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C Schedules\C-17 Depreciation Expense\"/>
    </mc:Choice>
  </mc:AlternateContent>
  <bookViews>
    <workbookView xWindow="0" yWindow="0" windowWidth="25200" windowHeight="11850" activeTab="2"/>
  </bookViews>
  <sheets>
    <sheet name="Pivot Check" sheetId="4" r:id="rId1"/>
    <sheet name="Check" sheetId="3" r:id="rId2"/>
    <sheet name="Pivot" sheetId="2" r:id="rId3"/>
    <sheet name="FPU Report 1039 AD Jan - Dec" sheetId="1" r:id="rId4"/>
  </sheets>
  <calcPr calcId="162913"/>
  <pivotCaches>
    <pivotCache cacheId="2" r:id="rId5"/>
    <pivotCache cacheId="3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4" i="2" l="1"/>
  <c r="P151" i="2" l="1"/>
  <c r="P142" i="2"/>
  <c r="P149" i="2" l="1"/>
  <c r="P42" i="2"/>
  <c r="AS3285" i="1" l="1"/>
  <c r="AR3285" i="1"/>
  <c r="AQ3285" i="1"/>
  <c r="AP3285" i="1"/>
  <c r="AS3284" i="1"/>
  <c r="AR3284" i="1"/>
  <c r="AQ3284" i="1"/>
  <c r="AP3284" i="1"/>
  <c r="AS3283" i="1"/>
  <c r="AR3283" i="1"/>
  <c r="AQ3283" i="1"/>
  <c r="AP3283" i="1"/>
  <c r="AS3282" i="1"/>
  <c r="AR3282" i="1"/>
  <c r="AQ3282" i="1"/>
  <c r="AP3282" i="1"/>
  <c r="AS3281" i="1"/>
  <c r="AR3281" i="1"/>
  <c r="AQ3281" i="1"/>
  <c r="AP3281" i="1"/>
  <c r="AS3280" i="1"/>
  <c r="AR3280" i="1"/>
  <c r="AQ3280" i="1"/>
  <c r="AP3280" i="1"/>
  <c r="AS3279" i="1"/>
  <c r="AR3279" i="1"/>
  <c r="AQ3279" i="1"/>
  <c r="AP3279" i="1"/>
  <c r="AS3278" i="1"/>
  <c r="AR3278" i="1"/>
  <c r="AQ3278" i="1"/>
  <c r="AP3278" i="1"/>
  <c r="AS3277" i="1"/>
  <c r="AR3277" i="1"/>
  <c r="AQ3277" i="1"/>
  <c r="AP3277" i="1"/>
  <c r="AS3276" i="1"/>
  <c r="AR3276" i="1"/>
  <c r="AQ3276" i="1"/>
  <c r="AP3276" i="1"/>
  <c r="AS3275" i="1"/>
  <c r="AR3275" i="1"/>
  <c r="AQ3275" i="1"/>
  <c r="AP3275" i="1"/>
  <c r="AS3274" i="1"/>
  <c r="AR3274" i="1"/>
  <c r="AQ3274" i="1"/>
  <c r="AP3274" i="1"/>
  <c r="AS3273" i="1"/>
  <c r="AR3273" i="1"/>
  <c r="AQ3273" i="1"/>
  <c r="AP3273" i="1"/>
  <c r="AS3272" i="1"/>
  <c r="AR3272" i="1"/>
  <c r="AQ3272" i="1"/>
  <c r="AP3272" i="1"/>
  <c r="AS3271" i="1"/>
  <c r="AR3271" i="1"/>
  <c r="AQ3271" i="1"/>
  <c r="AP3271" i="1"/>
  <c r="AS3270" i="1"/>
  <c r="AR3270" i="1"/>
  <c r="AQ3270" i="1"/>
  <c r="AP3270" i="1"/>
  <c r="AS3269" i="1"/>
  <c r="AR3269" i="1"/>
  <c r="AQ3269" i="1"/>
  <c r="AP3269" i="1"/>
  <c r="AS3268" i="1"/>
  <c r="AR3268" i="1"/>
  <c r="AQ3268" i="1"/>
  <c r="AP3268" i="1"/>
  <c r="AS3267" i="1"/>
  <c r="AR3267" i="1"/>
  <c r="AQ3267" i="1"/>
  <c r="AP3267" i="1"/>
  <c r="AS3266" i="1"/>
  <c r="AR3266" i="1"/>
  <c r="AQ3266" i="1"/>
  <c r="AP3266" i="1"/>
  <c r="AS3265" i="1"/>
  <c r="AR3265" i="1"/>
  <c r="AQ3265" i="1"/>
  <c r="AP3265" i="1"/>
  <c r="AS3264" i="1"/>
  <c r="AR3264" i="1"/>
  <c r="AQ3264" i="1"/>
  <c r="AP3264" i="1"/>
  <c r="AS3263" i="1"/>
  <c r="AR3263" i="1"/>
  <c r="AQ3263" i="1"/>
  <c r="AP3263" i="1"/>
  <c r="AS3262" i="1"/>
  <c r="AR3262" i="1"/>
  <c r="AQ3262" i="1"/>
  <c r="AP3262" i="1"/>
  <c r="AS3261" i="1"/>
  <c r="AR3261" i="1"/>
  <c r="AQ3261" i="1"/>
  <c r="AP3261" i="1"/>
  <c r="AS3260" i="1"/>
  <c r="AR3260" i="1"/>
  <c r="AQ3260" i="1"/>
  <c r="AP3260" i="1"/>
  <c r="AS3259" i="1"/>
  <c r="AR3259" i="1"/>
  <c r="AQ3259" i="1"/>
  <c r="AP3259" i="1"/>
  <c r="AS3258" i="1"/>
  <c r="AR3258" i="1"/>
  <c r="AQ3258" i="1"/>
  <c r="AP3258" i="1"/>
  <c r="AS3257" i="1"/>
  <c r="AR3257" i="1"/>
  <c r="AQ3257" i="1"/>
  <c r="AP3257" i="1"/>
  <c r="AS3256" i="1"/>
  <c r="AR3256" i="1"/>
  <c r="AQ3256" i="1"/>
  <c r="AP3256" i="1"/>
  <c r="AS3255" i="1"/>
  <c r="AR3255" i="1"/>
  <c r="AQ3255" i="1"/>
  <c r="AP3255" i="1"/>
  <c r="AS3254" i="1"/>
  <c r="AR3254" i="1"/>
  <c r="AQ3254" i="1"/>
  <c r="AP3254" i="1"/>
  <c r="AS3253" i="1"/>
  <c r="AR3253" i="1"/>
  <c r="AQ3253" i="1"/>
  <c r="AP3253" i="1"/>
  <c r="AS3252" i="1"/>
  <c r="AR3252" i="1"/>
  <c r="AQ3252" i="1"/>
  <c r="AP3252" i="1"/>
  <c r="AS3251" i="1"/>
  <c r="AR3251" i="1"/>
  <c r="AQ3251" i="1"/>
  <c r="AP3251" i="1"/>
  <c r="AS3250" i="1"/>
  <c r="AR3250" i="1"/>
  <c r="AQ3250" i="1"/>
  <c r="AP3250" i="1"/>
  <c r="AS3249" i="1"/>
  <c r="AR3249" i="1"/>
  <c r="AQ3249" i="1"/>
  <c r="AP3249" i="1"/>
  <c r="AS3248" i="1"/>
  <c r="AR3248" i="1"/>
  <c r="AQ3248" i="1"/>
  <c r="AP3248" i="1"/>
  <c r="AS3247" i="1"/>
  <c r="AR3247" i="1"/>
  <c r="AQ3247" i="1"/>
  <c r="AP3247" i="1"/>
  <c r="AS3246" i="1"/>
  <c r="AR3246" i="1"/>
  <c r="AQ3246" i="1"/>
  <c r="AP3246" i="1"/>
  <c r="AS3245" i="1"/>
  <c r="AR3245" i="1"/>
  <c r="AQ3245" i="1"/>
  <c r="AP3245" i="1"/>
  <c r="AS3244" i="1"/>
  <c r="AR3244" i="1"/>
  <c r="AQ3244" i="1"/>
  <c r="AP3244" i="1"/>
  <c r="AS3243" i="1"/>
  <c r="AR3243" i="1"/>
  <c r="AQ3243" i="1"/>
  <c r="AP3243" i="1"/>
  <c r="AS3242" i="1"/>
  <c r="AR3242" i="1"/>
  <c r="AQ3242" i="1"/>
  <c r="AP3242" i="1"/>
  <c r="AS3241" i="1"/>
  <c r="AR3241" i="1"/>
  <c r="AQ3241" i="1"/>
  <c r="AP3241" i="1"/>
  <c r="AS3240" i="1"/>
  <c r="AR3240" i="1"/>
  <c r="AQ3240" i="1"/>
  <c r="AP3240" i="1"/>
  <c r="AS3239" i="1"/>
  <c r="AR3239" i="1"/>
  <c r="AQ3239" i="1"/>
  <c r="AP3239" i="1"/>
  <c r="AS3238" i="1"/>
  <c r="AR3238" i="1"/>
  <c r="AQ3238" i="1"/>
  <c r="AP3238" i="1"/>
  <c r="AS3237" i="1"/>
  <c r="AR3237" i="1"/>
  <c r="AQ3237" i="1"/>
  <c r="AP3237" i="1"/>
  <c r="AS3236" i="1"/>
  <c r="AR3236" i="1"/>
  <c r="AQ3236" i="1"/>
  <c r="AP3236" i="1"/>
  <c r="AS3235" i="1"/>
  <c r="AR3235" i="1"/>
  <c r="AQ3235" i="1"/>
  <c r="AP3235" i="1"/>
  <c r="AS3234" i="1"/>
  <c r="AR3234" i="1"/>
  <c r="AQ3234" i="1"/>
  <c r="AP3234" i="1"/>
  <c r="AS3233" i="1"/>
  <c r="AR3233" i="1"/>
  <c r="AQ3233" i="1"/>
  <c r="AP3233" i="1"/>
  <c r="AS3232" i="1"/>
  <c r="AR3232" i="1"/>
  <c r="AQ3232" i="1"/>
  <c r="AP3232" i="1"/>
  <c r="AS3231" i="1"/>
  <c r="AR3231" i="1"/>
  <c r="AQ3231" i="1"/>
  <c r="AP3231" i="1"/>
  <c r="AS3230" i="1"/>
  <c r="AR3230" i="1"/>
  <c r="AQ3230" i="1"/>
  <c r="AP3230" i="1"/>
  <c r="AS3229" i="1"/>
  <c r="AR3229" i="1"/>
  <c r="AQ3229" i="1"/>
  <c r="AP3229" i="1"/>
  <c r="AS3228" i="1"/>
  <c r="AR3228" i="1"/>
  <c r="AQ3228" i="1"/>
  <c r="AP3228" i="1"/>
  <c r="AS3227" i="1"/>
  <c r="AR3227" i="1"/>
  <c r="AQ3227" i="1"/>
  <c r="AP3227" i="1"/>
  <c r="AS3226" i="1"/>
  <c r="AR3226" i="1"/>
  <c r="AQ3226" i="1"/>
  <c r="AP3226" i="1"/>
  <c r="AS3225" i="1"/>
  <c r="AR3225" i="1"/>
  <c r="AQ3225" i="1"/>
  <c r="AP3225" i="1"/>
  <c r="AS3224" i="1"/>
  <c r="AR3224" i="1"/>
  <c r="AQ3224" i="1"/>
  <c r="AP3224" i="1"/>
  <c r="AS3223" i="1"/>
  <c r="AR3223" i="1"/>
  <c r="AQ3223" i="1"/>
  <c r="AP3223" i="1"/>
  <c r="AS3222" i="1"/>
  <c r="AR3222" i="1"/>
  <c r="AQ3222" i="1"/>
  <c r="AP3222" i="1"/>
  <c r="AS3221" i="1"/>
  <c r="AR3221" i="1"/>
  <c r="AQ3221" i="1"/>
  <c r="AP3221" i="1"/>
  <c r="AS3220" i="1"/>
  <c r="AR3220" i="1"/>
  <c r="AQ3220" i="1"/>
  <c r="AP3220" i="1"/>
  <c r="AS3219" i="1"/>
  <c r="AR3219" i="1"/>
  <c r="AQ3219" i="1"/>
  <c r="AP3219" i="1"/>
  <c r="AS3218" i="1"/>
  <c r="AR3218" i="1"/>
  <c r="AQ3218" i="1"/>
  <c r="AP3218" i="1"/>
  <c r="AS3217" i="1"/>
  <c r="AR3217" i="1"/>
  <c r="AQ3217" i="1"/>
  <c r="AP3217" i="1"/>
  <c r="AS3216" i="1"/>
  <c r="AR3216" i="1"/>
  <c r="AQ3216" i="1"/>
  <c r="AP3216" i="1"/>
  <c r="AS3215" i="1"/>
  <c r="AR3215" i="1"/>
  <c r="AQ3215" i="1"/>
  <c r="AP3215" i="1"/>
  <c r="AS3214" i="1"/>
  <c r="AR3214" i="1"/>
  <c r="AQ3214" i="1"/>
  <c r="AP3214" i="1"/>
  <c r="AS3213" i="1"/>
  <c r="AR3213" i="1"/>
  <c r="AQ3213" i="1"/>
  <c r="AP3213" i="1"/>
  <c r="AS3212" i="1"/>
  <c r="AR3212" i="1"/>
  <c r="AQ3212" i="1"/>
  <c r="AP3212" i="1"/>
  <c r="AS3211" i="1"/>
  <c r="AR3211" i="1"/>
  <c r="AQ3211" i="1"/>
  <c r="AP3211" i="1"/>
  <c r="AS3210" i="1"/>
  <c r="AR3210" i="1"/>
  <c r="AQ3210" i="1"/>
  <c r="AP3210" i="1"/>
  <c r="AS3209" i="1"/>
  <c r="AR3209" i="1"/>
  <c r="AQ3209" i="1"/>
  <c r="AP3209" i="1"/>
  <c r="AS3208" i="1"/>
  <c r="AR3208" i="1"/>
  <c r="AQ3208" i="1"/>
  <c r="AP3208" i="1"/>
  <c r="AS3207" i="1"/>
  <c r="AR3207" i="1"/>
  <c r="AQ3207" i="1"/>
  <c r="AP3207" i="1"/>
  <c r="AS3206" i="1"/>
  <c r="AR3206" i="1"/>
  <c r="AQ3206" i="1"/>
  <c r="AP3206" i="1"/>
  <c r="AS3205" i="1"/>
  <c r="AR3205" i="1"/>
  <c r="AQ3205" i="1"/>
  <c r="AP3205" i="1"/>
  <c r="AS3204" i="1"/>
  <c r="AR3204" i="1"/>
  <c r="AQ3204" i="1"/>
  <c r="AP3204" i="1"/>
  <c r="AS3203" i="1"/>
  <c r="AR3203" i="1"/>
  <c r="AQ3203" i="1"/>
  <c r="AP3203" i="1"/>
  <c r="AS3202" i="1"/>
  <c r="AR3202" i="1"/>
  <c r="AQ3202" i="1"/>
  <c r="AP3202" i="1"/>
  <c r="AS3201" i="1"/>
  <c r="AR3201" i="1"/>
  <c r="AQ3201" i="1"/>
  <c r="AP3201" i="1"/>
  <c r="AS3200" i="1"/>
  <c r="AR3200" i="1"/>
  <c r="AQ3200" i="1"/>
  <c r="AP3200" i="1"/>
  <c r="AS3199" i="1"/>
  <c r="AR3199" i="1"/>
  <c r="AQ3199" i="1"/>
  <c r="AP3199" i="1"/>
  <c r="AS3198" i="1"/>
  <c r="AR3198" i="1"/>
  <c r="AQ3198" i="1"/>
  <c r="AP3198" i="1"/>
  <c r="AS3197" i="1"/>
  <c r="AR3197" i="1"/>
  <c r="AQ3197" i="1"/>
  <c r="AP3197" i="1"/>
  <c r="AS3196" i="1"/>
  <c r="AR3196" i="1"/>
  <c r="AQ3196" i="1"/>
  <c r="AP3196" i="1"/>
  <c r="AS3195" i="1"/>
  <c r="AR3195" i="1"/>
  <c r="AQ3195" i="1"/>
  <c r="AP3195" i="1"/>
  <c r="AS3194" i="1"/>
  <c r="AR3194" i="1"/>
  <c r="AQ3194" i="1"/>
  <c r="AP3194" i="1"/>
  <c r="AS3193" i="1"/>
  <c r="AR3193" i="1"/>
  <c r="AQ3193" i="1"/>
  <c r="AP3193" i="1"/>
  <c r="AS3192" i="1"/>
  <c r="AR3192" i="1"/>
  <c r="AQ3192" i="1"/>
  <c r="AP3192" i="1"/>
  <c r="AS3191" i="1"/>
  <c r="AR3191" i="1"/>
  <c r="AQ3191" i="1"/>
  <c r="AP3191" i="1"/>
  <c r="AS3190" i="1"/>
  <c r="AR3190" i="1"/>
  <c r="AQ3190" i="1"/>
  <c r="AP3190" i="1"/>
  <c r="AS3189" i="1"/>
  <c r="AR3189" i="1"/>
  <c r="AQ3189" i="1"/>
  <c r="AP3189" i="1"/>
  <c r="AS3188" i="1"/>
  <c r="AR3188" i="1"/>
  <c r="AQ3188" i="1"/>
  <c r="AP3188" i="1"/>
  <c r="AS3187" i="1"/>
  <c r="AR3187" i="1"/>
  <c r="AQ3187" i="1"/>
  <c r="AP3187" i="1"/>
  <c r="AS3186" i="1"/>
  <c r="AR3186" i="1"/>
  <c r="AQ3186" i="1"/>
  <c r="AP3186" i="1"/>
  <c r="AS3185" i="1"/>
  <c r="AR3185" i="1"/>
  <c r="AQ3185" i="1"/>
  <c r="AP3185" i="1"/>
  <c r="AS3184" i="1"/>
  <c r="AR3184" i="1"/>
  <c r="AQ3184" i="1"/>
  <c r="AP3184" i="1"/>
  <c r="AS3183" i="1"/>
  <c r="AR3183" i="1"/>
  <c r="AQ3183" i="1"/>
  <c r="AP3183" i="1"/>
  <c r="AS3182" i="1"/>
  <c r="AR3182" i="1"/>
  <c r="AQ3182" i="1"/>
  <c r="AP3182" i="1"/>
  <c r="AS3181" i="1"/>
  <c r="AR3181" i="1"/>
  <c r="AQ3181" i="1"/>
  <c r="AP3181" i="1"/>
  <c r="AS3180" i="1"/>
  <c r="AR3180" i="1"/>
  <c r="AQ3180" i="1"/>
  <c r="AP3180" i="1"/>
  <c r="AS3179" i="1"/>
  <c r="AR3179" i="1"/>
  <c r="AQ3179" i="1"/>
  <c r="AP3179" i="1"/>
  <c r="AS3178" i="1"/>
  <c r="AR3178" i="1"/>
  <c r="AQ3178" i="1"/>
  <c r="AP3178" i="1"/>
  <c r="AS3177" i="1"/>
  <c r="AR3177" i="1"/>
  <c r="AQ3177" i="1"/>
  <c r="AP3177" i="1"/>
  <c r="AS3176" i="1"/>
  <c r="AR3176" i="1"/>
  <c r="AQ3176" i="1"/>
  <c r="AP3176" i="1"/>
  <c r="AS3175" i="1"/>
  <c r="AR3175" i="1"/>
  <c r="AQ3175" i="1"/>
  <c r="AP3175" i="1"/>
  <c r="AS3174" i="1"/>
  <c r="AR3174" i="1"/>
  <c r="AQ3174" i="1"/>
  <c r="AP3174" i="1"/>
  <c r="AS3173" i="1"/>
  <c r="AR3173" i="1"/>
  <c r="AQ3173" i="1"/>
  <c r="AP3173" i="1"/>
  <c r="AS3172" i="1"/>
  <c r="AR3172" i="1"/>
  <c r="AQ3172" i="1"/>
  <c r="AP3172" i="1"/>
  <c r="AS3171" i="1"/>
  <c r="AR3171" i="1"/>
  <c r="AQ3171" i="1"/>
  <c r="AP3171" i="1"/>
  <c r="AS3170" i="1"/>
  <c r="AR3170" i="1"/>
  <c r="AQ3170" i="1"/>
  <c r="AP3170" i="1"/>
  <c r="AS3169" i="1"/>
  <c r="AR3169" i="1"/>
  <c r="AQ3169" i="1"/>
  <c r="AP3169" i="1"/>
  <c r="AS3168" i="1"/>
  <c r="AR3168" i="1"/>
  <c r="AQ3168" i="1"/>
  <c r="AP3168" i="1"/>
  <c r="AS3167" i="1"/>
  <c r="AR3167" i="1"/>
  <c r="AQ3167" i="1"/>
  <c r="AP3167" i="1"/>
  <c r="AS3166" i="1"/>
  <c r="AR3166" i="1"/>
  <c r="AQ3166" i="1"/>
  <c r="AP3166" i="1"/>
  <c r="AS3165" i="1"/>
  <c r="AR3165" i="1"/>
  <c r="AQ3165" i="1"/>
  <c r="AP3165" i="1"/>
  <c r="AS3164" i="1"/>
  <c r="AR3164" i="1"/>
  <c r="AQ3164" i="1"/>
  <c r="AP3164" i="1"/>
  <c r="AS3163" i="1"/>
  <c r="AR3163" i="1"/>
  <c r="AQ3163" i="1"/>
  <c r="AP3163" i="1"/>
  <c r="AS3162" i="1"/>
  <c r="AR3162" i="1"/>
  <c r="AQ3162" i="1"/>
  <c r="AP3162" i="1"/>
  <c r="AS3161" i="1"/>
  <c r="AR3161" i="1"/>
  <c r="AQ3161" i="1"/>
  <c r="AP3161" i="1"/>
  <c r="AS3160" i="1"/>
  <c r="AR3160" i="1"/>
  <c r="AQ3160" i="1"/>
  <c r="AP3160" i="1"/>
  <c r="AS3159" i="1"/>
  <c r="AR3159" i="1"/>
  <c r="AQ3159" i="1"/>
  <c r="AP3159" i="1"/>
  <c r="AS3158" i="1"/>
  <c r="AR3158" i="1"/>
  <c r="AQ3158" i="1"/>
  <c r="AP3158" i="1"/>
  <c r="AS3157" i="1"/>
  <c r="AR3157" i="1"/>
  <c r="AQ3157" i="1"/>
  <c r="AP3157" i="1"/>
  <c r="AS3156" i="1"/>
  <c r="AR3156" i="1"/>
  <c r="AQ3156" i="1"/>
  <c r="AP3156" i="1"/>
  <c r="AS3155" i="1"/>
  <c r="AR3155" i="1"/>
  <c r="AQ3155" i="1"/>
  <c r="AP3155" i="1"/>
  <c r="AS3154" i="1"/>
  <c r="AR3154" i="1"/>
  <c r="AQ3154" i="1"/>
  <c r="AP3154" i="1"/>
  <c r="AS3153" i="1"/>
  <c r="AR3153" i="1"/>
  <c r="AQ3153" i="1"/>
  <c r="AP3153" i="1"/>
  <c r="AS3152" i="1"/>
  <c r="AR3152" i="1"/>
  <c r="AQ3152" i="1"/>
  <c r="AP3152" i="1"/>
  <c r="AS3151" i="1"/>
  <c r="AR3151" i="1"/>
  <c r="AQ3151" i="1"/>
  <c r="AP3151" i="1"/>
  <c r="AS3150" i="1"/>
  <c r="AR3150" i="1"/>
  <c r="AQ3150" i="1"/>
  <c r="AP3150" i="1"/>
  <c r="AS3149" i="1"/>
  <c r="AR3149" i="1"/>
  <c r="AQ3149" i="1"/>
  <c r="AP3149" i="1"/>
  <c r="AS3148" i="1"/>
  <c r="AR3148" i="1"/>
  <c r="AQ3148" i="1"/>
  <c r="AP3148" i="1"/>
  <c r="AS3147" i="1"/>
  <c r="AR3147" i="1"/>
  <c r="AQ3147" i="1"/>
  <c r="AP3147" i="1"/>
  <c r="AS3146" i="1"/>
  <c r="AR3146" i="1"/>
  <c r="AQ3146" i="1"/>
  <c r="AP3146" i="1"/>
  <c r="AS3145" i="1"/>
  <c r="AR3145" i="1"/>
  <c r="AQ3145" i="1"/>
  <c r="AP3145" i="1"/>
  <c r="AS3144" i="1"/>
  <c r="AR3144" i="1"/>
  <c r="AQ3144" i="1"/>
  <c r="AP3144" i="1"/>
  <c r="AS3143" i="1"/>
  <c r="AR3143" i="1"/>
  <c r="AQ3143" i="1"/>
  <c r="AP3143" i="1"/>
  <c r="AS3142" i="1"/>
  <c r="AR3142" i="1"/>
  <c r="AQ3142" i="1"/>
  <c r="AP3142" i="1"/>
  <c r="AS3141" i="1"/>
  <c r="AR3141" i="1"/>
  <c r="AQ3141" i="1"/>
  <c r="AP3141" i="1"/>
  <c r="AS3140" i="1"/>
  <c r="AR3140" i="1"/>
  <c r="AQ3140" i="1"/>
  <c r="AP3140" i="1"/>
  <c r="AS3139" i="1"/>
  <c r="AR3139" i="1"/>
  <c r="AQ3139" i="1"/>
  <c r="AP3139" i="1"/>
  <c r="AS3138" i="1"/>
  <c r="AR3138" i="1"/>
  <c r="AQ3138" i="1"/>
  <c r="AP3138" i="1"/>
  <c r="AS3137" i="1"/>
  <c r="AR3137" i="1"/>
  <c r="AQ3137" i="1"/>
  <c r="AP3137" i="1"/>
  <c r="AS3136" i="1"/>
  <c r="AR3136" i="1"/>
  <c r="AQ3136" i="1"/>
  <c r="AP3136" i="1"/>
  <c r="AS3135" i="1"/>
  <c r="AR3135" i="1"/>
  <c r="AQ3135" i="1"/>
  <c r="AP3135" i="1"/>
  <c r="AS3134" i="1"/>
  <c r="AR3134" i="1"/>
  <c r="AQ3134" i="1"/>
  <c r="AP3134" i="1"/>
  <c r="AS3133" i="1"/>
  <c r="AR3133" i="1"/>
  <c r="AQ3133" i="1"/>
  <c r="AP3133" i="1"/>
  <c r="AS3132" i="1"/>
  <c r="AR3132" i="1"/>
  <c r="AQ3132" i="1"/>
  <c r="AP3132" i="1"/>
  <c r="AS3131" i="1"/>
  <c r="AR3131" i="1"/>
  <c r="AQ3131" i="1"/>
  <c r="AP3131" i="1"/>
  <c r="AS3130" i="1"/>
  <c r="AR3130" i="1"/>
  <c r="AQ3130" i="1"/>
  <c r="AP3130" i="1"/>
  <c r="AS3129" i="1"/>
  <c r="AR3129" i="1"/>
  <c r="AQ3129" i="1"/>
  <c r="AP3129" i="1"/>
  <c r="AS3128" i="1"/>
  <c r="AR3128" i="1"/>
  <c r="AQ3128" i="1"/>
  <c r="AP3128" i="1"/>
  <c r="AS3127" i="1"/>
  <c r="AR3127" i="1"/>
  <c r="AQ3127" i="1"/>
  <c r="AP3127" i="1"/>
  <c r="AS3126" i="1"/>
  <c r="AR3126" i="1"/>
  <c r="AQ3126" i="1"/>
  <c r="AP3126" i="1"/>
  <c r="AS3125" i="1"/>
  <c r="AR3125" i="1"/>
  <c r="AQ3125" i="1"/>
  <c r="AP3125" i="1"/>
  <c r="AS3124" i="1"/>
  <c r="AR3124" i="1"/>
  <c r="AQ3124" i="1"/>
  <c r="AP3124" i="1"/>
  <c r="AS3123" i="1"/>
  <c r="AR3123" i="1"/>
  <c r="AQ3123" i="1"/>
  <c r="AP3123" i="1"/>
  <c r="AS3122" i="1"/>
  <c r="AR3122" i="1"/>
  <c r="AQ3122" i="1"/>
  <c r="AP3122" i="1"/>
  <c r="AS3121" i="1"/>
  <c r="AR3121" i="1"/>
  <c r="AQ3121" i="1"/>
  <c r="AP3121" i="1"/>
  <c r="AS3120" i="1"/>
  <c r="AR3120" i="1"/>
  <c r="AQ3120" i="1"/>
  <c r="AP3120" i="1"/>
  <c r="AS3119" i="1"/>
  <c r="AR3119" i="1"/>
  <c r="AQ3119" i="1"/>
  <c r="AP3119" i="1"/>
  <c r="AS3118" i="1"/>
  <c r="AR3118" i="1"/>
  <c r="AQ3118" i="1"/>
  <c r="AP3118" i="1"/>
  <c r="AS3117" i="1"/>
  <c r="AR3117" i="1"/>
  <c r="AQ3117" i="1"/>
  <c r="AP3117" i="1"/>
  <c r="AS3116" i="1"/>
  <c r="AR3116" i="1"/>
  <c r="AQ3116" i="1"/>
  <c r="AP3116" i="1"/>
  <c r="AS3115" i="1"/>
  <c r="AR3115" i="1"/>
  <c r="AQ3115" i="1"/>
  <c r="AP3115" i="1"/>
  <c r="AS3114" i="1"/>
  <c r="AR3114" i="1"/>
  <c r="AQ3114" i="1"/>
  <c r="AP3114" i="1"/>
  <c r="AS3113" i="1"/>
  <c r="AR3113" i="1"/>
  <c r="AQ3113" i="1"/>
  <c r="AP3113" i="1"/>
  <c r="AS3112" i="1"/>
  <c r="AR3112" i="1"/>
  <c r="AQ3112" i="1"/>
  <c r="AP3112" i="1"/>
  <c r="AS3111" i="1"/>
  <c r="AR3111" i="1"/>
  <c r="AQ3111" i="1"/>
  <c r="AP3111" i="1"/>
  <c r="AS3110" i="1"/>
  <c r="AR3110" i="1"/>
  <c r="AQ3110" i="1"/>
  <c r="AP3110" i="1"/>
  <c r="AS3109" i="1"/>
  <c r="AR3109" i="1"/>
  <c r="AQ3109" i="1"/>
  <c r="AP3109" i="1"/>
  <c r="AS3108" i="1"/>
  <c r="AR3108" i="1"/>
  <c r="AQ3108" i="1"/>
  <c r="AP3108" i="1"/>
  <c r="AS3107" i="1"/>
  <c r="AR3107" i="1"/>
  <c r="AQ3107" i="1"/>
  <c r="AP3107" i="1"/>
  <c r="AS3106" i="1"/>
  <c r="AR3106" i="1"/>
  <c r="AQ3106" i="1"/>
  <c r="AP3106" i="1"/>
  <c r="AS3105" i="1"/>
  <c r="AR3105" i="1"/>
  <c r="AQ3105" i="1"/>
  <c r="AP3105" i="1"/>
  <c r="AS3104" i="1"/>
  <c r="AR3104" i="1"/>
  <c r="AQ3104" i="1"/>
  <c r="AP3104" i="1"/>
  <c r="AS3103" i="1"/>
  <c r="AR3103" i="1"/>
  <c r="AQ3103" i="1"/>
  <c r="AP3103" i="1"/>
  <c r="AS3102" i="1"/>
  <c r="AR3102" i="1"/>
  <c r="AQ3102" i="1"/>
  <c r="AP3102" i="1"/>
  <c r="AS3101" i="1"/>
  <c r="AR3101" i="1"/>
  <c r="AQ3101" i="1"/>
  <c r="AP3101" i="1"/>
  <c r="AS3100" i="1"/>
  <c r="AR3100" i="1"/>
  <c r="AQ3100" i="1"/>
  <c r="AP3100" i="1"/>
  <c r="AS3099" i="1"/>
  <c r="AR3099" i="1"/>
  <c r="AQ3099" i="1"/>
  <c r="AP3099" i="1"/>
  <c r="AS3098" i="1"/>
  <c r="AR3098" i="1"/>
  <c r="AQ3098" i="1"/>
  <c r="AP3098" i="1"/>
  <c r="AS3097" i="1"/>
  <c r="AR3097" i="1"/>
  <c r="AQ3097" i="1"/>
  <c r="AP3097" i="1"/>
  <c r="AS3096" i="1"/>
  <c r="AR3096" i="1"/>
  <c r="AQ3096" i="1"/>
  <c r="AP3096" i="1"/>
  <c r="AS3095" i="1"/>
  <c r="AR3095" i="1"/>
  <c r="AQ3095" i="1"/>
  <c r="AP3095" i="1"/>
  <c r="AS3094" i="1"/>
  <c r="AR3094" i="1"/>
  <c r="AQ3094" i="1"/>
  <c r="AP3094" i="1"/>
  <c r="AS3093" i="1"/>
  <c r="AR3093" i="1"/>
  <c r="AQ3093" i="1"/>
  <c r="AP3093" i="1"/>
  <c r="AS3092" i="1"/>
  <c r="AR3092" i="1"/>
  <c r="AQ3092" i="1"/>
  <c r="AP3092" i="1"/>
  <c r="AS3091" i="1"/>
  <c r="AR3091" i="1"/>
  <c r="AQ3091" i="1"/>
  <c r="AP3091" i="1"/>
  <c r="AS3090" i="1"/>
  <c r="AR3090" i="1"/>
  <c r="AQ3090" i="1"/>
  <c r="AP3090" i="1"/>
  <c r="AS3089" i="1"/>
  <c r="AR3089" i="1"/>
  <c r="AQ3089" i="1"/>
  <c r="AP3089" i="1"/>
  <c r="AS3088" i="1"/>
  <c r="AR3088" i="1"/>
  <c r="AQ3088" i="1"/>
  <c r="AP3088" i="1"/>
  <c r="AS3087" i="1"/>
  <c r="AR3087" i="1"/>
  <c r="AQ3087" i="1"/>
  <c r="AP3087" i="1"/>
  <c r="AS3086" i="1"/>
  <c r="AR3086" i="1"/>
  <c r="AQ3086" i="1"/>
  <c r="AP3086" i="1"/>
  <c r="AS3085" i="1"/>
  <c r="AR3085" i="1"/>
  <c r="AQ3085" i="1"/>
  <c r="AP3085" i="1"/>
  <c r="AS3084" i="1"/>
  <c r="AR3084" i="1"/>
  <c r="AQ3084" i="1"/>
  <c r="AP3084" i="1"/>
  <c r="AS3083" i="1"/>
  <c r="AR3083" i="1"/>
  <c r="AQ3083" i="1"/>
  <c r="AP3083" i="1"/>
  <c r="AS3082" i="1"/>
  <c r="AR3082" i="1"/>
  <c r="AQ3082" i="1"/>
  <c r="AP3082" i="1"/>
  <c r="AS3081" i="1"/>
  <c r="AR3081" i="1"/>
  <c r="AQ3081" i="1"/>
  <c r="AP3081" i="1"/>
  <c r="AS3080" i="1"/>
  <c r="AR3080" i="1"/>
  <c r="AQ3080" i="1"/>
  <c r="AP3080" i="1"/>
  <c r="AS3079" i="1"/>
  <c r="AR3079" i="1"/>
  <c r="AQ3079" i="1"/>
  <c r="AP3079" i="1"/>
  <c r="AS3078" i="1"/>
  <c r="AR3078" i="1"/>
  <c r="AQ3078" i="1"/>
  <c r="AP3078" i="1"/>
  <c r="AS3077" i="1"/>
  <c r="AR3077" i="1"/>
  <c r="AQ3077" i="1"/>
  <c r="AP3077" i="1"/>
  <c r="AS3076" i="1"/>
  <c r="AR3076" i="1"/>
  <c r="AQ3076" i="1"/>
  <c r="AP3076" i="1"/>
  <c r="AS3075" i="1"/>
  <c r="AR3075" i="1"/>
  <c r="AQ3075" i="1"/>
  <c r="AP3075" i="1"/>
  <c r="AS3074" i="1"/>
  <c r="AR3074" i="1"/>
  <c r="AQ3074" i="1"/>
  <c r="AP3074" i="1"/>
  <c r="AS3073" i="1"/>
  <c r="AR3073" i="1"/>
  <c r="AQ3073" i="1"/>
  <c r="AP3073" i="1"/>
  <c r="AS3072" i="1"/>
  <c r="AR3072" i="1"/>
  <c r="AQ3072" i="1"/>
  <c r="AP3072" i="1"/>
  <c r="AS3071" i="1"/>
  <c r="AR3071" i="1"/>
  <c r="AQ3071" i="1"/>
  <c r="AP3071" i="1"/>
  <c r="AS3070" i="1"/>
  <c r="AR3070" i="1"/>
  <c r="AQ3070" i="1"/>
  <c r="AP3070" i="1"/>
  <c r="AS3069" i="1"/>
  <c r="AR3069" i="1"/>
  <c r="AQ3069" i="1"/>
  <c r="AP3069" i="1"/>
  <c r="AS3068" i="1"/>
  <c r="AR3068" i="1"/>
  <c r="AQ3068" i="1"/>
  <c r="AP3068" i="1"/>
  <c r="AS3067" i="1"/>
  <c r="AR3067" i="1"/>
  <c r="AQ3067" i="1"/>
  <c r="AP3067" i="1"/>
  <c r="AS3066" i="1"/>
  <c r="AR3066" i="1"/>
  <c r="AQ3066" i="1"/>
  <c r="AP3066" i="1"/>
  <c r="AS3065" i="1"/>
  <c r="AR3065" i="1"/>
  <c r="AQ3065" i="1"/>
  <c r="AP3065" i="1"/>
  <c r="AS3064" i="1"/>
  <c r="AR3064" i="1"/>
  <c r="AQ3064" i="1"/>
  <c r="AP3064" i="1"/>
  <c r="AS3063" i="1"/>
  <c r="AR3063" i="1"/>
  <c r="AQ3063" i="1"/>
  <c r="AP3063" i="1"/>
  <c r="AS3062" i="1"/>
  <c r="AR3062" i="1"/>
  <c r="AQ3062" i="1"/>
  <c r="AP3062" i="1"/>
  <c r="AS3061" i="1"/>
  <c r="AR3061" i="1"/>
  <c r="AQ3061" i="1"/>
  <c r="AP3061" i="1"/>
  <c r="AS3060" i="1"/>
  <c r="AR3060" i="1"/>
  <c r="AQ3060" i="1"/>
  <c r="AP3060" i="1"/>
  <c r="AS3059" i="1"/>
  <c r="AR3059" i="1"/>
  <c r="AQ3059" i="1"/>
  <c r="AP3059" i="1"/>
  <c r="AS3058" i="1"/>
  <c r="AQ3058" i="1"/>
  <c r="AP3058" i="1"/>
  <c r="AS3057" i="1"/>
  <c r="AR3057" i="1"/>
  <c r="AQ3057" i="1"/>
  <c r="AP3057" i="1"/>
  <c r="AS3056" i="1"/>
  <c r="AR3056" i="1"/>
  <c r="AQ3056" i="1"/>
  <c r="AP3056" i="1"/>
  <c r="AS3055" i="1"/>
  <c r="AR3055" i="1"/>
  <c r="AQ3055" i="1"/>
  <c r="AP3055" i="1"/>
  <c r="AS3054" i="1"/>
  <c r="AR3054" i="1"/>
  <c r="AQ3054" i="1"/>
  <c r="AP3054" i="1"/>
  <c r="AS3053" i="1"/>
  <c r="AR3053" i="1"/>
  <c r="AQ3053" i="1"/>
  <c r="AP3053" i="1"/>
  <c r="AQ3052" i="1"/>
  <c r="AQ3051" i="1"/>
  <c r="AP3051" i="1"/>
  <c r="AS3050" i="1"/>
  <c r="AQ3050" i="1"/>
  <c r="AP3050" i="1"/>
  <c r="AS3049" i="1"/>
  <c r="AR3049" i="1"/>
  <c r="AQ3049" i="1"/>
  <c r="AP3049" i="1"/>
  <c r="AQ3048" i="1"/>
  <c r="AQ3047" i="1"/>
  <c r="AQ3046" i="1"/>
  <c r="AP3046" i="1"/>
  <c r="AQ3045" i="1"/>
  <c r="AP3045" i="1"/>
  <c r="AS3044" i="1"/>
  <c r="AR3044" i="1"/>
  <c r="AQ3044" i="1"/>
  <c r="AP3044" i="1"/>
  <c r="AS3043" i="1"/>
  <c r="AR3043" i="1"/>
  <c r="AQ3043" i="1"/>
  <c r="AP3043" i="1"/>
  <c r="AS3042" i="1"/>
  <c r="AR3042" i="1"/>
  <c r="AQ3042" i="1"/>
  <c r="AP3042" i="1"/>
  <c r="AS3041" i="1"/>
  <c r="AR3041" i="1"/>
  <c r="AQ3041" i="1"/>
  <c r="AP3041" i="1"/>
  <c r="AS3040" i="1"/>
  <c r="AR3040" i="1"/>
  <c r="AQ3040" i="1"/>
  <c r="AP3040" i="1"/>
  <c r="AS3039" i="1"/>
  <c r="AR3039" i="1"/>
  <c r="AQ3039" i="1"/>
  <c r="AP3039" i="1"/>
  <c r="AS3038" i="1"/>
  <c r="AR3038" i="1"/>
  <c r="AQ3038" i="1"/>
  <c r="AP3038" i="1"/>
  <c r="AS3037" i="1"/>
  <c r="AR3037" i="1"/>
  <c r="AQ3037" i="1"/>
  <c r="AP3037" i="1"/>
  <c r="AS3036" i="1"/>
  <c r="AR3036" i="1"/>
  <c r="AQ3036" i="1"/>
  <c r="AP3036" i="1"/>
  <c r="AS3035" i="1"/>
  <c r="AR3035" i="1"/>
  <c r="AQ3035" i="1"/>
  <c r="AP3035" i="1"/>
  <c r="AS3034" i="1"/>
  <c r="AR3034" i="1"/>
  <c r="AQ3034" i="1"/>
  <c r="AP3034" i="1"/>
  <c r="AS3033" i="1"/>
  <c r="AR3033" i="1"/>
  <c r="AQ3033" i="1"/>
  <c r="AP3033" i="1"/>
  <c r="AS3032" i="1"/>
  <c r="AR3032" i="1"/>
  <c r="AQ3032" i="1"/>
  <c r="AP3032" i="1"/>
  <c r="AS3031" i="1"/>
  <c r="AR3031" i="1"/>
  <c r="AQ3031" i="1"/>
  <c r="AP3031" i="1"/>
  <c r="AS3030" i="1"/>
  <c r="AR3030" i="1"/>
  <c r="AQ3030" i="1"/>
  <c r="AP3030" i="1"/>
  <c r="AS3029" i="1"/>
  <c r="AR3029" i="1"/>
  <c r="AQ3029" i="1"/>
  <c r="AP3029" i="1"/>
  <c r="AS3028" i="1"/>
  <c r="AR3028" i="1"/>
  <c r="AQ3028" i="1"/>
  <c r="AP3028" i="1"/>
  <c r="AS3027" i="1"/>
  <c r="AR3027" i="1"/>
  <c r="AQ3027" i="1"/>
  <c r="AP3027" i="1"/>
  <c r="AS3026" i="1"/>
  <c r="AR3026" i="1"/>
  <c r="AQ3026" i="1"/>
  <c r="AP3026" i="1"/>
  <c r="AS3025" i="1"/>
  <c r="AR3025" i="1"/>
  <c r="AQ3025" i="1"/>
  <c r="AP3025" i="1"/>
  <c r="AS3024" i="1"/>
  <c r="AR3024" i="1"/>
  <c r="AQ3024" i="1"/>
  <c r="AP3024" i="1"/>
  <c r="AS3023" i="1"/>
  <c r="AR3023" i="1"/>
  <c r="AQ3023" i="1"/>
  <c r="AP3023" i="1"/>
  <c r="AS3022" i="1"/>
  <c r="AR3022" i="1"/>
  <c r="AQ3022" i="1"/>
  <c r="AP3022" i="1"/>
  <c r="AS3021" i="1"/>
  <c r="AR3021" i="1"/>
  <c r="AQ3021" i="1"/>
  <c r="AP3021" i="1"/>
  <c r="AS3020" i="1"/>
  <c r="AR3020" i="1"/>
  <c r="AQ3020" i="1"/>
  <c r="AP3020" i="1"/>
  <c r="AS3019" i="1"/>
  <c r="AR3019" i="1"/>
  <c r="AQ3019" i="1"/>
  <c r="AP3019" i="1"/>
  <c r="AS3018" i="1"/>
  <c r="AR3018" i="1"/>
  <c r="AQ3018" i="1"/>
  <c r="AP3018" i="1"/>
  <c r="AS3017" i="1"/>
  <c r="AR3017" i="1"/>
  <c r="AQ3017" i="1"/>
  <c r="AP3017" i="1"/>
  <c r="AS3016" i="1"/>
  <c r="AR3016" i="1"/>
  <c r="AQ3016" i="1"/>
  <c r="AP3016" i="1"/>
  <c r="AS3015" i="1"/>
  <c r="AR3015" i="1"/>
  <c r="AQ3015" i="1"/>
  <c r="AP3015" i="1"/>
  <c r="AS3014" i="1"/>
  <c r="AR3014" i="1"/>
  <c r="AQ3014" i="1"/>
  <c r="AP3014" i="1"/>
  <c r="AS3013" i="1"/>
  <c r="AR3013" i="1"/>
  <c r="AQ3013" i="1"/>
  <c r="AP3013" i="1"/>
  <c r="AS3012" i="1"/>
  <c r="AR3012" i="1"/>
  <c r="AQ3012" i="1"/>
  <c r="AP3012" i="1"/>
  <c r="AS3011" i="1"/>
  <c r="AR3011" i="1"/>
  <c r="AQ3011" i="1"/>
  <c r="AP3011" i="1"/>
  <c r="AS3010" i="1"/>
  <c r="AR3010" i="1"/>
  <c r="AQ3010" i="1"/>
  <c r="AP3010" i="1"/>
  <c r="AS3009" i="1"/>
  <c r="AR3009" i="1"/>
  <c r="AQ3009" i="1"/>
  <c r="AP3009" i="1"/>
  <c r="AS3008" i="1"/>
  <c r="AR3008" i="1"/>
  <c r="AQ3008" i="1"/>
  <c r="AP3008" i="1"/>
  <c r="AS3007" i="1"/>
  <c r="AR3007" i="1"/>
  <c r="AQ3007" i="1"/>
  <c r="AP3007" i="1"/>
  <c r="AS3006" i="1"/>
  <c r="AR3006" i="1"/>
  <c r="AQ3006" i="1"/>
  <c r="AP3006" i="1"/>
  <c r="AS3005" i="1"/>
  <c r="AR3005" i="1"/>
  <c r="AQ3005" i="1"/>
  <c r="AP3005" i="1"/>
  <c r="AS3004" i="1"/>
  <c r="AR3004" i="1"/>
  <c r="AQ3004" i="1"/>
  <c r="AP3004" i="1"/>
  <c r="AS3003" i="1"/>
  <c r="AR3003" i="1"/>
  <c r="AQ3003" i="1"/>
  <c r="AP3003" i="1"/>
  <c r="AS3002" i="1"/>
  <c r="AR3002" i="1"/>
  <c r="AQ3002" i="1"/>
  <c r="AP3002" i="1"/>
  <c r="AS3001" i="1"/>
  <c r="AR3001" i="1"/>
  <c r="AQ3001" i="1"/>
  <c r="AP3001" i="1"/>
  <c r="AS3000" i="1"/>
  <c r="AR3000" i="1"/>
  <c r="AQ3000" i="1"/>
  <c r="AP3000" i="1"/>
  <c r="AS2999" i="1"/>
  <c r="AR2999" i="1"/>
  <c r="AQ2999" i="1"/>
  <c r="AP2999" i="1"/>
  <c r="AS2998" i="1"/>
  <c r="AR2998" i="1"/>
  <c r="AQ2998" i="1"/>
  <c r="AP2998" i="1"/>
  <c r="AS2997" i="1"/>
  <c r="AR2997" i="1"/>
  <c r="AQ2997" i="1"/>
  <c r="AP2997" i="1"/>
  <c r="AS2996" i="1"/>
  <c r="AR2996" i="1"/>
  <c r="AQ2996" i="1"/>
  <c r="AP2996" i="1"/>
  <c r="AS2995" i="1"/>
  <c r="AR2995" i="1"/>
  <c r="AQ2995" i="1"/>
  <c r="AP2995" i="1"/>
  <c r="AS2994" i="1"/>
  <c r="AR2994" i="1"/>
  <c r="AQ2994" i="1"/>
  <c r="AP2994" i="1"/>
  <c r="AS2993" i="1"/>
  <c r="AR2993" i="1"/>
  <c r="AQ2993" i="1"/>
  <c r="AP2993" i="1"/>
  <c r="AS2992" i="1"/>
  <c r="AR2992" i="1"/>
  <c r="AQ2992" i="1"/>
  <c r="AP2992" i="1"/>
  <c r="AS2991" i="1"/>
  <c r="AR2991" i="1"/>
  <c r="AQ2991" i="1"/>
  <c r="AP2991" i="1"/>
  <c r="AS2990" i="1"/>
  <c r="AR2990" i="1"/>
  <c r="AQ2990" i="1"/>
  <c r="AP2990" i="1"/>
  <c r="AS2989" i="1"/>
  <c r="AR2989" i="1"/>
  <c r="AQ2989" i="1"/>
  <c r="AP2989" i="1"/>
  <c r="AS2988" i="1"/>
  <c r="AR2988" i="1"/>
  <c r="AQ2988" i="1"/>
  <c r="AP2988" i="1"/>
  <c r="AS2987" i="1"/>
  <c r="AR2987" i="1"/>
  <c r="AQ2987" i="1"/>
  <c r="AP2987" i="1"/>
  <c r="AS2986" i="1"/>
  <c r="AR2986" i="1"/>
  <c r="AQ2986" i="1"/>
  <c r="AP2986" i="1"/>
  <c r="AS2985" i="1"/>
  <c r="AR2985" i="1"/>
  <c r="AQ2985" i="1"/>
  <c r="AP2985" i="1"/>
  <c r="AS2984" i="1"/>
  <c r="AR2984" i="1"/>
  <c r="AQ2984" i="1"/>
  <c r="AP2984" i="1"/>
  <c r="AS2983" i="1"/>
  <c r="AR2983" i="1"/>
  <c r="AQ2983" i="1"/>
  <c r="AP2983" i="1"/>
  <c r="AS2982" i="1"/>
  <c r="AR2982" i="1"/>
  <c r="AQ2982" i="1"/>
  <c r="AP2982" i="1"/>
  <c r="AS2981" i="1"/>
  <c r="AR2981" i="1"/>
  <c r="AQ2981" i="1"/>
  <c r="AP2981" i="1"/>
  <c r="AS2980" i="1"/>
  <c r="AR2980" i="1"/>
  <c r="AQ2980" i="1"/>
  <c r="AP2980" i="1"/>
  <c r="AS2979" i="1"/>
  <c r="AR2979" i="1"/>
  <c r="AQ2979" i="1"/>
  <c r="AP2979" i="1"/>
  <c r="AS2978" i="1"/>
  <c r="AR2978" i="1"/>
  <c r="AQ2978" i="1"/>
  <c r="AP2978" i="1"/>
  <c r="AS2977" i="1"/>
  <c r="AR2977" i="1"/>
  <c r="AQ2977" i="1"/>
  <c r="AP2977" i="1"/>
  <c r="AS2976" i="1"/>
  <c r="AR2976" i="1"/>
  <c r="AQ2976" i="1"/>
  <c r="AP2976" i="1"/>
  <c r="AS2975" i="1"/>
  <c r="AR2975" i="1"/>
  <c r="AQ2975" i="1"/>
  <c r="AP2975" i="1"/>
  <c r="AS2974" i="1"/>
  <c r="AR2974" i="1"/>
  <c r="AQ2974" i="1"/>
  <c r="AP2974" i="1"/>
  <c r="AS2973" i="1"/>
  <c r="AR2973" i="1"/>
  <c r="AQ2973" i="1"/>
  <c r="AP2973" i="1"/>
  <c r="AS2972" i="1"/>
  <c r="AR2972" i="1"/>
  <c r="AQ2972" i="1"/>
  <c r="AP2972" i="1"/>
  <c r="AS2971" i="1"/>
  <c r="AR2971" i="1"/>
  <c r="AQ2971" i="1"/>
  <c r="AP2971" i="1"/>
  <c r="AS2970" i="1"/>
  <c r="AR2970" i="1"/>
  <c r="AQ2970" i="1"/>
  <c r="AP2970" i="1"/>
  <c r="AS2969" i="1"/>
  <c r="AR2969" i="1"/>
  <c r="AQ2969" i="1"/>
  <c r="AP2969" i="1"/>
  <c r="AS2968" i="1"/>
  <c r="AR2968" i="1"/>
  <c r="AQ2968" i="1"/>
  <c r="AP2968" i="1"/>
  <c r="AS2967" i="1"/>
  <c r="AR2967" i="1"/>
  <c r="AQ2967" i="1"/>
  <c r="AP2967" i="1"/>
  <c r="AS2966" i="1"/>
  <c r="AR2966" i="1"/>
  <c r="AQ2966" i="1"/>
  <c r="AP2966" i="1"/>
  <c r="AS2965" i="1"/>
  <c r="AR2965" i="1"/>
  <c r="AQ2965" i="1"/>
  <c r="AP2965" i="1"/>
  <c r="AS2964" i="1"/>
  <c r="AR2964" i="1"/>
  <c r="AQ2964" i="1"/>
  <c r="AP2964" i="1"/>
  <c r="AS2963" i="1"/>
  <c r="AR2963" i="1"/>
  <c r="AQ2963" i="1"/>
  <c r="AP2963" i="1"/>
  <c r="AS2962" i="1"/>
  <c r="AR2962" i="1"/>
  <c r="AQ2962" i="1"/>
  <c r="AP2962" i="1"/>
  <c r="AS2961" i="1"/>
  <c r="AR2961" i="1"/>
  <c r="AQ2961" i="1"/>
  <c r="AP2961" i="1"/>
  <c r="AS2960" i="1"/>
  <c r="AR2960" i="1"/>
  <c r="AQ2960" i="1"/>
  <c r="AP2960" i="1"/>
  <c r="AS2959" i="1"/>
  <c r="AR2959" i="1"/>
  <c r="AQ2959" i="1"/>
  <c r="AP2959" i="1"/>
  <c r="AS2958" i="1"/>
  <c r="AR2958" i="1"/>
  <c r="AQ2958" i="1"/>
  <c r="AP2958" i="1"/>
  <c r="AS2957" i="1"/>
  <c r="AR2957" i="1"/>
  <c r="AQ2957" i="1"/>
  <c r="AP2957" i="1"/>
  <c r="AS2956" i="1"/>
  <c r="AR2956" i="1"/>
  <c r="AQ2956" i="1"/>
  <c r="AP2956" i="1"/>
  <c r="AS2955" i="1"/>
  <c r="AR2955" i="1"/>
  <c r="AQ2955" i="1"/>
  <c r="AP2955" i="1"/>
  <c r="AS2954" i="1"/>
  <c r="AR2954" i="1"/>
  <c r="AQ2954" i="1"/>
  <c r="AP2954" i="1"/>
  <c r="AS2953" i="1"/>
  <c r="AR2953" i="1"/>
  <c r="AQ2953" i="1"/>
  <c r="AP2953" i="1"/>
  <c r="AS2952" i="1"/>
  <c r="AR2952" i="1"/>
  <c r="AQ2952" i="1"/>
  <c r="AP2952" i="1"/>
  <c r="AS2951" i="1"/>
  <c r="AR2951" i="1"/>
  <c r="AQ2951" i="1"/>
  <c r="AP2951" i="1"/>
  <c r="AS2950" i="1"/>
  <c r="AR2950" i="1"/>
  <c r="AQ2950" i="1"/>
  <c r="AP2950" i="1"/>
  <c r="AS2949" i="1"/>
  <c r="AR2949" i="1"/>
  <c r="AQ2949" i="1"/>
  <c r="AP2949" i="1"/>
  <c r="AS2948" i="1"/>
  <c r="AR2948" i="1"/>
  <c r="AQ2948" i="1"/>
  <c r="AP2948" i="1"/>
  <c r="AS2947" i="1"/>
  <c r="AR2947" i="1"/>
  <c r="AQ2947" i="1"/>
  <c r="AP2947" i="1"/>
  <c r="AS2946" i="1"/>
  <c r="AR2946" i="1"/>
  <c r="AQ2946" i="1"/>
  <c r="AP2946" i="1"/>
  <c r="AS2945" i="1"/>
  <c r="AR2945" i="1"/>
  <c r="AQ2945" i="1"/>
  <c r="AP2945" i="1"/>
  <c r="AS2944" i="1"/>
  <c r="AR2944" i="1"/>
  <c r="AQ2944" i="1"/>
  <c r="AP2944" i="1"/>
  <c r="AS2943" i="1"/>
  <c r="AR2943" i="1"/>
  <c r="AQ2943" i="1"/>
  <c r="AP2943" i="1"/>
  <c r="AS2942" i="1"/>
  <c r="AR2942" i="1"/>
  <c r="AQ2942" i="1"/>
  <c r="AP2942" i="1"/>
  <c r="AS2941" i="1"/>
  <c r="AR2941" i="1"/>
  <c r="AQ2941" i="1"/>
  <c r="AP2941" i="1"/>
  <c r="AS2940" i="1"/>
  <c r="AR2940" i="1"/>
  <c r="AQ2940" i="1"/>
  <c r="AP2940" i="1"/>
  <c r="AS2939" i="1"/>
  <c r="AR2939" i="1"/>
  <c r="AQ2939" i="1"/>
  <c r="AP2939" i="1"/>
  <c r="AS2938" i="1"/>
  <c r="AR2938" i="1"/>
  <c r="AQ2938" i="1"/>
  <c r="AP2938" i="1"/>
  <c r="AS2937" i="1"/>
  <c r="AR2937" i="1"/>
  <c r="AQ2937" i="1"/>
  <c r="AP2937" i="1"/>
  <c r="AS2936" i="1"/>
  <c r="AR2936" i="1"/>
  <c r="AQ2936" i="1"/>
  <c r="AP2936" i="1"/>
  <c r="AS2935" i="1"/>
  <c r="AR2935" i="1"/>
  <c r="AQ2935" i="1"/>
  <c r="AP2935" i="1"/>
  <c r="AS2934" i="1"/>
  <c r="AR2934" i="1"/>
  <c r="AQ2934" i="1"/>
  <c r="AP2934" i="1"/>
  <c r="AS2933" i="1"/>
  <c r="AR2933" i="1"/>
  <c r="AQ2933" i="1"/>
  <c r="AP2933" i="1"/>
  <c r="AS2932" i="1"/>
  <c r="AR2932" i="1"/>
  <c r="AQ2932" i="1"/>
  <c r="AP2932" i="1"/>
  <c r="AS2931" i="1"/>
  <c r="AR2931" i="1"/>
  <c r="AQ2931" i="1"/>
  <c r="AP2931" i="1"/>
  <c r="AS2930" i="1"/>
  <c r="AR2930" i="1"/>
  <c r="AQ2930" i="1"/>
  <c r="AP2930" i="1"/>
  <c r="AS2929" i="1"/>
  <c r="AR2929" i="1"/>
  <c r="AQ2929" i="1"/>
  <c r="AP2929" i="1"/>
  <c r="AS2928" i="1"/>
  <c r="AR2928" i="1"/>
  <c r="AQ2928" i="1"/>
  <c r="AP2928" i="1"/>
  <c r="AS2927" i="1"/>
  <c r="AR2927" i="1"/>
  <c r="AQ2927" i="1"/>
  <c r="AP2927" i="1"/>
  <c r="AS2926" i="1"/>
  <c r="AR2926" i="1"/>
  <c r="AQ2926" i="1"/>
  <c r="AP2926" i="1"/>
  <c r="AS2925" i="1"/>
  <c r="AR2925" i="1"/>
  <c r="AQ2925" i="1"/>
  <c r="AP2925" i="1"/>
  <c r="AS2924" i="1"/>
  <c r="AR2924" i="1"/>
  <c r="AQ2924" i="1"/>
  <c r="AP2924" i="1"/>
  <c r="AS2923" i="1"/>
  <c r="AR2923" i="1"/>
  <c r="AQ2923" i="1"/>
  <c r="AP2923" i="1"/>
  <c r="AS2922" i="1"/>
  <c r="AR2922" i="1"/>
  <c r="AQ2922" i="1"/>
  <c r="AP2922" i="1"/>
  <c r="AS2921" i="1"/>
  <c r="AR2921" i="1"/>
  <c r="AQ2921" i="1"/>
  <c r="AP2921" i="1"/>
  <c r="AS2920" i="1"/>
  <c r="AR2920" i="1"/>
  <c r="AQ2920" i="1"/>
  <c r="AP2920" i="1"/>
  <c r="AS2919" i="1"/>
  <c r="AR2919" i="1"/>
  <c r="AQ2919" i="1"/>
  <c r="AP2919" i="1"/>
  <c r="AS2918" i="1"/>
  <c r="AR2918" i="1"/>
  <c r="AQ2918" i="1"/>
  <c r="AP2918" i="1"/>
  <c r="AS2917" i="1"/>
  <c r="AR2917" i="1"/>
  <c r="AQ2917" i="1"/>
  <c r="AP2917" i="1"/>
  <c r="AS2916" i="1"/>
  <c r="AR2916" i="1"/>
  <c r="AQ2916" i="1"/>
  <c r="AP2916" i="1"/>
  <c r="AS2915" i="1"/>
  <c r="AR2915" i="1"/>
  <c r="AQ2915" i="1"/>
  <c r="AP2915" i="1"/>
  <c r="AS2914" i="1"/>
  <c r="AR2914" i="1"/>
  <c r="AQ2914" i="1"/>
  <c r="AP2914" i="1"/>
  <c r="AS2913" i="1"/>
  <c r="AR2913" i="1"/>
  <c r="AQ2913" i="1"/>
  <c r="AP2913" i="1"/>
  <c r="AS2912" i="1"/>
  <c r="AR2912" i="1"/>
  <c r="AQ2912" i="1"/>
  <c r="AP2912" i="1"/>
  <c r="AS2911" i="1"/>
  <c r="AR2911" i="1"/>
  <c r="AQ2911" i="1"/>
  <c r="AP2911" i="1"/>
  <c r="AS2910" i="1"/>
  <c r="AR2910" i="1"/>
  <c r="AQ2910" i="1"/>
  <c r="AP2910" i="1"/>
  <c r="AS2909" i="1"/>
  <c r="AR2909" i="1"/>
  <c r="AQ2909" i="1"/>
  <c r="AP2909" i="1"/>
  <c r="AS2908" i="1"/>
  <c r="AR2908" i="1"/>
  <c r="AQ2908" i="1"/>
  <c r="AP2908" i="1"/>
  <c r="AS2907" i="1"/>
  <c r="AR2907" i="1"/>
  <c r="AQ2907" i="1"/>
  <c r="AP2907" i="1"/>
  <c r="AS2906" i="1"/>
  <c r="AR2906" i="1"/>
  <c r="AQ2906" i="1"/>
  <c r="AP2906" i="1"/>
  <c r="AS2905" i="1"/>
  <c r="AR2905" i="1"/>
  <c r="AQ2905" i="1"/>
  <c r="AP2905" i="1"/>
  <c r="AS2904" i="1"/>
  <c r="AR2904" i="1"/>
  <c r="AQ2904" i="1"/>
  <c r="AP2904" i="1"/>
  <c r="AS2903" i="1"/>
  <c r="AR2903" i="1"/>
  <c r="AQ2903" i="1"/>
  <c r="AP2903" i="1"/>
  <c r="AS2902" i="1"/>
  <c r="AR2902" i="1"/>
  <c r="AQ2902" i="1"/>
  <c r="AP2902" i="1"/>
  <c r="AS2901" i="1"/>
  <c r="AR2901" i="1"/>
  <c r="AQ2901" i="1"/>
  <c r="AP2901" i="1"/>
  <c r="AS2900" i="1"/>
  <c r="AR2900" i="1"/>
  <c r="AQ2900" i="1"/>
  <c r="AP2900" i="1"/>
  <c r="AS2899" i="1"/>
  <c r="AR2899" i="1"/>
  <c r="AQ2899" i="1"/>
  <c r="AP2899" i="1"/>
  <c r="AS2898" i="1"/>
  <c r="AR2898" i="1"/>
  <c r="AQ2898" i="1"/>
  <c r="AP2898" i="1"/>
  <c r="AS2897" i="1"/>
  <c r="AR2897" i="1"/>
  <c r="AQ2897" i="1"/>
  <c r="AP2897" i="1"/>
  <c r="AS2896" i="1"/>
  <c r="AR2896" i="1"/>
  <c r="AQ2896" i="1"/>
  <c r="AP2896" i="1"/>
  <c r="AS2895" i="1"/>
  <c r="AR2895" i="1"/>
  <c r="AQ2895" i="1"/>
  <c r="AP2895" i="1"/>
  <c r="AS2894" i="1"/>
  <c r="AR2894" i="1"/>
  <c r="AQ2894" i="1"/>
  <c r="AP2894" i="1"/>
  <c r="AS2893" i="1"/>
  <c r="AR2893" i="1"/>
  <c r="AQ2893" i="1"/>
  <c r="AP2893" i="1"/>
  <c r="AS2892" i="1"/>
  <c r="AR2892" i="1"/>
  <c r="AQ2892" i="1"/>
  <c r="AP2892" i="1"/>
  <c r="AS2891" i="1"/>
  <c r="AR2891" i="1"/>
  <c r="AQ2891" i="1"/>
  <c r="AP2891" i="1"/>
  <c r="AS2890" i="1"/>
  <c r="AR2890" i="1"/>
  <c r="AQ2890" i="1"/>
  <c r="AP2890" i="1"/>
  <c r="AS2889" i="1"/>
  <c r="AR2889" i="1"/>
  <c r="AQ2889" i="1"/>
  <c r="AP2889" i="1"/>
  <c r="AS2888" i="1"/>
  <c r="AR2888" i="1"/>
  <c r="AQ2888" i="1"/>
  <c r="AP2888" i="1"/>
  <c r="AS2887" i="1"/>
  <c r="AR2887" i="1"/>
  <c r="AQ2887" i="1"/>
  <c r="AP2887" i="1"/>
  <c r="AS2886" i="1"/>
  <c r="AR2886" i="1"/>
  <c r="AQ2886" i="1"/>
  <c r="AP2886" i="1"/>
  <c r="AS2885" i="1"/>
  <c r="AR2885" i="1"/>
  <c r="AQ2885" i="1"/>
  <c r="AP2885" i="1"/>
  <c r="AS2884" i="1"/>
  <c r="AR2884" i="1"/>
  <c r="AQ2884" i="1"/>
  <c r="AP2884" i="1"/>
  <c r="AS2883" i="1"/>
  <c r="AR2883" i="1"/>
  <c r="AQ2883" i="1"/>
  <c r="AP2883" i="1"/>
  <c r="AS2882" i="1"/>
  <c r="AR2882" i="1"/>
  <c r="AQ2882" i="1"/>
  <c r="AP2882" i="1"/>
  <c r="AS2881" i="1"/>
  <c r="AR2881" i="1"/>
  <c r="AQ2881" i="1"/>
  <c r="AP2881" i="1"/>
  <c r="AS2880" i="1"/>
  <c r="AR2880" i="1"/>
  <c r="AQ2880" i="1"/>
  <c r="AP2880" i="1"/>
  <c r="AS2879" i="1"/>
  <c r="AR2879" i="1"/>
  <c r="AQ2879" i="1"/>
  <c r="AP2879" i="1"/>
  <c r="AS2878" i="1"/>
  <c r="AR2878" i="1"/>
  <c r="AQ2878" i="1"/>
  <c r="AP2878" i="1"/>
  <c r="AS2877" i="1"/>
  <c r="AR2877" i="1"/>
  <c r="AQ2877" i="1"/>
  <c r="AP2877" i="1"/>
  <c r="AS2876" i="1"/>
  <c r="AR2876" i="1"/>
  <c r="AQ2876" i="1"/>
  <c r="AP2876" i="1"/>
  <c r="AS2875" i="1"/>
  <c r="AR2875" i="1"/>
  <c r="AQ2875" i="1"/>
  <c r="AP2875" i="1"/>
  <c r="AS2874" i="1"/>
  <c r="AR2874" i="1"/>
  <c r="AQ2874" i="1"/>
  <c r="AP2874" i="1"/>
  <c r="AS2873" i="1"/>
  <c r="AR2873" i="1"/>
  <c r="AQ2873" i="1"/>
  <c r="AP2873" i="1"/>
  <c r="AS2872" i="1"/>
  <c r="AR2872" i="1"/>
  <c r="AQ2872" i="1"/>
  <c r="AP2872" i="1"/>
  <c r="AS2871" i="1"/>
  <c r="AR2871" i="1"/>
  <c r="AQ2871" i="1"/>
  <c r="AP2871" i="1"/>
  <c r="AS2870" i="1"/>
  <c r="AR2870" i="1"/>
  <c r="AQ2870" i="1"/>
  <c r="AP2870" i="1"/>
  <c r="AS2869" i="1"/>
  <c r="AR2869" i="1"/>
  <c r="AQ2869" i="1"/>
  <c r="AP2869" i="1"/>
  <c r="AS2868" i="1"/>
  <c r="AR2868" i="1"/>
  <c r="AQ2868" i="1"/>
  <c r="AP2868" i="1"/>
  <c r="AS2867" i="1"/>
  <c r="AR2867" i="1"/>
  <c r="AQ2867" i="1"/>
  <c r="AP2867" i="1"/>
  <c r="AS2866" i="1"/>
  <c r="AR2866" i="1"/>
  <c r="AQ2866" i="1"/>
  <c r="AP2866" i="1"/>
  <c r="AS2865" i="1"/>
  <c r="AR2865" i="1"/>
  <c r="AQ2865" i="1"/>
  <c r="AP2865" i="1"/>
  <c r="AS2864" i="1"/>
  <c r="AR2864" i="1"/>
  <c r="AQ2864" i="1"/>
  <c r="AP2864" i="1"/>
  <c r="AS2863" i="1"/>
  <c r="AR2863" i="1"/>
  <c r="AQ2863" i="1"/>
  <c r="AP2863" i="1"/>
  <c r="AS2862" i="1"/>
  <c r="AR2862" i="1"/>
  <c r="AQ2862" i="1"/>
  <c r="AP2862" i="1"/>
  <c r="AS2861" i="1"/>
  <c r="AR2861" i="1"/>
  <c r="AQ2861" i="1"/>
  <c r="AP2861" i="1"/>
  <c r="AS2860" i="1"/>
  <c r="AR2860" i="1"/>
  <c r="AQ2860" i="1"/>
  <c r="AP2860" i="1"/>
  <c r="AS2859" i="1"/>
  <c r="AR2859" i="1"/>
  <c r="AQ2859" i="1"/>
  <c r="AP2859" i="1"/>
  <c r="AS2858" i="1"/>
  <c r="AR2858" i="1"/>
  <c r="AQ2858" i="1"/>
  <c r="AP2858" i="1"/>
  <c r="AS2857" i="1"/>
  <c r="AR2857" i="1"/>
  <c r="AQ2857" i="1"/>
  <c r="AP2857" i="1"/>
  <c r="AS2856" i="1"/>
  <c r="AR2856" i="1"/>
  <c r="AQ2856" i="1"/>
  <c r="AP2856" i="1"/>
  <c r="AS2855" i="1"/>
  <c r="AR2855" i="1"/>
  <c r="AQ2855" i="1"/>
  <c r="AP2855" i="1"/>
  <c r="AS2854" i="1"/>
  <c r="AR2854" i="1"/>
  <c r="AQ2854" i="1"/>
  <c r="AP2854" i="1"/>
  <c r="AS2853" i="1"/>
  <c r="AR2853" i="1"/>
  <c r="AQ2853" i="1"/>
  <c r="AP2853" i="1"/>
  <c r="AS2852" i="1"/>
  <c r="AR2852" i="1"/>
  <c r="AQ2852" i="1"/>
  <c r="AP2852" i="1"/>
  <c r="AS2851" i="1"/>
  <c r="AR2851" i="1"/>
  <c r="AQ2851" i="1"/>
  <c r="AP2851" i="1"/>
  <c r="AS2850" i="1"/>
  <c r="AR2850" i="1"/>
  <c r="AQ2850" i="1"/>
  <c r="AP2850" i="1"/>
  <c r="AS2849" i="1"/>
  <c r="AR2849" i="1"/>
  <c r="AQ2849" i="1"/>
  <c r="AP2849" i="1"/>
  <c r="AS2848" i="1"/>
  <c r="AR2848" i="1"/>
  <c r="AQ2848" i="1"/>
  <c r="AP2848" i="1"/>
  <c r="AS2847" i="1"/>
  <c r="AR2847" i="1"/>
  <c r="AQ2847" i="1"/>
  <c r="AP2847" i="1"/>
  <c r="AS2846" i="1"/>
  <c r="AR2846" i="1"/>
  <c r="AQ2846" i="1"/>
  <c r="AP2846" i="1"/>
  <c r="AS2845" i="1"/>
  <c r="AR2845" i="1"/>
  <c r="AQ2845" i="1"/>
  <c r="AP2845" i="1"/>
  <c r="AS2844" i="1"/>
  <c r="AR2844" i="1"/>
  <c r="AQ2844" i="1"/>
  <c r="AP2844" i="1"/>
  <c r="AS2843" i="1"/>
  <c r="AR2843" i="1"/>
  <c r="AQ2843" i="1"/>
  <c r="AP2843" i="1"/>
  <c r="AS2842" i="1"/>
  <c r="AR2842" i="1"/>
  <c r="AQ2842" i="1"/>
  <c r="AP2842" i="1"/>
  <c r="AS2841" i="1"/>
  <c r="AR2841" i="1"/>
  <c r="AQ2841" i="1"/>
  <c r="AP2841" i="1"/>
  <c r="AS2840" i="1"/>
  <c r="AR2840" i="1"/>
  <c r="AQ2840" i="1"/>
  <c r="AP2840" i="1"/>
  <c r="AS2839" i="1"/>
  <c r="AR2839" i="1"/>
  <c r="AQ2839" i="1"/>
  <c r="AP2839" i="1"/>
  <c r="AS2838" i="1"/>
  <c r="AR2838" i="1"/>
  <c r="AQ2838" i="1"/>
  <c r="AP2838" i="1"/>
  <c r="AS2837" i="1"/>
  <c r="AR2837" i="1"/>
  <c r="AQ2837" i="1"/>
  <c r="AP2837" i="1"/>
  <c r="AS2836" i="1"/>
  <c r="AR2836" i="1"/>
  <c r="AQ2836" i="1"/>
  <c r="AP2836" i="1"/>
  <c r="AS2835" i="1"/>
  <c r="AR2835" i="1"/>
  <c r="AQ2835" i="1"/>
  <c r="AP2835" i="1"/>
  <c r="AS2834" i="1"/>
  <c r="AR2834" i="1"/>
  <c r="AQ2834" i="1"/>
  <c r="AP2834" i="1"/>
  <c r="AS2833" i="1"/>
  <c r="AR2833" i="1"/>
  <c r="AQ2833" i="1"/>
  <c r="AP2833" i="1"/>
  <c r="AS2832" i="1"/>
  <c r="AR2832" i="1"/>
  <c r="AQ2832" i="1"/>
  <c r="AP2832" i="1"/>
  <c r="AS2831" i="1"/>
  <c r="AR2831" i="1"/>
  <c r="AQ2831" i="1"/>
  <c r="AP2831" i="1"/>
  <c r="AS2830" i="1"/>
  <c r="AR2830" i="1"/>
  <c r="AQ2830" i="1"/>
  <c r="AP2830" i="1"/>
  <c r="AS2829" i="1"/>
  <c r="AR2829" i="1"/>
  <c r="AQ2829" i="1"/>
  <c r="AP2829" i="1"/>
  <c r="AS2828" i="1"/>
  <c r="AR2828" i="1"/>
  <c r="AQ2828" i="1"/>
  <c r="AP2828" i="1"/>
  <c r="AS2827" i="1"/>
  <c r="AR2827" i="1"/>
  <c r="AQ2827" i="1"/>
  <c r="AP2827" i="1"/>
  <c r="AS2826" i="1"/>
  <c r="AR2826" i="1"/>
  <c r="AQ2826" i="1"/>
  <c r="AP2826" i="1"/>
  <c r="AS2825" i="1"/>
  <c r="AR2825" i="1"/>
  <c r="AQ2825" i="1"/>
  <c r="AP2825" i="1"/>
  <c r="AS2824" i="1"/>
  <c r="AR2824" i="1"/>
  <c r="AQ2824" i="1"/>
  <c r="AP2824" i="1"/>
  <c r="AS2823" i="1"/>
  <c r="AR2823" i="1"/>
  <c r="AQ2823" i="1"/>
  <c r="AP2823" i="1"/>
  <c r="AS2822" i="1"/>
  <c r="AR2822" i="1"/>
  <c r="AQ2822" i="1"/>
  <c r="AP2822" i="1"/>
  <c r="AS2821" i="1"/>
  <c r="AR2821" i="1"/>
  <c r="AQ2821" i="1"/>
  <c r="AP2821" i="1"/>
  <c r="AS2820" i="1"/>
  <c r="AR2820" i="1"/>
  <c r="AQ2820" i="1"/>
  <c r="AP2820" i="1"/>
  <c r="AS2819" i="1"/>
  <c r="AR2819" i="1"/>
  <c r="AQ2819" i="1"/>
  <c r="AP2819" i="1"/>
  <c r="AS2818" i="1"/>
  <c r="AR2818" i="1"/>
  <c r="AQ2818" i="1"/>
  <c r="AP2818" i="1"/>
  <c r="AS2817" i="1"/>
  <c r="AR2817" i="1"/>
  <c r="AQ2817" i="1"/>
  <c r="AP2817" i="1"/>
  <c r="AS2816" i="1"/>
  <c r="AR2816" i="1"/>
  <c r="AQ2816" i="1"/>
  <c r="AP2816" i="1"/>
  <c r="AS2815" i="1"/>
  <c r="AR2815" i="1"/>
  <c r="AQ2815" i="1"/>
  <c r="AP2815" i="1"/>
  <c r="AS2814" i="1"/>
  <c r="AR2814" i="1"/>
  <c r="AQ2814" i="1"/>
  <c r="AP2814" i="1"/>
  <c r="AS2813" i="1"/>
  <c r="AR2813" i="1"/>
  <c r="AQ2813" i="1"/>
  <c r="AP2813" i="1"/>
  <c r="AS2812" i="1"/>
  <c r="AR2812" i="1"/>
  <c r="AQ2812" i="1"/>
  <c r="AP2812" i="1"/>
  <c r="AS2811" i="1"/>
  <c r="AR2811" i="1"/>
  <c r="AQ2811" i="1"/>
  <c r="AP2811" i="1"/>
  <c r="AS2810" i="1"/>
  <c r="AR2810" i="1"/>
  <c r="AQ2810" i="1"/>
  <c r="AP2810" i="1"/>
  <c r="AS2809" i="1"/>
  <c r="AR2809" i="1"/>
  <c r="AQ2809" i="1"/>
  <c r="AP2809" i="1"/>
  <c r="AS2808" i="1"/>
  <c r="AR2808" i="1"/>
  <c r="AQ2808" i="1"/>
  <c r="AP2808" i="1"/>
  <c r="AS2807" i="1"/>
  <c r="AR2807" i="1"/>
  <c r="AQ2807" i="1"/>
  <c r="AP2807" i="1"/>
  <c r="AS2806" i="1"/>
  <c r="AR2806" i="1"/>
  <c r="AQ2806" i="1"/>
  <c r="AP2806" i="1"/>
  <c r="AS2805" i="1"/>
  <c r="AR2805" i="1"/>
  <c r="AQ2805" i="1"/>
  <c r="AP2805" i="1"/>
  <c r="AS2804" i="1"/>
  <c r="AR2804" i="1"/>
  <c r="AQ2804" i="1"/>
  <c r="AP2804" i="1"/>
  <c r="AS2803" i="1"/>
  <c r="AR2803" i="1"/>
  <c r="AQ2803" i="1"/>
  <c r="AP2803" i="1"/>
  <c r="AS2802" i="1"/>
  <c r="AR2802" i="1"/>
  <c r="AQ2802" i="1"/>
  <c r="AP2802" i="1"/>
  <c r="AS2801" i="1"/>
  <c r="AR2801" i="1"/>
  <c r="AQ2801" i="1"/>
  <c r="AP2801" i="1"/>
  <c r="AS2800" i="1"/>
  <c r="AR2800" i="1"/>
  <c r="AQ2800" i="1"/>
  <c r="AP2800" i="1"/>
  <c r="AS2799" i="1"/>
  <c r="AR2799" i="1"/>
  <c r="AQ2799" i="1"/>
  <c r="AP2799" i="1"/>
  <c r="AS2798" i="1"/>
  <c r="AR2798" i="1"/>
  <c r="AQ2798" i="1"/>
  <c r="AP2798" i="1"/>
  <c r="AS2797" i="1"/>
  <c r="AR2797" i="1"/>
  <c r="AQ2797" i="1"/>
  <c r="AP2797" i="1"/>
  <c r="AS2796" i="1"/>
  <c r="AR2796" i="1"/>
  <c r="AQ2796" i="1"/>
  <c r="AP2796" i="1"/>
  <c r="AS2795" i="1"/>
  <c r="AR2795" i="1"/>
  <c r="AQ2795" i="1"/>
  <c r="AP2795" i="1"/>
  <c r="AS2794" i="1"/>
  <c r="AR2794" i="1"/>
  <c r="AQ2794" i="1"/>
  <c r="AP2794" i="1"/>
  <c r="AS2793" i="1"/>
  <c r="AR2793" i="1"/>
  <c r="AQ2793" i="1"/>
  <c r="AP2793" i="1"/>
  <c r="AS2792" i="1"/>
  <c r="AR2792" i="1"/>
  <c r="AQ2792" i="1"/>
  <c r="AP2792" i="1"/>
  <c r="AS2791" i="1"/>
  <c r="AR2791" i="1"/>
  <c r="AQ2791" i="1"/>
  <c r="AP2791" i="1"/>
  <c r="AS2790" i="1"/>
  <c r="AR2790" i="1"/>
  <c r="AQ2790" i="1"/>
  <c r="AP2790" i="1"/>
  <c r="AS2789" i="1"/>
  <c r="AR2789" i="1"/>
  <c r="AQ2789" i="1"/>
  <c r="AP2789" i="1"/>
  <c r="AS2788" i="1"/>
  <c r="AR2788" i="1"/>
  <c r="AQ2788" i="1"/>
  <c r="AP2788" i="1"/>
  <c r="AS2787" i="1"/>
  <c r="AR2787" i="1"/>
  <c r="AQ2787" i="1"/>
  <c r="AP2787" i="1"/>
  <c r="AS2786" i="1"/>
  <c r="AR2786" i="1"/>
  <c r="AQ2786" i="1"/>
  <c r="AP2786" i="1"/>
  <c r="AS2785" i="1"/>
  <c r="AR2785" i="1"/>
  <c r="AQ2785" i="1"/>
  <c r="AP2785" i="1"/>
  <c r="AS2784" i="1"/>
  <c r="AR2784" i="1"/>
  <c r="AQ2784" i="1"/>
  <c r="AP2784" i="1"/>
  <c r="AS2783" i="1"/>
  <c r="AR2783" i="1"/>
  <c r="AQ2783" i="1"/>
  <c r="AP2783" i="1"/>
  <c r="AS2782" i="1"/>
  <c r="AR2782" i="1"/>
  <c r="AQ2782" i="1"/>
  <c r="AP2782" i="1"/>
  <c r="AS2781" i="1"/>
  <c r="AR2781" i="1"/>
  <c r="AQ2781" i="1"/>
  <c r="AP2781" i="1"/>
  <c r="AS2780" i="1"/>
  <c r="AR2780" i="1"/>
  <c r="AQ2780" i="1"/>
  <c r="AP2780" i="1"/>
  <c r="AS2779" i="1"/>
  <c r="AR2779" i="1"/>
  <c r="AQ2779" i="1"/>
  <c r="AP2779" i="1"/>
  <c r="AS2778" i="1"/>
  <c r="AR2778" i="1"/>
  <c r="AQ2778" i="1"/>
  <c r="AP2778" i="1"/>
  <c r="AS2777" i="1"/>
  <c r="AR2777" i="1"/>
  <c r="AQ2777" i="1"/>
  <c r="AP2777" i="1"/>
  <c r="AS2776" i="1"/>
  <c r="AR2776" i="1"/>
  <c r="AQ2776" i="1"/>
  <c r="AP2776" i="1"/>
  <c r="AS2775" i="1"/>
  <c r="AR2775" i="1"/>
  <c r="AQ2775" i="1"/>
  <c r="AP2775" i="1"/>
  <c r="AS2774" i="1"/>
  <c r="AR2774" i="1"/>
  <c r="AQ2774" i="1"/>
  <c r="AP2774" i="1"/>
  <c r="AS2773" i="1"/>
  <c r="AR2773" i="1"/>
  <c r="AQ2773" i="1"/>
  <c r="AP2773" i="1"/>
  <c r="AS2772" i="1"/>
  <c r="AR2772" i="1"/>
  <c r="AQ2772" i="1"/>
  <c r="AP2772" i="1"/>
  <c r="AS2771" i="1"/>
  <c r="AR2771" i="1"/>
  <c r="AQ2771" i="1"/>
  <c r="AP2771" i="1"/>
  <c r="AS2770" i="1"/>
  <c r="AR2770" i="1"/>
  <c r="AQ2770" i="1"/>
  <c r="AP2770" i="1"/>
  <c r="AS2769" i="1"/>
  <c r="AR2769" i="1"/>
  <c r="AQ2769" i="1"/>
  <c r="AP2769" i="1"/>
  <c r="AS2768" i="1"/>
  <c r="AR2768" i="1"/>
  <c r="AQ2768" i="1"/>
  <c r="AP2768" i="1"/>
  <c r="AS2767" i="1"/>
  <c r="AR2767" i="1"/>
  <c r="AQ2767" i="1"/>
  <c r="AP2767" i="1"/>
  <c r="AS2766" i="1"/>
  <c r="AR2766" i="1"/>
  <c r="AQ2766" i="1"/>
  <c r="AP2766" i="1"/>
  <c r="AS2765" i="1"/>
  <c r="AR2765" i="1"/>
  <c r="AQ2765" i="1"/>
  <c r="AP2765" i="1"/>
  <c r="AS2764" i="1"/>
  <c r="AR2764" i="1"/>
  <c r="AQ2764" i="1"/>
  <c r="AP2764" i="1"/>
  <c r="AS2763" i="1"/>
  <c r="AR2763" i="1"/>
  <c r="AQ2763" i="1"/>
  <c r="AP2763" i="1"/>
  <c r="AS2762" i="1"/>
  <c r="AR2762" i="1"/>
  <c r="AQ2762" i="1"/>
  <c r="AP2762" i="1"/>
  <c r="AS2761" i="1"/>
  <c r="AR2761" i="1"/>
  <c r="AQ2761" i="1"/>
  <c r="AP2761" i="1"/>
  <c r="AS2760" i="1"/>
  <c r="AR2760" i="1"/>
  <c r="AQ2760" i="1"/>
  <c r="AP2760" i="1"/>
  <c r="AS2759" i="1"/>
  <c r="AR2759" i="1"/>
  <c r="AQ2759" i="1"/>
  <c r="AP2759" i="1"/>
  <c r="AS2758" i="1"/>
  <c r="AR2758" i="1"/>
  <c r="AQ2758" i="1"/>
  <c r="AP2758" i="1"/>
  <c r="AS2757" i="1"/>
  <c r="AR2757" i="1"/>
  <c r="AQ2757" i="1"/>
  <c r="AP2757" i="1"/>
  <c r="AS2756" i="1"/>
  <c r="AR2756" i="1"/>
  <c r="AQ2756" i="1"/>
  <c r="AP2756" i="1"/>
  <c r="AS2755" i="1"/>
  <c r="AR2755" i="1"/>
  <c r="AQ2755" i="1"/>
  <c r="AP2755" i="1"/>
  <c r="AS2754" i="1"/>
  <c r="AR2754" i="1"/>
  <c r="AQ2754" i="1"/>
  <c r="AP2754" i="1"/>
  <c r="AS2753" i="1"/>
  <c r="AR2753" i="1"/>
  <c r="AQ2753" i="1"/>
  <c r="AP2753" i="1"/>
  <c r="AS2752" i="1"/>
  <c r="AR2752" i="1"/>
  <c r="AQ2752" i="1"/>
  <c r="AP2752" i="1"/>
  <c r="AS2751" i="1"/>
  <c r="AR2751" i="1"/>
  <c r="AQ2751" i="1"/>
  <c r="AP2751" i="1"/>
  <c r="AS2750" i="1"/>
  <c r="AR2750" i="1"/>
  <c r="AQ2750" i="1"/>
  <c r="AP2750" i="1"/>
  <c r="AS2749" i="1"/>
  <c r="AR2749" i="1"/>
  <c r="AQ2749" i="1"/>
  <c r="AP2749" i="1"/>
  <c r="AS2748" i="1"/>
  <c r="AR2748" i="1"/>
  <c r="AQ2748" i="1"/>
  <c r="AP2748" i="1"/>
  <c r="AS2747" i="1"/>
  <c r="AR2747" i="1"/>
  <c r="AQ2747" i="1"/>
  <c r="AP2747" i="1"/>
  <c r="AS2746" i="1"/>
  <c r="AR2746" i="1"/>
  <c r="AQ2746" i="1"/>
  <c r="AP2746" i="1"/>
  <c r="AS2745" i="1"/>
  <c r="AR2745" i="1"/>
  <c r="AQ2745" i="1"/>
  <c r="AP2745" i="1"/>
  <c r="AS2744" i="1"/>
  <c r="AR2744" i="1"/>
  <c r="AQ2744" i="1"/>
  <c r="AP2744" i="1"/>
  <c r="AS2743" i="1"/>
  <c r="AR2743" i="1"/>
  <c r="AQ2743" i="1"/>
  <c r="AP2743" i="1"/>
  <c r="AS2742" i="1"/>
  <c r="AR2742" i="1"/>
  <c r="AQ2742" i="1"/>
  <c r="AP2742" i="1"/>
  <c r="AS2741" i="1"/>
  <c r="AR2741" i="1"/>
  <c r="AQ2741" i="1"/>
  <c r="AP2741" i="1"/>
  <c r="AS2740" i="1"/>
  <c r="AR2740" i="1"/>
  <c r="AQ2740" i="1"/>
  <c r="AP2740" i="1"/>
  <c r="AS2739" i="1"/>
  <c r="AR2739" i="1"/>
  <c r="AQ2739" i="1"/>
  <c r="AP2739" i="1"/>
  <c r="AS2738" i="1"/>
  <c r="AR2738" i="1"/>
  <c r="AQ2738" i="1"/>
  <c r="AP2738" i="1"/>
  <c r="AS2737" i="1"/>
  <c r="AR2737" i="1"/>
  <c r="AQ2737" i="1"/>
  <c r="AP2737" i="1"/>
  <c r="AS2736" i="1"/>
  <c r="AR2736" i="1"/>
  <c r="AQ2736" i="1"/>
  <c r="AP2736" i="1"/>
  <c r="AS2735" i="1"/>
  <c r="AR2735" i="1"/>
  <c r="AQ2735" i="1"/>
  <c r="AP2735" i="1"/>
  <c r="AS2734" i="1"/>
  <c r="AR2734" i="1"/>
  <c r="AQ2734" i="1"/>
  <c r="AP2734" i="1"/>
  <c r="AS2733" i="1"/>
  <c r="AR2733" i="1"/>
  <c r="AQ2733" i="1"/>
  <c r="AP2733" i="1"/>
  <c r="AS2732" i="1"/>
  <c r="AR2732" i="1"/>
  <c r="AQ2732" i="1"/>
  <c r="AP2732" i="1"/>
  <c r="AS2731" i="1"/>
  <c r="AR2731" i="1"/>
  <c r="AQ2731" i="1"/>
  <c r="AP2731" i="1"/>
  <c r="AS2730" i="1"/>
  <c r="AR2730" i="1"/>
  <c r="AQ2730" i="1"/>
  <c r="AP2730" i="1"/>
  <c r="AS2729" i="1"/>
  <c r="AR2729" i="1"/>
  <c r="AQ2729" i="1"/>
  <c r="AP2729" i="1"/>
  <c r="AS2728" i="1"/>
  <c r="AR2728" i="1"/>
  <c r="AQ2728" i="1"/>
  <c r="AP2728" i="1"/>
  <c r="AS2727" i="1"/>
  <c r="AR2727" i="1"/>
  <c r="AQ2727" i="1"/>
  <c r="AP2727" i="1"/>
  <c r="AS2726" i="1"/>
  <c r="AR2726" i="1"/>
  <c r="AQ2726" i="1"/>
  <c r="AP2726" i="1"/>
  <c r="AS2725" i="1"/>
  <c r="AR2725" i="1"/>
  <c r="AQ2725" i="1"/>
  <c r="AP2725" i="1"/>
  <c r="AS2724" i="1"/>
  <c r="AR2724" i="1"/>
  <c r="AQ2724" i="1"/>
  <c r="AP2724" i="1"/>
  <c r="AS2723" i="1"/>
  <c r="AR2723" i="1"/>
  <c r="AQ2723" i="1"/>
  <c r="AP2723" i="1"/>
  <c r="AS2722" i="1"/>
  <c r="AR2722" i="1"/>
  <c r="AQ2722" i="1"/>
  <c r="AP2722" i="1"/>
  <c r="AS2721" i="1"/>
  <c r="AR2721" i="1"/>
  <c r="AQ2721" i="1"/>
  <c r="AP2721" i="1"/>
  <c r="AS2720" i="1"/>
  <c r="AR2720" i="1"/>
  <c r="AQ2720" i="1"/>
  <c r="AP2720" i="1"/>
  <c r="AS2719" i="1"/>
  <c r="AR2719" i="1"/>
  <c r="AQ2719" i="1"/>
  <c r="AP2719" i="1"/>
  <c r="AS2718" i="1"/>
  <c r="AR2718" i="1"/>
  <c r="AQ2718" i="1"/>
  <c r="AP2718" i="1"/>
  <c r="AS2717" i="1"/>
  <c r="AR2717" i="1"/>
  <c r="AQ2717" i="1"/>
  <c r="AP2717" i="1"/>
  <c r="AS2716" i="1"/>
  <c r="AR2716" i="1"/>
  <c r="AQ2716" i="1"/>
  <c r="AP2716" i="1"/>
  <c r="AS2715" i="1"/>
  <c r="AR2715" i="1"/>
  <c r="AQ2715" i="1"/>
  <c r="AP2715" i="1"/>
  <c r="AS2714" i="1"/>
  <c r="AR2714" i="1"/>
  <c r="AQ2714" i="1"/>
  <c r="AP2714" i="1"/>
  <c r="AS2713" i="1"/>
  <c r="AR2713" i="1"/>
  <c r="AQ2713" i="1"/>
  <c r="AP2713" i="1"/>
  <c r="AS2712" i="1"/>
  <c r="AR2712" i="1"/>
  <c r="AQ2712" i="1"/>
  <c r="AP2712" i="1"/>
  <c r="AS2711" i="1"/>
  <c r="AR2711" i="1"/>
  <c r="AQ2711" i="1"/>
  <c r="AP2711" i="1"/>
  <c r="AS2710" i="1"/>
  <c r="AR2710" i="1"/>
  <c r="AQ2710" i="1"/>
  <c r="AP2710" i="1"/>
  <c r="AS2709" i="1"/>
  <c r="AR2709" i="1"/>
  <c r="AQ2709" i="1"/>
  <c r="AP2709" i="1"/>
  <c r="AS2708" i="1"/>
  <c r="AR2708" i="1"/>
  <c r="AQ2708" i="1"/>
  <c r="AP2708" i="1"/>
  <c r="AS2707" i="1"/>
  <c r="AR2707" i="1"/>
  <c r="AQ2707" i="1"/>
  <c r="AP2707" i="1"/>
  <c r="AS2706" i="1"/>
  <c r="AR2706" i="1"/>
  <c r="AQ2706" i="1"/>
  <c r="AP2706" i="1"/>
  <c r="AS2705" i="1"/>
  <c r="AR2705" i="1"/>
  <c r="AQ2705" i="1"/>
  <c r="AP2705" i="1"/>
  <c r="AS2704" i="1"/>
  <c r="AR2704" i="1"/>
  <c r="AQ2704" i="1"/>
  <c r="AP2704" i="1"/>
  <c r="AS2703" i="1"/>
  <c r="AR2703" i="1"/>
  <c r="AQ2703" i="1"/>
  <c r="AP2703" i="1"/>
  <c r="AS2702" i="1"/>
  <c r="AR2702" i="1"/>
  <c r="AQ2702" i="1"/>
  <c r="AP2702" i="1"/>
  <c r="AS2701" i="1"/>
  <c r="AR2701" i="1"/>
  <c r="AQ2701" i="1"/>
  <c r="AP2701" i="1"/>
  <c r="AS2700" i="1"/>
  <c r="AR2700" i="1"/>
  <c r="AQ2700" i="1"/>
  <c r="AP2700" i="1"/>
  <c r="AS2699" i="1"/>
  <c r="AR2699" i="1"/>
  <c r="AQ2699" i="1"/>
  <c r="AP2699" i="1"/>
  <c r="AS2698" i="1"/>
  <c r="AR2698" i="1"/>
  <c r="AQ2698" i="1"/>
  <c r="AP2698" i="1"/>
  <c r="AS2697" i="1"/>
  <c r="AR2697" i="1"/>
  <c r="AQ2697" i="1"/>
  <c r="AP2697" i="1"/>
  <c r="AS2696" i="1"/>
  <c r="AR2696" i="1"/>
  <c r="AQ2696" i="1"/>
  <c r="AP2696" i="1"/>
  <c r="AS2695" i="1"/>
  <c r="AR2695" i="1"/>
  <c r="AQ2695" i="1"/>
  <c r="AP2695" i="1"/>
  <c r="AS2694" i="1"/>
  <c r="AR2694" i="1"/>
  <c r="AQ2694" i="1"/>
  <c r="AP2694" i="1"/>
  <c r="AS2693" i="1"/>
  <c r="AR2693" i="1"/>
  <c r="AQ2693" i="1"/>
  <c r="AP2693" i="1"/>
  <c r="AS2692" i="1"/>
  <c r="AR2692" i="1"/>
  <c r="AQ2692" i="1"/>
  <c r="AP2692" i="1"/>
  <c r="AS2691" i="1"/>
  <c r="AR2691" i="1"/>
  <c r="AQ2691" i="1"/>
  <c r="AP2691" i="1"/>
  <c r="AS2690" i="1"/>
  <c r="AR2690" i="1"/>
  <c r="AQ2690" i="1"/>
  <c r="AP2690" i="1"/>
  <c r="AS2689" i="1"/>
  <c r="AR2689" i="1"/>
  <c r="AQ2689" i="1"/>
  <c r="AP2689" i="1"/>
  <c r="AS2688" i="1"/>
  <c r="AR2688" i="1"/>
  <c r="AQ2688" i="1"/>
  <c r="AP2688" i="1"/>
  <c r="AS2687" i="1"/>
  <c r="AR2687" i="1"/>
  <c r="AQ2687" i="1"/>
  <c r="AP2687" i="1"/>
  <c r="AS2686" i="1"/>
  <c r="AR2686" i="1"/>
  <c r="AQ2686" i="1"/>
  <c r="AP2686" i="1"/>
  <c r="AS2685" i="1"/>
  <c r="AR2685" i="1"/>
  <c r="AQ2685" i="1"/>
  <c r="AP2685" i="1"/>
  <c r="AS2684" i="1"/>
  <c r="AR2684" i="1"/>
  <c r="AQ2684" i="1"/>
  <c r="AP2684" i="1"/>
  <c r="AS2683" i="1"/>
  <c r="AR2683" i="1"/>
  <c r="AQ2683" i="1"/>
  <c r="AP2683" i="1"/>
  <c r="AS2682" i="1"/>
  <c r="AR2682" i="1"/>
  <c r="AQ2682" i="1"/>
  <c r="AP2682" i="1"/>
  <c r="AS2681" i="1"/>
  <c r="AR2681" i="1"/>
  <c r="AQ2681" i="1"/>
  <c r="AP2681" i="1"/>
  <c r="AS2680" i="1"/>
  <c r="AR2680" i="1"/>
  <c r="AQ2680" i="1"/>
  <c r="AP2680" i="1"/>
  <c r="AS2679" i="1"/>
  <c r="AR2679" i="1"/>
  <c r="AQ2679" i="1"/>
  <c r="AP2679" i="1"/>
  <c r="AS2678" i="1"/>
  <c r="AR2678" i="1"/>
  <c r="AQ2678" i="1"/>
  <c r="AP2678" i="1"/>
  <c r="AS2677" i="1"/>
  <c r="AR2677" i="1"/>
  <c r="AQ2677" i="1"/>
  <c r="AP2677" i="1"/>
  <c r="AS2676" i="1"/>
  <c r="AR2676" i="1"/>
  <c r="AQ2676" i="1"/>
  <c r="AP2676" i="1"/>
  <c r="AS2675" i="1"/>
  <c r="AR2675" i="1"/>
  <c r="AQ2675" i="1"/>
  <c r="AP2675" i="1"/>
  <c r="AS2674" i="1"/>
  <c r="AR2674" i="1"/>
  <c r="AQ2674" i="1"/>
  <c r="AP2674" i="1"/>
  <c r="AS2673" i="1"/>
  <c r="AR2673" i="1"/>
  <c r="AQ2673" i="1"/>
  <c r="AP2673" i="1"/>
  <c r="AS2672" i="1"/>
  <c r="AR2672" i="1"/>
  <c r="AQ2672" i="1"/>
  <c r="AP2672" i="1"/>
  <c r="AS2671" i="1"/>
  <c r="AR2671" i="1"/>
  <c r="AQ2671" i="1"/>
  <c r="AP2671" i="1"/>
  <c r="AS2670" i="1"/>
  <c r="AR2670" i="1"/>
  <c r="AQ2670" i="1"/>
  <c r="AP2670" i="1"/>
  <c r="AS2669" i="1"/>
  <c r="AR2669" i="1"/>
  <c r="AQ2669" i="1"/>
  <c r="AP2669" i="1"/>
  <c r="AS2668" i="1"/>
  <c r="AR2668" i="1"/>
  <c r="AQ2668" i="1"/>
  <c r="AP2668" i="1"/>
  <c r="AS2667" i="1"/>
  <c r="AR2667" i="1"/>
  <c r="AQ2667" i="1"/>
  <c r="AP2667" i="1"/>
  <c r="AS2666" i="1"/>
  <c r="AR2666" i="1"/>
  <c r="AQ2666" i="1"/>
  <c r="AP2666" i="1"/>
  <c r="AS2665" i="1"/>
  <c r="AR2665" i="1"/>
  <c r="AQ2665" i="1"/>
  <c r="AP2665" i="1"/>
  <c r="AS2664" i="1"/>
  <c r="AR2664" i="1"/>
  <c r="AQ2664" i="1"/>
  <c r="AP2664" i="1"/>
  <c r="AS2663" i="1"/>
  <c r="AR2663" i="1"/>
  <c r="AQ2663" i="1"/>
  <c r="AP2663" i="1"/>
  <c r="AS2662" i="1"/>
  <c r="AR2662" i="1"/>
  <c r="AQ2662" i="1"/>
  <c r="AP2662" i="1"/>
  <c r="AS2661" i="1"/>
  <c r="AR2661" i="1"/>
  <c r="AQ2661" i="1"/>
  <c r="AP2661" i="1"/>
  <c r="AS2660" i="1"/>
  <c r="AR2660" i="1"/>
  <c r="AQ2660" i="1"/>
  <c r="AP2660" i="1"/>
  <c r="AS2659" i="1"/>
  <c r="AR2659" i="1"/>
  <c r="AQ2659" i="1"/>
  <c r="AP2659" i="1"/>
  <c r="AS2658" i="1"/>
  <c r="AR2658" i="1"/>
  <c r="AQ2658" i="1"/>
  <c r="AP2658" i="1"/>
  <c r="AS2657" i="1"/>
  <c r="AR2657" i="1"/>
  <c r="AQ2657" i="1"/>
  <c r="AP2657" i="1"/>
  <c r="AS2656" i="1"/>
  <c r="AR2656" i="1"/>
  <c r="AQ2656" i="1"/>
  <c r="AP2656" i="1"/>
  <c r="AS2655" i="1"/>
  <c r="AR2655" i="1"/>
  <c r="AQ2655" i="1"/>
  <c r="AP2655" i="1"/>
  <c r="AS2654" i="1"/>
  <c r="AR2654" i="1"/>
  <c r="AQ2654" i="1"/>
  <c r="AP2654" i="1"/>
  <c r="AS2653" i="1"/>
  <c r="AR2653" i="1"/>
  <c r="AQ2653" i="1"/>
  <c r="AP2653" i="1"/>
  <c r="AS2652" i="1"/>
  <c r="AR2652" i="1"/>
  <c r="AQ2652" i="1"/>
  <c r="AP2652" i="1"/>
  <c r="AS2651" i="1"/>
  <c r="AR2651" i="1"/>
  <c r="AQ2651" i="1"/>
  <c r="AP2651" i="1"/>
  <c r="AS2650" i="1"/>
  <c r="AR2650" i="1"/>
  <c r="AQ2650" i="1"/>
  <c r="AP2650" i="1"/>
  <c r="AS2649" i="1"/>
  <c r="AR2649" i="1"/>
  <c r="AQ2649" i="1"/>
  <c r="AP2649" i="1"/>
  <c r="AS2648" i="1"/>
  <c r="AR2648" i="1"/>
  <c r="AQ2648" i="1"/>
  <c r="AP2648" i="1"/>
  <c r="AS2647" i="1"/>
  <c r="AR2647" i="1"/>
  <c r="AQ2647" i="1"/>
  <c r="AP2647" i="1"/>
  <c r="AS2646" i="1"/>
  <c r="AR2646" i="1"/>
  <c r="AQ2646" i="1"/>
  <c r="AP2646" i="1"/>
  <c r="AS2645" i="1"/>
  <c r="AR2645" i="1"/>
  <c r="AQ2645" i="1"/>
  <c r="AP2645" i="1"/>
  <c r="AS2644" i="1"/>
  <c r="AR2644" i="1"/>
  <c r="AQ2644" i="1"/>
  <c r="AP2644" i="1"/>
  <c r="AS2643" i="1"/>
  <c r="AR2643" i="1"/>
  <c r="AQ2643" i="1"/>
  <c r="AP2643" i="1"/>
  <c r="AS2642" i="1"/>
  <c r="AR2642" i="1"/>
  <c r="AQ2642" i="1"/>
  <c r="AP2642" i="1"/>
  <c r="AS2641" i="1"/>
  <c r="AR2641" i="1"/>
  <c r="AQ2641" i="1"/>
  <c r="AP2641" i="1"/>
  <c r="AS2640" i="1"/>
  <c r="AR2640" i="1"/>
  <c r="AQ2640" i="1"/>
  <c r="AP2640" i="1"/>
  <c r="AS2639" i="1"/>
  <c r="AR2639" i="1"/>
  <c r="AQ2639" i="1"/>
  <c r="AP2639" i="1"/>
  <c r="AS2638" i="1"/>
  <c r="AR2638" i="1"/>
  <c r="AQ2638" i="1"/>
  <c r="AP2638" i="1"/>
  <c r="AS2637" i="1"/>
  <c r="AR2637" i="1"/>
  <c r="AQ2637" i="1"/>
  <c r="AP2637" i="1"/>
  <c r="AS2636" i="1"/>
  <c r="AR2636" i="1"/>
  <c r="AQ2636" i="1"/>
  <c r="AP2636" i="1"/>
  <c r="AS2635" i="1"/>
  <c r="AR2635" i="1"/>
  <c r="AQ2635" i="1"/>
  <c r="AP2635" i="1"/>
  <c r="AS2634" i="1"/>
  <c r="AR2634" i="1"/>
  <c r="AQ2634" i="1"/>
  <c r="AP2634" i="1"/>
  <c r="AS2633" i="1"/>
  <c r="AR2633" i="1"/>
  <c r="AQ2633" i="1"/>
  <c r="AP2633" i="1"/>
  <c r="AS2632" i="1"/>
  <c r="AR2632" i="1"/>
  <c r="AQ2632" i="1"/>
  <c r="AP2632" i="1"/>
  <c r="AS2631" i="1"/>
  <c r="AR2631" i="1"/>
  <c r="AQ2631" i="1"/>
  <c r="AP2631" i="1"/>
  <c r="AS2630" i="1"/>
  <c r="AR2630" i="1"/>
  <c r="AQ2630" i="1"/>
  <c r="AP2630" i="1"/>
  <c r="AS2629" i="1"/>
  <c r="AR2629" i="1"/>
  <c r="AQ2629" i="1"/>
  <c r="AP2629" i="1"/>
  <c r="AS2628" i="1"/>
  <c r="AR2628" i="1"/>
  <c r="AQ2628" i="1"/>
  <c r="AP2628" i="1"/>
  <c r="AS2627" i="1"/>
  <c r="AR2627" i="1"/>
  <c r="AQ2627" i="1"/>
  <c r="AP2627" i="1"/>
  <c r="AS2626" i="1"/>
  <c r="AR2626" i="1"/>
  <c r="AQ2626" i="1"/>
  <c r="AP2626" i="1"/>
  <c r="AS2625" i="1"/>
  <c r="AR2625" i="1"/>
  <c r="AQ2625" i="1"/>
  <c r="AP2625" i="1"/>
  <c r="AS2624" i="1"/>
  <c r="AR2624" i="1"/>
  <c r="AQ2624" i="1"/>
  <c r="AP2624" i="1"/>
  <c r="AS2623" i="1"/>
  <c r="AR2623" i="1"/>
  <c r="AQ2623" i="1"/>
  <c r="AP2623" i="1"/>
  <c r="AS2622" i="1"/>
  <c r="AR2622" i="1"/>
  <c r="AQ2622" i="1"/>
  <c r="AP2622" i="1"/>
  <c r="AS2621" i="1"/>
  <c r="AR2621" i="1"/>
  <c r="AQ2621" i="1"/>
  <c r="AP2621" i="1"/>
  <c r="AS2620" i="1"/>
  <c r="AR2620" i="1"/>
  <c r="AQ2620" i="1"/>
  <c r="AP2620" i="1"/>
  <c r="AS2619" i="1"/>
  <c r="AR2619" i="1"/>
  <c r="AQ2619" i="1"/>
  <c r="AP2619" i="1"/>
  <c r="AS2618" i="1"/>
  <c r="AR2618" i="1"/>
  <c r="AQ2618" i="1"/>
  <c r="AP2618" i="1"/>
  <c r="AS2617" i="1"/>
  <c r="AR2617" i="1"/>
  <c r="AQ2617" i="1"/>
  <c r="AP2617" i="1"/>
  <c r="AS2616" i="1"/>
  <c r="AR2616" i="1"/>
  <c r="AQ2616" i="1"/>
  <c r="AP2616" i="1"/>
  <c r="AS2615" i="1"/>
  <c r="AR2615" i="1"/>
  <c r="AQ2615" i="1"/>
  <c r="AP2615" i="1"/>
  <c r="AS2614" i="1"/>
  <c r="AR2614" i="1"/>
  <c r="AQ2614" i="1"/>
  <c r="AP2614" i="1"/>
  <c r="AS2613" i="1"/>
  <c r="AR2613" i="1"/>
  <c r="AQ2613" i="1"/>
  <c r="AP2613" i="1"/>
  <c r="AS2612" i="1"/>
  <c r="AR2612" i="1"/>
  <c r="AQ2612" i="1"/>
  <c r="AP2612" i="1"/>
  <c r="AS2611" i="1"/>
  <c r="AR2611" i="1"/>
  <c r="AQ2611" i="1"/>
  <c r="AP2611" i="1"/>
  <c r="AS2610" i="1"/>
  <c r="AR2610" i="1"/>
  <c r="AQ2610" i="1"/>
  <c r="AP2610" i="1"/>
  <c r="AS2609" i="1"/>
  <c r="AR2609" i="1"/>
  <c r="AQ2609" i="1"/>
  <c r="AP2609" i="1"/>
  <c r="AS2608" i="1"/>
  <c r="AR2608" i="1"/>
  <c r="AQ2608" i="1"/>
  <c r="AP2608" i="1"/>
  <c r="AS2607" i="1"/>
  <c r="AR2607" i="1"/>
  <c r="AQ2607" i="1"/>
  <c r="AP2607" i="1"/>
  <c r="AS2606" i="1"/>
  <c r="AR2606" i="1"/>
  <c r="AQ2606" i="1"/>
  <c r="AP2606" i="1"/>
  <c r="AS2605" i="1"/>
  <c r="AR2605" i="1"/>
  <c r="AQ2605" i="1"/>
  <c r="AP2605" i="1"/>
  <c r="AS2604" i="1"/>
  <c r="AR2604" i="1"/>
  <c r="AQ2604" i="1"/>
  <c r="AP2604" i="1"/>
  <c r="AS2603" i="1"/>
  <c r="AR2603" i="1"/>
  <c r="AQ2603" i="1"/>
  <c r="AP2603" i="1"/>
  <c r="AS2602" i="1"/>
  <c r="AR2602" i="1"/>
  <c r="AQ2602" i="1"/>
  <c r="AP2602" i="1"/>
  <c r="AS2601" i="1"/>
  <c r="AR2601" i="1"/>
  <c r="AQ2601" i="1"/>
  <c r="AP2601" i="1"/>
  <c r="AS2600" i="1"/>
  <c r="AR2600" i="1"/>
  <c r="AQ2600" i="1"/>
  <c r="AP2600" i="1"/>
  <c r="AS2599" i="1"/>
  <c r="AR2599" i="1"/>
  <c r="AQ2599" i="1"/>
  <c r="AP2599" i="1"/>
  <c r="AS2598" i="1"/>
  <c r="AR2598" i="1"/>
  <c r="AQ2598" i="1"/>
  <c r="AP2598" i="1"/>
  <c r="AS2597" i="1"/>
  <c r="AR2597" i="1"/>
  <c r="AQ2597" i="1"/>
  <c r="AP2597" i="1"/>
  <c r="AS2596" i="1"/>
  <c r="AR2596" i="1"/>
  <c r="AQ2596" i="1"/>
  <c r="AP2596" i="1"/>
  <c r="AS2595" i="1"/>
  <c r="AR2595" i="1"/>
  <c r="AQ2595" i="1"/>
  <c r="AP2595" i="1"/>
  <c r="AS2594" i="1"/>
  <c r="AR2594" i="1"/>
  <c r="AQ2594" i="1"/>
  <c r="AP2594" i="1"/>
  <c r="AS2593" i="1"/>
  <c r="AR2593" i="1"/>
  <c r="AQ2593" i="1"/>
  <c r="AP2593" i="1"/>
  <c r="AS2592" i="1"/>
  <c r="AR2592" i="1"/>
  <c r="AQ2592" i="1"/>
  <c r="AP2592" i="1"/>
  <c r="AS2591" i="1"/>
  <c r="AR2591" i="1"/>
  <c r="AQ2591" i="1"/>
  <c r="AP2591" i="1"/>
  <c r="AS2590" i="1"/>
  <c r="AR2590" i="1"/>
  <c r="AQ2590" i="1"/>
  <c r="AP2590" i="1"/>
  <c r="AS2589" i="1"/>
  <c r="AR2589" i="1"/>
  <c r="AQ2589" i="1"/>
  <c r="AP2589" i="1"/>
  <c r="AS2588" i="1"/>
  <c r="AR2588" i="1"/>
  <c r="AQ2588" i="1"/>
  <c r="AP2588" i="1"/>
  <c r="AS2587" i="1"/>
  <c r="AR2587" i="1"/>
  <c r="AQ2587" i="1"/>
  <c r="AP2587" i="1"/>
  <c r="AS2586" i="1"/>
  <c r="AR2586" i="1"/>
  <c r="AQ2586" i="1"/>
  <c r="AP2586" i="1"/>
  <c r="AS2585" i="1"/>
  <c r="AR2585" i="1"/>
  <c r="AQ2585" i="1"/>
  <c r="AP2585" i="1"/>
  <c r="AS2584" i="1"/>
  <c r="AR2584" i="1"/>
  <c r="AQ2584" i="1"/>
  <c r="AP2584" i="1"/>
  <c r="AS2583" i="1"/>
  <c r="AR2583" i="1"/>
  <c r="AQ2583" i="1"/>
  <c r="AP2583" i="1"/>
  <c r="AS2582" i="1"/>
  <c r="AR2582" i="1"/>
  <c r="AQ2582" i="1"/>
  <c r="AP2582" i="1"/>
  <c r="AS2581" i="1"/>
  <c r="AR2581" i="1"/>
  <c r="AQ2581" i="1"/>
  <c r="AP2581" i="1"/>
  <c r="AS2580" i="1"/>
  <c r="AR2580" i="1"/>
  <c r="AQ2580" i="1"/>
  <c r="AP2580" i="1"/>
  <c r="AS2579" i="1"/>
  <c r="AR2579" i="1"/>
  <c r="AQ2579" i="1"/>
  <c r="AP2579" i="1"/>
  <c r="AS2578" i="1"/>
  <c r="AR2578" i="1"/>
  <c r="AQ2578" i="1"/>
  <c r="AP2578" i="1"/>
  <c r="AS2577" i="1"/>
  <c r="AR2577" i="1"/>
  <c r="AQ2577" i="1"/>
  <c r="AP2577" i="1"/>
  <c r="AS2576" i="1"/>
  <c r="AR2576" i="1"/>
  <c r="AQ2576" i="1"/>
  <c r="AP2576" i="1"/>
  <c r="AS2575" i="1"/>
  <c r="AR2575" i="1"/>
  <c r="AQ2575" i="1"/>
  <c r="AP2575" i="1"/>
  <c r="AS2574" i="1"/>
  <c r="AR2574" i="1"/>
  <c r="AQ2574" i="1"/>
  <c r="AP2574" i="1"/>
  <c r="AS2573" i="1"/>
  <c r="AR2573" i="1"/>
  <c r="AQ2573" i="1"/>
  <c r="AP2573" i="1"/>
  <c r="AS2572" i="1"/>
  <c r="AR2572" i="1"/>
  <c r="AQ2572" i="1"/>
  <c r="AP2572" i="1"/>
  <c r="AS2571" i="1"/>
  <c r="AR2571" i="1"/>
  <c r="AQ2571" i="1"/>
  <c r="AP2571" i="1"/>
  <c r="AS2570" i="1"/>
  <c r="AR2570" i="1"/>
  <c r="AQ2570" i="1"/>
  <c r="AP2570" i="1"/>
  <c r="AS2569" i="1"/>
  <c r="AR2569" i="1"/>
  <c r="AQ2569" i="1"/>
  <c r="AP2569" i="1"/>
  <c r="AS2568" i="1"/>
  <c r="AR2568" i="1"/>
  <c r="AQ2568" i="1"/>
  <c r="AP2568" i="1"/>
  <c r="AS2567" i="1"/>
  <c r="AR2567" i="1"/>
  <c r="AQ2567" i="1"/>
  <c r="AP2567" i="1"/>
  <c r="AS2566" i="1"/>
  <c r="AR2566" i="1"/>
  <c r="AQ2566" i="1"/>
  <c r="AP2566" i="1"/>
  <c r="AS2565" i="1"/>
  <c r="AR2565" i="1"/>
  <c r="AQ2565" i="1"/>
  <c r="AP2565" i="1"/>
  <c r="AS2564" i="1"/>
  <c r="AR2564" i="1"/>
  <c r="AQ2564" i="1"/>
  <c r="AP2564" i="1"/>
  <c r="AS2563" i="1"/>
  <c r="AR2563" i="1"/>
  <c r="AQ2563" i="1"/>
  <c r="AP2563" i="1"/>
  <c r="AS2562" i="1"/>
  <c r="AR2562" i="1"/>
  <c r="AQ2562" i="1"/>
  <c r="AP2562" i="1"/>
  <c r="AS2561" i="1"/>
  <c r="AR2561" i="1"/>
  <c r="AQ2561" i="1"/>
  <c r="AP2561" i="1"/>
  <c r="AS2560" i="1"/>
  <c r="AR2560" i="1"/>
  <c r="AQ2560" i="1"/>
  <c r="AP2560" i="1"/>
  <c r="AS2559" i="1"/>
  <c r="AR2559" i="1"/>
  <c r="AQ2559" i="1"/>
  <c r="AP2559" i="1"/>
  <c r="AS2558" i="1"/>
  <c r="AR2558" i="1"/>
  <c r="AQ2558" i="1"/>
  <c r="AP2558" i="1"/>
  <c r="AS2557" i="1"/>
  <c r="AR2557" i="1"/>
  <c r="AQ2557" i="1"/>
  <c r="AP2557" i="1"/>
  <c r="AS2556" i="1"/>
  <c r="AR2556" i="1"/>
  <c r="AQ2556" i="1"/>
  <c r="AP2556" i="1"/>
  <c r="AS2555" i="1"/>
  <c r="AR2555" i="1"/>
  <c r="AQ2555" i="1"/>
  <c r="AP2555" i="1"/>
  <c r="AS2554" i="1"/>
  <c r="AR2554" i="1"/>
  <c r="AQ2554" i="1"/>
  <c r="AP2554" i="1"/>
  <c r="AS2553" i="1"/>
  <c r="AR2553" i="1"/>
  <c r="AQ2553" i="1"/>
  <c r="AP2553" i="1"/>
  <c r="AS2552" i="1"/>
  <c r="AR2552" i="1"/>
  <c r="AQ2552" i="1"/>
  <c r="AP2552" i="1"/>
  <c r="AS2551" i="1"/>
  <c r="AR2551" i="1"/>
  <c r="AQ2551" i="1"/>
  <c r="AP2551" i="1"/>
  <c r="AS2550" i="1"/>
  <c r="AR2550" i="1"/>
  <c r="AQ2550" i="1"/>
  <c r="AP2550" i="1"/>
  <c r="AS2549" i="1"/>
  <c r="AR2549" i="1"/>
  <c r="AQ2549" i="1"/>
  <c r="AP2549" i="1"/>
  <c r="AS2548" i="1"/>
  <c r="AR2548" i="1"/>
  <c r="AQ2548" i="1"/>
  <c r="AP2548" i="1"/>
  <c r="AS2547" i="1"/>
  <c r="AR2547" i="1"/>
  <c r="AQ2547" i="1"/>
  <c r="AP2547" i="1"/>
  <c r="AS2546" i="1"/>
  <c r="AR2546" i="1"/>
  <c r="AQ2546" i="1"/>
  <c r="AP2546" i="1"/>
  <c r="AS2545" i="1"/>
  <c r="AR2545" i="1"/>
  <c r="AQ2545" i="1"/>
  <c r="AP2545" i="1"/>
  <c r="AS2544" i="1"/>
  <c r="AR2544" i="1"/>
  <c r="AQ2544" i="1"/>
  <c r="AP2544" i="1"/>
  <c r="AS2543" i="1"/>
  <c r="AR2543" i="1"/>
  <c r="AQ2543" i="1"/>
  <c r="AP2543" i="1"/>
  <c r="AS2542" i="1"/>
  <c r="AR2542" i="1"/>
  <c r="AQ2542" i="1"/>
  <c r="AP2542" i="1"/>
  <c r="AS2541" i="1"/>
  <c r="AR2541" i="1"/>
  <c r="AQ2541" i="1"/>
  <c r="AP2541" i="1"/>
  <c r="AS2540" i="1"/>
  <c r="AR2540" i="1"/>
  <c r="AQ2540" i="1"/>
  <c r="AP2540" i="1"/>
  <c r="AS2539" i="1"/>
  <c r="AR2539" i="1"/>
  <c r="AQ2539" i="1"/>
  <c r="AP2539" i="1"/>
  <c r="AS2538" i="1"/>
  <c r="AR2538" i="1"/>
  <c r="AQ2538" i="1"/>
  <c r="AP2538" i="1"/>
  <c r="AS2537" i="1"/>
  <c r="AR2537" i="1"/>
  <c r="AQ2537" i="1"/>
  <c r="AP2537" i="1"/>
  <c r="AS2536" i="1"/>
  <c r="AR2536" i="1"/>
  <c r="AQ2536" i="1"/>
  <c r="AP2536" i="1"/>
  <c r="AS2535" i="1"/>
  <c r="AR2535" i="1"/>
  <c r="AQ2535" i="1"/>
  <c r="AP2535" i="1"/>
  <c r="AS2534" i="1"/>
  <c r="AR2534" i="1"/>
  <c r="AQ2534" i="1"/>
  <c r="AP2534" i="1"/>
  <c r="AS2533" i="1"/>
  <c r="AR2533" i="1"/>
  <c r="AQ2533" i="1"/>
  <c r="AP2533" i="1"/>
  <c r="AS2532" i="1"/>
  <c r="AR2532" i="1"/>
  <c r="AQ2532" i="1"/>
  <c r="AP2532" i="1"/>
  <c r="AS2531" i="1"/>
  <c r="AR2531" i="1"/>
  <c r="AQ2531" i="1"/>
  <c r="AP2531" i="1"/>
  <c r="AS2530" i="1"/>
  <c r="AR2530" i="1"/>
  <c r="AQ2530" i="1"/>
  <c r="AP2530" i="1"/>
  <c r="AS2529" i="1"/>
  <c r="AR2529" i="1"/>
  <c r="AQ2529" i="1"/>
  <c r="AP2529" i="1"/>
  <c r="AS2528" i="1"/>
  <c r="AR2528" i="1"/>
  <c r="AQ2528" i="1"/>
  <c r="AP2528" i="1"/>
  <c r="AS2527" i="1"/>
  <c r="AR2527" i="1"/>
  <c r="AQ2527" i="1"/>
  <c r="AP2527" i="1"/>
  <c r="AS2526" i="1"/>
  <c r="AR2526" i="1"/>
  <c r="AQ2526" i="1"/>
  <c r="AP2526" i="1"/>
  <c r="AS2525" i="1"/>
  <c r="AR2525" i="1"/>
  <c r="AQ2525" i="1"/>
  <c r="AP2525" i="1"/>
  <c r="AS2524" i="1"/>
  <c r="AR2524" i="1"/>
  <c r="AQ2524" i="1"/>
  <c r="AP2524" i="1"/>
  <c r="AS2523" i="1"/>
  <c r="AR2523" i="1"/>
  <c r="AQ2523" i="1"/>
  <c r="AP2523" i="1"/>
  <c r="AS2522" i="1"/>
  <c r="AR2522" i="1"/>
  <c r="AQ2522" i="1"/>
  <c r="AP2522" i="1"/>
  <c r="AS2521" i="1"/>
  <c r="AR2521" i="1"/>
  <c r="AQ2521" i="1"/>
  <c r="AP2521" i="1"/>
  <c r="AS2520" i="1"/>
  <c r="AR2520" i="1"/>
  <c r="AQ2520" i="1"/>
  <c r="AP2520" i="1"/>
  <c r="AS2519" i="1"/>
  <c r="AR2519" i="1"/>
  <c r="AQ2519" i="1"/>
  <c r="AP2519" i="1"/>
  <c r="AS2518" i="1"/>
  <c r="AR2518" i="1"/>
  <c r="AQ2518" i="1"/>
  <c r="AP2518" i="1"/>
  <c r="AS2517" i="1"/>
  <c r="AR2517" i="1"/>
  <c r="AQ2517" i="1"/>
  <c r="AP2517" i="1"/>
  <c r="AS2516" i="1"/>
  <c r="AR2516" i="1"/>
  <c r="AQ2516" i="1"/>
  <c r="AP2516" i="1"/>
  <c r="AS2515" i="1"/>
  <c r="AR2515" i="1"/>
  <c r="AQ2515" i="1"/>
  <c r="AP2515" i="1"/>
  <c r="AS2514" i="1"/>
  <c r="AR2514" i="1"/>
  <c r="AQ2514" i="1"/>
  <c r="AP2514" i="1"/>
  <c r="AS2513" i="1"/>
  <c r="AR2513" i="1"/>
  <c r="AQ2513" i="1"/>
  <c r="AP2513" i="1"/>
  <c r="AS2512" i="1"/>
  <c r="AR2512" i="1"/>
  <c r="AQ2512" i="1"/>
  <c r="AP2512" i="1"/>
  <c r="AS2511" i="1"/>
  <c r="AR2511" i="1"/>
  <c r="AQ2511" i="1"/>
  <c r="AP2511" i="1"/>
  <c r="AS2510" i="1"/>
  <c r="AR2510" i="1"/>
  <c r="AQ2510" i="1"/>
  <c r="AP2510" i="1"/>
  <c r="AS2509" i="1"/>
  <c r="AR2509" i="1"/>
  <c r="AQ2509" i="1"/>
  <c r="AP2509" i="1"/>
  <c r="AS2508" i="1"/>
  <c r="AR2508" i="1"/>
  <c r="AQ2508" i="1"/>
  <c r="AP2508" i="1"/>
  <c r="AS2507" i="1"/>
  <c r="AR2507" i="1"/>
  <c r="AQ2507" i="1"/>
  <c r="AP2507" i="1"/>
  <c r="AS2506" i="1"/>
  <c r="AR2506" i="1"/>
  <c r="AQ2506" i="1"/>
  <c r="AP2506" i="1"/>
  <c r="AS2505" i="1"/>
  <c r="AR2505" i="1"/>
  <c r="AQ2505" i="1"/>
  <c r="AP2505" i="1"/>
  <c r="AS2504" i="1"/>
  <c r="AR2504" i="1"/>
  <c r="AQ2504" i="1"/>
  <c r="AP2504" i="1"/>
  <c r="AS2503" i="1"/>
  <c r="AR2503" i="1"/>
  <c r="AQ2503" i="1"/>
  <c r="AP2503" i="1"/>
  <c r="AS2502" i="1"/>
  <c r="AR2502" i="1"/>
  <c r="AQ2502" i="1"/>
  <c r="AP2502" i="1"/>
  <c r="AS2501" i="1"/>
  <c r="AR2501" i="1"/>
  <c r="AQ2501" i="1"/>
  <c r="AP2501" i="1"/>
  <c r="AS2500" i="1"/>
  <c r="AR2500" i="1"/>
  <c r="AQ2500" i="1"/>
  <c r="AP2500" i="1"/>
  <c r="AS2499" i="1"/>
  <c r="AR2499" i="1"/>
  <c r="AQ2499" i="1"/>
  <c r="AP2499" i="1"/>
  <c r="AS2498" i="1"/>
  <c r="AR2498" i="1"/>
  <c r="AQ2498" i="1"/>
  <c r="AP2498" i="1"/>
  <c r="AS2497" i="1"/>
  <c r="AR2497" i="1"/>
  <c r="AQ2497" i="1"/>
  <c r="AP2497" i="1"/>
  <c r="AS2496" i="1"/>
  <c r="AR2496" i="1"/>
  <c r="AQ2496" i="1"/>
  <c r="AP2496" i="1"/>
  <c r="AS2495" i="1"/>
  <c r="AR2495" i="1"/>
  <c r="AQ2495" i="1"/>
  <c r="AP2495" i="1"/>
  <c r="AS2494" i="1"/>
  <c r="AR2494" i="1"/>
  <c r="AQ2494" i="1"/>
  <c r="AP2494" i="1"/>
  <c r="AS2493" i="1"/>
  <c r="AR2493" i="1"/>
  <c r="AQ2493" i="1"/>
  <c r="AP2493" i="1"/>
  <c r="AS2492" i="1"/>
  <c r="AR2492" i="1"/>
  <c r="AQ2492" i="1"/>
  <c r="AP2492" i="1"/>
  <c r="AS2491" i="1"/>
  <c r="AR2491" i="1"/>
  <c r="AQ2491" i="1"/>
  <c r="AP2491" i="1"/>
  <c r="AS2490" i="1"/>
  <c r="AR2490" i="1"/>
  <c r="AQ2490" i="1"/>
  <c r="AP2490" i="1"/>
  <c r="AS2489" i="1"/>
  <c r="AR2489" i="1"/>
  <c r="AQ2489" i="1"/>
  <c r="AP2489" i="1"/>
  <c r="AS2488" i="1"/>
  <c r="AR2488" i="1"/>
  <c r="AQ2488" i="1"/>
  <c r="AP2488" i="1"/>
  <c r="AS2487" i="1"/>
  <c r="AR2487" i="1"/>
  <c r="AQ2487" i="1"/>
  <c r="AP2487" i="1"/>
  <c r="AS2486" i="1"/>
  <c r="AR2486" i="1"/>
  <c r="AQ2486" i="1"/>
  <c r="AP2486" i="1"/>
  <c r="AS2485" i="1"/>
  <c r="AR2485" i="1"/>
  <c r="AQ2485" i="1"/>
  <c r="AP2485" i="1"/>
  <c r="AS2484" i="1"/>
  <c r="AR2484" i="1"/>
  <c r="AQ2484" i="1"/>
  <c r="AP2484" i="1"/>
  <c r="AS2483" i="1"/>
  <c r="AR2483" i="1"/>
  <c r="AQ2483" i="1"/>
  <c r="AP2483" i="1"/>
  <c r="AS2482" i="1"/>
  <c r="AR2482" i="1"/>
  <c r="AQ2482" i="1"/>
  <c r="AP2482" i="1"/>
  <c r="AS2481" i="1"/>
  <c r="AR2481" i="1"/>
  <c r="AQ2481" i="1"/>
  <c r="AP2481" i="1"/>
  <c r="AS2480" i="1"/>
  <c r="AR2480" i="1"/>
  <c r="AQ2480" i="1"/>
  <c r="AP2480" i="1"/>
  <c r="AS2479" i="1"/>
  <c r="AR2479" i="1"/>
  <c r="AQ2479" i="1"/>
  <c r="AP2479" i="1"/>
  <c r="AS2478" i="1"/>
  <c r="AR2478" i="1"/>
  <c r="AQ2478" i="1"/>
  <c r="AP2478" i="1"/>
  <c r="AS2477" i="1"/>
  <c r="AR2477" i="1"/>
  <c r="AQ2477" i="1"/>
  <c r="AP2477" i="1"/>
  <c r="AS2476" i="1"/>
  <c r="AR2476" i="1"/>
  <c r="AQ2476" i="1"/>
  <c r="AP2476" i="1"/>
  <c r="AS2475" i="1"/>
  <c r="AR2475" i="1"/>
  <c r="AQ2475" i="1"/>
  <c r="AP2475" i="1"/>
  <c r="AS2474" i="1"/>
  <c r="AR2474" i="1"/>
  <c r="AQ2474" i="1"/>
  <c r="AP2474" i="1"/>
  <c r="AS2473" i="1"/>
  <c r="AR2473" i="1"/>
  <c r="AQ2473" i="1"/>
  <c r="AP2473" i="1"/>
  <c r="AS2472" i="1"/>
  <c r="AR2472" i="1"/>
  <c r="AQ2472" i="1"/>
  <c r="AP2472" i="1"/>
  <c r="AS2471" i="1"/>
  <c r="AR2471" i="1"/>
  <c r="AQ2471" i="1"/>
  <c r="AP2471" i="1"/>
  <c r="AS2470" i="1"/>
  <c r="AR2470" i="1"/>
  <c r="AQ2470" i="1"/>
  <c r="AP2470" i="1"/>
  <c r="AS2469" i="1"/>
  <c r="AR2469" i="1"/>
  <c r="AQ2469" i="1"/>
  <c r="AP2469" i="1"/>
  <c r="AS2468" i="1"/>
  <c r="AR2468" i="1"/>
  <c r="AQ2468" i="1"/>
  <c r="AP2468" i="1"/>
  <c r="AS2467" i="1"/>
  <c r="AR2467" i="1"/>
  <c r="AQ2467" i="1"/>
  <c r="AP2467" i="1"/>
  <c r="AS2466" i="1"/>
  <c r="AR2466" i="1"/>
  <c r="AQ2466" i="1"/>
  <c r="AP2466" i="1"/>
  <c r="AS2465" i="1"/>
  <c r="AR2465" i="1"/>
  <c r="AQ2465" i="1"/>
  <c r="AP2465" i="1"/>
  <c r="AS2464" i="1"/>
  <c r="AR2464" i="1"/>
  <c r="AQ2464" i="1"/>
  <c r="AP2464" i="1"/>
  <c r="AS2463" i="1"/>
  <c r="AR2463" i="1"/>
  <c r="AQ2463" i="1"/>
  <c r="AP2463" i="1"/>
  <c r="AS2462" i="1"/>
  <c r="AR2462" i="1"/>
  <c r="AQ2462" i="1"/>
  <c r="AP2462" i="1"/>
  <c r="AS2461" i="1"/>
  <c r="AR2461" i="1"/>
  <c r="AQ2461" i="1"/>
  <c r="AP2461" i="1"/>
  <c r="AS2460" i="1"/>
  <c r="AR2460" i="1"/>
  <c r="AQ2460" i="1"/>
  <c r="AP2460" i="1"/>
  <c r="AS2459" i="1"/>
  <c r="AR2459" i="1"/>
  <c r="AQ2459" i="1"/>
  <c r="AP2459" i="1"/>
  <c r="AS2458" i="1"/>
  <c r="AR2458" i="1"/>
  <c r="AQ2458" i="1"/>
  <c r="AP2458" i="1"/>
  <c r="AS2457" i="1"/>
  <c r="AR2457" i="1"/>
  <c r="AQ2457" i="1"/>
  <c r="AP2457" i="1"/>
  <c r="AS2456" i="1"/>
  <c r="AR2456" i="1"/>
  <c r="AQ2456" i="1"/>
  <c r="AP2456" i="1"/>
  <c r="AS2455" i="1"/>
  <c r="AR2455" i="1"/>
  <c r="AQ2455" i="1"/>
  <c r="AP2455" i="1"/>
  <c r="AS2454" i="1"/>
  <c r="AR2454" i="1"/>
  <c r="AQ2454" i="1"/>
  <c r="AP2454" i="1"/>
  <c r="AS2453" i="1"/>
  <c r="AR2453" i="1"/>
  <c r="AQ2453" i="1"/>
  <c r="AP2453" i="1"/>
  <c r="AS2452" i="1"/>
  <c r="AR2452" i="1"/>
  <c r="AQ2452" i="1"/>
  <c r="AP2452" i="1"/>
  <c r="AS2451" i="1"/>
  <c r="AR2451" i="1"/>
  <c r="AQ2451" i="1"/>
  <c r="AP2451" i="1"/>
  <c r="AS2450" i="1"/>
  <c r="AR2450" i="1"/>
  <c r="AQ2450" i="1"/>
  <c r="AP2450" i="1"/>
  <c r="AS2449" i="1"/>
  <c r="AR2449" i="1"/>
  <c r="AQ2449" i="1"/>
  <c r="AP2449" i="1"/>
  <c r="AS2448" i="1"/>
  <c r="AR2448" i="1"/>
  <c r="AQ2448" i="1"/>
  <c r="AP2448" i="1"/>
  <c r="AS2447" i="1"/>
  <c r="AR2447" i="1"/>
  <c r="AQ2447" i="1"/>
  <c r="AP2447" i="1"/>
  <c r="AS2446" i="1"/>
  <c r="AR2446" i="1"/>
  <c r="AQ2446" i="1"/>
  <c r="AP2446" i="1"/>
  <c r="AS2445" i="1"/>
  <c r="AR2445" i="1"/>
  <c r="AQ2445" i="1"/>
  <c r="AP2445" i="1"/>
  <c r="AS2444" i="1"/>
  <c r="AR2444" i="1"/>
  <c r="AQ2444" i="1"/>
  <c r="AP2444" i="1"/>
  <c r="AS2443" i="1"/>
  <c r="AR2443" i="1"/>
  <c r="AQ2443" i="1"/>
  <c r="AP2443" i="1"/>
  <c r="AS2442" i="1"/>
  <c r="AR2442" i="1"/>
  <c r="AQ2442" i="1"/>
  <c r="AP2442" i="1"/>
  <c r="AS2441" i="1"/>
  <c r="AR2441" i="1"/>
  <c r="AQ2441" i="1"/>
  <c r="AP2441" i="1"/>
  <c r="AS2440" i="1"/>
  <c r="AR2440" i="1"/>
  <c r="AQ2440" i="1"/>
  <c r="AP2440" i="1"/>
  <c r="AS2439" i="1"/>
  <c r="AR2439" i="1"/>
  <c r="AQ2439" i="1"/>
  <c r="AP2439" i="1"/>
  <c r="AS2438" i="1"/>
  <c r="AR2438" i="1"/>
  <c r="AQ2438" i="1"/>
  <c r="AP2438" i="1"/>
  <c r="AS2437" i="1"/>
  <c r="AR2437" i="1"/>
  <c r="AQ2437" i="1"/>
  <c r="AP2437" i="1"/>
  <c r="AS2436" i="1"/>
  <c r="AR2436" i="1"/>
  <c r="AQ2436" i="1"/>
  <c r="AP2436" i="1"/>
  <c r="AS2435" i="1"/>
  <c r="AR2435" i="1"/>
  <c r="AQ2435" i="1"/>
  <c r="AP2435" i="1"/>
  <c r="AS2434" i="1"/>
  <c r="AR2434" i="1"/>
  <c r="AQ2434" i="1"/>
  <c r="AP2434" i="1"/>
  <c r="AS2433" i="1"/>
  <c r="AR2433" i="1"/>
  <c r="AQ2433" i="1"/>
  <c r="AP2433" i="1"/>
  <c r="AS2432" i="1"/>
  <c r="AR2432" i="1"/>
  <c r="AQ2432" i="1"/>
  <c r="AP2432" i="1"/>
  <c r="AS2431" i="1"/>
  <c r="AR2431" i="1"/>
  <c r="AQ2431" i="1"/>
  <c r="AP2431" i="1"/>
  <c r="AS2430" i="1"/>
  <c r="AR2430" i="1"/>
  <c r="AQ2430" i="1"/>
  <c r="AP2430" i="1"/>
  <c r="AS2429" i="1"/>
  <c r="AR2429" i="1"/>
  <c r="AQ2429" i="1"/>
  <c r="AP2429" i="1"/>
  <c r="AS2428" i="1"/>
  <c r="AR2428" i="1"/>
  <c r="AQ2428" i="1"/>
  <c r="AP2428" i="1"/>
  <c r="AS2427" i="1"/>
  <c r="AR2427" i="1"/>
  <c r="AQ2427" i="1"/>
  <c r="AP2427" i="1"/>
  <c r="AS2426" i="1"/>
  <c r="AR2426" i="1"/>
  <c r="AQ2426" i="1"/>
  <c r="AP2426" i="1"/>
  <c r="AS2425" i="1"/>
  <c r="AR2425" i="1"/>
  <c r="AQ2425" i="1"/>
  <c r="AP2425" i="1"/>
  <c r="AS2424" i="1"/>
  <c r="AR2424" i="1"/>
  <c r="AQ2424" i="1"/>
  <c r="AP2424" i="1"/>
  <c r="AS2423" i="1"/>
  <c r="AR2423" i="1"/>
  <c r="AQ2423" i="1"/>
  <c r="AP2423" i="1"/>
  <c r="AS2422" i="1"/>
  <c r="AR2422" i="1"/>
  <c r="AQ2422" i="1"/>
  <c r="AP2422" i="1"/>
  <c r="AS2421" i="1"/>
  <c r="AR2421" i="1"/>
  <c r="AQ2421" i="1"/>
  <c r="AP2421" i="1"/>
  <c r="AS2420" i="1"/>
  <c r="AR2420" i="1"/>
  <c r="AQ2420" i="1"/>
  <c r="AP2420" i="1"/>
  <c r="AS2419" i="1"/>
  <c r="AR2419" i="1"/>
  <c r="AQ2419" i="1"/>
  <c r="AP2419" i="1"/>
  <c r="AS2418" i="1"/>
  <c r="AR2418" i="1"/>
  <c r="AQ2418" i="1"/>
  <c r="AP2418" i="1"/>
  <c r="AS2417" i="1"/>
  <c r="AR2417" i="1"/>
  <c r="AQ2417" i="1"/>
  <c r="AP2417" i="1"/>
  <c r="AS2416" i="1"/>
  <c r="AR2416" i="1"/>
  <c r="AQ2416" i="1"/>
  <c r="AP2416" i="1"/>
  <c r="AS2415" i="1"/>
  <c r="AR2415" i="1"/>
  <c r="AQ2415" i="1"/>
  <c r="AP2415" i="1"/>
  <c r="AS2414" i="1"/>
  <c r="AR2414" i="1"/>
  <c r="AQ2414" i="1"/>
  <c r="AP2414" i="1"/>
  <c r="AS2413" i="1"/>
  <c r="AR2413" i="1"/>
  <c r="AQ2413" i="1"/>
  <c r="AP2413" i="1"/>
  <c r="AS2412" i="1"/>
  <c r="AR2412" i="1"/>
  <c r="AQ2412" i="1"/>
  <c r="AP2412" i="1"/>
  <c r="AS2411" i="1"/>
  <c r="AR2411" i="1"/>
  <c r="AQ2411" i="1"/>
  <c r="AP2411" i="1"/>
  <c r="AS2410" i="1"/>
  <c r="AR2410" i="1"/>
  <c r="AQ2410" i="1"/>
  <c r="AP2410" i="1"/>
  <c r="AS2409" i="1"/>
  <c r="AR2409" i="1"/>
  <c r="AQ2409" i="1"/>
  <c r="AP2409" i="1"/>
  <c r="AS2408" i="1"/>
  <c r="AR2408" i="1"/>
  <c r="AQ2408" i="1"/>
  <c r="AP2408" i="1"/>
  <c r="AS2407" i="1"/>
  <c r="AR2407" i="1"/>
  <c r="AQ2407" i="1"/>
  <c r="AP2407" i="1"/>
  <c r="AS2406" i="1"/>
  <c r="AR2406" i="1"/>
  <c r="AQ2406" i="1"/>
  <c r="AP2406" i="1"/>
  <c r="AS2405" i="1"/>
  <c r="AR2405" i="1"/>
  <c r="AQ2405" i="1"/>
  <c r="AP2405" i="1"/>
  <c r="AS2404" i="1"/>
  <c r="AR2404" i="1"/>
  <c r="AQ2404" i="1"/>
  <c r="AP2404" i="1"/>
  <c r="AS2403" i="1"/>
  <c r="AR2403" i="1"/>
  <c r="AQ2403" i="1"/>
  <c r="AP2403" i="1"/>
  <c r="AS2402" i="1"/>
  <c r="AR2402" i="1"/>
  <c r="AQ2402" i="1"/>
  <c r="AP2402" i="1"/>
  <c r="AS2401" i="1"/>
  <c r="AR2401" i="1"/>
  <c r="AQ2401" i="1"/>
  <c r="AP2401" i="1"/>
  <c r="AS2400" i="1"/>
  <c r="AR2400" i="1"/>
  <c r="AQ2400" i="1"/>
  <c r="AP2400" i="1"/>
  <c r="AS2399" i="1"/>
  <c r="AR2399" i="1"/>
  <c r="AQ2399" i="1"/>
  <c r="AP2399" i="1"/>
  <c r="AS2398" i="1"/>
  <c r="AR2398" i="1"/>
  <c r="AQ2398" i="1"/>
  <c r="AP2398" i="1"/>
  <c r="AS2397" i="1"/>
  <c r="AR2397" i="1"/>
  <c r="AQ2397" i="1"/>
  <c r="AP2397" i="1"/>
  <c r="AS2396" i="1"/>
  <c r="AR2396" i="1"/>
  <c r="AQ2396" i="1"/>
  <c r="AP2396" i="1"/>
  <c r="AS2395" i="1"/>
  <c r="AR2395" i="1"/>
  <c r="AQ2395" i="1"/>
  <c r="AP2395" i="1"/>
  <c r="AS2394" i="1"/>
  <c r="AR2394" i="1"/>
  <c r="AQ2394" i="1"/>
  <c r="AP2394" i="1"/>
  <c r="AS2393" i="1"/>
  <c r="AR2393" i="1"/>
  <c r="AQ2393" i="1"/>
  <c r="AP2393" i="1"/>
  <c r="AS2392" i="1"/>
  <c r="AR2392" i="1"/>
  <c r="AQ2392" i="1"/>
  <c r="AP2392" i="1"/>
  <c r="AS2391" i="1"/>
  <c r="AR2391" i="1"/>
  <c r="AQ2391" i="1"/>
  <c r="AP2391" i="1"/>
  <c r="AS2390" i="1"/>
  <c r="AR2390" i="1"/>
  <c r="AQ2390" i="1"/>
  <c r="AP2390" i="1"/>
  <c r="AS2389" i="1"/>
  <c r="AR2389" i="1"/>
  <c r="AQ2389" i="1"/>
  <c r="AP2389" i="1"/>
  <c r="AS2388" i="1"/>
  <c r="AR2388" i="1"/>
  <c r="AQ2388" i="1"/>
  <c r="AP2388" i="1"/>
  <c r="AS2387" i="1"/>
  <c r="AR2387" i="1"/>
  <c r="AQ2387" i="1"/>
  <c r="AP2387" i="1"/>
  <c r="AS2386" i="1"/>
  <c r="AR2386" i="1"/>
  <c r="AQ2386" i="1"/>
  <c r="AP2386" i="1"/>
  <c r="AS2385" i="1"/>
  <c r="AR2385" i="1"/>
  <c r="AQ2385" i="1"/>
  <c r="AP2385" i="1"/>
  <c r="AS2384" i="1"/>
  <c r="AR2384" i="1"/>
  <c r="AQ2384" i="1"/>
  <c r="AP2384" i="1"/>
  <c r="AS2383" i="1"/>
  <c r="AR2383" i="1"/>
  <c r="AQ2383" i="1"/>
  <c r="AP2383" i="1"/>
  <c r="AS2382" i="1"/>
  <c r="AR2382" i="1"/>
  <c r="AQ2382" i="1"/>
  <c r="AP2382" i="1"/>
  <c r="AS2381" i="1"/>
  <c r="AR2381" i="1"/>
  <c r="AQ2381" i="1"/>
  <c r="AP2381" i="1"/>
  <c r="AS2380" i="1"/>
  <c r="AR2380" i="1"/>
  <c r="AQ2380" i="1"/>
  <c r="AP2380" i="1"/>
  <c r="AS2379" i="1"/>
  <c r="AR2379" i="1"/>
  <c r="AQ2379" i="1"/>
  <c r="AP2379" i="1"/>
  <c r="AS2378" i="1"/>
  <c r="AR2378" i="1"/>
  <c r="AQ2378" i="1"/>
  <c r="AP2378" i="1"/>
  <c r="AS2377" i="1"/>
  <c r="AR2377" i="1"/>
  <c r="AQ2377" i="1"/>
  <c r="AP2377" i="1"/>
  <c r="AS2376" i="1"/>
  <c r="AR2376" i="1"/>
  <c r="AQ2376" i="1"/>
  <c r="AP2376" i="1"/>
  <c r="AS2375" i="1"/>
  <c r="AR2375" i="1"/>
  <c r="AQ2375" i="1"/>
  <c r="AP2375" i="1"/>
  <c r="AS2374" i="1"/>
  <c r="AR2374" i="1"/>
  <c r="AQ2374" i="1"/>
  <c r="AP2374" i="1"/>
  <c r="AS2373" i="1"/>
  <c r="AR2373" i="1"/>
  <c r="AQ2373" i="1"/>
  <c r="AP2373" i="1"/>
  <c r="AS2372" i="1"/>
  <c r="AR2372" i="1"/>
  <c r="AQ2372" i="1"/>
  <c r="AP2372" i="1"/>
  <c r="AS2371" i="1"/>
  <c r="AR2371" i="1"/>
  <c r="AQ2371" i="1"/>
  <c r="AP2371" i="1"/>
  <c r="AS2370" i="1"/>
  <c r="AR2370" i="1"/>
  <c r="AQ2370" i="1"/>
  <c r="AP2370" i="1"/>
  <c r="AS2369" i="1"/>
  <c r="AR2369" i="1"/>
  <c r="AQ2369" i="1"/>
  <c r="AP2369" i="1"/>
  <c r="AS2368" i="1"/>
  <c r="AR2368" i="1"/>
  <c r="AQ2368" i="1"/>
  <c r="AP2368" i="1"/>
  <c r="AS2367" i="1"/>
  <c r="AR2367" i="1"/>
  <c r="AQ2367" i="1"/>
  <c r="AP2367" i="1"/>
  <c r="AS2366" i="1"/>
  <c r="AR2366" i="1"/>
  <c r="AQ2366" i="1"/>
  <c r="AP2366" i="1"/>
  <c r="AS2365" i="1"/>
  <c r="AR2365" i="1"/>
  <c r="AQ2365" i="1"/>
  <c r="AP2365" i="1"/>
  <c r="AS2364" i="1"/>
  <c r="AR2364" i="1"/>
  <c r="AQ2364" i="1"/>
  <c r="AP2364" i="1"/>
  <c r="AS2363" i="1"/>
  <c r="AR2363" i="1"/>
  <c r="AQ2363" i="1"/>
  <c r="AP2363" i="1"/>
  <c r="AS2362" i="1"/>
  <c r="AR2362" i="1"/>
  <c r="AQ2362" i="1"/>
  <c r="AP2362" i="1"/>
  <c r="AS2361" i="1"/>
  <c r="AR2361" i="1"/>
  <c r="AQ2361" i="1"/>
  <c r="AP2361" i="1"/>
  <c r="AS2360" i="1"/>
  <c r="AR2360" i="1"/>
  <c r="AQ2360" i="1"/>
  <c r="AP2360" i="1"/>
  <c r="AS2359" i="1"/>
  <c r="AR2359" i="1"/>
  <c r="AQ2359" i="1"/>
  <c r="AP2359" i="1"/>
  <c r="AS2358" i="1"/>
  <c r="AR2358" i="1"/>
  <c r="AQ2358" i="1"/>
  <c r="AP2358" i="1"/>
  <c r="AS2357" i="1"/>
  <c r="AR2357" i="1"/>
  <c r="AQ2357" i="1"/>
  <c r="AP2357" i="1"/>
  <c r="AS2356" i="1"/>
  <c r="AR2356" i="1"/>
  <c r="AQ2356" i="1"/>
  <c r="AP2356" i="1"/>
  <c r="AS2355" i="1"/>
  <c r="AR2355" i="1"/>
  <c r="AQ2355" i="1"/>
  <c r="AP2355" i="1"/>
  <c r="AS2354" i="1"/>
  <c r="AR2354" i="1"/>
  <c r="AQ2354" i="1"/>
  <c r="AP2354" i="1"/>
  <c r="AS2353" i="1"/>
  <c r="AR2353" i="1"/>
  <c r="AQ2353" i="1"/>
  <c r="AP2353" i="1"/>
  <c r="AS2352" i="1"/>
  <c r="AR2352" i="1"/>
  <c r="AQ2352" i="1"/>
  <c r="AP2352" i="1"/>
  <c r="AS2351" i="1"/>
  <c r="AR2351" i="1"/>
  <c r="AQ2351" i="1"/>
  <c r="AP2351" i="1"/>
  <c r="AS2350" i="1"/>
  <c r="AR2350" i="1"/>
  <c r="AQ2350" i="1"/>
  <c r="AP2350" i="1"/>
  <c r="AS2349" i="1"/>
  <c r="AR2349" i="1"/>
  <c r="AQ2349" i="1"/>
  <c r="AP2349" i="1"/>
  <c r="AS2348" i="1"/>
  <c r="AR2348" i="1"/>
  <c r="AQ2348" i="1"/>
  <c r="AP2348" i="1"/>
  <c r="AS2347" i="1"/>
  <c r="AR2347" i="1"/>
  <c r="AQ2347" i="1"/>
  <c r="AP2347" i="1"/>
  <c r="AS2346" i="1"/>
  <c r="AR2346" i="1"/>
  <c r="AQ2346" i="1"/>
  <c r="AP2346" i="1"/>
  <c r="AS2345" i="1"/>
  <c r="AR2345" i="1"/>
  <c r="AQ2345" i="1"/>
  <c r="AP2345" i="1"/>
  <c r="AS2344" i="1"/>
  <c r="AR2344" i="1"/>
  <c r="AQ2344" i="1"/>
  <c r="AP2344" i="1"/>
  <c r="AS2343" i="1"/>
  <c r="AR2343" i="1"/>
  <c r="AQ2343" i="1"/>
  <c r="AP2343" i="1"/>
  <c r="AS2342" i="1"/>
  <c r="AR2342" i="1"/>
  <c r="AQ2342" i="1"/>
  <c r="AP2342" i="1"/>
  <c r="AS2341" i="1"/>
  <c r="AR2341" i="1"/>
  <c r="AQ2341" i="1"/>
  <c r="AP2341" i="1"/>
  <c r="AS2340" i="1"/>
  <c r="AR2340" i="1"/>
  <c r="AQ2340" i="1"/>
  <c r="AP2340" i="1"/>
  <c r="AS2339" i="1"/>
  <c r="AR2339" i="1"/>
  <c r="AQ2339" i="1"/>
  <c r="AP2339" i="1"/>
  <c r="AS2338" i="1"/>
  <c r="AR2338" i="1"/>
  <c r="AQ2338" i="1"/>
  <c r="AP2338" i="1"/>
  <c r="AS2337" i="1"/>
  <c r="AR2337" i="1"/>
  <c r="AQ2337" i="1"/>
  <c r="AP2337" i="1"/>
  <c r="AS2336" i="1"/>
  <c r="AR2336" i="1"/>
  <c r="AQ2336" i="1"/>
  <c r="AP2336" i="1"/>
  <c r="AS2335" i="1"/>
  <c r="AR2335" i="1"/>
  <c r="AQ2335" i="1"/>
  <c r="AP2335" i="1"/>
  <c r="AS2334" i="1"/>
  <c r="AR2334" i="1"/>
  <c r="AQ2334" i="1"/>
  <c r="AP2334" i="1"/>
  <c r="AS2333" i="1"/>
  <c r="AR2333" i="1"/>
  <c r="AQ2333" i="1"/>
  <c r="AP2333" i="1"/>
  <c r="AS2332" i="1"/>
  <c r="AR2332" i="1"/>
  <c r="AQ2332" i="1"/>
  <c r="AP2332" i="1"/>
  <c r="AS2331" i="1"/>
  <c r="AR2331" i="1"/>
  <c r="AQ2331" i="1"/>
  <c r="AP2331" i="1"/>
  <c r="AS2330" i="1"/>
  <c r="AR2330" i="1"/>
  <c r="AQ2330" i="1"/>
  <c r="AP2330" i="1"/>
  <c r="AS2329" i="1"/>
  <c r="AR2329" i="1"/>
  <c r="AQ2329" i="1"/>
  <c r="AP2329" i="1"/>
  <c r="AS2328" i="1"/>
  <c r="AR2328" i="1"/>
  <c r="AQ2328" i="1"/>
  <c r="AP2328" i="1"/>
  <c r="AS2327" i="1"/>
  <c r="AR2327" i="1"/>
  <c r="AQ2327" i="1"/>
  <c r="AP2327" i="1"/>
  <c r="AS2326" i="1"/>
  <c r="AR2326" i="1"/>
  <c r="AQ2326" i="1"/>
  <c r="AP2326" i="1"/>
  <c r="AS2325" i="1"/>
  <c r="AR2325" i="1"/>
  <c r="AQ2325" i="1"/>
  <c r="AP2325" i="1"/>
  <c r="AS2324" i="1"/>
  <c r="AR2324" i="1"/>
  <c r="AQ2324" i="1"/>
  <c r="AP2324" i="1"/>
  <c r="AS2323" i="1"/>
  <c r="AR2323" i="1"/>
  <c r="AQ2323" i="1"/>
  <c r="AP2323" i="1"/>
  <c r="AS2322" i="1"/>
  <c r="AR2322" i="1"/>
  <c r="AQ2322" i="1"/>
  <c r="AP2322" i="1"/>
  <c r="AS2321" i="1"/>
  <c r="AR2321" i="1"/>
  <c r="AQ2321" i="1"/>
  <c r="AP2321" i="1"/>
  <c r="AS2320" i="1"/>
  <c r="AR2320" i="1"/>
  <c r="AQ2320" i="1"/>
  <c r="AP2320" i="1"/>
  <c r="AS2319" i="1"/>
  <c r="AR2319" i="1"/>
  <c r="AQ2319" i="1"/>
  <c r="AP2319" i="1"/>
  <c r="AS2318" i="1"/>
  <c r="AR2318" i="1"/>
  <c r="AQ2318" i="1"/>
  <c r="AP2318" i="1"/>
  <c r="AS2317" i="1"/>
  <c r="AR2317" i="1"/>
  <c r="AQ2317" i="1"/>
  <c r="AP2317" i="1"/>
  <c r="AS2316" i="1"/>
  <c r="AR2316" i="1"/>
  <c r="AQ2316" i="1"/>
  <c r="AP2316" i="1"/>
  <c r="AS2315" i="1"/>
  <c r="AR2315" i="1"/>
  <c r="AQ2315" i="1"/>
  <c r="AP2315" i="1"/>
  <c r="AS2314" i="1"/>
  <c r="AR2314" i="1"/>
  <c r="AQ2314" i="1"/>
  <c r="AP2314" i="1"/>
  <c r="AS2313" i="1"/>
  <c r="AR2313" i="1"/>
  <c r="AQ2313" i="1"/>
  <c r="AP2313" i="1"/>
  <c r="AS2312" i="1"/>
  <c r="AR2312" i="1"/>
  <c r="AQ2312" i="1"/>
  <c r="AP2312" i="1"/>
  <c r="AS2311" i="1"/>
  <c r="AR2311" i="1"/>
  <c r="AQ2311" i="1"/>
  <c r="AP2311" i="1"/>
  <c r="AS2310" i="1"/>
  <c r="AR2310" i="1"/>
  <c r="AQ2310" i="1"/>
  <c r="AP2310" i="1"/>
  <c r="AS2309" i="1"/>
  <c r="AR2309" i="1"/>
  <c r="AQ2309" i="1"/>
  <c r="AP2309" i="1"/>
  <c r="AS2308" i="1"/>
  <c r="AR2308" i="1"/>
  <c r="AQ2308" i="1"/>
  <c r="AP2308" i="1"/>
  <c r="AS2307" i="1"/>
  <c r="AR2307" i="1"/>
  <c r="AQ2307" i="1"/>
  <c r="AP2307" i="1"/>
  <c r="AS2306" i="1"/>
  <c r="AR2306" i="1"/>
  <c r="AQ2306" i="1"/>
  <c r="AP2306" i="1"/>
  <c r="AS2305" i="1"/>
  <c r="AR2305" i="1"/>
  <c r="AQ2305" i="1"/>
  <c r="AP2305" i="1"/>
  <c r="AS2304" i="1"/>
  <c r="AR2304" i="1"/>
  <c r="AQ2304" i="1"/>
  <c r="AP2304" i="1"/>
  <c r="AS2303" i="1"/>
  <c r="AR2303" i="1"/>
  <c r="AQ2303" i="1"/>
  <c r="AP2303" i="1"/>
  <c r="AS2302" i="1"/>
  <c r="AR2302" i="1"/>
  <c r="AQ2302" i="1"/>
  <c r="AP2302" i="1"/>
  <c r="AS2301" i="1"/>
  <c r="AR2301" i="1"/>
  <c r="AQ2301" i="1"/>
  <c r="AP2301" i="1"/>
  <c r="AS2300" i="1"/>
  <c r="AR2300" i="1"/>
  <c r="AQ2300" i="1"/>
  <c r="AP2300" i="1"/>
  <c r="AS2299" i="1"/>
  <c r="AR2299" i="1"/>
  <c r="AQ2299" i="1"/>
  <c r="AP2299" i="1"/>
  <c r="AS2298" i="1"/>
  <c r="AR2298" i="1"/>
  <c r="AQ2298" i="1"/>
  <c r="AP2298" i="1"/>
  <c r="AS2297" i="1"/>
  <c r="AR2297" i="1"/>
  <c r="AQ2297" i="1"/>
  <c r="AP2297" i="1"/>
  <c r="AS2296" i="1"/>
  <c r="AR2296" i="1"/>
  <c r="AQ2296" i="1"/>
  <c r="AP2296" i="1"/>
  <c r="AS2295" i="1"/>
  <c r="AR2295" i="1"/>
  <c r="AQ2295" i="1"/>
  <c r="AP2295" i="1"/>
  <c r="AS2294" i="1"/>
  <c r="AR2294" i="1"/>
  <c r="AQ2294" i="1"/>
  <c r="AP2294" i="1"/>
  <c r="AS2293" i="1"/>
  <c r="AR2293" i="1"/>
  <c r="AQ2293" i="1"/>
  <c r="AP2293" i="1"/>
  <c r="AS2292" i="1"/>
  <c r="AR2292" i="1"/>
  <c r="AQ2292" i="1"/>
  <c r="AP2292" i="1"/>
  <c r="AS2291" i="1"/>
  <c r="AR2291" i="1"/>
  <c r="AQ2291" i="1"/>
  <c r="AP2291" i="1"/>
  <c r="AS2290" i="1"/>
  <c r="AR2290" i="1"/>
  <c r="AQ2290" i="1"/>
  <c r="AP2290" i="1"/>
  <c r="AS2289" i="1"/>
  <c r="AR2289" i="1"/>
  <c r="AQ2289" i="1"/>
  <c r="AP2289" i="1"/>
  <c r="AS2288" i="1"/>
  <c r="AR2288" i="1"/>
  <c r="AQ2288" i="1"/>
  <c r="AP2288" i="1"/>
  <c r="AS2287" i="1"/>
  <c r="AR2287" i="1"/>
  <c r="AQ2287" i="1"/>
  <c r="AP2287" i="1"/>
  <c r="AS2286" i="1"/>
  <c r="AR2286" i="1"/>
  <c r="AQ2286" i="1"/>
  <c r="AP2286" i="1"/>
  <c r="AS2285" i="1"/>
  <c r="AR2285" i="1"/>
  <c r="AQ2285" i="1"/>
  <c r="AP2285" i="1"/>
  <c r="AS2284" i="1"/>
  <c r="AR2284" i="1"/>
  <c r="AQ2284" i="1"/>
  <c r="AP2284" i="1"/>
  <c r="AS2283" i="1"/>
  <c r="AR2283" i="1"/>
  <c r="AQ2283" i="1"/>
  <c r="AP2283" i="1"/>
  <c r="AS2282" i="1"/>
  <c r="AR2282" i="1"/>
  <c r="AQ2282" i="1"/>
  <c r="AP2282" i="1"/>
  <c r="AS2281" i="1"/>
  <c r="AR2281" i="1"/>
  <c r="AQ2281" i="1"/>
  <c r="AP2281" i="1"/>
  <c r="AS2280" i="1"/>
  <c r="AR2280" i="1"/>
  <c r="AQ2280" i="1"/>
  <c r="AP2280" i="1"/>
  <c r="AS2279" i="1"/>
  <c r="AR2279" i="1"/>
  <c r="AQ2279" i="1"/>
  <c r="AP2279" i="1"/>
  <c r="AS2278" i="1"/>
  <c r="AR2278" i="1"/>
  <c r="AQ2278" i="1"/>
  <c r="AP2278" i="1"/>
  <c r="AS2277" i="1"/>
  <c r="AR2277" i="1"/>
  <c r="AQ2277" i="1"/>
  <c r="AP2277" i="1"/>
  <c r="AS2276" i="1"/>
  <c r="AR2276" i="1"/>
  <c r="AQ2276" i="1"/>
  <c r="AP2276" i="1"/>
  <c r="AS2275" i="1"/>
  <c r="AR2275" i="1"/>
  <c r="AQ2275" i="1"/>
  <c r="AP2275" i="1"/>
  <c r="AS2274" i="1"/>
  <c r="AR2274" i="1"/>
  <c r="AQ2274" i="1"/>
  <c r="AP2274" i="1"/>
  <c r="AS2273" i="1"/>
  <c r="AR2273" i="1"/>
  <c r="AQ2273" i="1"/>
  <c r="AP2273" i="1"/>
  <c r="AS2272" i="1"/>
  <c r="AR2272" i="1"/>
  <c r="AQ2272" i="1"/>
  <c r="AP2272" i="1"/>
  <c r="AS2271" i="1"/>
  <c r="AR2271" i="1"/>
  <c r="AQ2271" i="1"/>
  <c r="AP2271" i="1"/>
  <c r="AS2270" i="1"/>
  <c r="AR2270" i="1"/>
  <c r="AQ2270" i="1"/>
  <c r="AP2270" i="1"/>
  <c r="AS2269" i="1"/>
  <c r="AR2269" i="1"/>
  <c r="AQ2269" i="1"/>
  <c r="AP2269" i="1"/>
  <c r="AS2268" i="1"/>
  <c r="AR2268" i="1"/>
  <c r="AQ2268" i="1"/>
  <c r="AP2268" i="1"/>
  <c r="AS2267" i="1"/>
  <c r="AR2267" i="1"/>
  <c r="AQ2267" i="1"/>
  <c r="AP2267" i="1"/>
  <c r="AS2266" i="1"/>
  <c r="AR2266" i="1"/>
  <c r="AQ2266" i="1"/>
  <c r="AP2266" i="1"/>
  <c r="AS2265" i="1"/>
  <c r="AR2265" i="1"/>
  <c r="AQ2265" i="1"/>
  <c r="AP2265" i="1"/>
  <c r="AS2264" i="1"/>
  <c r="AR2264" i="1"/>
  <c r="AQ2264" i="1"/>
  <c r="AP2264" i="1"/>
  <c r="AS2263" i="1"/>
  <c r="AR2263" i="1"/>
  <c r="AQ2263" i="1"/>
  <c r="AP2263" i="1"/>
  <c r="AS2262" i="1"/>
  <c r="AR2262" i="1"/>
  <c r="AQ2262" i="1"/>
  <c r="AP2262" i="1"/>
  <c r="AS2261" i="1"/>
  <c r="AR2261" i="1"/>
  <c r="AQ2261" i="1"/>
  <c r="AP2261" i="1"/>
  <c r="AS2260" i="1"/>
  <c r="AR2260" i="1"/>
  <c r="AQ2260" i="1"/>
  <c r="AP2260" i="1"/>
  <c r="AS2259" i="1"/>
  <c r="AR2259" i="1"/>
  <c r="AQ2259" i="1"/>
  <c r="AP2259" i="1"/>
  <c r="AS2258" i="1"/>
  <c r="AR2258" i="1"/>
  <c r="AQ2258" i="1"/>
  <c r="AP2258" i="1"/>
  <c r="AS2257" i="1"/>
  <c r="AR2257" i="1"/>
  <c r="AQ2257" i="1"/>
  <c r="AP2257" i="1"/>
  <c r="AS2256" i="1"/>
  <c r="AR2256" i="1"/>
  <c r="AQ2256" i="1"/>
  <c r="AP2256" i="1"/>
  <c r="AS2255" i="1"/>
  <c r="AR2255" i="1"/>
  <c r="AQ2255" i="1"/>
  <c r="AP2255" i="1"/>
  <c r="AS2254" i="1"/>
  <c r="AR2254" i="1"/>
  <c r="AQ2254" i="1"/>
  <c r="AP2254" i="1"/>
  <c r="AS2253" i="1"/>
  <c r="AR2253" i="1"/>
  <c r="AQ2253" i="1"/>
  <c r="AP2253" i="1"/>
  <c r="AS2252" i="1"/>
  <c r="AR2252" i="1"/>
  <c r="AQ2252" i="1"/>
  <c r="AP2252" i="1"/>
  <c r="AS2251" i="1"/>
  <c r="AR2251" i="1"/>
  <c r="AQ2251" i="1"/>
  <c r="AP2251" i="1"/>
  <c r="AS2250" i="1"/>
  <c r="AR2250" i="1"/>
  <c r="AQ2250" i="1"/>
  <c r="AP2250" i="1"/>
  <c r="AS2249" i="1"/>
  <c r="AR2249" i="1"/>
  <c r="AQ2249" i="1"/>
  <c r="AP2249" i="1"/>
  <c r="AS2248" i="1"/>
  <c r="AR2248" i="1"/>
  <c r="AQ2248" i="1"/>
  <c r="AP2248" i="1"/>
  <c r="AS2247" i="1"/>
  <c r="AR2247" i="1"/>
  <c r="AQ2247" i="1"/>
  <c r="AP2247" i="1"/>
  <c r="AS2246" i="1"/>
  <c r="AR2246" i="1"/>
  <c r="AQ2246" i="1"/>
  <c r="AP2246" i="1"/>
  <c r="AS2245" i="1"/>
  <c r="AR2245" i="1"/>
  <c r="AQ2245" i="1"/>
  <c r="AP2245" i="1"/>
  <c r="AS2244" i="1"/>
  <c r="AR2244" i="1"/>
  <c r="AQ2244" i="1"/>
  <c r="AP2244" i="1"/>
  <c r="AS2243" i="1"/>
  <c r="AR2243" i="1"/>
  <c r="AQ2243" i="1"/>
  <c r="AP2243" i="1"/>
  <c r="AS2242" i="1"/>
  <c r="AR2242" i="1"/>
  <c r="AQ2242" i="1"/>
  <c r="AP2242" i="1"/>
  <c r="AS2241" i="1"/>
  <c r="AR2241" i="1"/>
  <c r="AQ2241" i="1"/>
  <c r="AP2241" i="1"/>
  <c r="AS2240" i="1"/>
  <c r="AR2240" i="1"/>
  <c r="AQ2240" i="1"/>
  <c r="AP2240" i="1"/>
  <c r="AS2239" i="1"/>
  <c r="AR2239" i="1"/>
  <c r="AQ2239" i="1"/>
  <c r="AP2239" i="1"/>
  <c r="AS2238" i="1"/>
  <c r="AR2238" i="1"/>
  <c r="AQ2238" i="1"/>
  <c r="AP2238" i="1"/>
  <c r="AS2237" i="1"/>
  <c r="AR2237" i="1"/>
  <c r="AQ2237" i="1"/>
  <c r="AP2237" i="1"/>
  <c r="AS2236" i="1"/>
  <c r="AR2236" i="1"/>
  <c r="AQ2236" i="1"/>
  <c r="AP2236" i="1"/>
  <c r="AS2235" i="1"/>
  <c r="AR2235" i="1"/>
  <c r="AQ2235" i="1"/>
  <c r="AP2235" i="1"/>
  <c r="AS2234" i="1"/>
  <c r="AR2234" i="1"/>
  <c r="AQ2234" i="1"/>
  <c r="AP2234" i="1"/>
  <c r="AS2233" i="1"/>
  <c r="AR2233" i="1"/>
  <c r="AQ2233" i="1"/>
  <c r="AP2233" i="1"/>
  <c r="AS2232" i="1"/>
  <c r="AR2232" i="1"/>
  <c r="AQ2232" i="1"/>
  <c r="AP2232" i="1"/>
  <c r="AS2231" i="1"/>
  <c r="AR2231" i="1"/>
  <c r="AQ2231" i="1"/>
  <c r="AP2231" i="1"/>
  <c r="AS2230" i="1"/>
  <c r="AR2230" i="1"/>
  <c r="AQ2230" i="1"/>
  <c r="AP2230" i="1"/>
  <c r="AS2229" i="1"/>
  <c r="AR2229" i="1"/>
  <c r="AQ2229" i="1"/>
  <c r="AP2229" i="1"/>
  <c r="AS2228" i="1"/>
  <c r="AR2228" i="1"/>
  <c r="AQ2228" i="1"/>
  <c r="AP2228" i="1"/>
  <c r="AS2227" i="1"/>
  <c r="AR2227" i="1"/>
  <c r="AQ2227" i="1"/>
  <c r="AP2227" i="1"/>
  <c r="AS2226" i="1"/>
  <c r="AR2226" i="1"/>
  <c r="AQ2226" i="1"/>
  <c r="AP2226" i="1"/>
  <c r="AS2225" i="1"/>
  <c r="AR2225" i="1"/>
  <c r="AQ2225" i="1"/>
  <c r="AP2225" i="1"/>
  <c r="AS2224" i="1"/>
  <c r="AR2224" i="1"/>
  <c r="AQ2224" i="1"/>
  <c r="AP2224" i="1"/>
  <c r="AS2223" i="1"/>
  <c r="AR2223" i="1"/>
  <c r="AQ2223" i="1"/>
  <c r="AP2223" i="1"/>
  <c r="AS2222" i="1"/>
  <c r="AR2222" i="1"/>
  <c r="AQ2222" i="1"/>
  <c r="AP2222" i="1"/>
  <c r="AS2221" i="1"/>
  <c r="AR2221" i="1"/>
  <c r="AQ2221" i="1"/>
  <c r="AP2221" i="1"/>
  <c r="AS2220" i="1"/>
  <c r="AR2220" i="1"/>
  <c r="AQ2220" i="1"/>
  <c r="AP2220" i="1"/>
  <c r="AS2219" i="1"/>
  <c r="AR2219" i="1"/>
  <c r="AQ2219" i="1"/>
  <c r="AP2219" i="1"/>
  <c r="AS2218" i="1"/>
  <c r="AR2218" i="1"/>
  <c r="AQ2218" i="1"/>
  <c r="AP2218" i="1"/>
  <c r="AS2217" i="1"/>
  <c r="AR2217" i="1"/>
  <c r="AQ2217" i="1"/>
  <c r="AP2217" i="1"/>
  <c r="AS2216" i="1"/>
  <c r="AR2216" i="1"/>
  <c r="AQ2216" i="1"/>
  <c r="AP2216" i="1"/>
  <c r="AS2215" i="1"/>
  <c r="AR2215" i="1"/>
  <c r="AQ2215" i="1"/>
  <c r="AP2215" i="1"/>
  <c r="AS2214" i="1"/>
  <c r="AR2214" i="1"/>
  <c r="AQ2214" i="1"/>
  <c r="AP2214" i="1"/>
  <c r="AS2213" i="1"/>
  <c r="AR2213" i="1"/>
  <c r="AQ2213" i="1"/>
  <c r="AP2213" i="1"/>
  <c r="AS2212" i="1"/>
  <c r="AR2212" i="1"/>
  <c r="AQ2212" i="1"/>
  <c r="AP2212" i="1"/>
  <c r="AS2211" i="1"/>
  <c r="AR2211" i="1"/>
  <c r="AQ2211" i="1"/>
  <c r="AP2211" i="1"/>
  <c r="AS2210" i="1"/>
  <c r="AR2210" i="1"/>
  <c r="AQ2210" i="1"/>
  <c r="AP2210" i="1"/>
  <c r="AS2209" i="1"/>
  <c r="AR2209" i="1"/>
  <c r="AQ2209" i="1"/>
  <c r="AP2209" i="1"/>
  <c r="AS2208" i="1"/>
  <c r="AR2208" i="1"/>
  <c r="AQ2208" i="1"/>
  <c r="AP2208" i="1"/>
  <c r="AS2207" i="1"/>
  <c r="AR2207" i="1"/>
  <c r="AQ2207" i="1"/>
  <c r="AP2207" i="1"/>
  <c r="AS2206" i="1"/>
  <c r="AR2206" i="1"/>
  <c r="AQ2206" i="1"/>
  <c r="AP2206" i="1"/>
  <c r="AS2205" i="1"/>
  <c r="AR2205" i="1"/>
  <c r="AQ2205" i="1"/>
  <c r="AP2205" i="1"/>
  <c r="AS2204" i="1"/>
  <c r="AR2204" i="1"/>
  <c r="AQ2204" i="1"/>
  <c r="AP2204" i="1"/>
  <c r="AS2203" i="1"/>
  <c r="AR2203" i="1"/>
  <c r="AQ2203" i="1"/>
  <c r="AP2203" i="1"/>
  <c r="AS2202" i="1"/>
  <c r="AR2202" i="1"/>
  <c r="AQ2202" i="1"/>
  <c r="AP2202" i="1"/>
  <c r="AS2201" i="1"/>
  <c r="AR2201" i="1"/>
  <c r="AQ2201" i="1"/>
  <c r="AP2201" i="1"/>
  <c r="AS2200" i="1"/>
  <c r="AR2200" i="1"/>
  <c r="AQ2200" i="1"/>
  <c r="AP2200" i="1"/>
  <c r="AS2199" i="1"/>
  <c r="AR2199" i="1"/>
  <c r="AQ2199" i="1"/>
  <c r="AP2199" i="1"/>
  <c r="AS2198" i="1"/>
  <c r="AR2198" i="1"/>
  <c r="AQ2198" i="1"/>
  <c r="AP2198" i="1"/>
  <c r="AS2197" i="1"/>
  <c r="AR2197" i="1"/>
  <c r="AQ2197" i="1"/>
  <c r="AP2197" i="1"/>
  <c r="AS2196" i="1"/>
  <c r="AR2196" i="1"/>
  <c r="AQ2196" i="1"/>
  <c r="AP2196" i="1"/>
  <c r="AS2195" i="1"/>
  <c r="AR2195" i="1"/>
  <c r="AQ2195" i="1"/>
  <c r="AP2195" i="1"/>
  <c r="AS2194" i="1"/>
  <c r="AR2194" i="1"/>
  <c r="AQ2194" i="1"/>
  <c r="AP2194" i="1"/>
  <c r="AS2193" i="1"/>
  <c r="AR2193" i="1"/>
  <c r="AQ2193" i="1"/>
  <c r="AP2193" i="1"/>
  <c r="AS2192" i="1"/>
  <c r="AR2192" i="1"/>
  <c r="AQ2192" i="1"/>
  <c r="AP2192" i="1"/>
  <c r="AS2191" i="1"/>
  <c r="AR2191" i="1"/>
  <c r="AQ2191" i="1"/>
  <c r="AP2191" i="1"/>
  <c r="AS2190" i="1"/>
  <c r="AR2190" i="1"/>
  <c r="AQ2190" i="1"/>
  <c r="AP2190" i="1"/>
  <c r="AS2189" i="1"/>
  <c r="AR2189" i="1"/>
  <c r="AQ2189" i="1"/>
  <c r="AP2189" i="1"/>
  <c r="AS2188" i="1"/>
  <c r="AR2188" i="1"/>
  <c r="AQ2188" i="1"/>
  <c r="AP2188" i="1"/>
  <c r="AS2187" i="1"/>
  <c r="AR2187" i="1"/>
  <c r="AQ2187" i="1"/>
  <c r="AP2187" i="1"/>
  <c r="AS2186" i="1"/>
  <c r="AR2186" i="1"/>
  <c r="AQ2186" i="1"/>
  <c r="AP2186" i="1"/>
  <c r="AS2185" i="1"/>
  <c r="AR2185" i="1"/>
  <c r="AQ2185" i="1"/>
  <c r="AP2185" i="1"/>
  <c r="AS2184" i="1"/>
  <c r="AR2184" i="1"/>
  <c r="AQ2184" i="1"/>
  <c r="AP2184" i="1"/>
  <c r="AS2183" i="1"/>
  <c r="AR2183" i="1"/>
  <c r="AQ2183" i="1"/>
  <c r="AP2183" i="1"/>
  <c r="AS2182" i="1"/>
  <c r="AR2182" i="1"/>
  <c r="AQ2182" i="1"/>
  <c r="AP2182" i="1"/>
  <c r="AS2181" i="1"/>
  <c r="AR2181" i="1"/>
  <c r="AQ2181" i="1"/>
  <c r="AP2181" i="1"/>
  <c r="AS2180" i="1"/>
  <c r="AR2180" i="1"/>
  <c r="AQ2180" i="1"/>
  <c r="AP2180" i="1"/>
  <c r="AS2179" i="1"/>
  <c r="AR2179" i="1"/>
  <c r="AQ2179" i="1"/>
  <c r="AP2179" i="1"/>
  <c r="AS2178" i="1"/>
  <c r="AR2178" i="1"/>
  <c r="AQ2178" i="1"/>
  <c r="AP2178" i="1"/>
  <c r="AS2177" i="1"/>
  <c r="AR2177" i="1"/>
  <c r="AQ2177" i="1"/>
  <c r="AP2177" i="1"/>
  <c r="AS2176" i="1"/>
  <c r="AR2176" i="1"/>
  <c r="AQ2176" i="1"/>
  <c r="AP2176" i="1"/>
  <c r="AS2175" i="1"/>
  <c r="AR2175" i="1"/>
  <c r="AQ2175" i="1"/>
  <c r="AP2175" i="1"/>
  <c r="AS2174" i="1"/>
  <c r="AR2174" i="1"/>
  <c r="AQ2174" i="1"/>
  <c r="AP2174" i="1"/>
  <c r="AS2173" i="1"/>
  <c r="AR2173" i="1"/>
  <c r="AQ2173" i="1"/>
  <c r="AP2173" i="1"/>
  <c r="AS2172" i="1"/>
  <c r="AR2172" i="1"/>
  <c r="AQ2172" i="1"/>
  <c r="AP2172" i="1"/>
  <c r="AS2171" i="1"/>
  <c r="AR2171" i="1"/>
  <c r="AQ2171" i="1"/>
  <c r="AP2171" i="1"/>
  <c r="AS2170" i="1"/>
  <c r="AR2170" i="1"/>
  <c r="AQ2170" i="1"/>
  <c r="AP2170" i="1"/>
  <c r="AS2169" i="1"/>
  <c r="AR2169" i="1"/>
  <c r="AQ2169" i="1"/>
  <c r="AP2169" i="1"/>
  <c r="AS2168" i="1"/>
  <c r="AR2168" i="1"/>
  <c r="AQ2168" i="1"/>
  <c r="AP2168" i="1"/>
  <c r="AS2167" i="1"/>
  <c r="AR2167" i="1"/>
  <c r="AQ2167" i="1"/>
  <c r="AP2167" i="1"/>
  <c r="AS2166" i="1"/>
  <c r="AR2166" i="1"/>
  <c r="AQ2166" i="1"/>
  <c r="AP2166" i="1"/>
  <c r="AS2165" i="1"/>
  <c r="AR2165" i="1"/>
  <c r="AQ2165" i="1"/>
  <c r="AP2165" i="1"/>
  <c r="AS2164" i="1"/>
  <c r="AR2164" i="1"/>
  <c r="AQ2164" i="1"/>
  <c r="AP2164" i="1"/>
  <c r="AS2163" i="1"/>
  <c r="AR2163" i="1"/>
  <c r="AQ2163" i="1"/>
  <c r="AP2163" i="1"/>
  <c r="AS2162" i="1"/>
  <c r="AR2162" i="1"/>
  <c r="AQ2162" i="1"/>
  <c r="AP2162" i="1"/>
  <c r="AS2161" i="1"/>
  <c r="AR2161" i="1"/>
  <c r="AQ2161" i="1"/>
  <c r="AP2161" i="1"/>
  <c r="AS2160" i="1"/>
  <c r="AR2160" i="1"/>
  <c r="AQ2160" i="1"/>
  <c r="AP2160" i="1"/>
  <c r="AS2159" i="1"/>
  <c r="AR2159" i="1"/>
  <c r="AQ2159" i="1"/>
  <c r="AP2159" i="1"/>
  <c r="AS2158" i="1"/>
  <c r="AR2158" i="1"/>
  <c r="AQ2158" i="1"/>
  <c r="AP2158" i="1"/>
  <c r="AS2157" i="1"/>
  <c r="AR2157" i="1"/>
  <c r="AQ2157" i="1"/>
  <c r="AP2157" i="1"/>
  <c r="AS2156" i="1"/>
  <c r="AR2156" i="1"/>
  <c r="AQ2156" i="1"/>
  <c r="AP2156" i="1"/>
  <c r="AS2155" i="1"/>
  <c r="AR2155" i="1"/>
  <c r="AQ2155" i="1"/>
  <c r="AP2155" i="1"/>
  <c r="AS2154" i="1"/>
  <c r="AR2154" i="1"/>
  <c r="AQ2154" i="1"/>
  <c r="AP2154" i="1"/>
  <c r="AS2153" i="1"/>
  <c r="AR2153" i="1"/>
  <c r="AQ2153" i="1"/>
  <c r="AP2153" i="1"/>
  <c r="AS2152" i="1"/>
  <c r="AR2152" i="1"/>
  <c r="AQ2152" i="1"/>
  <c r="AP2152" i="1"/>
  <c r="AS2151" i="1"/>
  <c r="AR2151" i="1"/>
  <c r="AQ2151" i="1"/>
  <c r="AP2151" i="1"/>
  <c r="AS2150" i="1"/>
  <c r="AR2150" i="1"/>
  <c r="AQ2150" i="1"/>
  <c r="AP2150" i="1"/>
  <c r="AS2149" i="1"/>
  <c r="AR2149" i="1"/>
  <c r="AQ2149" i="1"/>
  <c r="AP2149" i="1"/>
  <c r="AS2148" i="1"/>
  <c r="AR2148" i="1"/>
  <c r="AQ2148" i="1"/>
  <c r="AP2148" i="1"/>
  <c r="AS2147" i="1"/>
  <c r="AR2147" i="1"/>
  <c r="AQ2147" i="1"/>
  <c r="AP2147" i="1"/>
  <c r="AS2146" i="1"/>
  <c r="AR2146" i="1"/>
  <c r="AQ2146" i="1"/>
  <c r="AP2146" i="1"/>
  <c r="AS2145" i="1"/>
  <c r="AR2145" i="1"/>
  <c r="AQ2145" i="1"/>
  <c r="AP2145" i="1"/>
  <c r="AS2144" i="1"/>
  <c r="AR2144" i="1"/>
  <c r="AQ2144" i="1"/>
  <c r="AP2144" i="1"/>
  <c r="AS2143" i="1"/>
  <c r="AR2143" i="1"/>
  <c r="AQ2143" i="1"/>
  <c r="AP2143" i="1"/>
  <c r="AS2142" i="1"/>
  <c r="AR2142" i="1"/>
  <c r="AQ2142" i="1"/>
  <c r="AP2142" i="1"/>
  <c r="AS2141" i="1"/>
  <c r="AR2141" i="1"/>
  <c r="AQ2141" i="1"/>
  <c r="AP2141" i="1"/>
  <c r="AS2140" i="1"/>
  <c r="AR2140" i="1"/>
  <c r="AQ2140" i="1"/>
  <c r="AP2140" i="1"/>
  <c r="AS2139" i="1"/>
  <c r="AR2139" i="1"/>
  <c r="AQ2139" i="1"/>
  <c r="AP2139" i="1"/>
  <c r="AS2138" i="1"/>
  <c r="AR2138" i="1"/>
  <c r="AQ2138" i="1"/>
  <c r="AP2138" i="1"/>
  <c r="AS2137" i="1"/>
  <c r="AR2137" i="1"/>
  <c r="AQ2137" i="1"/>
  <c r="AP2137" i="1"/>
  <c r="AS2136" i="1"/>
  <c r="AR2136" i="1"/>
  <c r="AQ2136" i="1"/>
  <c r="AP2136" i="1"/>
  <c r="AS2135" i="1"/>
  <c r="AR2135" i="1"/>
  <c r="AQ2135" i="1"/>
  <c r="AP2135" i="1"/>
  <c r="AS2134" i="1"/>
  <c r="AR2134" i="1"/>
  <c r="AQ2134" i="1"/>
  <c r="AP2134" i="1"/>
  <c r="AS2133" i="1"/>
  <c r="AR2133" i="1"/>
  <c r="AQ2133" i="1"/>
  <c r="AP2133" i="1"/>
  <c r="AS2132" i="1"/>
  <c r="AR2132" i="1"/>
  <c r="AQ2132" i="1"/>
  <c r="AP2132" i="1"/>
  <c r="AS2131" i="1"/>
  <c r="AR2131" i="1"/>
  <c r="AQ2131" i="1"/>
  <c r="AP2131" i="1"/>
  <c r="AS2130" i="1"/>
  <c r="AR2130" i="1"/>
  <c r="AQ2130" i="1"/>
  <c r="AP2130" i="1"/>
  <c r="AS2129" i="1"/>
  <c r="AR2129" i="1"/>
  <c r="AQ2129" i="1"/>
  <c r="AP2129" i="1"/>
  <c r="AS2128" i="1"/>
  <c r="AR2128" i="1"/>
  <c r="AQ2128" i="1"/>
  <c r="AP2128" i="1"/>
  <c r="AS2127" i="1"/>
  <c r="AR2127" i="1"/>
  <c r="AQ2127" i="1"/>
  <c r="AP2127" i="1"/>
  <c r="AS2126" i="1"/>
  <c r="AR2126" i="1"/>
  <c r="AQ2126" i="1"/>
  <c r="AP2126" i="1"/>
  <c r="AS2125" i="1"/>
  <c r="AR2125" i="1"/>
  <c r="AQ2125" i="1"/>
  <c r="AP2125" i="1"/>
  <c r="AS2124" i="1"/>
  <c r="AR2124" i="1"/>
  <c r="AQ2124" i="1"/>
  <c r="AP2124" i="1"/>
  <c r="AS2123" i="1"/>
  <c r="AR2123" i="1"/>
  <c r="AQ2123" i="1"/>
  <c r="AP2123" i="1"/>
  <c r="AS2122" i="1"/>
  <c r="AR2122" i="1"/>
  <c r="AQ2122" i="1"/>
  <c r="AP2122" i="1"/>
  <c r="AS2121" i="1"/>
  <c r="AR2121" i="1"/>
  <c r="AQ2121" i="1"/>
  <c r="AP2121" i="1"/>
  <c r="AS2120" i="1"/>
  <c r="AR2120" i="1"/>
  <c r="AQ2120" i="1"/>
  <c r="AP2120" i="1"/>
  <c r="AS2119" i="1"/>
  <c r="AR2119" i="1"/>
  <c r="AQ2119" i="1"/>
  <c r="AP2119" i="1"/>
  <c r="AS2118" i="1"/>
  <c r="AR2118" i="1"/>
  <c r="AQ2118" i="1"/>
  <c r="AP2118" i="1"/>
  <c r="AS2117" i="1"/>
  <c r="AR2117" i="1"/>
  <c r="AQ2117" i="1"/>
  <c r="AP2117" i="1"/>
  <c r="AS2116" i="1"/>
  <c r="AR2116" i="1"/>
  <c r="AQ2116" i="1"/>
  <c r="AP2116" i="1"/>
  <c r="AS2115" i="1"/>
  <c r="AR2115" i="1"/>
  <c r="AQ2115" i="1"/>
  <c r="AP2115" i="1"/>
  <c r="AS2114" i="1"/>
  <c r="AR2114" i="1"/>
  <c r="AQ2114" i="1"/>
  <c r="AP2114" i="1"/>
  <c r="AS2113" i="1"/>
  <c r="AR2113" i="1"/>
  <c r="AQ2113" i="1"/>
  <c r="AP2113" i="1"/>
  <c r="AS2112" i="1"/>
  <c r="AR2112" i="1"/>
  <c r="AQ2112" i="1"/>
  <c r="AP2112" i="1"/>
  <c r="AS2111" i="1"/>
  <c r="AR2111" i="1"/>
  <c r="AQ2111" i="1"/>
  <c r="AP2111" i="1"/>
  <c r="AS2110" i="1"/>
  <c r="AR2110" i="1"/>
  <c r="AQ2110" i="1"/>
  <c r="AP2110" i="1"/>
  <c r="AS2109" i="1"/>
  <c r="AR2109" i="1"/>
  <c r="AQ2109" i="1"/>
  <c r="AP2109" i="1"/>
  <c r="AS2108" i="1"/>
  <c r="AR2108" i="1"/>
  <c r="AQ2108" i="1"/>
  <c r="AP2108" i="1"/>
  <c r="AS2107" i="1"/>
  <c r="AR2107" i="1"/>
  <c r="AQ2107" i="1"/>
  <c r="AP2107" i="1"/>
  <c r="AS2106" i="1"/>
  <c r="AR2106" i="1"/>
  <c r="AQ2106" i="1"/>
  <c r="AP2106" i="1"/>
  <c r="AS2105" i="1"/>
  <c r="AR2105" i="1"/>
  <c r="AQ2105" i="1"/>
  <c r="AP2105" i="1"/>
  <c r="AS2104" i="1"/>
  <c r="AR2104" i="1"/>
  <c r="AQ2104" i="1"/>
  <c r="AP2104" i="1"/>
  <c r="AS2103" i="1"/>
  <c r="AR2103" i="1"/>
  <c r="AQ2103" i="1"/>
  <c r="AP2103" i="1"/>
  <c r="AS2102" i="1"/>
  <c r="AR2102" i="1"/>
  <c r="AQ2102" i="1"/>
  <c r="AP2102" i="1"/>
  <c r="AS2101" i="1"/>
  <c r="AR2101" i="1"/>
  <c r="AQ2101" i="1"/>
  <c r="AP2101" i="1"/>
  <c r="AS2100" i="1"/>
  <c r="AR2100" i="1"/>
  <c r="AQ2100" i="1"/>
  <c r="AP2100" i="1"/>
  <c r="AS2099" i="1"/>
  <c r="AR2099" i="1"/>
  <c r="AQ2099" i="1"/>
  <c r="AP2099" i="1"/>
  <c r="AS2098" i="1"/>
  <c r="AR2098" i="1"/>
  <c r="AQ2098" i="1"/>
  <c r="AP2098" i="1"/>
  <c r="AS2097" i="1"/>
  <c r="AR2097" i="1"/>
  <c r="AQ2097" i="1"/>
  <c r="AP2097" i="1"/>
  <c r="AS2096" i="1"/>
  <c r="AR2096" i="1"/>
  <c r="AQ2096" i="1"/>
  <c r="AP2096" i="1"/>
  <c r="AS2095" i="1"/>
  <c r="AR2095" i="1"/>
  <c r="AQ2095" i="1"/>
  <c r="AP2095" i="1"/>
  <c r="AS2094" i="1"/>
  <c r="AR2094" i="1"/>
  <c r="AQ2094" i="1"/>
  <c r="AP2094" i="1"/>
  <c r="AS2093" i="1"/>
  <c r="AR2093" i="1"/>
  <c r="AQ2093" i="1"/>
  <c r="AP2093" i="1"/>
  <c r="AS2092" i="1"/>
  <c r="AR2092" i="1"/>
  <c r="AQ2092" i="1"/>
  <c r="AP2092" i="1"/>
  <c r="AS2091" i="1"/>
  <c r="AR2091" i="1"/>
  <c r="AQ2091" i="1"/>
  <c r="AP2091" i="1"/>
  <c r="AS2090" i="1"/>
  <c r="AR2090" i="1"/>
  <c r="AQ2090" i="1"/>
  <c r="AP2090" i="1"/>
  <c r="AS2089" i="1"/>
  <c r="AR2089" i="1"/>
  <c r="AQ2089" i="1"/>
  <c r="AP2089" i="1"/>
  <c r="AS2088" i="1"/>
  <c r="AR2088" i="1"/>
  <c r="AQ2088" i="1"/>
  <c r="AP2088" i="1"/>
  <c r="AS2087" i="1"/>
  <c r="AR2087" i="1"/>
  <c r="AQ2087" i="1"/>
  <c r="AP2087" i="1"/>
  <c r="AS2086" i="1"/>
  <c r="AR2086" i="1"/>
  <c r="AQ2086" i="1"/>
  <c r="AP2086" i="1"/>
  <c r="AS2085" i="1"/>
  <c r="AR2085" i="1"/>
  <c r="AQ2085" i="1"/>
  <c r="AP2085" i="1"/>
  <c r="AS2084" i="1"/>
  <c r="AR2084" i="1"/>
  <c r="AQ2084" i="1"/>
  <c r="AP2084" i="1"/>
  <c r="AS2083" i="1"/>
  <c r="AR2083" i="1"/>
  <c r="AQ2083" i="1"/>
  <c r="AP2083" i="1"/>
  <c r="AS2082" i="1"/>
  <c r="AR2082" i="1"/>
  <c r="AQ2082" i="1"/>
  <c r="AP2082" i="1"/>
  <c r="AS2081" i="1"/>
  <c r="AR2081" i="1"/>
  <c r="AQ2081" i="1"/>
  <c r="AP2081" i="1"/>
  <c r="AS2080" i="1"/>
  <c r="AR2080" i="1"/>
  <c r="AQ2080" i="1"/>
  <c r="AP2080" i="1"/>
  <c r="AS2079" i="1"/>
  <c r="AR2079" i="1"/>
  <c r="AQ2079" i="1"/>
  <c r="AP2079" i="1"/>
  <c r="AS2078" i="1"/>
  <c r="AR2078" i="1"/>
  <c r="AQ2078" i="1"/>
  <c r="AP2078" i="1"/>
  <c r="AS2077" i="1"/>
  <c r="AR2077" i="1"/>
  <c r="AQ2077" i="1"/>
  <c r="AP2077" i="1"/>
  <c r="AS2076" i="1"/>
  <c r="AR2076" i="1"/>
  <c r="AQ2076" i="1"/>
  <c r="AP2076" i="1"/>
  <c r="AS2075" i="1"/>
  <c r="AR2075" i="1"/>
  <c r="AQ2075" i="1"/>
  <c r="AP2075" i="1"/>
  <c r="AS2074" i="1"/>
  <c r="AR2074" i="1"/>
  <c r="AQ2074" i="1"/>
  <c r="AP2074" i="1"/>
  <c r="AS2073" i="1"/>
  <c r="AR2073" i="1"/>
  <c r="AQ2073" i="1"/>
  <c r="AP2073" i="1"/>
  <c r="AS2072" i="1"/>
  <c r="AR2072" i="1"/>
  <c r="AQ2072" i="1"/>
  <c r="AP2072" i="1"/>
  <c r="AS2071" i="1"/>
  <c r="AR2071" i="1"/>
  <c r="AQ2071" i="1"/>
  <c r="AP2071" i="1"/>
  <c r="AS2070" i="1"/>
  <c r="AR2070" i="1"/>
  <c r="AQ2070" i="1"/>
  <c r="AP2070" i="1"/>
  <c r="AS2069" i="1"/>
  <c r="AR2069" i="1"/>
  <c r="AQ2069" i="1"/>
  <c r="AP2069" i="1"/>
  <c r="AS2068" i="1"/>
  <c r="AR2068" i="1"/>
  <c r="AQ2068" i="1"/>
  <c r="AP2068" i="1"/>
  <c r="AS2067" i="1"/>
  <c r="AR2067" i="1"/>
  <c r="AQ2067" i="1"/>
  <c r="AP2067" i="1"/>
  <c r="AS2066" i="1"/>
  <c r="AR2066" i="1"/>
  <c r="AQ2066" i="1"/>
  <c r="AP2066" i="1"/>
  <c r="AS2065" i="1"/>
  <c r="AR2065" i="1"/>
  <c r="AQ2065" i="1"/>
  <c r="AP2065" i="1"/>
  <c r="AS2064" i="1"/>
  <c r="AR2064" i="1"/>
  <c r="AQ2064" i="1"/>
  <c r="AP2064" i="1"/>
  <c r="AS2063" i="1"/>
  <c r="AR2063" i="1"/>
  <c r="AQ2063" i="1"/>
  <c r="AP2063" i="1"/>
  <c r="AS2062" i="1"/>
  <c r="AR2062" i="1"/>
  <c r="AQ2062" i="1"/>
  <c r="AP2062" i="1"/>
  <c r="AS2061" i="1"/>
  <c r="AR2061" i="1"/>
  <c r="AQ2061" i="1"/>
  <c r="AP2061" i="1"/>
  <c r="AS2060" i="1"/>
  <c r="AR2060" i="1"/>
  <c r="AQ2060" i="1"/>
  <c r="AP2060" i="1"/>
  <c r="AS2059" i="1"/>
  <c r="AR2059" i="1"/>
  <c r="AQ2059" i="1"/>
  <c r="AP2059" i="1"/>
  <c r="AS2058" i="1"/>
  <c r="AR2058" i="1"/>
  <c r="AQ2058" i="1"/>
  <c r="AP2058" i="1"/>
  <c r="AS2057" i="1"/>
  <c r="AR2057" i="1"/>
  <c r="AQ2057" i="1"/>
  <c r="AP2057" i="1"/>
  <c r="AS2056" i="1"/>
  <c r="AR2056" i="1"/>
  <c r="AQ2056" i="1"/>
  <c r="AP2056" i="1"/>
  <c r="AS2055" i="1"/>
  <c r="AR2055" i="1"/>
  <c r="AQ2055" i="1"/>
  <c r="AP2055" i="1"/>
  <c r="AS2054" i="1"/>
  <c r="AR2054" i="1"/>
  <c r="AQ2054" i="1"/>
  <c r="AP2054" i="1"/>
  <c r="AS2053" i="1"/>
  <c r="AR2053" i="1"/>
  <c r="AQ2053" i="1"/>
  <c r="AP2053" i="1"/>
  <c r="AS2052" i="1"/>
  <c r="AR2052" i="1"/>
  <c r="AQ2052" i="1"/>
  <c r="AP2052" i="1"/>
  <c r="AS2051" i="1"/>
  <c r="AR2051" i="1"/>
  <c r="AQ2051" i="1"/>
  <c r="AP2051" i="1"/>
  <c r="AS2050" i="1"/>
  <c r="AR2050" i="1"/>
  <c r="AQ2050" i="1"/>
  <c r="AP2050" i="1"/>
  <c r="AS2049" i="1"/>
  <c r="AR2049" i="1"/>
  <c r="AQ2049" i="1"/>
  <c r="AP2049" i="1"/>
  <c r="AS2048" i="1"/>
  <c r="AR2048" i="1"/>
  <c r="AQ2048" i="1"/>
  <c r="AP2048" i="1"/>
  <c r="AS2047" i="1"/>
  <c r="AR2047" i="1"/>
  <c r="AQ2047" i="1"/>
  <c r="AP2047" i="1"/>
  <c r="AS2046" i="1"/>
  <c r="AR2046" i="1"/>
  <c r="AQ2046" i="1"/>
  <c r="AP2046" i="1"/>
  <c r="AS2045" i="1"/>
  <c r="AR2045" i="1"/>
  <c r="AQ2045" i="1"/>
  <c r="AP2045" i="1"/>
  <c r="AS2044" i="1"/>
  <c r="AR2044" i="1"/>
  <c r="AQ2044" i="1"/>
  <c r="AP2044" i="1"/>
  <c r="AS2043" i="1"/>
  <c r="AR2043" i="1"/>
  <c r="AQ2043" i="1"/>
  <c r="AP2043" i="1"/>
  <c r="AS2042" i="1"/>
  <c r="AR2042" i="1"/>
  <c r="AQ2042" i="1"/>
  <c r="AP2042" i="1"/>
  <c r="AS2041" i="1"/>
  <c r="AR2041" i="1"/>
  <c r="AQ2041" i="1"/>
  <c r="AP2041" i="1"/>
  <c r="AS2040" i="1"/>
  <c r="AR2040" i="1"/>
  <c r="AQ2040" i="1"/>
  <c r="AP2040" i="1"/>
  <c r="AS2039" i="1"/>
  <c r="AR2039" i="1"/>
  <c r="AQ2039" i="1"/>
  <c r="AP2039" i="1"/>
  <c r="AS2038" i="1"/>
  <c r="AR2038" i="1"/>
  <c r="AQ2038" i="1"/>
  <c r="AP2038" i="1"/>
  <c r="AS2037" i="1"/>
  <c r="AR2037" i="1"/>
  <c r="AQ2037" i="1"/>
  <c r="AP2037" i="1"/>
  <c r="AS2036" i="1"/>
  <c r="AR2036" i="1"/>
  <c r="AQ2036" i="1"/>
  <c r="AP2036" i="1"/>
  <c r="AS2035" i="1"/>
  <c r="AR2035" i="1"/>
  <c r="AQ2035" i="1"/>
  <c r="AP2035" i="1"/>
  <c r="AS2034" i="1"/>
  <c r="AR2034" i="1"/>
  <c r="AQ2034" i="1"/>
  <c r="AP2034" i="1"/>
  <c r="AS2033" i="1"/>
  <c r="AR2033" i="1"/>
  <c r="AQ2033" i="1"/>
  <c r="AP2033" i="1"/>
  <c r="AS2032" i="1"/>
  <c r="AR2032" i="1"/>
  <c r="AQ2032" i="1"/>
  <c r="AP2032" i="1"/>
  <c r="AS2031" i="1"/>
  <c r="AR2031" i="1"/>
  <c r="AQ2031" i="1"/>
  <c r="AP2031" i="1"/>
  <c r="AS2030" i="1"/>
  <c r="AR2030" i="1"/>
  <c r="AQ2030" i="1"/>
  <c r="AP2030" i="1"/>
  <c r="AS2029" i="1"/>
  <c r="AR2029" i="1"/>
  <c r="AQ2029" i="1"/>
  <c r="AP2029" i="1"/>
  <c r="AS2028" i="1"/>
  <c r="AR2028" i="1"/>
  <c r="AQ2028" i="1"/>
  <c r="AP2028" i="1"/>
  <c r="AS2027" i="1"/>
  <c r="AR2027" i="1"/>
  <c r="AQ2027" i="1"/>
  <c r="AP2027" i="1"/>
  <c r="AS2026" i="1"/>
  <c r="AR2026" i="1"/>
  <c r="AQ2026" i="1"/>
  <c r="AP2026" i="1"/>
  <c r="AS2025" i="1"/>
  <c r="AR2025" i="1"/>
  <c r="AQ2025" i="1"/>
  <c r="AP2025" i="1"/>
  <c r="AS2024" i="1"/>
  <c r="AR2024" i="1"/>
  <c r="AQ2024" i="1"/>
  <c r="AP2024" i="1"/>
  <c r="AS2023" i="1"/>
  <c r="AR2023" i="1"/>
  <c r="AQ2023" i="1"/>
  <c r="AP2023" i="1"/>
  <c r="AS2022" i="1"/>
  <c r="AR2022" i="1"/>
  <c r="AQ2022" i="1"/>
  <c r="AP2022" i="1"/>
  <c r="AS2021" i="1"/>
  <c r="AR2021" i="1"/>
  <c r="AQ2021" i="1"/>
  <c r="AP2021" i="1"/>
  <c r="AS2020" i="1"/>
  <c r="AR2020" i="1"/>
  <c r="AQ2020" i="1"/>
  <c r="AP2020" i="1"/>
  <c r="AS2019" i="1"/>
  <c r="AR2019" i="1"/>
  <c r="AQ2019" i="1"/>
  <c r="AP2019" i="1"/>
  <c r="AS2018" i="1"/>
  <c r="AR2018" i="1"/>
  <c r="AQ2018" i="1"/>
  <c r="AP2018" i="1"/>
  <c r="AS2017" i="1"/>
  <c r="AR2017" i="1"/>
  <c r="AQ2017" i="1"/>
  <c r="AP2017" i="1"/>
  <c r="AS2016" i="1"/>
  <c r="AR2016" i="1"/>
  <c r="AQ2016" i="1"/>
  <c r="AP2016" i="1"/>
  <c r="AS2015" i="1"/>
  <c r="AR2015" i="1"/>
  <c r="AQ2015" i="1"/>
  <c r="AP2015" i="1"/>
  <c r="AS2014" i="1"/>
  <c r="AR2014" i="1"/>
  <c r="AQ2014" i="1"/>
  <c r="AP2014" i="1"/>
  <c r="AS2013" i="1"/>
  <c r="AR2013" i="1"/>
  <c r="AQ2013" i="1"/>
  <c r="AP2013" i="1"/>
  <c r="AS2012" i="1"/>
  <c r="AR2012" i="1"/>
  <c r="AQ2012" i="1"/>
  <c r="AP2012" i="1"/>
  <c r="AS2011" i="1"/>
  <c r="AR2011" i="1"/>
  <c r="AQ2011" i="1"/>
  <c r="AP2011" i="1"/>
  <c r="AS2010" i="1"/>
  <c r="AR2010" i="1"/>
  <c r="AQ2010" i="1"/>
  <c r="AP2010" i="1"/>
  <c r="AS2009" i="1"/>
  <c r="AR2009" i="1"/>
  <c r="AQ2009" i="1"/>
  <c r="AP2009" i="1"/>
  <c r="AS2008" i="1"/>
  <c r="AR2008" i="1"/>
  <c r="AQ2008" i="1"/>
  <c r="AP2008" i="1"/>
  <c r="AS2007" i="1"/>
  <c r="AR2007" i="1"/>
  <c r="AQ2007" i="1"/>
  <c r="AP2007" i="1"/>
  <c r="AS2006" i="1"/>
  <c r="AR2006" i="1"/>
  <c r="AQ2006" i="1"/>
  <c r="AP2006" i="1"/>
  <c r="AS2005" i="1"/>
  <c r="AR2005" i="1"/>
  <c r="AQ2005" i="1"/>
  <c r="AP2005" i="1"/>
  <c r="AS2004" i="1"/>
  <c r="AR2004" i="1"/>
  <c r="AQ2004" i="1"/>
  <c r="AP2004" i="1"/>
  <c r="AS2003" i="1"/>
  <c r="AR2003" i="1"/>
  <c r="AQ2003" i="1"/>
  <c r="AP2003" i="1"/>
  <c r="AS2002" i="1"/>
  <c r="AR2002" i="1"/>
  <c r="AQ2002" i="1"/>
  <c r="AP2002" i="1"/>
  <c r="AS2001" i="1"/>
  <c r="AR2001" i="1"/>
  <c r="AQ2001" i="1"/>
  <c r="AP2001" i="1"/>
  <c r="AS2000" i="1"/>
  <c r="AR2000" i="1"/>
  <c r="AQ2000" i="1"/>
  <c r="AP2000" i="1"/>
  <c r="AS1999" i="1"/>
  <c r="AR1999" i="1"/>
  <c r="AQ1999" i="1"/>
  <c r="AP1999" i="1"/>
  <c r="AS1998" i="1"/>
  <c r="AR1998" i="1"/>
  <c r="AQ1998" i="1"/>
  <c r="AP1998" i="1"/>
  <c r="AS1997" i="1"/>
  <c r="AR1997" i="1"/>
  <c r="AQ1997" i="1"/>
  <c r="AP1997" i="1"/>
  <c r="AS1996" i="1"/>
  <c r="AR1996" i="1"/>
  <c r="AQ1996" i="1"/>
  <c r="AP1996" i="1"/>
  <c r="AS1995" i="1"/>
  <c r="AR1995" i="1"/>
  <c r="AQ1995" i="1"/>
  <c r="AP1995" i="1"/>
  <c r="AS1994" i="1"/>
  <c r="AR1994" i="1"/>
  <c r="AQ1994" i="1"/>
  <c r="AP1994" i="1"/>
  <c r="AS1993" i="1"/>
  <c r="AR1993" i="1"/>
  <c r="AQ1993" i="1"/>
  <c r="AP1993" i="1"/>
  <c r="AS1992" i="1"/>
  <c r="AR1992" i="1"/>
  <c r="AQ1992" i="1"/>
  <c r="AP1992" i="1"/>
  <c r="AS1991" i="1"/>
  <c r="AR1991" i="1"/>
  <c r="AQ1991" i="1"/>
  <c r="AP1991" i="1"/>
  <c r="AS1990" i="1"/>
  <c r="AR1990" i="1"/>
  <c r="AQ1990" i="1"/>
  <c r="AP1990" i="1"/>
  <c r="AS1989" i="1"/>
  <c r="AR1989" i="1"/>
  <c r="AQ1989" i="1"/>
  <c r="AP1989" i="1"/>
  <c r="AS1988" i="1"/>
  <c r="AR1988" i="1"/>
  <c r="AQ1988" i="1"/>
  <c r="AP1988" i="1"/>
  <c r="AS1987" i="1"/>
  <c r="AR1987" i="1"/>
  <c r="AQ1987" i="1"/>
  <c r="AP1987" i="1"/>
  <c r="AS1986" i="1"/>
  <c r="AR1986" i="1"/>
  <c r="AQ1986" i="1"/>
  <c r="AP1986" i="1"/>
  <c r="AS1985" i="1"/>
  <c r="AR1985" i="1"/>
  <c r="AQ1985" i="1"/>
  <c r="AP1985" i="1"/>
  <c r="AS1984" i="1"/>
  <c r="AR1984" i="1"/>
  <c r="AQ1984" i="1"/>
  <c r="AP1984" i="1"/>
  <c r="AS1983" i="1"/>
  <c r="AR1983" i="1"/>
  <c r="AQ1983" i="1"/>
  <c r="AP1983" i="1"/>
  <c r="AS1982" i="1"/>
  <c r="AR1982" i="1"/>
  <c r="AQ1982" i="1"/>
  <c r="AP1982" i="1"/>
  <c r="AS1981" i="1"/>
  <c r="AR1981" i="1"/>
  <c r="AQ1981" i="1"/>
  <c r="AP1981" i="1"/>
  <c r="AS1980" i="1"/>
  <c r="AR1980" i="1"/>
  <c r="AQ1980" i="1"/>
  <c r="AP1980" i="1"/>
  <c r="AS1979" i="1"/>
  <c r="AR1979" i="1"/>
  <c r="AQ1979" i="1"/>
  <c r="AP1979" i="1"/>
  <c r="AS1978" i="1"/>
  <c r="AR1978" i="1"/>
  <c r="AQ1978" i="1"/>
  <c r="AP1978" i="1"/>
  <c r="AS1977" i="1"/>
  <c r="AR1977" i="1"/>
  <c r="AQ1977" i="1"/>
  <c r="AP1977" i="1"/>
  <c r="AS1976" i="1"/>
  <c r="AR1976" i="1"/>
  <c r="AQ1976" i="1"/>
  <c r="AP1976" i="1"/>
  <c r="AS1975" i="1"/>
  <c r="AR1975" i="1"/>
  <c r="AQ1975" i="1"/>
  <c r="AP1975" i="1"/>
  <c r="AS1974" i="1"/>
  <c r="AR1974" i="1"/>
  <c r="AQ1974" i="1"/>
  <c r="AP1974" i="1"/>
  <c r="AS1973" i="1"/>
  <c r="AR1973" i="1"/>
  <c r="AQ1973" i="1"/>
  <c r="AP1973" i="1"/>
  <c r="AS1972" i="1"/>
  <c r="AR1972" i="1"/>
  <c r="AQ1972" i="1"/>
  <c r="AP1972" i="1"/>
  <c r="AS1971" i="1"/>
  <c r="AR1971" i="1"/>
  <c r="AQ1971" i="1"/>
  <c r="AP1971" i="1"/>
  <c r="AS1970" i="1"/>
  <c r="AR1970" i="1"/>
  <c r="AQ1970" i="1"/>
  <c r="AP1970" i="1"/>
  <c r="AS1969" i="1"/>
  <c r="AR1969" i="1"/>
  <c r="AQ1969" i="1"/>
  <c r="AP1969" i="1"/>
  <c r="AS1968" i="1"/>
  <c r="AR1968" i="1"/>
  <c r="AQ1968" i="1"/>
  <c r="AP1968" i="1"/>
  <c r="AS1967" i="1"/>
  <c r="AR1967" i="1"/>
  <c r="AQ1967" i="1"/>
  <c r="AP1967" i="1"/>
  <c r="AS1966" i="1"/>
  <c r="AR1966" i="1"/>
  <c r="AQ1966" i="1"/>
  <c r="AP1966" i="1"/>
  <c r="AS1965" i="1"/>
  <c r="AR1965" i="1"/>
  <c r="AQ1965" i="1"/>
  <c r="AP1965" i="1"/>
  <c r="AS1964" i="1"/>
  <c r="AR1964" i="1"/>
  <c r="AQ1964" i="1"/>
  <c r="AP1964" i="1"/>
  <c r="AS1963" i="1"/>
  <c r="AR1963" i="1"/>
  <c r="AQ1963" i="1"/>
  <c r="AP1963" i="1"/>
  <c r="AS1962" i="1"/>
  <c r="AR1962" i="1"/>
  <c r="AQ1962" i="1"/>
  <c r="AP1962" i="1"/>
  <c r="AS1961" i="1"/>
  <c r="AR1961" i="1"/>
  <c r="AQ1961" i="1"/>
  <c r="AP1961" i="1"/>
  <c r="AS1960" i="1"/>
  <c r="AR1960" i="1"/>
  <c r="AQ1960" i="1"/>
  <c r="AP1960" i="1"/>
  <c r="AS1959" i="1"/>
  <c r="AR1959" i="1"/>
  <c r="AQ1959" i="1"/>
  <c r="AP1959" i="1"/>
  <c r="AS1958" i="1"/>
  <c r="AR1958" i="1"/>
  <c r="AQ1958" i="1"/>
  <c r="AP1958" i="1"/>
  <c r="AS1957" i="1"/>
  <c r="AR1957" i="1"/>
  <c r="AQ1957" i="1"/>
  <c r="AP1957" i="1"/>
  <c r="AS1956" i="1"/>
  <c r="AR1956" i="1"/>
  <c r="AQ1956" i="1"/>
  <c r="AP1956" i="1"/>
  <c r="AS1955" i="1"/>
  <c r="AR1955" i="1"/>
  <c r="AQ1955" i="1"/>
  <c r="AP1955" i="1"/>
  <c r="AS1954" i="1"/>
  <c r="AR1954" i="1"/>
  <c r="AQ1954" i="1"/>
  <c r="AP1954" i="1"/>
  <c r="AS1953" i="1"/>
  <c r="AR1953" i="1"/>
  <c r="AQ1953" i="1"/>
  <c r="AP1953" i="1"/>
  <c r="AS1952" i="1"/>
  <c r="AR1952" i="1"/>
  <c r="AQ1952" i="1"/>
  <c r="AP1952" i="1"/>
  <c r="AS1951" i="1"/>
  <c r="AR1951" i="1"/>
  <c r="AQ1951" i="1"/>
  <c r="AP1951" i="1"/>
  <c r="AS1950" i="1"/>
  <c r="AR1950" i="1"/>
  <c r="AQ1950" i="1"/>
  <c r="AP1950" i="1"/>
  <c r="AS1949" i="1"/>
  <c r="AR1949" i="1"/>
  <c r="AQ1949" i="1"/>
  <c r="AP1949" i="1"/>
  <c r="AS1948" i="1"/>
  <c r="AR1948" i="1"/>
  <c r="AQ1948" i="1"/>
  <c r="AP1948" i="1"/>
  <c r="AS1947" i="1"/>
  <c r="AR1947" i="1"/>
  <c r="AQ1947" i="1"/>
  <c r="AP1947" i="1"/>
  <c r="AS1946" i="1"/>
  <c r="AR1946" i="1"/>
  <c r="AQ1946" i="1"/>
  <c r="AP1946" i="1"/>
  <c r="AS1945" i="1"/>
  <c r="AR1945" i="1"/>
  <c r="AQ1945" i="1"/>
  <c r="AP1945" i="1"/>
  <c r="AS1944" i="1"/>
  <c r="AR1944" i="1"/>
  <c r="AQ1944" i="1"/>
  <c r="AP1944" i="1"/>
  <c r="AS1943" i="1"/>
  <c r="AR1943" i="1"/>
  <c r="AQ1943" i="1"/>
  <c r="AP1943" i="1"/>
  <c r="AS1942" i="1"/>
  <c r="AR1942" i="1"/>
  <c r="AQ1942" i="1"/>
  <c r="AP1942" i="1"/>
  <c r="AS1941" i="1"/>
  <c r="AR1941" i="1"/>
  <c r="AQ1941" i="1"/>
  <c r="AP1941" i="1"/>
  <c r="AS1940" i="1"/>
  <c r="AR1940" i="1"/>
  <c r="AQ1940" i="1"/>
  <c r="AP1940" i="1"/>
  <c r="AS1939" i="1"/>
  <c r="AR1939" i="1"/>
  <c r="AQ1939" i="1"/>
  <c r="AP1939" i="1"/>
  <c r="AS1938" i="1"/>
  <c r="AR1938" i="1"/>
  <c r="AQ1938" i="1"/>
  <c r="AP1938" i="1"/>
  <c r="AS1937" i="1"/>
  <c r="AR1937" i="1"/>
  <c r="AQ1937" i="1"/>
  <c r="AP1937" i="1"/>
  <c r="AS1936" i="1"/>
  <c r="AR1936" i="1"/>
  <c r="AQ1936" i="1"/>
  <c r="AP1936" i="1"/>
  <c r="AS1935" i="1"/>
  <c r="AR1935" i="1"/>
  <c r="AQ1935" i="1"/>
  <c r="AP1935" i="1"/>
  <c r="AS1934" i="1"/>
  <c r="AR1934" i="1"/>
  <c r="AQ1934" i="1"/>
  <c r="AP1934" i="1"/>
  <c r="AS1933" i="1"/>
  <c r="AR1933" i="1"/>
  <c r="AQ1933" i="1"/>
  <c r="AP1933" i="1"/>
  <c r="AS1932" i="1"/>
  <c r="AR1932" i="1"/>
  <c r="AQ1932" i="1"/>
  <c r="AP1932" i="1"/>
  <c r="AS1931" i="1"/>
  <c r="AR1931" i="1"/>
  <c r="AQ1931" i="1"/>
  <c r="AP1931" i="1"/>
  <c r="AS1930" i="1"/>
  <c r="AR1930" i="1"/>
  <c r="AQ1930" i="1"/>
  <c r="AP1930" i="1"/>
  <c r="AS1929" i="1"/>
  <c r="AR1929" i="1"/>
  <c r="AQ1929" i="1"/>
  <c r="AP1929" i="1"/>
  <c r="AS1928" i="1"/>
  <c r="AR1928" i="1"/>
  <c r="AQ1928" i="1"/>
  <c r="AP1928" i="1"/>
  <c r="AS1927" i="1"/>
  <c r="AR1927" i="1"/>
  <c r="AQ1927" i="1"/>
  <c r="AP1927" i="1"/>
  <c r="AS1926" i="1"/>
  <c r="AR1926" i="1"/>
  <c r="AQ1926" i="1"/>
  <c r="AP1926" i="1"/>
  <c r="AS1925" i="1"/>
  <c r="AR1925" i="1"/>
  <c r="AQ1925" i="1"/>
  <c r="AP1925" i="1"/>
  <c r="AS1924" i="1"/>
  <c r="AR1924" i="1"/>
  <c r="AQ1924" i="1"/>
  <c r="AP1924" i="1"/>
  <c r="AS1923" i="1"/>
  <c r="AR1923" i="1"/>
  <c r="AQ1923" i="1"/>
  <c r="AP1923" i="1"/>
  <c r="AS1922" i="1"/>
  <c r="AR1922" i="1"/>
  <c r="AQ1922" i="1"/>
  <c r="AP1922" i="1"/>
  <c r="AS1921" i="1"/>
  <c r="AR1921" i="1"/>
  <c r="AQ1921" i="1"/>
  <c r="AP1921" i="1"/>
  <c r="AS1920" i="1"/>
  <c r="AR1920" i="1"/>
  <c r="AQ1920" i="1"/>
  <c r="AP1920" i="1"/>
  <c r="AS1919" i="1"/>
  <c r="AR1919" i="1"/>
  <c r="AQ1919" i="1"/>
  <c r="AP1919" i="1"/>
  <c r="AS1918" i="1"/>
  <c r="AR1918" i="1"/>
  <c r="AQ1918" i="1"/>
  <c r="AP1918" i="1"/>
  <c r="AS1917" i="1"/>
  <c r="AR1917" i="1"/>
  <c r="AQ1917" i="1"/>
  <c r="AP1917" i="1"/>
  <c r="AS1916" i="1"/>
  <c r="AR1916" i="1"/>
  <c r="AQ1916" i="1"/>
  <c r="AP1916" i="1"/>
  <c r="AS1915" i="1"/>
  <c r="AR1915" i="1"/>
  <c r="AQ1915" i="1"/>
  <c r="AP1915" i="1"/>
  <c r="AS1914" i="1"/>
  <c r="AR1914" i="1"/>
  <c r="AQ1914" i="1"/>
  <c r="AP1914" i="1"/>
  <c r="AS1913" i="1"/>
  <c r="AR1913" i="1"/>
  <c r="AQ1913" i="1"/>
  <c r="AP1913" i="1"/>
  <c r="AS1912" i="1"/>
  <c r="AR1912" i="1"/>
  <c r="AQ1912" i="1"/>
  <c r="AP1912" i="1"/>
  <c r="AS1911" i="1"/>
  <c r="AR1911" i="1"/>
  <c r="AQ1911" i="1"/>
  <c r="AP1911" i="1"/>
  <c r="AS1910" i="1"/>
  <c r="AR1910" i="1"/>
  <c r="AQ1910" i="1"/>
  <c r="AP1910" i="1"/>
  <c r="AS1909" i="1"/>
  <c r="AR1909" i="1"/>
  <c r="AQ1909" i="1"/>
  <c r="AP1909" i="1"/>
  <c r="AS1908" i="1"/>
  <c r="AR1908" i="1"/>
  <c r="AQ1908" i="1"/>
  <c r="AP1908" i="1"/>
  <c r="AS1907" i="1"/>
  <c r="AR1907" i="1"/>
  <c r="AQ1907" i="1"/>
  <c r="AP1907" i="1"/>
  <c r="AS1906" i="1"/>
  <c r="AR1906" i="1"/>
  <c r="AQ1906" i="1"/>
  <c r="AP1906" i="1"/>
  <c r="AS1905" i="1"/>
  <c r="AR1905" i="1"/>
  <c r="AQ1905" i="1"/>
  <c r="AP1905" i="1"/>
  <c r="AS1904" i="1"/>
  <c r="AR1904" i="1"/>
  <c r="AQ1904" i="1"/>
  <c r="AP1904" i="1"/>
  <c r="AS1903" i="1"/>
  <c r="AR1903" i="1"/>
  <c r="AQ1903" i="1"/>
  <c r="AP1903" i="1"/>
  <c r="AS1902" i="1"/>
  <c r="AR1902" i="1"/>
  <c r="AQ1902" i="1"/>
  <c r="AP1902" i="1"/>
  <c r="AS1901" i="1"/>
  <c r="AR1901" i="1"/>
  <c r="AQ1901" i="1"/>
  <c r="AP1901" i="1"/>
  <c r="AS1900" i="1"/>
  <c r="AR1900" i="1"/>
  <c r="AQ1900" i="1"/>
  <c r="AP1900" i="1"/>
  <c r="AS1899" i="1"/>
  <c r="AR1899" i="1"/>
  <c r="AQ1899" i="1"/>
  <c r="AP1899" i="1"/>
  <c r="AS1898" i="1"/>
  <c r="AR1898" i="1"/>
  <c r="AQ1898" i="1"/>
  <c r="AP1898" i="1"/>
  <c r="AS1897" i="1"/>
  <c r="AR1897" i="1"/>
  <c r="AQ1897" i="1"/>
  <c r="AP1897" i="1"/>
  <c r="AS1896" i="1"/>
  <c r="AR1896" i="1"/>
  <c r="AQ1896" i="1"/>
  <c r="AP1896" i="1"/>
  <c r="AS1895" i="1"/>
  <c r="AR1895" i="1"/>
  <c r="AQ1895" i="1"/>
  <c r="AP1895" i="1"/>
  <c r="AS1894" i="1"/>
  <c r="AR1894" i="1"/>
  <c r="AQ1894" i="1"/>
  <c r="AP1894" i="1"/>
  <c r="AS1893" i="1"/>
  <c r="AR1893" i="1"/>
  <c r="AQ1893" i="1"/>
  <c r="AP1893" i="1"/>
  <c r="AS1892" i="1"/>
  <c r="AR1892" i="1"/>
  <c r="AQ1892" i="1"/>
  <c r="AP1892" i="1"/>
  <c r="AS1891" i="1"/>
  <c r="AR1891" i="1"/>
  <c r="AQ1891" i="1"/>
  <c r="AP1891" i="1"/>
  <c r="AS1890" i="1"/>
  <c r="AR1890" i="1"/>
  <c r="AQ1890" i="1"/>
  <c r="AP1890" i="1"/>
  <c r="AS1889" i="1"/>
  <c r="AR1889" i="1"/>
  <c r="AQ1889" i="1"/>
  <c r="AP1889" i="1"/>
  <c r="AS1888" i="1"/>
  <c r="AR1888" i="1"/>
  <c r="AQ1888" i="1"/>
  <c r="AP1888" i="1"/>
  <c r="AS1887" i="1"/>
  <c r="AR1887" i="1"/>
  <c r="AQ1887" i="1"/>
  <c r="AP1887" i="1"/>
  <c r="AS1886" i="1"/>
  <c r="AR1886" i="1"/>
  <c r="AQ1886" i="1"/>
  <c r="AP1886" i="1"/>
  <c r="AS1885" i="1"/>
  <c r="AR1885" i="1"/>
  <c r="AQ1885" i="1"/>
  <c r="AP1885" i="1"/>
  <c r="AS1884" i="1"/>
  <c r="AR1884" i="1"/>
  <c r="AQ1884" i="1"/>
  <c r="AP1884" i="1"/>
  <c r="AS1883" i="1"/>
  <c r="AR1883" i="1"/>
  <c r="AQ1883" i="1"/>
  <c r="AP1883" i="1"/>
  <c r="AS1882" i="1"/>
  <c r="AR1882" i="1"/>
  <c r="AQ1882" i="1"/>
  <c r="AP1882" i="1"/>
  <c r="AS1881" i="1"/>
  <c r="AR1881" i="1"/>
  <c r="AQ1881" i="1"/>
  <c r="AP1881" i="1"/>
  <c r="AS1880" i="1"/>
  <c r="AR1880" i="1"/>
  <c r="AQ1880" i="1"/>
  <c r="AP1880" i="1"/>
  <c r="AS1879" i="1"/>
  <c r="AR1879" i="1"/>
  <c r="AQ1879" i="1"/>
  <c r="AP1879" i="1"/>
  <c r="AS1878" i="1"/>
  <c r="AR1878" i="1"/>
  <c r="AQ1878" i="1"/>
  <c r="AP1878" i="1"/>
  <c r="AS1877" i="1"/>
  <c r="AR1877" i="1"/>
  <c r="AQ1877" i="1"/>
  <c r="AP1877" i="1"/>
  <c r="AS1876" i="1"/>
  <c r="AR1876" i="1"/>
  <c r="AQ1876" i="1"/>
  <c r="AP1876" i="1"/>
  <c r="AS1875" i="1"/>
  <c r="AR1875" i="1"/>
  <c r="AQ1875" i="1"/>
  <c r="AP1875" i="1"/>
  <c r="AS1874" i="1"/>
  <c r="AR1874" i="1"/>
  <c r="AQ1874" i="1"/>
  <c r="AP1874" i="1"/>
  <c r="AS1873" i="1"/>
  <c r="AR1873" i="1"/>
  <c r="AQ1873" i="1"/>
  <c r="AP1873" i="1"/>
  <c r="AS1872" i="1"/>
  <c r="AR1872" i="1"/>
  <c r="AQ1872" i="1"/>
  <c r="AP1872" i="1"/>
  <c r="AS1871" i="1"/>
  <c r="AR1871" i="1"/>
  <c r="AQ1871" i="1"/>
  <c r="AP1871" i="1"/>
  <c r="AS1870" i="1"/>
  <c r="AR1870" i="1"/>
  <c r="AQ1870" i="1"/>
  <c r="AP1870" i="1"/>
  <c r="AS1869" i="1"/>
  <c r="AR1869" i="1"/>
  <c r="AQ1869" i="1"/>
  <c r="AP1869" i="1"/>
  <c r="AS1868" i="1"/>
  <c r="AR1868" i="1"/>
  <c r="AQ1868" i="1"/>
  <c r="AP1868" i="1"/>
  <c r="AS1867" i="1"/>
  <c r="AR1867" i="1"/>
  <c r="AQ1867" i="1"/>
  <c r="AP1867" i="1"/>
  <c r="AS1866" i="1"/>
  <c r="AR1866" i="1"/>
  <c r="AQ1866" i="1"/>
  <c r="AP1866" i="1"/>
  <c r="AS1865" i="1"/>
  <c r="AR1865" i="1"/>
  <c r="AQ1865" i="1"/>
  <c r="AP1865" i="1"/>
  <c r="AS1864" i="1"/>
  <c r="AR1864" i="1"/>
  <c r="AQ1864" i="1"/>
  <c r="AP1864" i="1"/>
  <c r="AS1863" i="1"/>
  <c r="AR1863" i="1"/>
  <c r="AQ1863" i="1"/>
  <c r="AP1863" i="1"/>
  <c r="AS1862" i="1"/>
  <c r="AR1862" i="1"/>
  <c r="AQ1862" i="1"/>
  <c r="AP1862" i="1"/>
  <c r="AS1861" i="1"/>
  <c r="AR1861" i="1"/>
  <c r="AQ1861" i="1"/>
  <c r="AP1861" i="1"/>
  <c r="AS1860" i="1"/>
  <c r="AR1860" i="1"/>
  <c r="AQ1860" i="1"/>
  <c r="AP1860" i="1"/>
  <c r="AS1859" i="1"/>
  <c r="AR1859" i="1"/>
  <c r="AQ1859" i="1"/>
  <c r="AP1859" i="1"/>
  <c r="AS1858" i="1"/>
  <c r="AR1858" i="1"/>
  <c r="AQ1858" i="1"/>
  <c r="AP1858" i="1"/>
  <c r="AS1857" i="1"/>
  <c r="AR1857" i="1"/>
  <c r="AQ1857" i="1"/>
  <c r="AP1857" i="1"/>
  <c r="AS1856" i="1"/>
  <c r="AR1856" i="1"/>
  <c r="AQ1856" i="1"/>
  <c r="AP1856" i="1"/>
  <c r="AS1855" i="1"/>
  <c r="AR1855" i="1"/>
  <c r="AQ1855" i="1"/>
  <c r="AP1855" i="1"/>
  <c r="AS1854" i="1"/>
  <c r="AR1854" i="1"/>
  <c r="AQ1854" i="1"/>
  <c r="AP1854" i="1"/>
  <c r="AS1853" i="1"/>
  <c r="AR1853" i="1"/>
  <c r="AQ1853" i="1"/>
  <c r="AP1853" i="1"/>
  <c r="AS1852" i="1"/>
  <c r="AR1852" i="1"/>
  <c r="AQ1852" i="1"/>
  <c r="AP1852" i="1"/>
  <c r="AS1851" i="1"/>
  <c r="AR1851" i="1"/>
  <c r="AQ1851" i="1"/>
  <c r="AP1851" i="1"/>
  <c r="AS1850" i="1"/>
  <c r="AR1850" i="1"/>
  <c r="AQ1850" i="1"/>
  <c r="AP1850" i="1"/>
  <c r="AS1849" i="1"/>
  <c r="AR1849" i="1"/>
  <c r="AQ1849" i="1"/>
  <c r="AP1849" i="1"/>
  <c r="AS1848" i="1"/>
  <c r="AR1848" i="1"/>
  <c r="AQ1848" i="1"/>
  <c r="AP1848" i="1"/>
  <c r="AS1847" i="1"/>
  <c r="AR1847" i="1"/>
  <c r="AQ1847" i="1"/>
  <c r="AP1847" i="1"/>
  <c r="AS1846" i="1"/>
  <c r="AR1846" i="1"/>
  <c r="AQ1846" i="1"/>
  <c r="AP1846" i="1"/>
  <c r="AS1845" i="1"/>
  <c r="AR1845" i="1"/>
  <c r="AQ1845" i="1"/>
  <c r="AP1845" i="1"/>
  <c r="AS1844" i="1"/>
  <c r="AR1844" i="1"/>
  <c r="AQ1844" i="1"/>
  <c r="AP1844" i="1"/>
  <c r="AS1843" i="1"/>
  <c r="AR1843" i="1"/>
  <c r="AQ1843" i="1"/>
  <c r="AP1843" i="1"/>
  <c r="AS1842" i="1"/>
  <c r="AR1842" i="1"/>
  <c r="AQ1842" i="1"/>
  <c r="AP1842" i="1"/>
  <c r="AS1841" i="1"/>
  <c r="AR1841" i="1"/>
  <c r="AQ1841" i="1"/>
  <c r="AP1841" i="1"/>
  <c r="AS1840" i="1"/>
  <c r="AR1840" i="1"/>
  <c r="AQ1840" i="1"/>
  <c r="AP1840" i="1"/>
  <c r="AS1839" i="1"/>
  <c r="AR1839" i="1"/>
  <c r="AQ1839" i="1"/>
  <c r="AP1839" i="1"/>
  <c r="AS1838" i="1"/>
  <c r="AR1838" i="1"/>
  <c r="AQ1838" i="1"/>
  <c r="AP1838" i="1"/>
  <c r="AS1837" i="1"/>
  <c r="AR1837" i="1"/>
  <c r="AQ1837" i="1"/>
  <c r="AP1837" i="1"/>
  <c r="AS1836" i="1"/>
  <c r="AR1836" i="1"/>
  <c r="AQ1836" i="1"/>
  <c r="AP1836" i="1"/>
  <c r="AS1835" i="1"/>
  <c r="AR1835" i="1"/>
  <c r="AQ1835" i="1"/>
  <c r="AP1835" i="1"/>
  <c r="AS1834" i="1"/>
  <c r="AR1834" i="1"/>
  <c r="AQ1834" i="1"/>
  <c r="AP1834" i="1"/>
  <c r="AS1833" i="1"/>
  <c r="AR1833" i="1"/>
  <c r="AQ1833" i="1"/>
  <c r="AP1833" i="1"/>
  <c r="AS1832" i="1"/>
  <c r="AR1832" i="1"/>
  <c r="AQ1832" i="1"/>
  <c r="AP1832" i="1"/>
  <c r="AS1831" i="1"/>
  <c r="AR1831" i="1"/>
  <c r="AQ1831" i="1"/>
  <c r="AP1831" i="1"/>
  <c r="AS1830" i="1"/>
  <c r="AR1830" i="1"/>
  <c r="AQ1830" i="1"/>
  <c r="AP1830" i="1"/>
  <c r="AS1829" i="1"/>
  <c r="AR1829" i="1"/>
  <c r="AQ1829" i="1"/>
  <c r="AP1829" i="1"/>
  <c r="AS1828" i="1"/>
  <c r="AR1828" i="1"/>
  <c r="AQ1828" i="1"/>
  <c r="AP1828" i="1"/>
  <c r="AS1827" i="1"/>
  <c r="AR1827" i="1"/>
  <c r="AQ1827" i="1"/>
  <c r="AP1827" i="1"/>
  <c r="AS1826" i="1"/>
  <c r="AR1826" i="1"/>
  <c r="AQ1826" i="1"/>
  <c r="AP1826" i="1"/>
  <c r="AS1825" i="1"/>
  <c r="AR1825" i="1"/>
  <c r="AQ1825" i="1"/>
  <c r="AP1825" i="1"/>
  <c r="AS1824" i="1"/>
  <c r="AR1824" i="1"/>
  <c r="AQ1824" i="1"/>
  <c r="AP1824" i="1"/>
  <c r="AS1823" i="1"/>
  <c r="AR1823" i="1"/>
  <c r="AQ1823" i="1"/>
  <c r="AP1823" i="1"/>
  <c r="AS1822" i="1"/>
  <c r="AR1822" i="1"/>
  <c r="AQ1822" i="1"/>
  <c r="AP1822" i="1"/>
  <c r="AS1821" i="1"/>
  <c r="AR1821" i="1"/>
  <c r="AQ1821" i="1"/>
  <c r="AP1821" i="1"/>
  <c r="AS1820" i="1"/>
  <c r="AR1820" i="1"/>
  <c r="AQ1820" i="1"/>
  <c r="AP1820" i="1"/>
  <c r="AS1819" i="1"/>
  <c r="AR1819" i="1"/>
  <c r="AQ1819" i="1"/>
  <c r="AP1819" i="1"/>
  <c r="AS1818" i="1"/>
  <c r="AR1818" i="1"/>
  <c r="AQ1818" i="1"/>
  <c r="AP1818" i="1"/>
  <c r="AS1817" i="1"/>
  <c r="AR1817" i="1"/>
  <c r="AQ1817" i="1"/>
  <c r="AP1817" i="1"/>
  <c r="AS1816" i="1"/>
  <c r="AR1816" i="1"/>
  <c r="AQ1816" i="1"/>
  <c r="AP1816" i="1"/>
  <c r="AS1815" i="1"/>
  <c r="AR1815" i="1"/>
  <c r="AQ1815" i="1"/>
  <c r="AP1815" i="1"/>
  <c r="AS1814" i="1"/>
  <c r="AR1814" i="1"/>
  <c r="AQ1814" i="1"/>
  <c r="AP1814" i="1"/>
  <c r="AS1813" i="1"/>
  <c r="AR1813" i="1"/>
  <c r="AQ1813" i="1"/>
  <c r="AP1813" i="1"/>
  <c r="AS1812" i="1"/>
  <c r="AR1812" i="1"/>
  <c r="AQ1812" i="1"/>
  <c r="AP1812" i="1"/>
  <c r="AS1811" i="1"/>
  <c r="AR1811" i="1"/>
  <c r="AQ1811" i="1"/>
  <c r="AP1811" i="1"/>
  <c r="AS1810" i="1"/>
  <c r="AR1810" i="1"/>
  <c r="AQ1810" i="1"/>
  <c r="AP1810" i="1"/>
  <c r="AS1809" i="1"/>
  <c r="AR1809" i="1"/>
  <c r="AQ1809" i="1"/>
  <c r="AP1809" i="1"/>
  <c r="AS1808" i="1"/>
  <c r="AR1808" i="1"/>
  <c r="AQ1808" i="1"/>
  <c r="AP1808" i="1"/>
  <c r="AS1807" i="1"/>
  <c r="AR1807" i="1"/>
  <c r="AQ1807" i="1"/>
  <c r="AP1807" i="1"/>
  <c r="AS1806" i="1"/>
  <c r="AR1806" i="1"/>
  <c r="AQ1806" i="1"/>
  <c r="AP1806" i="1"/>
  <c r="AS1805" i="1"/>
  <c r="AR1805" i="1"/>
  <c r="AQ1805" i="1"/>
  <c r="AP1805" i="1"/>
  <c r="AS1804" i="1"/>
  <c r="AR1804" i="1"/>
  <c r="AQ1804" i="1"/>
  <c r="AP1804" i="1"/>
  <c r="AS1803" i="1"/>
  <c r="AR1803" i="1"/>
  <c r="AQ1803" i="1"/>
  <c r="AP1803" i="1"/>
  <c r="AS1802" i="1"/>
  <c r="AR1802" i="1"/>
  <c r="AQ1802" i="1"/>
  <c r="AP1802" i="1"/>
  <c r="AS1801" i="1"/>
  <c r="AR1801" i="1"/>
  <c r="AQ1801" i="1"/>
  <c r="AP1801" i="1"/>
  <c r="AS1800" i="1"/>
  <c r="AR1800" i="1"/>
  <c r="AQ1800" i="1"/>
  <c r="AP1800" i="1"/>
  <c r="AS1799" i="1"/>
  <c r="AR1799" i="1"/>
  <c r="AQ1799" i="1"/>
  <c r="AP1799" i="1"/>
  <c r="AS1798" i="1"/>
  <c r="AR1798" i="1"/>
  <c r="AQ1798" i="1"/>
  <c r="AP1798" i="1"/>
  <c r="AS1797" i="1"/>
  <c r="AR1797" i="1"/>
  <c r="AQ1797" i="1"/>
  <c r="AP1797" i="1"/>
  <c r="AS1796" i="1"/>
  <c r="AR1796" i="1"/>
  <c r="AQ1796" i="1"/>
  <c r="AP1796" i="1"/>
  <c r="AS1795" i="1"/>
  <c r="AR1795" i="1"/>
  <c r="AQ1795" i="1"/>
  <c r="AP1795" i="1"/>
  <c r="AS1794" i="1"/>
  <c r="AR1794" i="1"/>
  <c r="AQ1794" i="1"/>
  <c r="AP1794" i="1"/>
  <c r="AS1793" i="1"/>
  <c r="AR1793" i="1"/>
  <c r="AQ1793" i="1"/>
  <c r="AP1793" i="1"/>
  <c r="AS1792" i="1"/>
  <c r="AR1792" i="1"/>
  <c r="AQ1792" i="1"/>
  <c r="AP1792" i="1"/>
  <c r="AS1791" i="1"/>
  <c r="AR1791" i="1"/>
  <c r="AQ1791" i="1"/>
  <c r="AP1791" i="1"/>
  <c r="AS1790" i="1"/>
  <c r="AR1790" i="1"/>
  <c r="AQ1790" i="1"/>
  <c r="AP1790" i="1"/>
  <c r="AS1789" i="1"/>
  <c r="AR1789" i="1"/>
  <c r="AQ1789" i="1"/>
  <c r="AP1789" i="1"/>
  <c r="AS1788" i="1"/>
  <c r="AR1788" i="1"/>
  <c r="AQ1788" i="1"/>
  <c r="AP1788" i="1"/>
  <c r="AS1787" i="1"/>
  <c r="AR1787" i="1"/>
  <c r="AQ1787" i="1"/>
  <c r="AP1787" i="1"/>
  <c r="AS1786" i="1"/>
  <c r="AR1786" i="1"/>
  <c r="AQ1786" i="1"/>
  <c r="AP1786" i="1"/>
  <c r="AS1785" i="1"/>
  <c r="AR1785" i="1"/>
  <c r="AQ1785" i="1"/>
  <c r="AP1785" i="1"/>
  <c r="AS1784" i="1"/>
  <c r="AR1784" i="1"/>
  <c r="AQ1784" i="1"/>
  <c r="AP1784" i="1"/>
  <c r="AS1783" i="1"/>
  <c r="AR1783" i="1"/>
  <c r="AQ1783" i="1"/>
  <c r="AP1783" i="1"/>
  <c r="AS1782" i="1"/>
  <c r="AR1782" i="1"/>
  <c r="AQ1782" i="1"/>
  <c r="AP1782" i="1"/>
  <c r="AS1781" i="1"/>
  <c r="AR1781" i="1"/>
  <c r="AQ1781" i="1"/>
  <c r="AP1781" i="1"/>
  <c r="AS1780" i="1"/>
  <c r="AR1780" i="1"/>
  <c r="AQ1780" i="1"/>
  <c r="AP1780" i="1"/>
  <c r="AS1779" i="1"/>
  <c r="AR1779" i="1"/>
  <c r="AQ1779" i="1"/>
  <c r="AP1779" i="1"/>
  <c r="AS1778" i="1"/>
  <c r="AR1778" i="1"/>
  <c r="AQ1778" i="1"/>
  <c r="AP1778" i="1"/>
  <c r="AS1777" i="1"/>
  <c r="AR1777" i="1"/>
  <c r="AQ1777" i="1"/>
  <c r="AP1777" i="1"/>
  <c r="AS1776" i="1"/>
  <c r="AR1776" i="1"/>
  <c r="AQ1776" i="1"/>
  <c r="AP1776" i="1"/>
  <c r="AS1775" i="1"/>
  <c r="AR1775" i="1"/>
  <c r="AQ1775" i="1"/>
  <c r="AP1775" i="1"/>
  <c r="AS1774" i="1"/>
  <c r="AR1774" i="1"/>
  <c r="AQ1774" i="1"/>
  <c r="AP1774" i="1"/>
  <c r="AS1773" i="1"/>
  <c r="AR1773" i="1"/>
  <c r="AQ1773" i="1"/>
  <c r="AP1773" i="1"/>
  <c r="AS1772" i="1"/>
  <c r="AR1772" i="1"/>
  <c r="AQ1772" i="1"/>
  <c r="AP1772" i="1"/>
  <c r="AS1771" i="1"/>
  <c r="AR1771" i="1"/>
  <c r="AQ1771" i="1"/>
  <c r="AP1771" i="1"/>
  <c r="AS1770" i="1"/>
  <c r="AR1770" i="1"/>
  <c r="AQ1770" i="1"/>
  <c r="AP1770" i="1"/>
  <c r="AS1769" i="1"/>
  <c r="AR1769" i="1"/>
  <c r="AQ1769" i="1"/>
  <c r="AP1769" i="1"/>
  <c r="AS1768" i="1"/>
  <c r="AR1768" i="1"/>
  <c r="AQ1768" i="1"/>
  <c r="AP1768" i="1"/>
  <c r="AS1767" i="1"/>
  <c r="AR1767" i="1"/>
  <c r="AQ1767" i="1"/>
  <c r="AP1767" i="1"/>
  <c r="AS1766" i="1"/>
  <c r="AR1766" i="1"/>
  <c r="AQ1766" i="1"/>
  <c r="AP1766" i="1"/>
  <c r="AS1765" i="1"/>
  <c r="AR1765" i="1"/>
  <c r="AQ1765" i="1"/>
  <c r="AP1765" i="1"/>
  <c r="AS1764" i="1"/>
  <c r="AR1764" i="1"/>
  <c r="AQ1764" i="1"/>
  <c r="AP1764" i="1"/>
  <c r="AS1763" i="1"/>
  <c r="AR1763" i="1"/>
  <c r="AQ1763" i="1"/>
  <c r="AP1763" i="1"/>
  <c r="AS1762" i="1"/>
  <c r="AR1762" i="1"/>
  <c r="AQ1762" i="1"/>
  <c r="AP1762" i="1"/>
  <c r="AS1761" i="1"/>
  <c r="AR1761" i="1"/>
  <c r="AQ1761" i="1"/>
  <c r="AP1761" i="1"/>
  <c r="AS1760" i="1"/>
  <c r="AR1760" i="1"/>
  <c r="AQ1760" i="1"/>
  <c r="AP1760" i="1"/>
  <c r="AS1759" i="1"/>
  <c r="AR1759" i="1"/>
  <c r="AQ1759" i="1"/>
  <c r="AP1759" i="1"/>
  <c r="AS1758" i="1"/>
  <c r="AR1758" i="1"/>
  <c r="AQ1758" i="1"/>
  <c r="AP1758" i="1"/>
  <c r="AS1757" i="1"/>
  <c r="AR1757" i="1"/>
  <c r="AQ1757" i="1"/>
  <c r="AP1757" i="1"/>
  <c r="AS1756" i="1"/>
  <c r="AR1756" i="1"/>
  <c r="AQ1756" i="1"/>
  <c r="AP1756" i="1"/>
  <c r="AS1755" i="1"/>
  <c r="AR1755" i="1"/>
  <c r="AQ1755" i="1"/>
  <c r="AP1755" i="1"/>
  <c r="AS1754" i="1"/>
  <c r="AR1754" i="1"/>
  <c r="AQ1754" i="1"/>
  <c r="AP1754" i="1"/>
  <c r="AS1753" i="1"/>
  <c r="AR1753" i="1"/>
  <c r="AQ1753" i="1"/>
  <c r="AP1753" i="1"/>
  <c r="AS1752" i="1"/>
  <c r="AR1752" i="1"/>
  <c r="AQ1752" i="1"/>
  <c r="AP1752" i="1"/>
  <c r="AS1751" i="1"/>
  <c r="AR1751" i="1"/>
  <c r="AQ1751" i="1"/>
  <c r="AP1751" i="1"/>
  <c r="AS1750" i="1"/>
  <c r="AR1750" i="1"/>
  <c r="AQ1750" i="1"/>
  <c r="AP1750" i="1"/>
  <c r="AS1749" i="1"/>
  <c r="AR1749" i="1"/>
  <c r="AQ1749" i="1"/>
  <c r="AP1749" i="1"/>
  <c r="AS1748" i="1"/>
  <c r="AR1748" i="1"/>
  <c r="AQ1748" i="1"/>
  <c r="AP1748" i="1"/>
  <c r="AS1747" i="1"/>
  <c r="AR1747" i="1"/>
  <c r="AQ1747" i="1"/>
  <c r="AP1747" i="1"/>
  <c r="AS1746" i="1"/>
  <c r="AR1746" i="1"/>
  <c r="AQ1746" i="1"/>
  <c r="AP1746" i="1"/>
  <c r="AS1745" i="1"/>
  <c r="AR1745" i="1"/>
  <c r="AQ1745" i="1"/>
  <c r="AP1745" i="1"/>
  <c r="AS1744" i="1"/>
  <c r="AR1744" i="1"/>
  <c r="AQ1744" i="1"/>
  <c r="AP1744" i="1"/>
  <c r="AS1743" i="1"/>
  <c r="AR1743" i="1"/>
  <c r="AQ1743" i="1"/>
  <c r="AP1743" i="1"/>
  <c r="AS1742" i="1"/>
  <c r="AR1742" i="1"/>
  <c r="AQ1742" i="1"/>
  <c r="AP1742" i="1"/>
  <c r="AS1741" i="1"/>
  <c r="AR1741" i="1"/>
  <c r="AQ1741" i="1"/>
  <c r="AP1741" i="1"/>
  <c r="AS1740" i="1"/>
  <c r="AR1740" i="1"/>
  <c r="AQ1740" i="1"/>
  <c r="AP1740" i="1"/>
  <c r="AS1739" i="1"/>
  <c r="AR1739" i="1"/>
  <c r="AQ1739" i="1"/>
  <c r="AP1739" i="1"/>
  <c r="AS1738" i="1"/>
  <c r="AR1738" i="1"/>
  <c r="AQ1738" i="1"/>
  <c r="AP1738" i="1"/>
  <c r="AS1737" i="1"/>
  <c r="AR1737" i="1"/>
  <c r="AQ1737" i="1"/>
  <c r="AP1737" i="1"/>
  <c r="AS1736" i="1"/>
  <c r="AR1736" i="1"/>
  <c r="AQ1736" i="1"/>
  <c r="AP1736" i="1"/>
  <c r="AS1735" i="1"/>
  <c r="AR1735" i="1"/>
  <c r="AQ1735" i="1"/>
  <c r="AP1735" i="1"/>
  <c r="AS1734" i="1"/>
  <c r="AR1734" i="1"/>
  <c r="AQ1734" i="1"/>
  <c r="AP1734" i="1"/>
  <c r="AS1733" i="1"/>
  <c r="AR1733" i="1"/>
  <c r="AQ1733" i="1"/>
  <c r="AP1733" i="1"/>
  <c r="AS1732" i="1"/>
  <c r="AR1732" i="1"/>
  <c r="AQ1732" i="1"/>
  <c r="AP1732" i="1"/>
  <c r="AS1731" i="1"/>
  <c r="AR1731" i="1"/>
  <c r="AQ1731" i="1"/>
  <c r="AP1731" i="1"/>
  <c r="AS1730" i="1"/>
  <c r="AR1730" i="1"/>
  <c r="AQ1730" i="1"/>
  <c r="AP1730" i="1"/>
  <c r="AS1729" i="1"/>
  <c r="AR1729" i="1"/>
  <c r="AQ1729" i="1"/>
  <c r="AP1729" i="1"/>
  <c r="AS1728" i="1"/>
  <c r="AR1728" i="1"/>
  <c r="AQ1728" i="1"/>
  <c r="AP1728" i="1"/>
  <c r="AS1727" i="1"/>
  <c r="AR1727" i="1"/>
  <c r="AQ1727" i="1"/>
  <c r="AP1727" i="1"/>
  <c r="AS1726" i="1"/>
  <c r="AR1726" i="1"/>
  <c r="AQ1726" i="1"/>
  <c r="AP1726" i="1"/>
  <c r="AS1725" i="1"/>
  <c r="AR1725" i="1"/>
  <c r="AQ1725" i="1"/>
  <c r="AP1725" i="1"/>
  <c r="AS1724" i="1"/>
  <c r="AR1724" i="1"/>
  <c r="AQ1724" i="1"/>
  <c r="AP1724" i="1"/>
  <c r="AS1723" i="1"/>
  <c r="AR1723" i="1"/>
  <c r="AQ1723" i="1"/>
  <c r="AP1723" i="1"/>
  <c r="AS1722" i="1"/>
  <c r="AR1722" i="1"/>
  <c r="AQ1722" i="1"/>
  <c r="AP1722" i="1"/>
  <c r="AS1721" i="1"/>
  <c r="AR1721" i="1"/>
  <c r="AQ1721" i="1"/>
  <c r="AP1721" i="1"/>
  <c r="AS1720" i="1"/>
  <c r="AR1720" i="1"/>
  <c r="AQ1720" i="1"/>
  <c r="AP1720" i="1"/>
  <c r="AS1719" i="1"/>
  <c r="AR1719" i="1"/>
  <c r="AQ1719" i="1"/>
  <c r="AP1719" i="1"/>
  <c r="AS1718" i="1"/>
  <c r="AR1718" i="1"/>
  <c r="AQ1718" i="1"/>
  <c r="AP1718" i="1"/>
  <c r="AS1717" i="1"/>
  <c r="AR1717" i="1"/>
  <c r="AQ1717" i="1"/>
  <c r="AP1717" i="1"/>
  <c r="AS1716" i="1"/>
  <c r="AR1716" i="1"/>
  <c r="AQ1716" i="1"/>
  <c r="AP1716" i="1"/>
  <c r="AS1715" i="1"/>
  <c r="AR1715" i="1"/>
  <c r="AQ1715" i="1"/>
  <c r="AP1715" i="1"/>
  <c r="AS1714" i="1"/>
  <c r="AR1714" i="1"/>
  <c r="AQ1714" i="1"/>
  <c r="AP1714" i="1"/>
  <c r="AS1713" i="1"/>
  <c r="AR1713" i="1"/>
  <c r="AQ1713" i="1"/>
  <c r="AP1713" i="1"/>
  <c r="AS1712" i="1"/>
  <c r="AR1712" i="1"/>
  <c r="AQ1712" i="1"/>
  <c r="AP1712" i="1"/>
  <c r="AS1711" i="1"/>
  <c r="AR1711" i="1"/>
  <c r="AQ1711" i="1"/>
  <c r="AP1711" i="1"/>
  <c r="AS1710" i="1"/>
  <c r="AR1710" i="1"/>
  <c r="AQ1710" i="1"/>
  <c r="AP1710" i="1"/>
  <c r="AS1709" i="1"/>
  <c r="AR1709" i="1"/>
  <c r="AQ1709" i="1"/>
  <c r="AP1709" i="1"/>
  <c r="AS1708" i="1"/>
  <c r="AR1708" i="1"/>
  <c r="AQ1708" i="1"/>
  <c r="AP1708" i="1"/>
  <c r="AS1707" i="1"/>
  <c r="AR1707" i="1"/>
  <c r="AQ1707" i="1"/>
  <c r="AP1707" i="1"/>
  <c r="AS1706" i="1"/>
  <c r="AR1706" i="1"/>
  <c r="AQ1706" i="1"/>
  <c r="AP1706" i="1"/>
  <c r="AS1705" i="1"/>
  <c r="AR1705" i="1"/>
  <c r="AQ1705" i="1"/>
  <c r="AP1705" i="1"/>
  <c r="AS1704" i="1"/>
  <c r="AR1704" i="1"/>
  <c r="AQ1704" i="1"/>
  <c r="AP1704" i="1"/>
  <c r="AS1703" i="1"/>
  <c r="AR1703" i="1"/>
  <c r="AQ1703" i="1"/>
  <c r="AP1703" i="1"/>
  <c r="AS1702" i="1"/>
  <c r="AR1702" i="1"/>
  <c r="AQ1702" i="1"/>
  <c r="AP1702" i="1"/>
  <c r="AS1701" i="1"/>
  <c r="AR1701" i="1"/>
  <c r="AQ1701" i="1"/>
  <c r="AP1701" i="1"/>
  <c r="AS1700" i="1"/>
  <c r="AR1700" i="1"/>
  <c r="AQ1700" i="1"/>
  <c r="AP1700" i="1"/>
  <c r="AS1699" i="1"/>
  <c r="AR1699" i="1"/>
  <c r="AQ1699" i="1"/>
  <c r="AP1699" i="1"/>
  <c r="AS1698" i="1"/>
  <c r="AR1698" i="1"/>
  <c r="AQ1698" i="1"/>
  <c r="AP1698" i="1"/>
  <c r="AS1697" i="1"/>
  <c r="AR1697" i="1"/>
  <c r="AQ1697" i="1"/>
  <c r="AP1697" i="1"/>
  <c r="AS1696" i="1"/>
  <c r="AR1696" i="1"/>
  <c r="AQ1696" i="1"/>
  <c r="AP1696" i="1"/>
  <c r="AS1695" i="1"/>
  <c r="AR1695" i="1"/>
  <c r="AQ1695" i="1"/>
  <c r="AP1695" i="1"/>
  <c r="AS1694" i="1"/>
  <c r="AR1694" i="1"/>
  <c r="AQ1694" i="1"/>
  <c r="AP1694" i="1"/>
  <c r="AS1693" i="1"/>
  <c r="AR1693" i="1"/>
  <c r="AQ1693" i="1"/>
  <c r="AP1693" i="1"/>
  <c r="AS1692" i="1"/>
  <c r="AR1692" i="1"/>
  <c r="AQ1692" i="1"/>
  <c r="AP1692" i="1"/>
  <c r="AS1691" i="1"/>
  <c r="AR1691" i="1"/>
  <c r="AQ1691" i="1"/>
  <c r="AP1691" i="1"/>
  <c r="AS1690" i="1"/>
  <c r="AR1690" i="1"/>
  <c r="AQ1690" i="1"/>
  <c r="AP1690" i="1"/>
  <c r="AS1689" i="1"/>
  <c r="AR1689" i="1"/>
  <c r="AQ1689" i="1"/>
  <c r="AP1689" i="1"/>
  <c r="AS1688" i="1"/>
  <c r="AR1688" i="1"/>
  <c r="AQ1688" i="1"/>
  <c r="AP1688" i="1"/>
  <c r="AS1687" i="1"/>
  <c r="AR1687" i="1"/>
  <c r="AQ1687" i="1"/>
  <c r="AP1687" i="1"/>
  <c r="AS1686" i="1"/>
  <c r="AR1686" i="1"/>
  <c r="AQ1686" i="1"/>
  <c r="AP1686" i="1"/>
  <c r="AS1685" i="1"/>
  <c r="AR1685" i="1"/>
  <c r="AQ1685" i="1"/>
  <c r="AP1685" i="1"/>
  <c r="AS1684" i="1"/>
  <c r="AR1684" i="1"/>
  <c r="AQ1684" i="1"/>
  <c r="AP1684" i="1"/>
  <c r="AS1683" i="1"/>
  <c r="AR1683" i="1"/>
  <c r="AQ1683" i="1"/>
  <c r="AP1683" i="1"/>
  <c r="AS1682" i="1"/>
  <c r="AR1682" i="1"/>
  <c r="AQ1682" i="1"/>
  <c r="AP1682" i="1"/>
  <c r="AS1681" i="1"/>
  <c r="AR1681" i="1"/>
  <c r="AQ1681" i="1"/>
  <c r="AP1681" i="1"/>
  <c r="AS1680" i="1"/>
  <c r="AR1680" i="1"/>
  <c r="AQ1680" i="1"/>
  <c r="AP1680" i="1"/>
  <c r="AS1679" i="1"/>
  <c r="AR1679" i="1"/>
  <c r="AQ1679" i="1"/>
  <c r="AP1679" i="1"/>
  <c r="AS1678" i="1"/>
  <c r="AR1678" i="1"/>
  <c r="AQ1678" i="1"/>
  <c r="AP1678" i="1"/>
  <c r="AS1677" i="1"/>
  <c r="AR1677" i="1"/>
  <c r="AQ1677" i="1"/>
  <c r="AP1677" i="1"/>
  <c r="AS1676" i="1"/>
  <c r="AR1676" i="1"/>
  <c r="AQ1676" i="1"/>
  <c r="AP1676" i="1"/>
  <c r="AS1675" i="1"/>
  <c r="AR1675" i="1"/>
  <c r="AQ1675" i="1"/>
  <c r="AP1675" i="1"/>
  <c r="AS1674" i="1"/>
  <c r="AR1674" i="1"/>
  <c r="AQ1674" i="1"/>
  <c r="AP1674" i="1"/>
  <c r="AS1673" i="1"/>
  <c r="AR1673" i="1"/>
  <c r="AQ1673" i="1"/>
  <c r="AP1673" i="1"/>
  <c r="AS1672" i="1"/>
  <c r="AR1672" i="1"/>
  <c r="AQ1672" i="1"/>
  <c r="AP1672" i="1"/>
  <c r="AS1671" i="1"/>
  <c r="AR1671" i="1"/>
  <c r="AQ1671" i="1"/>
  <c r="AP1671" i="1"/>
  <c r="AS1670" i="1"/>
  <c r="AR1670" i="1"/>
  <c r="AQ1670" i="1"/>
  <c r="AP1670" i="1"/>
  <c r="AS1669" i="1"/>
  <c r="AR1669" i="1"/>
  <c r="AQ1669" i="1"/>
  <c r="AP1669" i="1"/>
  <c r="AS1668" i="1"/>
  <c r="AR1668" i="1"/>
  <c r="AQ1668" i="1"/>
  <c r="AP1668" i="1"/>
  <c r="AS1667" i="1"/>
  <c r="AR1667" i="1"/>
  <c r="AQ1667" i="1"/>
  <c r="AP1667" i="1"/>
  <c r="AS1666" i="1"/>
  <c r="AR1666" i="1"/>
  <c r="AQ1666" i="1"/>
  <c r="AP1666" i="1"/>
  <c r="AS1665" i="1"/>
  <c r="AR1665" i="1"/>
  <c r="AQ1665" i="1"/>
  <c r="AP1665" i="1"/>
  <c r="AS1664" i="1"/>
  <c r="AR1664" i="1"/>
  <c r="AQ1664" i="1"/>
  <c r="AP1664" i="1"/>
  <c r="AS1663" i="1"/>
  <c r="AR1663" i="1"/>
  <c r="AQ1663" i="1"/>
  <c r="AP1663" i="1"/>
  <c r="AS1662" i="1"/>
  <c r="AR1662" i="1"/>
  <c r="AQ1662" i="1"/>
  <c r="AP1662" i="1"/>
  <c r="AS1661" i="1"/>
  <c r="AR1661" i="1"/>
  <c r="AQ1661" i="1"/>
  <c r="AP1661" i="1"/>
  <c r="AS1660" i="1"/>
  <c r="AR1660" i="1"/>
  <c r="AQ1660" i="1"/>
  <c r="AP1660" i="1"/>
  <c r="AS1659" i="1"/>
  <c r="AR1659" i="1"/>
  <c r="AQ1659" i="1"/>
  <c r="AP1659" i="1"/>
  <c r="AS1658" i="1"/>
  <c r="AR1658" i="1"/>
  <c r="AQ1658" i="1"/>
  <c r="AP1658" i="1"/>
  <c r="AS1657" i="1"/>
  <c r="AR1657" i="1"/>
  <c r="AQ1657" i="1"/>
  <c r="AP1657" i="1"/>
  <c r="AS1656" i="1"/>
  <c r="AR1656" i="1"/>
  <c r="AQ1656" i="1"/>
  <c r="AP1656" i="1"/>
  <c r="AS1655" i="1"/>
  <c r="AR1655" i="1"/>
  <c r="AQ1655" i="1"/>
  <c r="AP1655" i="1"/>
  <c r="AS1654" i="1"/>
  <c r="AR1654" i="1"/>
  <c r="AQ1654" i="1"/>
  <c r="AP1654" i="1"/>
  <c r="AS1653" i="1"/>
  <c r="AR1653" i="1"/>
  <c r="AQ1653" i="1"/>
  <c r="AP1653" i="1"/>
  <c r="AS1652" i="1"/>
  <c r="AR1652" i="1"/>
  <c r="AQ1652" i="1"/>
  <c r="AP1652" i="1"/>
  <c r="AS1651" i="1"/>
  <c r="AR1651" i="1"/>
  <c r="AQ1651" i="1"/>
  <c r="AP1651" i="1"/>
  <c r="AS1650" i="1"/>
  <c r="AR1650" i="1"/>
  <c r="AQ1650" i="1"/>
  <c r="AP1650" i="1"/>
  <c r="AS1649" i="1"/>
  <c r="AR1649" i="1"/>
  <c r="AQ1649" i="1"/>
  <c r="AP1649" i="1"/>
  <c r="AS1648" i="1"/>
  <c r="AR1648" i="1"/>
  <c r="AQ1648" i="1"/>
  <c r="AP1648" i="1"/>
  <c r="AS1647" i="1"/>
  <c r="AR1647" i="1"/>
  <c r="AQ1647" i="1"/>
  <c r="AP1647" i="1"/>
  <c r="AS1646" i="1"/>
  <c r="AR1646" i="1"/>
  <c r="AQ1646" i="1"/>
  <c r="AP1646" i="1"/>
  <c r="AS1645" i="1"/>
  <c r="AR1645" i="1"/>
  <c r="AQ1645" i="1"/>
  <c r="AP1645" i="1"/>
  <c r="AS1644" i="1"/>
  <c r="AR1644" i="1"/>
  <c r="AQ1644" i="1"/>
  <c r="AP1644" i="1"/>
  <c r="AS1643" i="1"/>
  <c r="AR1643" i="1"/>
  <c r="AQ1643" i="1"/>
  <c r="AP1643" i="1"/>
  <c r="AS1642" i="1"/>
  <c r="AR1642" i="1"/>
  <c r="AQ1642" i="1"/>
  <c r="AP1642" i="1"/>
  <c r="AS1641" i="1"/>
  <c r="AR1641" i="1"/>
  <c r="AQ1641" i="1"/>
  <c r="AP1641" i="1"/>
  <c r="AS1640" i="1"/>
  <c r="AR1640" i="1"/>
  <c r="AQ1640" i="1"/>
  <c r="AP1640" i="1"/>
  <c r="AS1639" i="1"/>
  <c r="AR1639" i="1"/>
  <c r="AQ1639" i="1"/>
  <c r="AP1639" i="1"/>
  <c r="AS1638" i="1"/>
  <c r="AR1638" i="1"/>
  <c r="AQ1638" i="1"/>
  <c r="AP1638" i="1"/>
  <c r="AS1637" i="1"/>
  <c r="AR1637" i="1"/>
  <c r="AQ1637" i="1"/>
  <c r="AP1637" i="1"/>
  <c r="AS1636" i="1"/>
  <c r="AR1636" i="1"/>
  <c r="AQ1636" i="1"/>
  <c r="AP1636" i="1"/>
  <c r="AS1635" i="1"/>
  <c r="AR1635" i="1"/>
  <c r="AQ1635" i="1"/>
  <c r="AP1635" i="1"/>
  <c r="AS1634" i="1"/>
  <c r="AR1634" i="1"/>
  <c r="AQ1634" i="1"/>
  <c r="AP1634" i="1"/>
  <c r="AS1633" i="1"/>
  <c r="AR1633" i="1"/>
  <c r="AQ1633" i="1"/>
  <c r="AP1633" i="1"/>
  <c r="AS1632" i="1"/>
  <c r="AR1632" i="1"/>
  <c r="AQ1632" i="1"/>
  <c r="AP1632" i="1"/>
  <c r="AS1631" i="1"/>
  <c r="AR1631" i="1"/>
  <c r="AQ1631" i="1"/>
  <c r="AP1631" i="1"/>
  <c r="AS1630" i="1"/>
  <c r="AR1630" i="1"/>
  <c r="AQ1630" i="1"/>
  <c r="AP1630" i="1"/>
  <c r="AS1629" i="1"/>
  <c r="AR1629" i="1"/>
  <c r="AQ1629" i="1"/>
  <c r="AP1629" i="1"/>
  <c r="AS1628" i="1"/>
  <c r="AR1628" i="1"/>
  <c r="AQ1628" i="1"/>
  <c r="AP1628" i="1"/>
  <c r="AS1627" i="1"/>
  <c r="AR1627" i="1"/>
  <c r="AQ1627" i="1"/>
  <c r="AP1627" i="1"/>
  <c r="AS1626" i="1"/>
  <c r="AR1626" i="1"/>
  <c r="AQ1626" i="1"/>
  <c r="AP1626" i="1"/>
  <c r="AS1625" i="1"/>
  <c r="AR1625" i="1"/>
  <c r="AQ1625" i="1"/>
  <c r="AP1625" i="1"/>
  <c r="AS1624" i="1"/>
  <c r="AR1624" i="1"/>
  <c r="AQ1624" i="1"/>
  <c r="AP1624" i="1"/>
  <c r="AS1623" i="1"/>
  <c r="AR1623" i="1"/>
  <c r="AQ1623" i="1"/>
  <c r="AP1623" i="1"/>
  <c r="AS1622" i="1"/>
  <c r="AR1622" i="1"/>
  <c r="AQ1622" i="1"/>
  <c r="AP1622" i="1"/>
  <c r="AS1621" i="1"/>
  <c r="AR1621" i="1"/>
  <c r="AQ1621" i="1"/>
  <c r="AP1621" i="1"/>
  <c r="AS1620" i="1"/>
  <c r="AR1620" i="1"/>
  <c r="AQ1620" i="1"/>
  <c r="AP1620" i="1"/>
  <c r="AS1619" i="1"/>
  <c r="AR1619" i="1"/>
  <c r="AQ1619" i="1"/>
  <c r="AP1619" i="1"/>
  <c r="AS1618" i="1"/>
  <c r="AR1618" i="1"/>
  <c r="AQ1618" i="1"/>
  <c r="AP1618" i="1"/>
  <c r="AS1617" i="1"/>
  <c r="AR1617" i="1"/>
  <c r="AQ1617" i="1"/>
  <c r="AP1617" i="1"/>
  <c r="AS1616" i="1"/>
  <c r="AR1616" i="1"/>
  <c r="AQ1616" i="1"/>
  <c r="AP1616" i="1"/>
  <c r="AS1615" i="1"/>
  <c r="AR1615" i="1"/>
  <c r="AQ1615" i="1"/>
  <c r="AP1615" i="1"/>
  <c r="AS1614" i="1"/>
  <c r="AR1614" i="1"/>
  <c r="AQ1614" i="1"/>
  <c r="AP1614" i="1"/>
  <c r="AS1613" i="1"/>
  <c r="AR1613" i="1"/>
  <c r="AQ1613" i="1"/>
  <c r="AP1613" i="1"/>
  <c r="AS1612" i="1"/>
  <c r="AR1612" i="1"/>
  <c r="AQ1612" i="1"/>
  <c r="AP1612" i="1"/>
  <c r="AS1611" i="1"/>
  <c r="AR1611" i="1"/>
  <c r="AQ1611" i="1"/>
  <c r="AP1611" i="1"/>
  <c r="AS1610" i="1"/>
  <c r="AR1610" i="1"/>
  <c r="AQ1610" i="1"/>
  <c r="AP1610" i="1"/>
  <c r="AS1609" i="1"/>
  <c r="AR1609" i="1"/>
  <c r="AQ1609" i="1"/>
  <c r="AP1609" i="1"/>
  <c r="AS1608" i="1"/>
  <c r="AR1608" i="1"/>
  <c r="AQ1608" i="1"/>
  <c r="AP1608" i="1"/>
  <c r="AS1607" i="1"/>
  <c r="AR1607" i="1"/>
  <c r="AQ1607" i="1"/>
  <c r="AP1607" i="1"/>
  <c r="AS1606" i="1"/>
  <c r="AR1606" i="1"/>
  <c r="AQ1606" i="1"/>
  <c r="AP1606" i="1"/>
  <c r="AS1605" i="1"/>
  <c r="AR1605" i="1"/>
  <c r="AQ1605" i="1"/>
  <c r="AP1605" i="1"/>
  <c r="AS1604" i="1"/>
  <c r="AR1604" i="1"/>
  <c r="AQ1604" i="1"/>
  <c r="AP1604" i="1"/>
  <c r="AS1603" i="1"/>
  <c r="AR1603" i="1"/>
  <c r="AQ1603" i="1"/>
  <c r="AP1603" i="1"/>
  <c r="AS1602" i="1"/>
  <c r="AR1602" i="1"/>
  <c r="AQ1602" i="1"/>
  <c r="AP1602" i="1"/>
  <c r="AS1601" i="1"/>
  <c r="AR1601" i="1"/>
  <c r="AQ1601" i="1"/>
  <c r="AP1601" i="1"/>
  <c r="AS1600" i="1"/>
  <c r="AR1600" i="1"/>
  <c r="AQ1600" i="1"/>
  <c r="AP1600" i="1"/>
  <c r="AS1599" i="1"/>
  <c r="AR1599" i="1"/>
  <c r="AQ1599" i="1"/>
  <c r="AP1599" i="1"/>
  <c r="AS1598" i="1"/>
  <c r="AR1598" i="1"/>
  <c r="AQ1598" i="1"/>
  <c r="AP1598" i="1"/>
  <c r="AS1597" i="1"/>
  <c r="AR1597" i="1"/>
  <c r="AQ1597" i="1"/>
  <c r="AP1597" i="1"/>
  <c r="AS1596" i="1"/>
  <c r="AR1596" i="1"/>
  <c r="AQ1596" i="1"/>
  <c r="AP1596" i="1"/>
  <c r="AS1595" i="1"/>
  <c r="AR1595" i="1"/>
  <c r="AQ1595" i="1"/>
  <c r="AP1595" i="1"/>
  <c r="AS1594" i="1"/>
  <c r="AR1594" i="1"/>
  <c r="AQ1594" i="1"/>
  <c r="AP1594" i="1"/>
  <c r="AS1593" i="1"/>
  <c r="AR1593" i="1"/>
  <c r="AQ1593" i="1"/>
  <c r="AP1593" i="1"/>
  <c r="AS1592" i="1"/>
  <c r="AR1592" i="1"/>
  <c r="AQ1592" i="1"/>
  <c r="AP1592" i="1"/>
  <c r="AS1591" i="1"/>
  <c r="AR1591" i="1"/>
  <c r="AQ1591" i="1"/>
  <c r="AP1591" i="1"/>
  <c r="AS1590" i="1"/>
  <c r="AR1590" i="1"/>
  <c r="AQ1590" i="1"/>
  <c r="AP1590" i="1"/>
  <c r="AS1589" i="1"/>
  <c r="AR1589" i="1"/>
  <c r="AQ1589" i="1"/>
  <c r="AP1589" i="1"/>
  <c r="AS1588" i="1"/>
  <c r="AR1588" i="1"/>
  <c r="AQ1588" i="1"/>
  <c r="AP1588" i="1"/>
  <c r="AS1587" i="1"/>
  <c r="AR1587" i="1"/>
  <c r="AQ1587" i="1"/>
  <c r="AP1587" i="1"/>
  <c r="AS1586" i="1"/>
  <c r="AR1586" i="1"/>
  <c r="AQ1586" i="1"/>
  <c r="AP1586" i="1"/>
  <c r="AS1585" i="1"/>
  <c r="AR1585" i="1"/>
  <c r="AQ1585" i="1"/>
  <c r="AP1585" i="1"/>
  <c r="AS1584" i="1"/>
  <c r="AR1584" i="1"/>
  <c r="AQ1584" i="1"/>
  <c r="AP1584" i="1"/>
  <c r="AS1583" i="1"/>
  <c r="AR1583" i="1"/>
  <c r="AQ1583" i="1"/>
  <c r="AP1583" i="1"/>
  <c r="AS1582" i="1"/>
  <c r="AR1582" i="1"/>
  <c r="AQ1582" i="1"/>
  <c r="AP1582" i="1"/>
  <c r="AS1581" i="1"/>
  <c r="AR1581" i="1"/>
  <c r="AQ1581" i="1"/>
  <c r="AP1581" i="1"/>
  <c r="AS1580" i="1"/>
  <c r="AR1580" i="1"/>
  <c r="AQ1580" i="1"/>
  <c r="AP1580" i="1"/>
  <c r="AS1579" i="1"/>
  <c r="AR1579" i="1"/>
  <c r="AQ1579" i="1"/>
  <c r="AP1579" i="1"/>
  <c r="AS1578" i="1"/>
  <c r="AR1578" i="1"/>
  <c r="AQ1578" i="1"/>
  <c r="AP1578" i="1"/>
  <c r="AS1577" i="1"/>
  <c r="AR1577" i="1"/>
  <c r="AQ1577" i="1"/>
  <c r="AP1577" i="1"/>
  <c r="AS1576" i="1"/>
  <c r="AR1576" i="1"/>
  <c r="AQ1576" i="1"/>
  <c r="AP1576" i="1"/>
  <c r="AS1575" i="1"/>
  <c r="AR1575" i="1"/>
  <c r="AQ1575" i="1"/>
  <c r="AP1575" i="1"/>
  <c r="AS1574" i="1"/>
  <c r="AR1574" i="1"/>
  <c r="AQ1574" i="1"/>
  <c r="AP1574" i="1"/>
  <c r="AS1573" i="1"/>
  <c r="AR1573" i="1"/>
  <c r="AQ1573" i="1"/>
  <c r="AP1573" i="1"/>
  <c r="AS1572" i="1"/>
  <c r="AR1572" i="1"/>
  <c r="AQ1572" i="1"/>
  <c r="AP1572" i="1"/>
  <c r="AS1571" i="1"/>
  <c r="AR1571" i="1"/>
  <c r="AQ1571" i="1"/>
  <c r="AP1571" i="1"/>
  <c r="AS1570" i="1"/>
  <c r="AR1570" i="1"/>
  <c r="AQ1570" i="1"/>
  <c r="AP1570" i="1"/>
  <c r="AS1569" i="1"/>
  <c r="AR1569" i="1"/>
  <c r="AQ1569" i="1"/>
  <c r="AP1569" i="1"/>
  <c r="AS1568" i="1"/>
  <c r="AR1568" i="1"/>
  <c r="AQ1568" i="1"/>
  <c r="AP1568" i="1"/>
  <c r="AS1567" i="1"/>
  <c r="AR1567" i="1"/>
  <c r="AQ1567" i="1"/>
  <c r="AP1567" i="1"/>
  <c r="AS1566" i="1"/>
  <c r="AR1566" i="1"/>
  <c r="AQ1566" i="1"/>
  <c r="AP1566" i="1"/>
  <c r="AS1565" i="1"/>
  <c r="AR1565" i="1"/>
  <c r="AQ1565" i="1"/>
  <c r="AP1565" i="1"/>
  <c r="AS1564" i="1"/>
  <c r="AR1564" i="1"/>
  <c r="AQ1564" i="1"/>
  <c r="AP1564" i="1"/>
  <c r="AS1563" i="1"/>
  <c r="AR1563" i="1"/>
  <c r="AQ1563" i="1"/>
  <c r="AP1563" i="1"/>
  <c r="AS1562" i="1"/>
  <c r="AR1562" i="1"/>
  <c r="AQ1562" i="1"/>
  <c r="AP1562" i="1"/>
  <c r="AS1561" i="1"/>
  <c r="AR1561" i="1"/>
  <c r="AQ1561" i="1"/>
  <c r="AP1561" i="1"/>
  <c r="AS1560" i="1"/>
  <c r="AR1560" i="1"/>
  <c r="AQ1560" i="1"/>
  <c r="AP1560" i="1"/>
  <c r="AS1559" i="1"/>
  <c r="AR1559" i="1"/>
  <c r="AQ1559" i="1"/>
  <c r="AP1559" i="1"/>
  <c r="AS1558" i="1"/>
  <c r="AR1558" i="1"/>
  <c r="AQ1558" i="1"/>
  <c r="AP1558" i="1"/>
  <c r="AS1557" i="1"/>
  <c r="AR1557" i="1"/>
  <c r="AQ1557" i="1"/>
  <c r="AP1557" i="1"/>
  <c r="AS1556" i="1"/>
  <c r="AR1556" i="1"/>
  <c r="AQ1556" i="1"/>
  <c r="AP1556" i="1"/>
  <c r="AS1555" i="1"/>
  <c r="AR1555" i="1"/>
  <c r="AQ1555" i="1"/>
  <c r="AP1555" i="1"/>
  <c r="AS1554" i="1"/>
  <c r="AR1554" i="1"/>
  <c r="AQ1554" i="1"/>
  <c r="AP1554" i="1"/>
  <c r="AS1553" i="1"/>
  <c r="AR1553" i="1"/>
  <c r="AQ1553" i="1"/>
  <c r="AP1553" i="1"/>
  <c r="AS1552" i="1"/>
  <c r="AR1552" i="1"/>
  <c r="AQ1552" i="1"/>
  <c r="AP1552" i="1"/>
  <c r="AS1551" i="1"/>
  <c r="AR1551" i="1"/>
  <c r="AQ1551" i="1"/>
  <c r="AP1551" i="1"/>
  <c r="AS1550" i="1"/>
  <c r="AR1550" i="1"/>
  <c r="AQ1550" i="1"/>
  <c r="AP1550" i="1"/>
  <c r="AS1549" i="1"/>
  <c r="AR1549" i="1"/>
  <c r="AQ1549" i="1"/>
  <c r="AP1549" i="1"/>
  <c r="AS1548" i="1"/>
  <c r="AR1548" i="1"/>
  <c r="AQ1548" i="1"/>
  <c r="AP1548" i="1"/>
  <c r="AS1547" i="1"/>
  <c r="AR1547" i="1"/>
  <c r="AQ1547" i="1"/>
  <c r="AP1547" i="1"/>
  <c r="AS1546" i="1"/>
  <c r="AR1546" i="1"/>
  <c r="AQ1546" i="1"/>
  <c r="AP1546" i="1"/>
  <c r="AS1545" i="1"/>
  <c r="AR1545" i="1"/>
  <c r="AQ1545" i="1"/>
  <c r="AP1545" i="1"/>
  <c r="AS1544" i="1"/>
  <c r="AR1544" i="1"/>
  <c r="AQ1544" i="1"/>
  <c r="AP1544" i="1"/>
  <c r="AS1543" i="1"/>
  <c r="AR1543" i="1"/>
  <c r="AQ1543" i="1"/>
  <c r="AP1543" i="1"/>
  <c r="AS1542" i="1"/>
  <c r="AR1542" i="1"/>
  <c r="AQ1542" i="1"/>
  <c r="AP1542" i="1"/>
  <c r="AS1541" i="1"/>
  <c r="AR1541" i="1"/>
  <c r="AQ1541" i="1"/>
  <c r="AP1541" i="1"/>
  <c r="AS1540" i="1"/>
  <c r="AR1540" i="1"/>
  <c r="AQ1540" i="1"/>
  <c r="AP1540" i="1"/>
  <c r="AS1539" i="1"/>
  <c r="AR1539" i="1"/>
  <c r="AQ1539" i="1"/>
  <c r="AP1539" i="1"/>
  <c r="AS1538" i="1"/>
  <c r="AR1538" i="1"/>
  <c r="AQ1538" i="1"/>
  <c r="AP1538" i="1"/>
  <c r="AS1537" i="1"/>
  <c r="AR1537" i="1"/>
  <c r="AQ1537" i="1"/>
  <c r="AP1537" i="1"/>
  <c r="AS1536" i="1"/>
  <c r="AR1536" i="1"/>
  <c r="AQ1536" i="1"/>
  <c r="AP1536" i="1"/>
  <c r="AS1535" i="1"/>
  <c r="AR1535" i="1"/>
  <c r="AQ1535" i="1"/>
  <c r="AP1535" i="1"/>
  <c r="AS1534" i="1"/>
  <c r="AR1534" i="1"/>
  <c r="AQ1534" i="1"/>
  <c r="AP1534" i="1"/>
  <c r="AS1533" i="1"/>
  <c r="AR1533" i="1"/>
  <c r="AQ1533" i="1"/>
  <c r="AP1533" i="1"/>
  <c r="AS1532" i="1"/>
  <c r="AR1532" i="1"/>
  <c r="AQ1532" i="1"/>
  <c r="AP1532" i="1"/>
  <c r="AS1531" i="1"/>
  <c r="AR1531" i="1"/>
  <c r="AQ1531" i="1"/>
  <c r="AP1531" i="1"/>
  <c r="AS1530" i="1"/>
  <c r="AR1530" i="1"/>
  <c r="AQ1530" i="1"/>
  <c r="AP1530" i="1"/>
  <c r="AS1529" i="1"/>
  <c r="AR1529" i="1"/>
  <c r="AQ1529" i="1"/>
  <c r="AP1529" i="1"/>
  <c r="AS1528" i="1"/>
  <c r="AR1528" i="1"/>
  <c r="AQ1528" i="1"/>
  <c r="AP1528" i="1"/>
  <c r="AS1527" i="1"/>
  <c r="AR1527" i="1"/>
  <c r="AQ1527" i="1"/>
  <c r="AP1527" i="1"/>
  <c r="AS1526" i="1"/>
  <c r="AR1526" i="1"/>
  <c r="AQ1526" i="1"/>
  <c r="AP1526" i="1"/>
  <c r="AS1525" i="1"/>
  <c r="AR1525" i="1"/>
  <c r="AQ1525" i="1"/>
  <c r="AP1525" i="1"/>
  <c r="AS1524" i="1"/>
  <c r="AR1524" i="1"/>
  <c r="AQ1524" i="1"/>
  <c r="AP1524" i="1"/>
  <c r="AS1523" i="1"/>
  <c r="AR1523" i="1"/>
  <c r="AQ1523" i="1"/>
  <c r="AP1523" i="1"/>
  <c r="AS1522" i="1"/>
  <c r="AR1522" i="1"/>
  <c r="AQ1522" i="1"/>
  <c r="AP1522" i="1"/>
  <c r="AS1521" i="1"/>
  <c r="AR1521" i="1"/>
  <c r="AQ1521" i="1"/>
  <c r="AP1521" i="1"/>
  <c r="AS1520" i="1"/>
  <c r="AR1520" i="1"/>
  <c r="AQ1520" i="1"/>
  <c r="AP1520" i="1"/>
  <c r="AS1519" i="1"/>
  <c r="AR1519" i="1"/>
  <c r="AQ1519" i="1"/>
  <c r="AP1519" i="1"/>
  <c r="AS1518" i="1"/>
  <c r="AR1518" i="1"/>
  <c r="AQ1518" i="1"/>
  <c r="AP1518" i="1"/>
  <c r="AS1517" i="1"/>
  <c r="AR1517" i="1"/>
  <c r="AQ1517" i="1"/>
  <c r="AP1517" i="1"/>
  <c r="AS1516" i="1"/>
  <c r="AR1516" i="1"/>
  <c r="AQ1516" i="1"/>
  <c r="AP1516" i="1"/>
  <c r="AS1515" i="1"/>
  <c r="AR1515" i="1"/>
  <c r="AQ1515" i="1"/>
  <c r="AP1515" i="1"/>
  <c r="AS1514" i="1"/>
  <c r="AR1514" i="1"/>
  <c r="AQ1514" i="1"/>
  <c r="AP1514" i="1"/>
  <c r="AS1513" i="1"/>
  <c r="AR1513" i="1"/>
  <c r="AQ1513" i="1"/>
  <c r="AP1513" i="1"/>
  <c r="AS1512" i="1"/>
  <c r="AR1512" i="1"/>
  <c r="AQ1512" i="1"/>
  <c r="AP1512" i="1"/>
  <c r="AS1511" i="1"/>
  <c r="AR1511" i="1"/>
  <c r="AQ1511" i="1"/>
  <c r="AP1511" i="1"/>
  <c r="AS1510" i="1"/>
  <c r="AR1510" i="1"/>
  <c r="AQ1510" i="1"/>
  <c r="AP1510" i="1"/>
  <c r="AS1509" i="1"/>
  <c r="AR1509" i="1"/>
  <c r="AQ1509" i="1"/>
  <c r="AP1509" i="1"/>
  <c r="AS1508" i="1"/>
  <c r="AR1508" i="1"/>
  <c r="AQ1508" i="1"/>
  <c r="AP1508" i="1"/>
  <c r="AS1507" i="1"/>
  <c r="AR1507" i="1"/>
  <c r="AQ1507" i="1"/>
  <c r="AP1507" i="1"/>
  <c r="AS1506" i="1"/>
  <c r="AR1506" i="1"/>
  <c r="AQ1506" i="1"/>
  <c r="AP1506" i="1"/>
  <c r="AS1505" i="1"/>
  <c r="AR1505" i="1"/>
  <c r="AQ1505" i="1"/>
  <c r="AP1505" i="1"/>
  <c r="AS1504" i="1"/>
  <c r="AR1504" i="1"/>
  <c r="AQ1504" i="1"/>
  <c r="AP1504" i="1"/>
  <c r="AS1503" i="1"/>
  <c r="AR1503" i="1"/>
  <c r="AQ1503" i="1"/>
  <c r="AP1503" i="1"/>
  <c r="AS1502" i="1"/>
  <c r="AR1502" i="1"/>
  <c r="AQ1502" i="1"/>
  <c r="AP1502" i="1"/>
  <c r="AS1501" i="1"/>
  <c r="AR1501" i="1"/>
  <c r="AQ1501" i="1"/>
  <c r="AP1501" i="1"/>
  <c r="AS1500" i="1"/>
  <c r="AR1500" i="1"/>
  <c r="AQ1500" i="1"/>
  <c r="AP1500" i="1"/>
  <c r="AS1499" i="1"/>
  <c r="AR1499" i="1"/>
  <c r="AQ1499" i="1"/>
  <c r="AP1499" i="1"/>
  <c r="AS1498" i="1"/>
  <c r="AR1498" i="1"/>
  <c r="AQ1498" i="1"/>
  <c r="AP1498" i="1"/>
  <c r="AS1497" i="1"/>
  <c r="AR1497" i="1"/>
  <c r="AQ1497" i="1"/>
  <c r="AP1497" i="1"/>
  <c r="AS1496" i="1"/>
  <c r="AR1496" i="1"/>
  <c r="AQ1496" i="1"/>
  <c r="AP1496" i="1"/>
  <c r="AS1495" i="1"/>
  <c r="AR1495" i="1"/>
  <c r="AQ1495" i="1"/>
  <c r="AP1495" i="1"/>
  <c r="AS1494" i="1"/>
  <c r="AR1494" i="1"/>
  <c r="AQ1494" i="1"/>
  <c r="AP1494" i="1"/>
  <c r="AS1493" i="1"/>
  <c r="AR1493" i="1"/>
  <c r="AQ1493" i="1"/>
  <c r="AP1493" i="1"/>
  <c r="AS1492" i="1"/>
  <c r="AR1492" i="1"/>
  <c r="AQ1492" i="1"/>
  <c r="AP1492" i="1"/>
  <c r="AS1491" i="1"/>
  <c r="AR1491" i="1"/>
  <c r="AQ1491" i="1"/>
  <c r="AP1491" i="1"/>
  <c r="AS1490" i="1"/>
  <c r="AR1490" i="1"/>
  <c r="AQ1490" i="1"/>
  <c r="AP1490" i="1"/>
  <c r="AS1489" i="1"/>
  <c r="AR1489" i="1"/>
  <c r="AQ1489" i="1"/>
  <c r="AP1489" i="1"/>
  <c r="AS1488" i="1"/>
  <c r="AR1488" i="1"/>
  <c r="AQ1488" i="1"/>
  <c r="AP1488" i="1"/>
  <c r="AS1487" i="1"/>
  <c r="AR1487" i="1"/>
  <c r="AQ1487" i="1"/>
  <c r="AP1487" i="1"/>
  <c r="AS1486" i="1"/>
  <c r="AR1486" i="1"/>
  <c r="AQ1486" i="1"/>
  <c r="AP1486" i="1"/>
  <c r="AS1485" i="1"/>
  <c r="AR1485" i="1"/>
  <c r="AQ1485" i="1"/>
  <c r="AP1485" i="1"/>
  <c r="AS1484" i="1"/>
  <c r="AR1484" i="1"/>
  <c r="AQ1484" i="1"/>
  <c r="AP1484" i="1"/>
  <c r="AS1483" i="1"/>
  <c r="AR1483" i="1"/>
  <c r="AQ1483" i="1"/>
  <c r="AP1483" i="1"/>
  <c r="AS1482" i="1"/>
  <c r="AR1482" i="1"/>
  <c r="AQ1482" i="1"/>
  <c r="AP1482" i="1"/>
  <c r="AS1481" i="1"/>
  <c r="AR1481" i="1"/>
  <c r="AQ1481" i="1"/>
  <c r="AP1481" i="1"/>
  <c r="AS1480" i="1"/>
  <c r="AR1480" i="1"/>
  <c r="AQ1480" i="1"/>
  <c r="AP1480" i="1"/>
  <c r="AS1479" i="1"/>
  <c r="AR1479" i="1"/>
  <c r="AQ1479" i="1"/>
  <c r="AP1479" i="1"/>
  <c r="AS1478" i="1"/>
  <c r="AR1478" i="1"/>
  <c r="AQ1478" i="1"/>
  <c r="AP1478" i="1"/>
  <c r="AS1477" i="1"/>
  <c r="AR1477" i="1"/>
  <c r="AQ1477" i="1"/>
  <c r="AP1477" i="1"/>
  <c r="AS1476" i="1"/>
  <c r="AR1476" i="1"/>
  <c r="AQ1476" i="1"/>
  <c r="AP1476" i="1"/>
  <c r="AS1475" i="1"/>
  <c r="AR1475" i="1"/>
  <c r="AQ1475" i="1"/>
  <c r="AP1475" i="1"/>
  <c r="AS1474" i="1"/>
  <c r="AR1474" i="1"/>
  <c r="AQ1474" i="1"/>
  <c r="AP1474" i="1"/>
  <c r="AS1473" i="1"/>
  <c r="AR1473" i="1"/>
  <c r="AQ1473" i="1"/>
  <c r="AP1473" i="1"/>
  <c r="AS1472" i="1"/>
  <c r="AR1472" i="1"/>
  <c r="AQ1472" i="1"/>
  <c r="AP1472" i="1"/>
  <c r="AS1471" i="1"/>
  <c r="AR1471" i="1"/>
  <c r="AQ1471" i="1"/>
  <c r="AP1471" i="1"/>
  <c r="AS1470" i="1"/>
  <c r="AR1470" i="1"/>
  <c r="AQ1470" i="1"/>
  <c r="AP1470" i="1"/>
  <c r="AS1469" i="1"/>
  <c r="AR1469" i="1"/>
  <c r="AQ1469" i="1"/>
  <c r="AP1469" i="1"/>
  <c r="AS1468" i="1"/>
  <c r="AR1468" i="1"/>
  <c r="AQ1468" i="1"/>
  <c r="AP1468" i="1"/>
  <c r="AS1467" i="1"/>
  <c r="AR1467" i="1"/>
  <c r="AQ1467" i="1"/>
  <c r="AP1467" i="1"/>
  <c r="AS1466" i="1"/>
  <c r="AR1466" i="1"/>
  <c r="AQ1466" i="1"/>
  <c r="AP1466" i="1"/>
  <c r="AS1465" i="1"/>
  <c r="AR1465" i="1"/>
  <c r="AQ1465" i="1"/>
  <c r="AP1465" i="1"/>
  <c r="AS1464" i="1"/>
  <c r="AR1464" i="1"/>
  <c r="AQ1464" i="1"/>
  <c r="AP1464" i="1"/>
  <c r="AS1463" i="1"/>
  <c r="AR1463" i="1"/>
  <c r="AQ1463" i="1"/>
  <c r="AP1463" i="1"/>
  <c r="AS1462" i="1"/>
  <c r="AR1462" i="1"/>
  <c r="AQ1462" i="1"/>
  <c r="AP1462" i="1"/>
  <c r="AS1461" i="1"/>
  <c r="AR1461" i="1"/>
  <c r="AQ1461" i="1"/>
  <c r="AP1461" i="1"/>
  <c r="AS1460" i="1"/>
  <c r="AR1460" i="1"/>
  <c r="AQ1460" i="1"/>
  <c r="AP1460" i="1"/>
  <c r="AS1459" i="1"/>
  <c r="AR1459" i="1"/>
  <c r="AQ1459" i="1"/>
  <c r="AP1459" i="1"/>
  <c r="AS1458" i="1"/>
  <c r="AR1458" i="1"/>
  <c r="AQ1458" i="1"/>
  <c r="AP1458" i="1"/>
  <c r="AS1457" i="1"/>
  <c r="AR1457" i="1"/>
  <c r="AQ1457" i="1"/>
  <c r="AP1457" i="1"/>
  <c r="AS1456" i="1"/>
  <c r="AR1456" i="1"/>
  <c r="AQ1456" i="1"/>
  <c r="AP1456" i="1"/>
  <c r="AS1455" i="1"/>
  <c r="AR1455" i="1"/>
  <c r="AQ1455" i="1"/>
  <c r="AP1455" i="1"/>
  <c r="AS1454" i="1"/>
  <c r="AR1454" i="1"/>
  <c r="AQ1454" i="1"/>
  <c r="AP1454" i="1"/>
  <c r="AS1453" i="1"/>
  <c r="AR1453" i="1"/>
  <c r="AQ1453" i="1"/>
  <c r="AP1453" i="1"/>
  <c r="AS1452" i="1"/>
  <c r="AR1452" i="1"/>
  <c r="AQ1452" i="1"/>
  <c r="AP1452" i="1"/>
  <c r="AS1451" i="1"/>
  <c r="AR1451" i="1"/>
  <c r="AQ1451" i="1"/>
  <c r="AP1451" i="1"/>
  <c r="AS1450" i="1"/>
  <c r="AR1450" i="1"/>
  <c r="AQ1450" i="1"/>
  <c r="AP1450" i="1"/>
  <c r="AS1449" i="1"/>
  <c r="AR1449" i="1"/>
  <c r="AQ1449" i="1"/>
  <c r="AP1449" i="1"/>
  <c r="AS1448" i="1"/>
  <c r="AR1448" i="1"/>
  <c r="AQ1448" i="1"/>
  <c r="AP1448" i="1"/>
  <c r="AS1447" i="1"/>
  <c r="AR1447" i="1"/>
  <c r="AQ1447" i="1"/>
  <c r="AP1447" i="1"/>
  <c r="AS1446" i="1"/>
  <c r="AR1446" i="1"/>
  <c r="AQ1446" i="1"/>
  <c r="AP1446" i="1"/>
  <c r="AS1445" i="1"/>
  <c r="AR1445" i="1"/>
  <c r="AQ1445" i="1"/>
  <c r="AP1445" i="1"/>
  <c r="AS1444" i="1"/>
  <c r="AR1444" i="1"/>
  <c r="AQ1444" i="1"/>
  <c r="AP1444" i="1"/>
  <c r="AS1443" i="1"/>
  <c r="AR1443" i="1"/>
  <c r="AQ1443" i="1"/>
  <c r="AP1443" i="1"/>
  <c r="AS1442" i="1"/>
  <c r="AR1442" i="1"/>
  <c r="AQ1442" i="1"/>
  <c r="AP1442" i="1"/>
  <c r="AS1441" i="1"/>
  <c r="AR1441" i="1"/>
  <c r="AQ1441" i="1"/>
  <c r="AP1441" i="1"/>
  <c r="AS1440" i="1"/>
  <c r="AR1440" i="1"/>
  <c r="AQ1440" i="1"/>
  <c r="AP1440" i="1"/>
  <c r="AS1439" i="1"/>
  <c r="AR1439" i="1"/>
  <c r="AQ1439" i="1"/>
  <c r="AP1439" i="1"/>
  <c r="AS1438" i="1"/>
  <c r="AR1438" i="1"/>
  <c r="AQ1438" i="1"/>
  <c r="AP1438" i="1"/>
  <c r="AS1437" i="1"/>
  <c r="AR1437" i="1"/>
  <c r="AQ1437" i="1"/>
  <c r="AP1437" i="1"/>
  <c r="AS1436" i="1"/>
  <c r="AR1436" i="1"/>
  <c r="AQ1436" i="1"/>
  <c r="AP1436" i="1"/>
  <c r="AS1435" i="1"/>
  <c r="AR1435" i="1"/>
  <c r="AQ1435" i="1"/>
  <c r="AP1435" i="1"/>
  <c r="AS1434" i="1"/>
  <c r="AR1434" i="1"/>
  <c r="AQ1434" i="1"/>
  <c r="AP1434" i="1"/>
  <c r="AS1433" i="1"/>
  <c r="AR1433" i="1"/>
  <c r="AQ1433" i="1"/>
  <c r="AP1433" i="1"/>
  <c r="AS1432" i="1"/>
  <c r="AR1432" i="1"/>
  <c r="AQ1432" i="1"/>
  <c r="AP1432" i="1"/>
  <c r="AS1431" i="1"/>
  <c r="AR1431" i="1"/>
  <c r="AQ1431" i="1"/>
  <c r="AP1431" i="1"/>
  <c r="AS1430" i="1"/>
  <c r="AR1430" i="1"/>
  <c r="AQ1430" i="1"/>
  <c r="AP1430" i="1"/>
  <c r="AS1429" i="1"/>
  <c r="AR1429" i="1"/>
  <c r="AQ1429" i="1"/>
  <c r="AP1429" i="1"/>
  <c r="AS1428" i="1"/>
  <c r="AR1428" i="1"/>
  <c r="AQ1428" i="1"/>
  <c r="AP1428" i="1"/>
  <c r="AS1427" i="1"/>
  <c r="AR1427" i="1"/>
  <c r="AQ1427" i="1"/>
  <c r="AP1427" i="1"/>
  <c r="AS1426" i="1"/>
  <c r="AR1426" i="1"/>
  <c r="AQ1426" i="1"/>
  <c r="AP1426" i="1"/>
  <c r="AS1425" i="1"/>
  <c r="AR1425" i="1"/>
  <c r="AQ1425" i="1"/>
  <c r="AP1425" i="1"/>
  <c r="AS1424" i="1"/>
  <c r="AR1424" i="1"/>
  <c r="AQ1424" i="1"/>
  <c r="AP1424" i="1"/>
  <c r="AS1423" i="1"/>
  <c r="AR1423" i="1"/>
  <c r="AQ1423" i="1"/>
  <c r="AP1423" i="1"/>
  <c r="AS1422" i="1"/>
  <c r="AR1422" i="1"/>
  <c r="AQ1422" i="1"/>
  <c r="AP1422" i="1"/>
  <c r="AS1421" i="1"/>
  <c r="AR1421" i="1"/>
  <c r="AQ1421" i="1"/>
  <c r="AP1421" i="1"/>
  <c r="AS1420" i="1"/>
  <c r="AR1420" i="1"/>
  <c r="AQ1420" i="1"/>
  <c r="AP1420" i="1"/>
  <c r="AS1419" i="1"/>
  <c r="AR1419" i="1"/>
  <c r="AQ1419" i="1"/>
  <c r="AP1419" i="1"/>
  <c r="AS1418" i="1"/>
  <c r="AR1418" i="1"/>
  <c r="AQ1418" i="1"/>
  <c r="AP1418" i="1"/>
  <c r="AS1417" i="1"/>
  <c r="AR1417" i="1"/>
  <c r="AQ1417" i="1"/>
  <c r="AP1417" i="1"/>
  <c r="AS1416" i="1"/>
  <c r="AR1416" i="1"/>
  <c r="AQ1416" i="1"/>
  <c r="AP1416" i="1"/>
  <c r="AS1415" i="1"/>
  <c r="AR1415" i="1"/>
  <c r="AQ1415" i="1"/>
  <c r="AP1415" i="1"/>
  <c r="AS1414" i="1"/>
  <c r="AR1414" i="1"/>
  <c r="AQ1414" i="1"/>
  <c r="AP1414" i="1"/>
  <c r="AS1413" i="1"/>
  <c r="AR1413" i="1"/>
  <c r="AQ1413" i="1"/>
  <c r="AP1413" i="1"/>
  <c r="AS1412" i="1"/>
  <c r="AR1412" i="1"/>
  <c r="AQ1412" i="1"/>
  <c r="AP1412" i="1"/>
  <c r="AS1411" i="1"/>
  <c r="AR1411" i="1"/>
  <c r="AQ1411" i="1"/>
  <c r="AP1411" i="1"/>
  <c r="AS1410" i="1"/>
  <c r="AR1410" i="1"/>
  <c r="AQ1410" i="1"/>
  <c r="AP1410" i="1"/>
  <c r="AS1409" i="1"/>
  <c r="AR1409" i="1"/>
  <c r="AQ1409" i="1"/>
  <c r="AP1409" i="1"/>
  <c r="AS1408" i="1"/>
  <c r="AR1408" i="1"/>
  <c r="AQ1408" i="1"/>
  <c r="AP1408" i="1"/>
  <c r="AS1407" i="1"/>
  <c r="AR1407" i="1"/>
  <c r="AQ1407" i="1"/>
  <c r="AP1407" i="1"/>
  <c r="AS1406" i="1"/>
  <c r="AR1406" i="1"/>
  <c r="AQ1406" i="1"/>
  <c r="AP1406" i="1"/>
  <c r="AS1405" i="1"/>
  <c r="AR1405" i="1"/>
  <c r="AQ1405" i="1"/>
  <c r="AP1405" i="1"/>
  <c r="AS1404" i="1"/>
  <c r="AR1404" i="1"/>
  <c r="AQ1404" i="1"/>
  <c r="AP1404" i="1"/>
  <c r="AS1403" i="1"/>
  <c r="AR1403" i="1"/>
  <c r="AQ1403" i="1"/>
  <c r="AP1403" i="1"/>
  <c r="AS1402" i="1"/>
  <c r="AR1402" i="1"/>
  <c r="AQ1402" i="1"/>
  <c r="AP1402" i="1"/>
  <c r="AS1401" i="1"/>
  <c r="AR1401" i="1"/>
  <c r="AQ1401" i="1"/>
  <c r="AP1401" i="1"/>
  <c r="AS1400" i="1"/>
  <c r="AR1400" i="1"/>
  <c r="AQ1400" i="1"/>
  <c r="AP1400" i="1"/>
  <c r="AS1399" i="1"/>
  <c r="AR1399" i="1"/>
  <c r="AQ1399" i="1"/>
  <c r="AP1399" i="1"/>
  <c r="AS1398" i="1"/>
  <c r="AR1398" i="1"/>
  <c r="AQ1398" i="1"/>
  <c r="AP1398" i="1"/>
  <c r="AS1397" i="1"/>
  <c r="AR1397" i="1"/>
  <c r="AQ1397" i="1"/>
  <c r="AP1397" i="1"/>
  <c r="AS1396" i="1"/>
  <c r="AR1396" i="1"/>
  <c r="AQ1396" i="1"/>
  <c r="AP1396" i="1"/>
  <c r="AS1395" i="1"/>
  <c r="AR1395" i="1"/>
  <c r="AQ1395" i="1"/>
  <c r="AP1395" i="1"/>
  <c r="AS1394" i="1"/>
  <c r="AR1394" i="1"/>
  <c r="AQ1394" i="1"/>
  <c r="AP1394" i="1"/>
  <c r="AS1393" i="1"/>
  <c r="AR1393" i="1"/>
  <c r="AQ1393" i="1"/>
  <c r="AP1393" i="1"/>
  <c r="AS1392" i="1"/>
  <c r="AR1392" i="1"/>
  <c r="AQ1392" i="1"/>
  <c r="AP1392" i="1"/>
  <c r="AS1391" i="1"/>
  <c r="AR1391" i="1"/>
  <c r="AQ1391" i="1"/>
  <c r="AP1391" i="1"/>
  <c r="AS1390" i="1"/>
  <c r="AR1390" i="1"/>
  <c r="AQ1390" i="1"/>
  <c r="AP1390" i="1"/>
  <c r="AS1389" i="1"/>
  <c r="AR1389" i="1"/>
  <c r="AQ1389" i="1"/>
  <c r="AP1389" i="1"/>
  <c r="AS1388" i="1"/>
  <c r="AR1388" i="1"/>
  <c r="AQ1388" i="1"/>
  <c r="AP1388" i="1"/>
  <c r="AS1387" i="1"/>
  <c r="AR1387" i="1"/>
  <c r="AQ1387" i="1"/>
  <c r="AP1387" i="1"/>
  <c r="AS1386" i="1"/>
  <c r="AR1386" i="1"/>
  <c r="AQ1386" i="1"/>
  <c r="AP1386" i="1"/>
  <c r="AS1385" i="1"/>
  <c r="AR1385" i="1"/>
  <c r="AQ1385" i="1"/>
  <c r="AP1385" i="1"/>
  <c r="AS1384" i="1"/>
  <c r="AR1384" i="1"/>
  <c r="AQ1384" i="1"/>
  <c r="AP1384" i="1"/>
  <c r="AS1383" i="1"/>
  <c r="AR1383" i="1"/>
  <c r="AQ1383" i="1"/>
  <c r="AP1383" i="1"/>
  <c r="AS1382" i="1"/>
  <c r="AR1382" i="1"/>
  <c r="AQ1382" i="1"/>
  <c r="AP1382" i="1"/>
  <c r="AS1381" i="1"/>
  <c r="AR1381" i="1"/>
  <c r="AQ1381" i="1"/>
  <c r="AP1381" i="1"/>
  <c r="AS1380" i="1"/>
  <c r="AR1380" i="1"/>
  <c r="AQ1380" i="1"/>
  <c r="AP1380" i="1"/>
  <c r="AS1379" i="1"/>
  <c r="AR1379" i="1"/>
  <c r="AQ1379" i="1"/>
  <c r="AP1379" i="1"/>
  <c r="AS1378" i="1"/>
  <c r="AR1378" i="1"/>
  <c r="AQ1378" i="1"/>
  <c r="AP1378" i="1"/>
  <c r="AS1377" i="1"/>
  <c r="AR1377" i="1"/>
  <c r="AQ1377" i="1"/>
  <c r="AP1377" i="1"/>
  <c r="AS1376" i="1"/>
  <c r="AR1376" i="1"/>
  <c r="AQ1376" i="1"/>
  <c r="AP1376" i="1"/>
  <c r="AS1375" i="1"/>
  <c r="AR1375" i="1"/>
  <c r="AQ1375" i="1"/>
  <c r="AP1375" i="1"/>
  <c r="AS1374" i="1"/>
  <c r="AR1374" i="1"/>
  <c r="AQ1374" i="1"/>
  <c r="AP1374" i="1"/>
  <c r="AS1373" i="1"/>
  <c r="AR1373" i="1"/>
  <c r="AQ1373" i="1"/>
  <c r="AP1373" i="1"/>
  <c r="AS1372" i="1"/>
  <c r="AR1372" i="1"/>
  <c r="AQ1372" i="1"/>
  <c r="AP1372" i="1"/>
  <c r="AS1371" i="1"/>
  <c r="AR1371" i="1"/>
  <c r="AQ1371" i="1"/>
  <c r="AP1371" i="1"/>
  <c r="AS1370" i="1"/>
  <c r="AR1370" i="1"/>
  <c r="AQ1370" i="1"/>
  <c r="AP1370" i="1"/>
  <c r="AS1369" i="1"/>
  <c r="AR1369" i="1"/>
  <c r="AQ1369" i="1"/>
  <c r="AP1369" i="1"/>
  <c r="AS1368" i="1"/>
  <c r="AR1368" i="1"/>
  <c r="AQ1368" i="1"/>
  <c r="AP1368" i="1"/>
  <c r="AS1367" i="1"/>
  <c r="AR1367" i="1"/>
  <c r="AQ1367" i="1"/>
  <c r="AP1367" i="1"/>
  <c r="AS1366" i="1"/>
  <c r="AR1366" i="1"/>
  <c r="AQ1366" i="1"/>
  <c r="AP1366" i="1"/>
  <c r="AS1365" i="1"/>
  <c r="AR1365" i="1"/>
  <c r="AQ1365" i="1"/>
  <c r="AP1365" i="1"/>
  <c r="AS1364" i="1"/>
  <c r="AR1364" i="1"/>
  <c r="AQ1364" i="1"/>
  <c r="AP1364" i="1"/>
  <c r="AS1363" i="1"/>
  <c r="AR1363" i="1"/>
  <c r="AQ1363" i="1"/>
  <c r="AP1363" i="1"/>
  <c r="AS1362" i="1"/>
  <c r="AR1362" i="1"/>
  <c r="AQ1362" i="1"/>
  <c r="AP1362" i="1"/>
  <c r="AS1361" i="1"/>
  <c r="AR1361" i="1"/>
  <c r="AQ1361" i="1"/>
  <c r="AP1361" i="1"/>
  <c r="AS1360" i="1"/>
  <c r="AR1360" i="1"/>
  <c r="AQ1360" i="1"/>
  <c r="AP1360" i="1"/>
  <c r="AS1359" i="1"/>
  <c r="AR1359" i="1"/>
  <c r="AQ1359" i="1"/>
  <c r="AP1359" i="1"/>
  <c r="AS1358" i="1"/>
  <c r="AR1358" i="1"/>
  <c r="AQ1358" i="1"/>
  <c r="AP1358" i="1"/>
  <c r="AS1357" i="1"/>
  <c r="AR1357" i="1"/>
  <c r="AQ1357" i="1"/>
  <c r="AP1357" i="1"/>
  <c r="AS1356" i="1"/>
  <c r="AR1356" i="1"/>
  <c r="AQ1356" i="1"/>
  <c r="AP1356" i="1"/>
  <c r="AS1355" i="1"/>
  <c r="AR1355" i="1"/>
  <c r="AQ1355" i="1"/>
  <c r="AP1355" i="1"/>
  <c r="AS1354" i="1"/>
  <c r="AR1354" i="1"/>
  <c r="AQ1354" i="1"/>
  <c r="AP1354" i="1"/>
  <c r="AS1353" i="1"/>
  <c r="AR1353" i="1"/>
  <c r="AQ1353" i="1"/>
  <c r="AP1353" i="1"/>
  <c r="AS1352" i="1"/>
  <c r="AR1352" i="1"/>
  <c r="AQ1352" i="1"/>
  <c r="AP1352" i="1"/>
  <c r="AS1351" i="1"/>
  <c r="AR1351" i="1"/>
  <c r="AQ1351" i="1"/>
  <c r="AP1351" i="1"/>
  <c r="AS1350" i="1"/>
  <c r="AR1350" i="1"/>
  <c r="AQ1350" i="1"/>
  <c r="AP1350" i="1"/>
  <c r="AS1349" i="1"/>
  <c r="AR1349" i="1"/>
  <c r="AQ1349" i="1"/>
  <c r="AP1349" i="1"/>
  <c r="AS1348" i="1"/>
  <c r="AR1348" i="1"/>
  <c r="AQ1348" i="1"/>
  <c r="AP1348" i="1"/>
  <c r="AS1347" i="1"/>
  <c r="AR1347" i="1"/>
  <c r="AQ1347" i="1"/>
  <c r="AP1347" i="1"/>
  <c r="AS1346" i="1"/>
  <c r="AR1346" i="1"/>
  <c r="AQ1346" i="1"/>
  <c r="AP1346" i="1"/>
  <c r="AS1345" i="1"/>
  <c r="AR1345" i="1"/>
  <c r="AQ1345" i="1"/>
  <c r="AP1345" i="1"/>
  <c r="AS1344" i="1"/>
  <c r="AR1344" i="1"/>
  <c r="AQ1344" i="1"/>
  <c r="AP1344" i="1"/>
  <c r="AS1343" i="1"/>
  <c r="AR1343" i="1"/>
  <c r="AQ1343" i="1"/>
  <c r="AP1343" i="1"/>
  <c r="AS1342" i="1"/>
  <c r="AR1342" i="1"/>
  <c r="AQ1342" i="1"/>
  <c r="AP1342" i="1"/>
  <c r="AS1341" i="1"/>
  <c r="AR1341" i="1"/>
  <c r="AQ1341" i="1"/>
  <c r="AP1341" i="1"/>
  <c r="AS1340" i="1"/>
  <c r="AR1340" i="1"/>
  <c r="AQ1340" i="1"/>
  <c r="AP1340" i="1"/>
  <c r="AS1339" i="1"/>
  <c r="AR1339" i="1"/>
  <c r="AQ1339" i="1"/>
  <c r="AP1339" i="1"/>
  <c r="AS1338" i="1"/>
  <c r="AR1338" i="1"/>
  <c r="AQ1338" i="1"/>
  <c r="AP1338" i="1"/>
  <c r="AS1337" i="1"/>
  <c r="AR1337" i="1"/>
  <c r="AQ1337" i="1"/>
  <c r="AP1337" i="1"/>
  <c r="AS1336" i="1"/>
  <c r="AR1336" i="1"/>
  <c r="AQ1336" i="1"/>
  <c r="AP1336" i="1"/>
  <c r="AS1335" i="1"/>
  <c r="AR1335" i="1"/>
  <c r="AQ1335" i="1"/>
  <c r="AP1335" i="1"/>
  <c r="AS1334" i="1"/>
  <c r="AR1334" i="1"/>
  <c r="AQ1334" i="1"/>
  <c r="AP1334" i="1"/>
  <c r="AS1333" i="1"/>
  <c r="AR1333" i="1"/>
  <c r="AQ1333" i="1"/>
  <c r="AP1333" i="1"/>
  <c r="AS1332" i="1"/>
  <c r="AR1332" i="1"/>
  <c r="AQ1332" i="1"/>
  <c r="AP1332" i="1"/>
  <c r="AS1331" i="1"/>
  <c r="AR1331" i="1"/>
  <c r="AQ1331" i="1"/>
  <c r="AP1331" i="1"/>
  <c r="AS1330" i="1"/>
  <c r="AR1330" i="1"/>
  <c r="AQ1330" i="1"/>
  <c r="AP1330" i="1"/>
  <c r="AS1329" i="1"/>
  <c r="AR1329" i="1"/>
  <c r="AQ1329" i="1"/>
  <c r="AP1329" i="1"/>
  <c r="AS1328" i="1"/>
  <c r="AR1328" i="1"/>
  <c r="AQ1328" i="1"/>
  <c r="AP1328" i="1"/>
  <c r="AS1327" i="1"/>
  <c r="AR1327" i="1"/>
  <c r="AQ1327" i="1"/>
  <c r="AP1327" i="1"/>
  <c r="AS1326" i="1"/>
  <c r="AR1326" i="1"/>
  <c r="AQ1326" i="1"/>
  <c r="AP1326" i="1"/>
  <c r="AS1325" i="1"/>
  <c r="AR1325" i="1"/>
  <c r="AQ1325" i="1"/>
  <c r="AP1325" i="1"/>
  <c r="AS1324" i="1"/>
  <c r="AR1324" i="1"/>
  <c r="AQ1324" i="1"/>
  <c r="AP1324" i="1"/>
  <c r="AS1323" i="1"/>
  <c r="AR1323" i="1"/>
  <c r="AQ1323" i="1"/>
  <c r="AP1323" i="1"/>
  <c r="AS1322" i="1"/>
  <c r="AR1322" i="1"/>
  <c r="AQ1322" i="1"/>
  <c r="AP1322" i="1"/>
  <c r="AS1321" i="1"/>
  <c r="AR1321" i="1"/>
  <c r="AQ1321" i="1"/>
  <c r="AP1321" i="1"/>
  <c r="AS1320" i="1"/>
  <c r="AR1320" i="1"/>
  <c r="AQ1320" i="1"/>
  <c r="AP1320" i="1"/>
  <c r="AS1319" i="1"/>
  <c r="AR1319" i="1"/>
  <c r="AQ1319" i="1"/>
  <c r="AP1319" i="1"/>
  <c r="AS1318" i="1"/>
  <c r="AR1318" i="1"/>
  <c r="AQ1318" i="1"/>
  <c r="AP1318" i="1"/>
  <c r="AS1317" i="1"/>
  <c r="AR1317" i="1"/>
  <c r="AQ1317" i="1"/>
  <c r="AP1317" i="1"/>
  <c r="AS1316" i="1"/>
  <c r="AR1316" i="1"/>
  <c r="AQ1316" i="1"/>
  <c r="AP1316" i="1"/>
  <c r="AS1315" i="1"/>
  <c r="AR1315" i="1"/>
  <c r="AQ1315" i="1"/>
  <c r="AP1315" i="1"/>
  <c r="AS1314" i="1"/>
  <c r="AR1314" i="1"/>
  <c r="AQ1314" i="1"/>
  <c r="AP1314" i="1"/>
  <c r="AS1313" i="1"/>
  <c r="AR1313" i="1"/>
  <c r="AQ1313" i="1"/>
  <c r="AP1313" i="1"/>
  <c r="AS1312" i="1"/>
  <c r="AR1312" i="1"/>
  <c r="AQ1312" i="1"/>
  <c r="AP1312" i="1"/>
  <c r="AS1311" i="1"/>
  <c r="AR1311" i="1"/>
  <c r="AQ1311" i="1"/>
  <c r="AP1311" i="1"/>
  <c r="AS1310" i="1"/>
  <c r="AR1310" i="1"/>
  <c r="AQ1310" i="1"/>
  <c r="AP1310" i="1"/>
  <c r="AS1309" i="1"/>
  <c r="AR1309" i="1"/>
  <c r="AQ1309" i="1"/>
  <c r="AP1309" i="1"/>
  <c r="AS1308" i="1"/>
  <c r="AR1308" i="1"/>
  <c r="AQ1308" i="1"/>
  <c r="AP1308" i="1"/>
  <c r="AS1307" i="1"/>
  <c r="AR1307" i="1"/>
  <c r="AQ1307" i="1"/>
  <c r="AP1307" i="1"/>
  <c r="AS1306" i="1"/>
  <c r="AR1306" i="1"/>
  <c r="AQ1306" i="1"/>
  <c r="AP1306" i="1"/>
  <c r="AS1305" i="1"/>
  <c r="AR1305" i="1"/>
  <c r="AQ1305" i="1"/>
  <c r="AP1305" i="1"/>
  <c r="AS1304" i="1"/>
  <c r="AR1304" i="1"/>
  <c r="AQ1304" i="1"/>
  <c r="AP1304" i="1"/>
  <c r="AS1303" i="1"/>
  <c r="AR1303" i="1"/>
  <c r="AQ1303" i="1"/>
  <c r="AP1303" i="1"/>
  <c r="AS1302" i="1"/>
  <c r="AR1302" i="1"/>
  <c r="AQ1302" i="1"/>
  <c r="AP1302" i="1"/>
  <c r="AS1301" i="1"/>
  <c r="AR1301" i="1"/>
  <c r="AQ1301" i="1"/>
  <c r="AP1301" i="1"/>
  <c r="AS1300" i="1"/>
  <c r="AR1300" i="1"/>
  <c r="AQ1300" i="1"/>
  <c r="AP1300" i="1"/>
  <c r="AS1299" i="1"/>
  <c r="AR1299" i="1"/>
  <c r="AQ1299" i="1"/>
  <c r="AP1299" i="1"/>
  <c r="AS1298" i="1"/>
  <c r="AR1298" i="1"/>
  <c r="AQ1298" i="1"/>
  <c r="AP1298" i="1"/>
  <c r="AS1297" i="1"/>
  <c r="AR1297" i="1"/>
  <c r="AQ1297" i="1"/>
  <c r="AP1297" i="1"/>
  <c r="AS1296" i="1"/>
  <c r="AR1296" i="1"/>
  <c r="AQ1296" i="1"/>
  <c r="AP1296" i="1"/>
  <c r="AS1295" i="1"/>
  <c r="AR1295" i="1"/>
  <c r="AQ1295" i="1"/>
  <c r="AP1295" i="1"/>
  <c r="AS1294" i="1"/>
  <c r="AR1294" i="1"/>
  <c r="AQ1294" i="1"/>
  <c r="AP1294" i="1"/>
  <c r="AS1293" i="1"/>
  <c r="AR1293" i="1"/>
  <c r="AQ1293" i="1"/>
  <c r="AP1293" i="1"/>
  <c r="AS1292" i="1"/>
  <c r="AR1292" i="1"/>
  <c r="AQ1292" i="1"/>
  <c r="AP1292" i="1"/>
  <c r="AS1291" i="1"/>
  <c r="AR1291" i="1"/>
  <c r="AQ1291" i="1"/>
  <c r="AP1291" i="1"/>
  <c r="AS1290" i="1"/>
  <c r="AR1290" i="1"/>
  <c r="AQ1290" i="1"/>
  <c r="AP1290" i="1"/>
  <c r="AS1289" i="1"/>
  <c r="AR1289" i="1"/>
  <c r="AQ1289" i="1"/>
  <c r="AP1289" i="1"/>
  <c r="AS1288" i="1"/>
  <c r="AR1288" i="1"/>
  <c r="AQ1288" i="1"/>
  <c r="AP1288" i="1"/>
  <c r="AS1287" i="1"/>
  <c r="AR1287" i="1"/>
  <c r="AQ1287" i="1"/>
  <c r="AP1287" i="1"/>
  <c r="AS1286" i="1"/>
  <c r="AR1286" i="1"/>
  <c r="AQ1286" i="1"/>
  <c r="AP1286" i="1"/>
  <c r="AS1285" i="1"/>
  <c r="AR1285" i="1"/>
  <c r="AQ1285" i="1"/>
  <c r="AP1285" i="1"/>
  <c r="AS1284" i="1"/>
  <c r="AR1284" i="1"/>
  <c r="AQ1284" i="1"/>
  <c r="AP1284" i="1"/>
  <c r="AS1283" i="1"/>
  <c r="AR1283" i="1"/>
  <c r="AQ1283" i="1"/>
  <c r="AP1283" i="1"/>
  <c r="AS1282" i="1"/>
  <c r="AR1282" i="1"/>
  <c r="AQ1282" i="1"/>
  <c r="AP1282" i="1"/>
  <c r="AS1281" i="1"/>
  <c r="AR1281" i="1"/>
  <c r="AQ1281" i="1"/>
  <c r="AP1281" i="1"/>
  <c r="AS1280" i="1"/>
  <c r="AR1280" i="1"/>
  <c r="AQ1280" i="1"/>
  <c r="AP1280" i="1"/>
  <c r="AS1279" i="1"/>
  <c r="AR1279" i="1"/>
  <c r="AQ1279" i="1"/>
  <c r="AP1279" i="1"/>
  <c r="AS1278" i="1"/>
  <c r="AR1278" i="1"/>
  <c r="AQ1278" i="1"/>
  <c r="AP1278" i="1"/>
  <c r="AS1277" i="1"/>
  <c r="AR1277" i="1"/>
  <c r="AQ1277" i="1"/>
  <c r="AP1277" i="1"/>
  <c r="AS1276" i="1"/>
  <c r="AR1276" i="1"/>
  <c r="AQ1276" i="1"/>
  <c r="AP1276" i="1"/>
  <c r="AS1275" i="1"/>
  <c r="AR1275" i="1"/>
  <c r="AQ1275" i="1"/>
  <c r="AP1275" i="1"/>
  <c r="AS1274" i="1"/>
  <c r="AR1274" i="1"/>
  <c r="AQ1274" i="1"/>
  <c r="AP1274" i="1"/>
  <c r="AS1273" i="1"/>
  <c r="AR1273" i="1"/>
  <c r="AQ1273" i="1"/>
  <c r="AP1273" i="1"/>
  <c r="AS1272" i="1"/>
  <c r="AR1272" i="1"/>
  <c r="AQ1272" i="1"/>
  <c r="AP1272" i="1"/>
  <c r="AS1271" i="1"/>
  <c r="AR1271" i="1"/>
  <c r="AQ1271" i="1"/>
  <c r="AP1271" i="1"/>
  <c r="AS1270" i="1"/>
  <c r="AR1270" i="1"/>
  <c r="AQ1270" i="1"/>
  <c r="AP1270" i="1"/>
  <c r="AS1269" i="1"/>
  <c r="AR1269" i="1"/>
  <c r="AQ1269" i="1"/>
  <c r="AP1269" i="1"/>
  <c r="AS1268" i="1"/>
  <c r="AR1268" i="1"/>
  <c r="AQ1268" i="1"/>
  <c r="AP1268" i="1"/>
  <c r="AS1267" i="1"/>
  <c r="AR1267" i="1"/>
  <c r="AQ1267" i="1"/>
  <c r="AP1267" i="1"/>
  <c r="AS1266" i="1"/>
  <c r="AR1266" i="1"/>
  <c r="AQ1266" i="1"/>
  <c r="AP1266" i="1"/>
  <c r="AS1265" i="1"/>
  <c r="AR1265" i="1"/>
  <c r="AQ1265" i="1"/>
  <c r="AP1265" i="1"/>
  <c r="AS1264" i="1"/>
  <c r="AR1264" i="1"/>
  <c r="AQ1264" i="1"/>
  <c r="AP1264" i="1"/>
  <c r="AS1263" i="1"/>
  <c r="AR1263" i="1"/>
  <c r="AQ1263" i="1"/>
  <c r="AP1263" i="1"/>
  <c r="AS1262" i="1"/>
  <c r="AR1262" i="1"/>
  <c r="AQ1262" i="1"/>
  <c r="AP1262" i="1"/>
  <c r="AS1261" i="1"/>
  <c r="AR1261" i="1"/>
  <c r="AQ1261" i="1"/>
  <c r="AP1261" i="1"/>
  <c r="AS1260" i="1"/>
  <c r="AR1260" i="1"/>
  <c r="AQ1260" i="1"/>
  <c r="AP1260" i="1"/>
  <c r="AS1259" i="1"/>
  <c r="AR1259" i="1"/>
  <c r="AQ1259" i="1"/>
  <c r="AP1259" i="1"/>
  <c r="AS1258" i="1"/>
  <c r="AR1258" i="1"/>
  <c r="AQ1258" i="1"/>
  <c r="AP1258" i="1"/>
  <c r="AS1257" i="1"/>
  <c r="AR1257" i="1"/>
  <c r="AQ1257" i="1"/>
  <c r="AP1257" i="1"/>
  <c r="AS1256" i="1"/>
  <c r="AR1256" i="1"/>
  <c r="AQ1256" i="1"/>
  <c r="AP1256" i="1"/>
  <c r="AS1255" i="1"/>
  <c r="AR1255" i="1"/>
  <c r="AQ1255" i="1"/>
  <c r="AP1255" i="1"/>
  <c r="AS1254" i="1"/>
  <c r="AR1254" i="1"/>
  <c r="AQ1254" i="1"/>
  <c r="AP1254" i="1"/>
  <c r="AS1253" i="1"/>
  <c r="AR1253" i="1"/>
  <c r="AQ1253" i="1"/>
  <c r="AP1253" i="1"/>
  <c r="AS1252" i="1"/>
  <c r="AR1252" i="1"/>
  <c r="AQ1252" i="1"/>
  <c r="AP1252" i="1"/>
  <c r="AS1251" i="1"/>
  <c r="AR1251" i="1"/>
  <c r="AQ1251" i="1"/>
  <c r="AP1251" i="1"/>
  <c r="AS1250" i="1"/>
  <c r="AR1250" i="1"/>
  <c r="AQ1250" i="1"/>
  <c r="AP1250" i="1"/>
  <c r="AS1249" i="1"/>
  <c r="AR1249" i="1"/>
  <c r="AQ1249" i="1"/>
  <c r="AP1249" i="1"/>
  <c r="AS1248" i="1"/>
  <c r="AR1248" i="1"/>
  <c r="AQ1248" i="1"/>
  <c r="AP1248" i="1"/>
  <c r="AS1247" i="1"/>
  <c r="AR1247" i="1"/>
  <c r="AQ1247" i="1"/>
  <c r="AP1247" i="1"/>
  <c r="AS1246" i="1"/>
  <c r="AR1246" i="1"/>
  <c r="AQ1246" i="1"/>
  <c r="AP1246" i="1"/>
  <c r="AS1245" i="1"/>
  <c r="AR1245" i="1"/>
  <c r="AQ1245" i="1"/>
  <c r="AP1245" i="1"/>
  <c r="AS1244" i="1"/>
  <c r="AR1244" i="1"/>
  <c r="AQ1244" i="1"/>
  <c r="AP1244" i="1"/>
  <c r="AS1243" i="1"/>
  <c r="AR1243" i="1"/>
  <c r="AQ1243" i="1"/>
  <c r="AP1243" i="1"/>
  <c r="AS1242" i="1"/>
  <c r="AR1242" i="1"/>
  <c r="AQ1242" i="1"/>
  <c r="AP1242" i="1"/>
  <c r="AS1241" i="1"/>
  <c r="AR1241" i="1"/>
  <c r="AQ1241" i="1"/>
  <c r="AP1241" i="1"/>
  <c r="AS1240" i="1"/>
  <c r="AR1240" i="1"/>
  <c r="AQ1240" i="1"/>
  <c r="AP1240" i="1"/>
  <c r="AS1239" i="1"/>
  <c r="AR1239" i="1"/>
  <c r="AQ1239" i="1"/>
  <c r="AP1239" i="1"/>
  <c r="AS1238" i="1"/>
  <c r="AR1238" i="1"/>
  <c r="AQ1238" i="1"/>
  <c r="AP1238" i="1"/>
  <c r="AS1237" i="1"/>
  <c r="AR1237" i="1"/>
  <c r="AQ1237" i="1"/>
  <c r="AP1237" i="1"/>
  <c r="AS1236" i="1"/>
  <c r="AR1236" i="1"/>
  <c r="AQ1236" i="1"/>
  <c r="AP1236" i="1"/>
  <c r="AS1235" i="1"/>
  <c r="AR1235" i="1"/>
  <c r="AQ1235" i="1"/>
  <c r="AP1235" i="1"/>
  <c r="AS1234" i="1"/>
  <c r="AR1234" i="1"/>
  <c r="AQ1234" i="1"/>
  <c r="AP1234" i="1"/>
  <c r="AS1233" i="1"/>
  <c r="AR1233" i="1"/>
  <c r="AQ1233" i="1"/>
  <c r="AP1233" i="1"/>
  <c r="AS1232" i="1"/>
  <c r="AR1232" i="1"/>
  <c r="AQ1232" i="1"/>
  <c r="AP1232" i="1"/>
  <c r="AS1231" i="1"/>
  <c r="AR1231" i="1"/>
  <c r="AQ1231" i="1"/>
  <c r="AP1231" i="1"/>
  <c r="AS1230" i="1"/>
  <c r="AR1230" i="1"/>
  <c r="AQ1230" i="1"/>
  <c r="AP1230" i="1"/>
  <c r="AS1229" i="1"/>
  <c r="AR1229" i="1"/>
  <c r="AQ1229" i="1"/>
  <c r="AP1229" i="1"/>
  <c r="AS1228" i="1"/>
  <c r="AR1228" i="1"/>
  <c r="AQ1228" i="1"/>
  <c r="AP1228" i="1"/>
  <c r="AS1227" i="1"/>
  <c r="AR1227" i="1"/>
  <c r="AQ1227" i="1"/>
  <c r="AP1227" i="1"/>
  <c r="AS1226" i="1"/>
  <c r="AR1226" i="1"/>
  <c r="AQ1226" i="1"/>
  <c r="AP1226" i="1"/>
  <c r="AS1225" i="1"/>
  <c r="AR1225" i="1"/>
  <c r="AQ1225" i="1"/>
  <c r="AP1225" i="1"/>
  <c r="AS1224" i="1"/>
  <c r="AR1224" i="1"/>
  <c r="AQ1224" i="1"/>
  <c r="AP1224" i="1"/>
  <c r="AS1223" i="1"/>
  <c r="AR1223" i="1"/>
  <c r="AQ1223" i="1"/>
  <c r="AP1223" i="1"/>
  <c r="AS1222" i="1"/>
  <c r="AR1222" i="1"/>
  <c r="AQ1222" i="1"/>
  <c r="AP1222" i="1"/>
  <c r="AS1221" i="1"/>
  <c r="AR1221" i="1"/>
  <c r="AQ1221" i="1"/>
  <c r="AP1221" i="1"/>
  <c r="AS1220" i="1"/>
  <c r="AR1220" i="1"/>
  <c r="AQ1220" i="1"/>
  <c r="AP1220" i="1"/>
  <c r="AS1219" i="1"/>
  <c r="AR1219" i="1"/>
  <c r="AQ1219" i="1"/>
  <c r="AP1219" i="1"/>
  <c r="AS1218" i="1"/>
  <c r="AR1218" i="1"/>
  <c r="AQ1218" i="1"/>
  <c r="AP1218" i="1"/>
  <c r="AS1217" i="1"/>
  <c r="AR1217" i="1"/>
  <c r="AQ1217" i="1"/>
  <c r="AP1217" i="1"/>
  <c r="AS1216" i="1"/>
  <c r="AR1216" i="1"/>
  <c r="AQ1216" i="1"/>
  <c r="AP1216" i="1"/>
  <c r="AS1215" i="1"/>
  <c r="AR1215" i="1"/>
  <c r="AQ1215" i="1"/>
  <c r="AP1215" i="1"/>
  <c r="AS1214" i="1"/>
  <c r="AR1214" i="1"/>
  <c r="AQ1214" i="1"/>
  <c r="AP1214" i="1"/>
  <c r="AS1213" i="1"/>
  <c r="AR1213" i="1"/>
  <c r="AQ1213" i="1"/>
  <c r="AP1213" i="1"/>
  <c r="AS1212" i="1"/>
  <c r="AR1212" i="1"/>
  <c r="AQ1212" i="1"/>
  <c r="AP1212" i="1"/>
  <c r="AS1211" i="1"/>
  <c r="AR1211" i="1"/>
  <c r="AQ1211" i="1"/>
  <c r="AP1211" i="1"/>
  <c r="AS1210" i="1"/>
  <c r="AR1210" i="1"/>
  <c r="AQ1210" i="1"/>
  <c r="AP1210" i="1"/>
  <c r="AS1209" i="1"/>
  <c r="AR1209" i="1"/>
  <c r="AQ1209" i="1"/>
  <c r="AP1209" i="1"/>
  <c r="AS1208" i="1"/>
  <c r="AR1208" i="1"/>
  <c r="AQ1208" i="1"/>
  <c r="AP1208" i="1"/>
  <c r="AS1207" i="1"/>
  <c r="AR1207" i="1"/>
  <c r="AQ1207" i="1"/>
  <c r="AP1207" i="1"/>
  <c r="AS1206" i="1"/>
  <c r="AR1206" i="1"/>
  <c r="AQ1206" i="1"/>
  <c r="AP1206" i="1"/>
  <c r="AS1205" i="1"/>
  <c r="AR1205" i="1"/>
  <c r="AQ1205" i="1"/>
  <c r="AP1205" i="1"/>
  <c r="AS1204" i="1"/>
  <c r="AR1204" i="1"/>
  <c r="AQ1204" i="1"/>
  <c r="AP1204" i="1"/>
  <c r="AS1203" i="1"/>
  <c r="AR1203" i="1"/>
  <c r="AQ1203" i="1"/>
  <c r="AP1203" i="1"/>
  <c r="AS1202" i="1"/>
  <c r="AR1202" i="1"/>
  <c r="AQ1202" i="1"/>
  <c r="AP1202" i="1"/>
  <c r="AS1201" i="1"/>
  <c r="AR1201" i="1"/>
  <c r="AQ1201" i="1"/>
  <c r="AP1201" i="1"/>
  <c r="AS1200" i="1"/>
  <c r="AR1200" i="1"/>
  <c r="AQ1200" i="1"/>
  <c r="AP1200" i="1"/>
  <c r="AS1199" i="1"/>
  <c r="AR1199" i="1"/>
  <c r="AQ1199" i="1"/>
  <c r="AP1199" i="1"/>
  <c r="AS1198" i="1"/>
  <c r="AR1198" i="1"/>
  <c r="AQ1198" i="1"/>
  <c r="AP1198" i="1"/>
  <c r="AS1197" i="1"/>
  <c r="AR1197" i="1"/>
  <c r="AQ1197" i="1"/>
  <c r="AP1197" i="1"/>
  <c r="AS1196" i="1"/>
  <c r="AR1196" i="1"/>
  <c r="AQ1196" i="1"/>
  <c r="AP1196" i="1"/>
  <c r="AS1195" i="1"/>
  <c r="AR1195" i="1"/>
  <c r="AQ1195" i="1"/>
  <c r="AP1195" i="1"/>
  <c r="AS1194" i="1"/>
  <c r="AR1194" i="1"/>
  <c r="AQ1194" i="1"/>
  <c r="AP1194" i="1"/>
  <c r="AS1193" i="1"/>
  <c r="AR1193" i="1"/>
  <c r="AQ1193" i="1"/>
  <c r="AP1193" i="1"/>
  <c r="AS1192" i="1"/>
  <c r="AR1192" i="1"/>
  <c r="AQ1192" i="1"/>
  <c r="AP1192" i="1"/>
  <c r="AS1191" i="1"/>
  <c r="AR1191" i="1"/>
  <c r="AQ1191" i="1"/>
  <c r="AP1191" i="1"/>
  <c r="AS1190" i="1"/>
  <c r="AR1190" i="1"/>
  <c r="AQ1190" i="1"/>
  <c r="AP1190" i="1"/>
  <c r="AS1189" i="1"/>
  <c r="AR1189" i="1"/>
  <c r="AQ1189" i="1"/>
  <c r="AP1189" i="1"/>
  <c r="AS1188" i="1"/>
  <c r="AR1188" i="1"/>
  <c r="AQ1188" i="1"/>
  <c r="AP1188" i="1"/>
  <c r="AS1187" i="1"/>
  <c r="AR1187" i="1"/>
  <c r="AQ1187" i="1"/>
  <c r="AP1187" i="1"/>
  <c r="AS1186" i="1"/>
  <c r="AR1186" i="1"/>
  <c r="AQ1186" i="1"/>
  <c r="AP1186" i="1"/>
  <c r="AS1185" i="1"/>
  <c r="AR1185" i="1"/>
  <c r="AQ1185" i="1"/>
  <c r="AP1185" i="1"/>
  <c r="AS1184" i="1"/>
  <c r="AR1184" i="1"/>
  <c r="AQ1184" i="1"/>
  <c r="AP1184" i="1"/>
  <c r="AS1183" i="1"/>
  <c r="AR1183" i="1"/>
  <c r="AQ1183" i="1"/>
  <c r="AP1183" i="1"/>
  <c r="AS1182" i="1"/>
  <c r="AR1182" i="1"/>
  <c r="AQ1182" i="1"/>
  <c r="AP1182" i="1"/>
  <c r="AS1181" i="1"/>
  <c r="AR1181" i="1"/>
  <c r="AQ1181" i="1"/>
  <c r="AP1181" i="1"/>
  <c r="AS1180" i="1"/>
  <c r="AR1180" i="1"/>
  <c r="AQ1180" i="1"/>
  <c r="AP1180" i="1"/>
  <c r="AS1179" i="1"/>
  <c r="AR1179" i="1"/>
  <c r="AQ1179" i="1"/>
  <c r="AP1179" i="1"/>
  <c r="AS1178" i="1"/>
  <c r="AR1178" i="1"/>
  <c r="AQ1178" i="1"/>
  <c r="AP1178" i="1"/>
  <c r="AS1177" i="1"/>
  <c r="AR1177" i="1"/>
  <c r="AQ1177" i="1"/>
  <c r="AP1177" i="1"/>
  <c r="AS1176" i="1"/>
  <c r="AR1176" i="1"/>
  <c r="AQ1176" i="1"/>
  <c r="AP1176" i="1"/>
  <c r="AS1175" i="1"/>
  <c r="AR1175" i="1"/>
  <c r="AQ1175" i="1"/>
  <c r="AP1175" i="1"/>
  <c r="AS1174" i="1"/>
  <c r="AR1174" i="1"/>
  <c r="AQ1174" i="1"/>
  <c r="AP1174" i="1"/>
  <c r="AS1173" i="1"/>
  <c r="AR1173" i="1"/>
  <c r="AQ1173" i="1"/>
  <c r="AP1173" i="1"/>
  <c r="AS1172" i="1"/>
  <c r="AR1172" i="1"/>
  <c r="AQ1172" i="1"/>
  <c r="AP1172" i="1"/>
  <c r="AS1171" i="1"/>
  <c r="AR1171" i="1"/>
  <c r="AQ1171" i="1"/>
  <c r="AP1171" i="1"/>
  <c r="AS1170" i="1"/>
  <c r="AR1170" i="1"/>
  <c r="AQ1170" i="1"/>
  <c r="AP1170" i="1"/>
  <c r="AS1169" i="1"/>
  <c r="AR1169" i="1"/>
  <c r="AQ1169" i="1"/>
  <c r="AP1169" i="1"/>
  <c r="AS1168" i="1"/>
  <c r="AR1168" i="1"/>
  <c r="AQ1168" i="1"/>
  <c r="AP1168" i="1"/>
  <c r="AS1167" i="1"/>
  <c r="AR1167" i="1"/>
  <c r="AQ1167" i="1"/>
  <c r="AP1167" i="1"/>
  <c r="AS1166" i="1"/>
  <c r="AR1166" i="1"/>
  <c r="AQ1166" i="1"/>
  <c r="AP1166" i="1"/>
  <c r="AS1165" i="1"/>
  <c r="AR1165" i="1"/>
  <c r="AQ1165" i="1"/>
  <c r="AP1165" i="1"/>
  <c r="AS1164" i="1"/>
  <c r="AR1164" i="1"/>
  <c r="AQ1164" i="1"/>
  <c r="AP1164" i="1"/>
  <c r="AS1163" i="1"/>
  <c r="AR1163" i="1"/>
  <c r="AQ1163" i="1"/>
  <c r="AP1163" i="1"/>
  <c r="AS1162" i="1"/>
  <c r="AR1162" i="1"/>
  <c r="AQ1162" i="1"/>
  <c r="AP1162" i="1"/>
  <c r="AS1161" i="1"/>
  <c r="AR1161" i="1"/>
  <c r="AQ1161" i="1"/>
  <c r="AP1161" i="1"/>
  <c r="AS1160" i="1"/>
  <c r="AR1160" i="1"/>
  <c r="AQ1160" i="1"/>
  <c r="AP1160" i="1"/>
  <c r="AS1159" i="1"/>
  <c r="AR1159" i="1"/>
  <c r="AQ1159" i="1"/>
  <c r="AP1159" i="1"/>
  <c r="AS1158" i="1"/>
  <c r="AR1158" i="1"/>
  <c r="AQ1158" i="1"/>
  <c r="AP1158" i="1"/>
  <c r="AS1157" i="1"/>
  <c r="AR1157" i="1"/>
  <c r="AQ1157" i="1"/>
  <c r="AP1157" i="1"/>
  <c r="AS1156" i="1"/>
  <c r="AR1156" i="1"/>
  <c r="AQ1156" i="1"/>
  <c r="AP1156" i="1"/>
  <c r="AS1155" i="1"/>
  <c r="AR1155" i="1"/>
  <c r="AQ1155" i="1"/>
  <c r="AP1155" i="1"/>
  <c r="AS1154" i="1"/>
  <c r="AR1154" i="1"/>
  <c r="AQ1154" i="1"/>
  <c r="AP1154" i="1"/>
  <c r="AS1153" i="1"/>
  <c r="AR1153" i="1"/>
  <c r="AQ1153" i="1"/>
  <c r="AP1153" i="1"/>
  <c r="AS1152" i="1"/>
  <c r="AR1152" i="1"/>
  <c r="AQ1152" i="1"/>
  <c r="AP1152" i="1"/>
  <c r="AS1151" i="1"/>
  <c r="AR1151" i="1"/>
  <c r="AQ1151" i="1"/>
  <c r="AP1151" i="1"/>
  <c r="AS1150" i="1"/>
  <c r="AR1150" i="1"/>
  <c r="AQ1150" i="1"/>
  <c r="AP1150" i="1"/>
  <c r="AS1149" i="1"/>
  <c r="AR1149" i="1"/>
  <c r="AQ1149" i="1"/>
  <c r="AP1149" i="1"/>
  <c r="AS1148" i="1"/>
  <c r="AR1148" i="1"/>
  <c r="AQ1148" i="1"/>
  <c r="AP1148" i="1"/>
  <c r="AS1147" i="1"/>
  <c r="AR1147" i="1"/>
  <c r="AQ1147" i="1"/>
  <c r="AP1147" i="1"/>
  <c r="AS1146" i="1"/>
  <c r="AR1146" i="1"/>
  <c r="AQ1146" i="1"/>
  <c r="AP1146" i="1"/>
  <c r="AS1145" i="1"/>
  <c r="AR1145" i="1"/>
  <c r="AQ1145" i="1"/>
  <c r="AP1145" i="1"/>
  <c r="AS1144" i="1"/>
  <c r="AR1144" i="1"/>
  <c r="AQ1144" i="1"/>
  <c r="AP1144" i="1"/>
  <c r="AS1143" i="1"/>
  <c r="AR1143" i="1"/>
  <c r="AQ1143" i="1"/>
  <c r="AP1143" i="1"/>
  <c r="AS1142" i="1"/>
  <c r="AR1142" i="1"/>
  <c r="AQ1142" i="1"/>
  <c r="AP1142" i="1"/>
  <c r="AS1141" i="1"/>
  <c r="AR1141" i="1"/>
  <c r="AQ1141" i="1"/>
  <c r="AP1141" i="1"/>
  <c r="AS1140" i="1"/>
  <c r="AR1140" i="1"/>
  <c r="AQ1140" i="1"/>
  <c r="AP1140" i="1"/>
  <c r="AS1139" i="1"/>
  <c r="AR1139" i="1"/>
  <c r="AQ1139" i="1"/>
  <c r="AP1139" i="1"/>
  <c r="AS1138" i="1"/>
  <c r="AR1138" i="1"/>
  <c r="AQ1138" i="1"/>
  <c r="AP1138" i="1"/>
  <c r="AS1137" i="1"/>
  <c r="AR1137" i="1"/>
  <c r="AQ1137" i="1"/>
  <c r="AP1137" i="1"/>
  <c r="AS1136" i="1"/>
  <c r="AR1136" i="1"/>
  <c r="AQ1136" i="1"/>
  <c r="AP1136" i="1"/>
  <c r="AS1135" i="1"/>
  <c r="AR1135" i="1"/>
  <c r="AQ1135" i="1"/>
  <c r="AP1135" i="1"/>
  <c r="AS1134" i="1"/>
  <c r="AR1134" i="1"/>
  <c r="AQ1134" i="1"/>
  <c r="AP1134" i="1"/>
  <c r="AS1133" i="1"/>
  <c r="AR1133" i="1"/>
  <c r="AQ1133" i="1"/>
  <c r="AP1133" i="1"/>
  <c r="AS1132" i="1"/>
  <c r="AR1132" i="1"/>
  <c r="AQ1132" i="1"/>
  <c r="AP1132" i="1"/>
  <c r="AS1131" i="1"/>
  <c r="AR1131" i="1"/>
  <c r="AQ1131" i="1"/>
  <c r="AP1131" i="1"/>
  <c r="AS1130" i="1"/>
  <c r="AR1130" i="1"/>
  <c r="AQ1130" i="1"/>
  <c r="AP1130" i="1"/>
  <c r="AS1129" i="1"/>
  <c r="AR1129" i="1"/>
  <c r="AQ1129" i="1"/>
  <c r="AP1129" i="1"/>
  <c r="AS1128" i="1"/>
  <c r="AR1128" i="1"/>
  <c r="AQ1128" i="1"/>
  <c r="AP1128" i="1"/>
  <c r="AS1127" i="1"/>
  <c r="AR1127" i="1"/>
  <c r="AQ1127" i="1"/>
  <c r="AP1127" i="1"/>
  <c r="AS1126" i="1"/>
  <c r="AR1126" i="1"/>
  <c r="AQ1126" i="1"/>
  <c r="AP1126" i="1"/>
  <c r="AS1125" i="1"/>
  <c r="AR1125" i="1"/>
  <c r="AQ1125" i="1"/>
  <c r="AP1125" i="1"/>
  <c r="AS1124" i="1"/>
  <c r="AR1124" i="1"/>
  <c r="AQ1124" i="1"/>
  <c r="AP1124" i="1"/>
  <c r="AS1123" i="1"/>
  <c r="AR1123" i="1"/>
  <c r="AQ1123" i="1"/>
  <c r="AP1123" i="1"/>
  <c r="AS1122" i="1"/>
  <c r="AR1122" i="1"/>
  <c r="AQ1122" i="1"/>
  <c r="AP1122" i="1"/>
  <c r="AS1121" i="1"/>
  <c r="AR1121" i="1"/>
  <c r="AQ1121" i="1"/>
  <c r="AP1121" i="1"/>
  <c r="AS1120" i="1"/>
  <c r="AR1120" i="1"/>
  <c r="AQ1120" i="1"/>
  <c r="AP1120" i="1"/>
  <c r="AS1119" i="1"/>
  <c r="AR1119" i="1"/>
  <c r="AQ1119" i="1"/>
  <c r="AP1119" i="1"/>
  <c r="AS1118" i="1"/>
  <c r="AR1118" i="1"/>
  <c r="AQ1118" i="1"/>
  <c r="AP1118" i="1"/>
  <c r="AS1117" i="1"/>
  <c r="AR1117" i="1"/>
  <c r="AQ1117" i="1"/>
  <c r="AP1117" i="1"/>
  <c r="AS1116" i="1"/>
  <c r="AR1116" i="1"/>
  <c r="AQ1116" i="1"/>
  <c r="AP1116" i="1"/>
  <c r="AS1115" i="1"/>
  <c r="AR1115" i="1"/>
  <c r="AQ1115" i="1"/>
  <c r="AP1115" i="1"/>
  <c r="AS1114" i="1"/>
  <c r="AR1114" i="1"/>
  <c r="AQ1114" i="1"/>
  <c r="AP1114" i="1"/>
  <c r="AS1113" i="1"/>
  <c r="AR1113" i="1"/>
  <c r="AQ1113" i="1"/>
  <c r="AP1113" i="1"/>
  <c r="AS1112" i="1"/>
  <c r="AR1112" i="1"/>
  <c r="AQ1112" i="1"/>
  <c r="AP1112" i="1"/>
  <c r="AS1111" i="1"/>
  <c r="AR1111" i="1"/>
  <c r="AQ1111" i="1"/>
  <c r="AP1111" i="1"/>
  <c r="AS1110" i="1"/>
  <c r="AR1110" i="1"/>
  <c r="AQ1110" i="1"/>
  <c r="AP1110" i="1"/>
  <c r="AS1109" i="1"/>
  <c r="AR1109" i="1"/>
  <c r="AQ1109" i="1"/>
  <c r="AP1109" i="1"/>
  <c r="AS1108" i="1"/>
  <c r="AR1108" i="1"/>
  <c r="AQ1108" i="1"/>
  <c r="AP1108" i="1"/>
  <c r="AS1107" i="1"/>
  <c r="AR1107" i="1"/>
  <c r="AQ1107" i="1"/>
  <c r="AP1107" i="1"/>
  <c r="AS1106" i="1"/>
  <c r="AR1106" i="1"/>
  <c r="AQ1106" i="1"/>
  <c r="AP1106" i="1"/>
  <c r="AS1105" i="1"/>
  <c r="AR1105" i="1"/>
  <c r="AQ1105" i="1"/>
  <c r="AP1105" i="1"/>
  <c r="AS1104" i="1"/>
  <c r="AR1104" i="1"/>
  <c r="AQ1104" i="1"/>
  <c r="AP1104" i="1"/>
  <c r="AS1103" i="1"/>
  <c r="AR1103" i="1"/>
  <c r="AQ1103" i="1"/>
  <c r="AP1103" i="1"/>
  <c r="AS1102" i="1"/>
  <c r="AR1102" i="1"/>
  <c r="AQ1102" i="1"/>
  <c r="AP1102" i="1"/>
  <c r="AS1101" i="1"/>
  <c r="AR1101" i="1"/>
  <c r="AQ1101" i="1"/>
  <c r="AP1101" i="1"/>
  <c r="AS1100" i="1"/>
  <c r="AR1100" i="1"/>
  <c r="AQ1100" i="1"/>
  <c r="AP1100" i="1"/>
  <c r="AS1099" i="1"/>
  <c r="AR1099" i="1"/>
  <c r="AQ1099" i="1"/>
  <c r="AP1099" i="1"/>
  <c r="AS1098" i="1"/>
  <c r="AR1098" i="1"/>
  <c r="AQ1098" i="1"/>
  <c r="AP1098" i="1"/>
  <c r="AS1097" i="1"/>
  <c r="AR1097" i="1"/>
  <c r="AQ1097" i="1"/>
  <c r="AP1097" i="1"/>
  <c r="AS1096" i="1"/>
  <c r="AR1096" i="1"/>
  <c r="AQ1096" i="1"/>
  <c r="AP1096" i="1"/>
  <c r="AS1095" i="1"/>
  <c r="AR1095" i="1"/>
  <c r="AQ1095" i="1"/>
  <c r="AP1095" i="1"/>
  <c r="AS1094" i="1"/>
  <c r="AR1094" i="1"/>
  <c r="AQ1094" i="1"/>
  <c r="AP1094" i="1"/>
  <c r="AS1093" i="1"/>
  <c r="AR1093" i="1"/>
  <c r="AQ1093" i="1"/>
  <c r="AP1093" i="1"/>
  <c r="AS1092" i="1"/>
  <c r="AR1092" i="1"/>
  <c r="AQ1092" i="1"/>
  <c r="AP1092" i="1"/>
  <c r="AS1091" i="1"/>
  <c r="AR1091" i="1"/>
  <c r="AQ1091" i="1"/>
  <c r="AP1091" i="1"/>
  <c r="AS1090" i="1"/>
  <c r="AR1090" i="1"/>
  <c r="AQ1090" i="1"/>
  <c r="AP1090" i="1"/>
  <c r="AS1089" i="1"/>
  <c r="AR1089" i="1"/>
  <c r="AQ1089" i="1"/>
  <c r="AP1089" i="1"/>
  <c r="AS1088" i="1"/>
  <c r="AR1088" i="1"/>
  <c r="AQ1088" i="1"/>
  <c r="AP1088" i="1"/>
  <c r="AS1087" i="1"/>
  <c r="AR1087" i="1"/>
  <c r="AQ1087" i="1"/>
  <c r="AP1087" i="1"/>
  <c r="AS1086" i="1"/>
  <c r="AR1086" i="1"/>
  <c r="AQ1086" i="1"/>
  <c r="AP1086" i="1"/>
  <c r="AS1085" i="1"/>
  <c r="AR1085" i="1"/>
  <c r="AQ1085" i="1"/>
  <c r="AP1085" i="1"/>
  <c r="AS1084" i="1"/>
  <c r="AR1084" i="1"/>
  <c r="AQ1084" i="1"/>
  <c r="AP1084" i="1"/>
  <c r="AS1083" i="1"/>
  <c r="AR1083" i="1"/>
  <c r="AQ1083" i="1"/>
  <c r="AP1083" i="1"/>
  <c r="AS1082" i="1"/>
  <c r="AR1082" i="1"/>
  <c r="AQ1082" i="1"/>
  <c r="AP1082" i="1"/>
  <c r="AS1081" i="1"/>
  <c r="AR1081" i="1"/>
  <c r="AQ1081" i="1"/>
  <c r="AP1081" i="1"/>
  <c r="AS1080" i="1"/>
  <c r="AR1080" i="1"/>
  <c r="AQ1080" i="1"/>
  <c r="AP1080" i="1"/>
  <c r="AS1079" i="1"/>
  <c r="AR1079" i="1"/>
  <c r="AQ1079" i="1"/>
  <c r="AP1079" i="1"/>
  <c r="AS1078" i="1"/>
  <c r="AR1078" i="1"/>
  <c r="AQ1078" i="1"/>
  <c r="AP1078" i="1"/>
  <c r="AS1077" i="1"/>
  <c r="AR1077" i="1"/>
  <c r="AQ1077" i="1"/>
  <c r="AP1077" i="1"/>
  <c r="AS1076" i="1"/>
  <c r="AR1076" i="1"/>
  <c r="AQ1076" i="1"/>
  <c r="AP1076" i="1"/>
  <c r="AS1075" i="1"/>
  <c r="AR1075" i="1"/>
  <c r="AQ1075" i="1"/>
  <c r="AP1075" i="1"/>
  <c r="AS1074" i="1"/>
  <c r="AR1074" i="1"/>
  <c r="AQ1074" i="1"/>
  <c r="AP1074" i="1"/>
  <c r="AS1073" i="1"/>
  <c r="AR1073" i="1"/>
  <c r="AQ1073" i="1"/>
  <c r="AP1073" i="1"/>
  <c r="AS1072" i="1"/>
  <c r="AR1072" i="1"/>
  <c r="AQ1072" i="1"/>
  <c r="AP1072" i="1"/>
  <c r="AS1071" i="1"/>
  <c r="AR1071" i="1"/>
  <c r="AQ1071" i="1"/>
  <c r="AP1071" i="1"/>
  <c r="AS1070" i="1"/>
  <c r="AR1070" i="1"/>
  <c r="AQ1070" i="1"/>
  <c r="AP1070" i="1"/>
  <c r="AS1069" i="1"/>
  <c r="AR1069" i="1"/>
  <c r="AQ1069" i="1"/>
  <c r="AP1069" i="1"/>
  <c r="AS1068" i="1"/>
  <c r="AR1068" i="1"/>
  <c r="AQ1068" i="1"/>
  <c r="AP1068" i="1"/>
  <c r="AS1067" i="1"/>
  <c r="AR1067" i="1"/>
  <c r="AQ1067" i="1"/>
  <c r="AP1067" i="1"/>
  <c r="AS1066" i="1"/>
  <c r="AR1066" i="1"/>
  <c r="AQ1066" i="1"/>
  <c r="AP1066" i="1"/>
  <c r="AS1065" i="1"/>
  <c r="AR1065" i="1"/>
  <c r="AQ1065" i="1"/>
  <c r="AP1065" i="1"/>
  <c r="AS1064" i="1"/>
  <c r="AR1064" i="1"/>
  <c r="AQ1064" i="1"/>
  <c r="AP1064" i="1"/>
  <c r="AS1063" i="1"/>
  <c r="AR1063" i="1"/>
  <c r="AQ1063" i="1"/>
  <c r="AP1063" i="1"/>
  <c r="AS1062" i="1"/>
  <c r="AR1062" i="1"/>
  <c r="AQ1062" i="1"/>
  <c r="AP1062" i="1"/>
  <c r="AS1061" i="1"/>
  <c r="AR1061" i="1"/>
  <c r="AQ1061" i="1"/>
  <c r="AP1061" i="1"/>
  <c r="AS1060" i="1"/>
  <c r="AR1060" i="1"/>
  <c r="AQ1060" i="1"/>
  <c r="AP1060" i="1"/>
  <c r="AS1059" i="1"/>
  <c r="AR1059" i="1"/>
  <c r="AQ1059" i="1"/>
  <c r="AP1059" i="1"/>
  <c r="AS1058" i="1"/>
  <c r="AR1058" i="1"/>
  <c r="AQ1058" i="1"/>
  <c r="AP1058" i="1"/>
  <c r="AS1057" i="1"/>
  <c r="AR1057" i="1"/>
  <c r="AQ1057" i="1"/>
  <c r="AP1057" i="1"/>
  <c r="AS1056" i="1"/>
  <c r="AR1056" i="1"/>
  <c r="AQ1056" i="1"/>
  <c r="AP1056" i="1"/>
  <c r="AS1055" i="1"/>
  <c r="AR1055" i="1"/>
  <c r="AQ1055" i="1"/>
  <c r="AP1055" i="1"/>
  <c r="AS1054" i="1"/>
  <c r="AR1054" i="1"/>
  <c r="AQ1054" i="1"/>
  <c r="AP1054" i="1"/>
  <c r="AS1053" i="1"/>
  <c r="AR1053" i="1"/>
  <c r="AQ1053" i="1"/>
  <c r="AP1053" i="1"/>
  <c r="AS1052" i="1"/>
  <c r="AR1052" i="1"/>
  <c r="AQ1052" i="1"/>
  <c r="AP1052" i="1"/>
  <c r="AS1051" i="1"/>
  <c r="AR1051" i="1"/>
  <c r="AQ1051" i="1"/>
  <c r="AP1051" i="1"/>
  <c r="AS1050" i="1"/>
  <c r="AR1050" i="1"/>
  <c r="AQ1050" i="1"/>
  <c r="AP1050" i="1"/>
  <c r="AS1049" i="1"/>
  <c r="AR1049" i="1"/>
  <c r="AQ1049" i="1"/>
  <c r="AP1049" i="1"/>
  <c r="AS1048" i="1"/>
  <c r="AR1048" i="1"/>
  <c r="AQ1048" i="1"/>
  <c r="AP1048" i="1"/>
  <c r="AS1047" i="1"/>
  <c r="AR1047" i="1"/>
  <c r="AQ1047" i="1"/>
  <c r="AP1047" i="1"/>
  <c r="AS1046" i="1"/>
  <c r="AR1046" i="1"/>
  <c r="AQ1046" i="1"/>
  <c r="AP1046" i="1"/>
  <c r="AS1045" i="1"/>
  <c r="AR1045" i="1"/>
  <c r="AQ1045" i="1"/>
  <c r="AP1045" i="1"/>
  <c r="AS1044" i="1"/>
  <c r="AR1044" i="1"/>
  <c r="AQ1044" i="1"/>
  <c r="AP1044" i="1"/>
  <c r="AS1043" i="1"/>
  <c r="AR1043" i="1"/>
  <c r="AQ1043" i="1"/>
  <c r="AP1043" i="1"/>
  <c r="AS1042" i="1"/>
  <c r="AR1042" i="1"/>
  <c r="AQ1042" i="1"/>
  <c r="AP1042" i="1"/>
  <c r="AS1041" i="1"/>
  <c r="AR1041" i="1"/>
  <c r="AQ1041" i="1"/>
  <c r="AP1041" i="1"/>
  <c r="AS1040" i="1"/>
  <c r="AR1040" i="1"/>
  <c r="AQ1040" i="1"/>
  <c r="AP1040" i="1"/>
  <c r="AS1039" i="1"/>
  <c r="AR1039" i="1"/>
  <c r="AQ1039" i="1"/>
  <c r="AP1039" i="1"/>
  <c r="AS1038" i="1"/>
  <c r="AR1038" i="1"/>
  <c r="AQ1038" i="1"/>
  <c r="AP1038" i="1"/>
  <c r="AS1037" i="1"/>
  <c r="AR1037" i="1"/>
  <c r="AQ1037" i="1"/>
  <c r="AP1037" i="1"/>
  <c r="AS1036" i="1"/>
  <c r="AR1036" i="1"/>
  <c r="AQ1036" i="1"/>
  <c r="AP1036" i="1"/>
  <c r="AS1035" i="1"/>
  <c r="AR1035" i="1"/>
  <c r="AQ1035" i="1"/>
  <c r="AP1035" i="1"/>
  <c r="AS1034" i="1"/>
  <c r="AR1034" i="1"/>
  <c r="AQ1034" i="1"/>
  <c r="AP1034" i="1"/>
  <c r="AS1033" i="1"/>
  <c r="AR1033" i="1"/>
  <c r="AQ1033" i="1"/>
  <c r="AP1033" i="1"/>
  <c r="AS1032" i="1"/>
  <c r="AR1032" i="1"/>
  <c r="AQ1032" i="1"/>
  <c r="AP1032" i="1"/>
  <c r="AS1031" i="1"/>
  <c r="AR1031" i="1"/>
  <c r="AQ1031" i="1"/>
  <c r="AP1031" i="1"/>
  <c r="AS1030" i="1"/>
  <c r="AR1030" i="1"/>
  <c r="AQ1030" i="1"/>
  <c r="AP1030" i="1"/>
  <c r="AS1029" i="1"/>
  <c r="AR1029" i="1"/>
  <c r="AQ1029" i="1"/>
  <c r="AP1029" i="1"/>
  <c r="AS1028" i="1"/>
  <c r="AR1028" i="1"/>
  <c r="AQ1028" i="1"/>
  <c r="AP1028" i="1"/>
  <c r="AS1027" i="1"/>
  <c r="AR1027" i="1"/>
  <c r="AQ1027" i="1"/>
  <c r="AP1027" i="1"/>
  <c r="AS1026" i="1"/>
  <c r="AR1026" i="1"/>
  <c r="AQ1026" i="1"/>
  <c r="AP1026" i="1"/>
  <c r="AS1025" i="1"/>
  <c r="AR1025" i="1"/>
  <c r="AQ1025" i="1"/>
  <c r="AP1025" i="1"/>
  <c r="AS1024" i="1"/>
  <c r="AR1024" i="1"/>
  <c r="AQ1024" i="1"/>
  <c r="AP1024" i="1"/>
  <c r="AS1023" i="1"/>
  <c r="AR1023" i="1"/>
  <c r="AQ1023" i="1"/>
  <c r="AP1023" i="1"/>
  <c r="AS1022" i="1"/>
  <c r="AR1022" i="1"/>
  <c r="AQ1022" i="1"/>
  <c r="AP1022" i="1"/>
  <c r="AS1021" i="1"/>
  <c r="AR1021" i="1"/>
  <c r="AQ1021" i="1"/>
  <c r="AP1021" i="1"/>
  <c r="AS1020" i="1"/>
  <c r="AR1020" i="1"/>
  <c r="AQ1020" i="1"/>
  <c r="AP1020" i="1"/>
  <c r="AS1019" i="1"/>
  <c r="AR1019" i="1"/>
  <c r="AQ1019" i="1"/>
  <c r="AP1019" i="1"/>
  <c r="AS1018" i="1"/>
  <c r="AR1018" i="1"/>
  <c r="AQ1018" i="1"/>
  <c r="AP1018" i="1"/>
  <c r="AS1017" i="1"/>
  <c r="AR1017" i="1"/>
  <c r="AQ1017" i="1"/>
  <c r="AP1017" i="1"/>
  <c r="AS1016" i="1"/>
  <c r="AR1016" i="1"/>
  <c r="AQ1016" i="1"/>
  <c r="AP1016" i="1"/>
  <c r="AS1015" i="1"/>
  <c r="AR1015" i="1"/>
  <c r="AQ1015" i="1"/>
  <c r="AP1015" i="1"/>
  <c r="AS1014" i="1"/>
  <c r="AR1014" i="1"/>
  <c r="AQ1014" i="1"/>
  <c r="AP1014" i="1"/>
  <c r="AS1013" i="1"/>
  <c r="AR1013" i="1"/>
  <c r="AQ1013" i="1"/>
  <c r="AP1013" i="1"/>
  <c r="AS1012" i="1"/>
  <c r="AR1012" i="1"/>
  <c r="AQ1012" i="1"/>
  <c r="AP1012" i="1"/>
  <c r="AS1011" i="1"/>
  <c r="AR1011" i="1"/>
  <c r="AQ1011" i="1"/>
  <c r="AP1011" i="1"/>
  <c r="AS1010" i="1"/>
  <c r="AR1010" i="1"/>
  <c r="AQ1010" i="1"/>
  <c r="AP1010" i="1"/>
  <c r="AS1009" i="1"/>
  <c r="AR1009" i="1"/>
  <c r="AQ1009" i="1"/>
  <c r="AP1009" i="1"/>
  <c r="AS1008" i="1"/>
  <c r="AR1008" i="1"/>
  <c r="AQ1008" i="1"/>
  <c r="AP1008" i="1"/>
  <c r="AS1007" i="1"/>
  <c r="AR1007" i="1"/>
  <c r="AQ1007" i="1"/>
  <c r="AP1007" i="1"/>
  <c r="AS1006" i="1"/>
  <c r="AR1006" i="1"/>
  <c r="AQ1006" i="1"/>
  <c r="AP1006" i="1"/>
  <c r="AS1005" i="1"/>
  <c r="AR1005" i="1"/>
  <c r="AQ1005" i="1"/>
  <c r="AP1005" i="1"/>
  <c r="AS1004" i="1"/>
  <c r="AR1004" i="1"/>
  <c r="AQ1004" i="1"/>
  <c r="AP1004" i="1"/>
  <c r="AS1003" i="1"/>
  <c r="AR1003" i="1"/>
  <c r="AQ1003" i="1"/>
  <c r="AP1003" i="1"/>
  <c r="AS1002" i="1"/>
  <c r="AR1002" i="1"/>
  <c r="AQ1002" i="1"/>
  <c r="AP1002" i="1"/>
  <c r="AS1001" i="1"/>
  <c r="AR1001" i="1"/>
  <c r="AQ1001" i="1"/>
  <c r="AP1001" i="1"/>
  <c r="AS1000" i="1"/>
  <c r="AR1000" i="1"/>
  <c r="AQ1000" i="1"/>
  <c r="AP1000" i="1"/>
  <c r="AS999" i="1"/>
  <c r="AR999" i="1"/>
  <c r="AQ999" i="1"/>
  <c r="AP999" i="1"/>
  <c r="AS998" i="1"/>
  <c r="AR998" i="1"/>
  <c r="AQ998" i="1"/>
  <c r="AP998" i="1"/>
  <c r="AS997" i="1"/>
  <c r="AR997" i="1"/>
  <c r="AQ997" i="1"/>
  <c r="AP997" i="1"/>
  <c r="AS996" i="1"/>
  <c r="AR996" i="1"/>
  <c r="AQ996" i="1"/>
  <c r="AP996" i="1"/>
  <c r="AS995" i="1"/>
  <c r="AR995" i="1"/>
  <c r="AQ995" i="1"/>
  <c r="AP995" i="1"/>
  <c r="AS994" i="1"/>
  <c r="AR994" i="1"/>
  <c r="AQ994" i="1"/>
  <c r="AP994" i="1"/>
  <c r="AS993" i="1"/>
  <c r="AR993" i="1"/>
  <c r="AQ993" i="1"/>
  <c r="AP993" i="1"/>
  <c r="AS992" i="1"/>
  <c r="AR992" i="1"/>
  <c r="AQ992" i="1"/>
  <c r="AP992" i="1"/>
  <c r="AS991" i="1"/>
  <c r="AR991" i="1"/>
  <c r="AQ991" i="1"/>
  <c r="AP991" i="1"/>
  <c r="AS990" i="1"/>
  <c r="AR990" i="1"/>
  <c r="AQ990" i="1"/>
  <c r="AP990" i="1"/>
  <c r="AS989" i="1"/>
  <c r="AR989" i="1"/>
  <c r="AQ989" i="1"/>
  <c r="AP989" i="1"/>
  <c r="AS988" i="1"/>
  <c r="AR988" i="1"/>
  <c r="AQ988" i="1"/>
  <c r="AP988" i="1"/>
  <c r="AS987" i="1"/>
  <c r="AR987" i="1"/>
  <c r="AQ987" i="1"/>
  <c r="AP987" i="1"/>
  <c r="AS986" i="1"/>
  <c r="AR986" i="1"/>
  <c r="AQ986" i="1"/>
  <c r="AP986" i="1"/>
  <c r="AS985" i="1"/>
  <c r="AR985" i="1"/>
  <c r="AQ985" i="1"/>
  <c r="AP985" i="1"/>
  <c r="AS984" i="1"/>
  <c r="AR984" i="1"/>
  <c r="AQ984" i="1"/>
  <c r="AP984" i="1"/>
  <c r="AS983" i="1"/>
  <c r="AR983" i="1"/>
  <c r="AQ983" i="1"/>
  <c r="AP983" i="1"/>
  <c r="AS982" i="1"/>
  <c r="AR982" i="1"/>
  <c r="AQ982" i="1"/>
  <c r="AP982" i="1"/>
  <c r="AS981" i="1"/>
  <c r="AR981" i="1"/>
  <c r="AQ981" i="1"/>
  <c r="AP981" i="1"/>
  <c r="AS980" i="1"/>
  <c r="AR980" i="1"/>
  <c r="AQ980" i="1"/>
  <c r="AP980" i="1"/>
  <c r="AS979" i="1"/>
  <c r="AR979" i="1"/>
  <c r="AQ979" i="1"/>
  <c r="AP979" i="1"/>
  <c r="AS978" i="1"/>
  <c r="AR978" i="1"/>
  <c r="AQ978" i="1"/>
  <c r="AP978" i="1"/>
  <c r="AS977" i="1"/>
  <c r="AR977" i="1"/>
  <c r="AQ977" i="1"/>
  <c r="AP977" i="1"/>
  <c r="AS976" i="1"/>
  <c r="AR976" i="1"/>
  <c r="AQ976" i="1"/>
  <c r="AP976" i="1"/>
  <c r="AS975" i="1"/>
  <c r="AR975" i="1"/>
  <c r="AQ975" i="1"/>
  <c r="AP975" i="1"/>
  <c r="AS974" i="1"/>
  <c r="AR974" i="1"/>
  <c r="AQ974" i="1"/>
  <c r="AP974" i="1"/>
  <c r="AS973" i="1"/>
  <c r="AR973" i="1"/>
  <c r="AQ973" i="1"/>
  <c r="AP973" i="1"/>
  <c r="AS972" i="1"/>
  <c r="AR972" i="1"/>
  <c r="AQ972" i="1"/>
  <c r="AP972" i="1"/>
  <c r="AS971" i="1"/>
  <c r="AR971" i="1"/>
  <c r="AQ971" i="1"/>
  <c r="AP971" i="1"/>
  <c r="AS970" i="1"/>
  <c r="AR970" i="1"/>
  <c r="AQ970" i="1"/>
  <c r="AP970" i="1"/>
  <c r="AS969" i="1"/>
  <c r="AR969" i="1"/>
  <c r="AQ969" i="1"/>
  <c r="AP969" i="1"/>
  <c r="AS968" i="1"/>
  <c r="AR968" i="1"/>
  <c r="AQ968" i="1"/>
  <c r="AP968" i="1"/>
  <c r="AS967" i="1"/>
  <c r="AR967" i="1"/>
  <c r="AQ967" i="1"/>
  <c r="AP967" i="1"/>
  <c r="AS966" i="1"/>
  <c r="AR966" i="1"/>
  <c r="AQ966" i="1"/>
  <c r="AP966" i="1"/>
  <c r="AS965" i="1"/>
  <c r="AR965" i="1"/>
  <c r="AQ965" i="1"/>
  <c r="AP965" i="1"/>
  <c r="AS964" i="1"/>
  <c r="AR964" i="1"/>
  <c r="AQ964" i="1"/>
  <c r="AP964" i="1"/>
  <c r="AS963" i="1"/>
  <c r="AR963" i="1"/>
  <c r="AQ963" i="1"/>
  <c r="AP963" i="1"/>
  <c r="AS962" i="1"/>
  <c r="AR962" i="1"/>
  <c r="AQ962" i="1"/>
  <c r="AP962" i="1"/>
  <c r="AS961" i="1"/>
  <c r="AR961" i="1"/>
  <c r="AQ961" i="1"/>
  <c r="AP961" i="1"/>
  <c r="AS960" i="1"/>
  <c r="AR960" i="1"/>
  <c r="AQ960" i="1"/>
  <c r="AP960" i="1"/>
  <c r="AS959" i="1"/>
  <c r="AR959" i="1"/>
  <c r="AQ959" i="1"/>
  <c r="AP959" i="1"/>
  <c r="AS958" i="1"/>
  <c r="AR958" i="1"/>
  <c r="AQ958" i="1"/>
  <c r="AP958" i="1"/>
  <c r="AS957" i="1"/>
  <c r="AR957" i="1"/>
  <c r="AQ957" i="1"/>
  <c r="AP957" i="1"/>
  <c r="AS956" i="1"/>
  <c r="AR956" i="1"/>
  <c r="AQ956" i="1"/>
  <c r="AP956" i="1"/>
  <c r="AS955" i="1"/>
  <c r="AR955" i="1"/>
  <c r="AQ955" i="1"/>
  <c r="AP955" i="1"/>
  <c r="AS954" i="1"/>
  <c r="AR954" i="1"/>
  <c r="AQ954" i="1"/>
  <c r="AP954" i="1"/>
  <c r="AS953" i="1"/>
  <c r="AR953" i="1"/>
  <c r="AQ953" i="1"/>
  <c r="AP953" i="1"/>
  <c r="AS952" i="1"/>
  <c r="AR952" i="1"/>
  <c r="AQ952" i="1"/>
  <c r="AP952" i="1"/>
  <c r="AS951" i="1"/>
  <c r="AR951" i="1"/>
  <c r="AQ951" i="1"/>
  <c r="AP951" i="1"/>
  <c r="AS950" i="1"/>
  <c r="AR950" i="1"/>
  <c r="AQ950" i="1"/>
  <c r="AP950" i="1"/>
  <c r="AS949" i="1"/>
  <c r="AR949" i="1"/>
  <c r="AQ949" i="1"/>
  <c r="AP949" i="1"/>
  <c r="AS948" i="1"/>
  <c r="AR948" i="1"/>
  <c r="AQ948" i="1"/>
  <c r="AP948" i="1"/>
  <c r="AS947" i="1"/>
  <c r="AR947" i="1"/>
  <c r="AQ947" i="1"/>
  <c r="AP947" i="1"/>
  <c r="AS946" i="1"/>
  <c r="AR946" i="1"/>
  <c r="AQ946" i="1"/>
  <c r="AP946" i="1"/>
  <c r="AS945" i="1"/>
  <c r="AR945" i="1"/>
  <c r="AQ945" i="1"/>
  <c r="AP945" i="1"/>
  <c r="AS944" i="1"/>
  <c r="AR944" i="1"/>
  <c r="AQ944" i="1"/>
  <c r="AP944" i="1"/>
  <c r="AS943" i="1"/>
  <c r="AR943" i="1"/>
  <c r="AQ943" i="1"/>
  <c r="AP943" i="1"/>
  <c r="AS942" i="1"/>
  <c r="AR942" i="1"/>
  <c r="AQ942" i="1"/>
  <c r="AP942" i="1"/>
  <c r="AS941" i="1"/>
  <c r="AR941" i="1"/>
  <c r="AQ941" i="1"/>
  <c r="AP941" i="1"/>
  <c r="AS940" i="1"/>
  <c r="AR940" i="1"/>
  <c r="AQ940" i="1"/>
  <c r="AP940" i="1"/>
  <c r="AS939" i="1"/>
  <c r="AR939" i="1"/>
  <c r="AQ939" i="1"/>
  <c r="AP939" i="1"/>
  <c r="AS938" i="1"/>
  <c r="AR938" i="1"/>
  <c r="AQ938" i="1"/>
  <c r="AP938" i="1"/>
  <c r="AS937" i="1"/>
  <c r="AR937" i="1"/>
  <c r="AQ937" i="1"/>
  <c r="AP937" i="1"/>
  <c r="AS936" i="1"/>
  <c r="AR936" i="1"/>
  <c r="AQ936" i="1"/>
  <c r="AP936" i="1"/>
  <c r="AS935" i="1"/>
  <c r="AR935" i="1"/>
  <c r="AQ935" i="1"/>
  <c r="AP935" i="1"/>
  <c r="AS934" i="1"/>
  <c r="AR934" i="1"/>
  <c r="AQ934" i="1"/>
  <c r="AP934" i="1"/>
  <c r="AS933" i="1"/>
  <c r="AR933" i="1"/>
  <c r="AQ933" i="1"/>
  <c r="AP933" i="1"/>
  <c r="AS932" i="1"/>
  <c r="AR932" i="1"/>
  <c r="AQ932" i="1"/>
  <c r="AP932" i="1"/>
  <c r="AS931" i="1"/>
  <c r="AR931" i="1"/>
  <c r="AQ931" i="1"/>
  <c r="AP931" i="1"/>
  <c r="AS930" i="1"/>
  <c r="AR930" i="1"/>
  <c r="AQ930" i="1"/>
  <c r="AP930" i="1"/>
  <c r="AS929" i="1"/>
  <c r="AR929" i="1"/>
  <c r="AQ929" i="1"/>
  <c r="AP929" i="1"/>
  <c r="AS928" i="1"/>
  <c r="AR928" i="1"/>
  <c r="AQ928" i="1"/>
  <c r="AP928" i="1"/>
  <c r="AS927" i="1"/>
  <c r="AR927" i="1"/>
  <c r="AQ927" i="1"/>
  <c r="AP927" i="1"/>
  <c r="AS926" i="1"/>
  <c r="AR926" i="1"/>
  <c r="AQ926" i="1"/>
  <c r="AP926" i="1"/>
  <c r="AS925" i="1"/>
  <c r="AR925" i="1"/>
  <c r="AQ925" i="1"/>
  <c r="AP925" i="1"/>
  <c r="AS924" i="1"/>
  <c r="AR924" i="1"/>
  <c r="AQ924" i="1"/>
  <c r="AP924" i="1"/>
  <c r="AS923" i="1"/>
  <c r="AR923" i="1"/>
  <c r="AQ923" i="1"/>
  <c r="AP923" i="1"/>
  <c r="AS922" i="1"/>
  <c r="AR922" i="1"/>
  <c r="AQ922" i="1"/>
  <c r="AP922" i="1"/>
  <c r="AS921" i="1"/>
  <c r="AR921" i="1"/>
  <c r="AQ921" i="1"/>
  <c r="AP921" i="1"/>
  <c r="AS920" i="1"/>
  <c r="AR920" i="1"/>
  <c r="AQ920" i="1"/>
  <c r="AP920" i="1"/>
  <c r="AS919" i="1"/>
  <c r="AR919" i="1"/>
  <c r="AQ919" i="1"/>
  <c r="AP919" i="1"/>
  <c r="AS918" i="1"/>
  <c r="AR918" i="1"/>
  <c r="AQ918" i="1"/>
  <c r="AP918" i="1"/>
  <c r="AS917" i="1"/>
  <c r="AR917" i="1"/>
  <c r="AQ917" i="1"/>
  <c r="AP917" i="1"/>
  <c r="AS916" i="1"/>
  <c r="AR916" i="1"/>
  <c r="AQ916" i="1"/>
  <c r="AP916" i="1"/>
  <c r="AS915" i="1"/>
  <c r="AR915" i="1"/>
  <c r="AQ915" i="1"/>
  <c r="AP915" i="1"/>
  <c r="AS914" i="1"/>
  <c r="AR914" i="1"/>
  <c r="AQ914" i="1"/>
  <c r="AP914" i="1"/>
  <c r="AS913" i="1"/>
  <c r="AR913" i="1"/>
  <c r="AQ913" i="1"/>
  <c r="AP913" i="1"/>
  <c r="AS912" i="1"/>
  <c r="AR912" i="1"/>
  <c r="AQ912" i="1"/>
  <c r="AP912" i="1"/>
  <c r="AS911" i="1"/>
  <c r="AR911" i="1"/>
  <c r="AQ911" i="1"/>
  <c r="AP911" i="1"/>
  <c r="AS910" i="1"/>
  <c r="AR910" i="1"/>
  <c r="AQ910" i="1"/>
  <c r="AP910" i="1"/>
  <c r="AS909" i="1"/>
  <c r="AR909" i="1"/>
  <c r="AQ909" i="1"/>
  <c r="AP909" i="1"/>
  <c r="AS908" i="1"/>
  <c r="AR908" i="1"/>
  <c r="AQ908" i="1"/>
  <c r="AP908" i="1"/>
  <c r="AS907" i="1"/>
  <c r="AR907" i="1"/>
  <c r="AQ907" i="1"/>
  <c r="AP907" i="1"/>
  <c r="AS906" i="1"/>
  <c r="AR906" i="1"/>
  <c r="AQ906" i="1"/>
  <c r="AP906" i="1"/>
  <c r="AS905" i="1"/>
  <c r="AR905" i="1"/>
  <c r="AQ905" i="1"/>
  <c r="AP905" i="1"/>
  <c r="AS904" i="1"/>
  <c r="AR904" i="1"/>
  <c r="AQ904" i="1"/>
  <c r="AP904" i="1"/>
  <c r="AS903" i="1"/>
  <c r="AR903" i="1"/>
  <c r="AQ903" i="1"/>
  <c r="AP903" i="1"/>
  <c r="AS902" i="1"/>
  <c r="AR902" i="1"/>
  <c r="AQ902" i="1"/>
  <c r="AP902" i="1"/>
  <c r="AS901" i="1"/>
  <c r="AR901" i="1"/>
  <c r="AQ901" i="1"/>
  <c r="AP901" i="1"/>
  <c r="AS900" i="1"/>
  <c r="AR900" i="1"/>
  <c r="AQ900" i="1"/>
  <c r="AP900" i="1"/>
  <c r="AS899" i="1"/>
  <c r="AR899" i="1"/>
  <c r="AQ899" i="1"/>
  <c r="AP899" i="1"/>
  <c r="AS898" i="1"/>
  <c r="AR898" i="1"/>
  <c r="AQ898" i="1"/>
  <c r="AP898" i="1"/>
  <c r="AS897" i="1"/>
  <c r="AR897" i="1"/>
  <c r="AQ897" i="1"/>
  <c r="AP897" i="1"/>
  <c r="AS896" i="1"/>
  <c r="AR896" i="1"/>
  <c r="AQ896" i="1"/>
  <c r="AP896" i="1"/>
  <c r="AS895" i="1"/>
  <c r="AR895" i="1"/>
  <c r="AQ895" i="1"/>
  <c r="AP895" i="1"/>
  <c r="AS894" i="1"/>
  <c r="AR894" i="1"/>
  <c r="AQ894" i="1"/>
  <c r="AP894" i="1"/>
  <c r="AS893" i="1"/>
  <c r="AR893" i="1"/>
  <c r="AQ893" i="1"/>
  <c r="AP893" i="1"/>
  <c r="AS892" i="1"/>
  <c r="AR892" i="1"/>
  <c r="AQ892" i="1"/>
  <c r="AP892" i="1"/>
  <c r="AS891" i="1"/>
  <c r="AR891" i="1"/>
  <c r="AQ891" i="1"/>
  <c r="AP891" i="1"/>
  <c r="AS890" i="1"/>
  <c r="AR890" i="1"/>
  <c r="AQ890" i="1"/>
  <c r="AP890" i="1"/>
  <c r="AS889" i="1"/>
  <c r="AR889" i="1"/>
  <c r="AQ889" i="1"/>
  <c r="AP889" i="1"/>
  <c r="AS888" i="1"/>
  <c r="AR888" i="1"/>
  <c r="AQ888" i="1"/>
  <c r="AP888" i="1"/>
  <c r="AS887" i="1"/>
  <c r="AR887" i="1"/>
  <c r="AQ887" i="1"/>
  <c r="AP887" i="1"/>
  <c r="AS886" i="1"/>
  <c r="AR886" i="1"/>
  <c r="AQ886" i="1"/>
  <c r="AP886" i="1"/>
  <c r="AS885" i="1"/>
  <c r="AR885" i="1"/>
  <c r="AQ885" i="1"/>
  <c r="AP885" i="1"/>
  <c r="AS884" i="1"/>
  <c r="AR884" i="1"/>
  <c r="AQ884" i="1"/>
  <c r="AP884" i="1"/>
  <c r="AS883" i="1"/>
  <c r="AR883" i="1"/>
  <c r="AQ883" i="1"/>
  <c r="AP883" i="1"/>
  <c r="AS882" i="1"/>
  <c r="AR882" i="1"/>
  <c r="AQ882" i="1"/>
  <c r="AP882" i="1"/>
  <c r="AS881" i="1"/>
  <c r="AR881" i="1"/>
  <c r="AQ881" i="1"/>
  <c r="AP881" i="1"/>
  <c r="AS880" i="1"/>
  <c r="AR880" i="1"/>
  <c r="AQ880" i="1"/>
  <c r="AP880" i="1"/>
  <c r="AS879" i="1"/>
  <c r="AR879" i="1"/>
  <c r="AQ879" i="1"/>
  <c r="AP879" i="1"/>
  <c r="AS878" i="1"/>
  <c r="AR878" i="1"/>
  <c r="AQ878" i="1"/>
  <c r="AP878" i="1"/>
  <c r="AS877" i="1"/>
  <c r="AR877" i="1"/>
  <c r="AQ877" i="1"/>
  <c r="AP877" i="1"/>
  <c r="AS876" i="1"/>
  <c r="AR876" i="1"/>
  <c r="AQ876" i="1"/>
  <c r="AP876" i="1"/>
  <c r="AS875" i="1"/>
  <c r="AR875" i="1"/>
  <c r="AQ875" i="1"/>
  <c r="AP875" i="1"/>
  <c r="AS874" i="1"/>
  <c r="AR874" i="1"/>
  <c r="AQ874" i="1"/>
  <c r="AP874" i="1"/>
  <c r="AS873" i="1"/>
  <c r="AR873" i="1"/>
  <c r="AQ873" i="1"/>
  <c r="AP873" i="1"/>
  <c r="AS872" i="1"/>
  <c r="AR872" i="1"/>
  <c r="AQ872" i="1"/>
  <c r="AP872" i="1"/>
  <c r="AS871" i="1"/>
  <c r="AR871" i="1"/>
  <c r="AQ871" i="1"/>
  <c r="AP871" i="1"/>
  <c r="AS870" i="1"/>
  <c r="AR870" i="1"/>
  <c r="AQ870" i="1"/>
  <c r="AP870" i="1"/>
  <c r="AS869" i="1"/>
  <c r="AR869" i="1"/>
  <c r="AQ869" i="1"/>
  <c r="AP869" i="1"/>
  <c r="AS868" i="1"/>
  <c r="AR868" i="1"/>
  <c r="AQ868" i="1"/>
  <c r="AP868" i="1"/>
  <c r="AS867" i="1"/>
  <c r="AR867" i="1"/>
  <c r="AQ867" i="1"/>
  <c r="AP867" i="1"/>
  <c r="AS866" i="1"/>
  <c r="AR866" i="1"/>
  <c r="AQ866" i="1"/>
  <c r="AP866" i="1"/>
  <c r="AS865" i="1"/>
  <c r="AR865" i="1"/>
  <c r="AQ865" i="1"/>
  <c r="AP865" i="1"/>
  <c r="AS864" i="1"/>
  <c r="AR864" i="1"/>
  <c r="AQ864" i="1"/>
  <c r="AP864" i="1"/>
  <c r="AS863" i="1"/>
  <c r="AR863" i="1"/>
  <c r="AQ863" i="1"/>
  <c r="AP863" i="1"/>
  <c r="AS862" i="1"/>
  <c r="AR862" i="1"/>
  <c r="AQ862" i="1"/>
  <c r="AP862" i="1"/>
  <c r="AS861" i="1"/>
  <c r="AR861" i="1"/>
  <c r="AQ861" i="1"/>
  <c r="AP861" i="1"/>
  <c r="AS860" i="1"/>
  <c r="AR860" i="1"/>
  <c r="AQ860" i="1"/>
  <c r="AP860" i="1"/>
  <c r="AS859" i="1"/>
  <c r="AR859" i="1"/>
  <c r="AQ859" i="1"/>
  <c r="AP859" i="1"/>
  <c r="AS858" i="1"/>
  <c r="AR858" i="1"/>
  <c r="AQ858" i="1"/>
  <c r="AP858" i="1"/>
  <c r="AS857" i="1"/>
  <c r="AR857" i="1"/>
  <c r="AQ857" i="1"/>
  <c r="AP857" i="1"/>
  <c r="AS856" i="1"/>
  <c r="AR856" i="1"/>
  <c r="AQ856" i="1"/>
  <c r="AP856" i="1"/>
  <c r="AS855" i="1"/>
  <c r="AR855" i="1"/>
  <c r="AQ855" i="1"/>
  <c r="AP855" i="1"/>
  <c r="AS854" i="1"/>
  <c r="AR854" i="1"/>
  <c r="AQ854" i="1"/>
  <c r="AP854" i="1"/>
  <c r="AS853" i="1"/>
  <c r="AR853" i="1"/>
  <c r="AQ853" i="1"/>
  <c r="AP853" i="1"/>
  <c r="AS852" i="1"/>
  <c r="AR852" i="1"/>
  <c r="AQ852" i="1"/>
  <c r="AP852" i="1"/>
  <c r="AS851" i="1"/>
  <c r="AR851" i="1"/>
  <c r="AQ851" i="1"/>
  <c r="AP851" i="1"/>
  <c r="AS850" i="1"/>
  <c r="AR850" i="1"/>
  <c r="AQ850" i="1"/>
  <c r="AP850" i="1"/>
  <c r="AS849" i="1"/>
  <c r="AR849" i="1"/>
  <c r="AQ849" i="1"/>
  <c r="AP849" i="1"/>
  <c r="AS848" i="1"/>
  <c r="AR848" i="1"/>
  <c r="AQ848" i="1"/>
  <c r="AP848" i="1"/>
  <c r="AS847" i="1"/>
  <c r="AR847" i="1"/>
  <c r="AQ847" i="1"/>
  <c r="AP847" i="1"/>
  <c r="AS846" i="1"/>
  <c r="AR846" i="1"/>
  <c r="AQ846" i="1"/>
  <c r="AP846" i="1"/>
  <c r="AS845" i="1"/>
  <c r="AR845" i="1"/>
  <c r="AQ845" i="1"/>
  <c r="AP845" i="1"/>
  <c r="AS844" i="1"/>
  <c r="AR844" i="1"/>
  <c r="AQ844" i="1"/>
  <c r="AP844" i="1"/>
  <c r="AS843" i="1"/>
  <c r="AR843" i="1"/>
  <c r="AQ843" i="1"/>
  <c r="AP843" i="1"/>
  <c r="AS842" i="1"/>
  <c r="AR842" i="1"/>
  <c r="AQ842" i="1"/>
  <c r="AP842" i="1"/>
  <c r="AS841" i="1"/>
  <c r="AR841" i="1"/>
  <c r="AQ841" i="1"/>
  <c r="AP841" i="1"/>
  <c r="AS840" i="1"/>
  <c r="AR840" i="1"/>
  <c r="AQ840" i="1"/>
  <c r="AP840" i="1"/>
  <c r="AS839" i="1"/>
  <c r="AR839" i="1"/>
  <c r="AQ839" i="1"/>
  <c r="AP839" i="1"/>
  <c r="AS838" i="1"/>
  <c r="AR838" i="1"/>
  <c r="AQ838" i="1"/>
  <c r="AP838" i="1"/>
  <c r="AS837" i="1"/>
  <c r="AR837" i="1"/>
  <c r="AQ837" i="1"/>
  <c r="AP837" i="1"/>
  <c r="AS836" i="1"/>
  <c r="AR836" i="1"/>
  <c r="AQ836" i="1"/>
  <c r="AP836" i="1"/>
  <c r="AS835" i="1"/>
  <c r="AR835" i="1"/>
  <c r="AQ835" i="1"/>
  <c r="AP835" i="1"/>
  <c r="AS834" i="1"/>
  <c r="AR834" i="1"/>
  <c r="AQ834" i="1"/>
  <c r="AP834" i="1"/>
  <c r="AS833" i="1"/>
  <c r="AR833" i="1"/>
  <c r="AQ833" i="1"/>
  <c r="AP833" i="1"/>
  <c r="AS832" i="1"/>
  <c r="AR832" i="1"/>
  <c r="AQ832" i="1"/>
  <c r="AP832" i="1"/>
  <c r="AS831" i="1"/>
  <c r="AR831" i="1"/>
  <c r="AQ831" i="1"/>
  <c r="AP831" i="1"/>
  <c r="AS830" i="1"/>
  <c r="AR830" i="1"/>
  <c r="AQ830" i="1"/>
  <c r="AP830" i="1"/>
  <c r="AS829" i="1"/>
  <c r="AR829" i="1"/>
  <c r="AQ829" i="1"/>
  <c r="AP829" i="1"/>
  <c r="AS828" i="1"/>
  <c r="AR828" i="1"/>
  <c r="AQ828" i="1"/>
  <c r="AP828" i="1"/>
  <c r="AS827" i="1"/>
  <c r="AR827" i="1"/>
  <c r="AQ827" i="1"/>
  <c r="AP827" i="1"/>
  <c r="AS826" i="1"/>
  <c r="AR826" i="1"/>
  <c r="AQ826" i="1"/>
  <c r="AP826" i="1"/>
  <c r="AS825" i="1"/>
  <c r="AR825" i="1"/>
  <c r="AQ825" i="1"/>
  <c r="AP825" i="1"/>
  <c r="AS824" i="1"/>
  <c r="AR824" i="1"/>
  <c r="AQ824" i="1"/>
  <c r="AP824" i="1"/>
  <c r="AS823" i="1"/>
  <c r="AR823" i="1"/>
  <c r="AQ823" i="1"/>
  <c r="AP823" i="1"/>
  <c r="AS822" i="1"/>
  <c r="AR822" i="1"/>
  <c r="AQ822" i="1"/>
  <c r="AP822" i="1"/>
  <c r="AS821" i="1"/>
  <c r="AR821" i="1"/>
  <c r="AQ821" i="1"/>
  <c r="AP821" i="1"/>
  <c r="AS820" i="1"/>
  <c r="AR820" i="1"/>
  <c r="AQ820" i="1"/>
  <c r="AP820" i="1"/>
  <c r="AS819" i="1"/>
  <c r="AR819" i="1"/>
  <c r="AQ819" i="1"/>
  <c r="AP819" i="1"/>
  <c r="AS818" i="1"/>
  <c r="AR818" i="1"/>
  <c r="AQ818" i="1"/>
  <c r="AP818" i="1"/>
  <c r="AS817" i="1"/>
  <c r="AR817" i="1"/>
  <c r="AQ817" i="1"/>
  <c r="AP817" i="1"/>
  <c r="AS816" i="1"/>
  <c r="AR816" i="1"/>
  <c r="AQ816" i="1"/>
  <c r="AP816" i="1"/>
  <c r="AS815" i="1"/>
  <c r="AR815" i="1"/>
  <c r="AQ815" i="1"/>
  <c r="AP815" i="1"/>
  <c r="AS814" i="1"/>
  <c r="AR814" i="1"/>
  <c r="AQ814" i="1"/>
  <c r="AP814" i="1"/>
  <c r="AS813" i="1"/>
  <c r="AR813" i="1"/>
  <c r="AQ813" i="1"/>
  <c r="AP813" i="1"/>
  <c r="AS812" i="1"/>
  <c r="AR812" i="1"/>
  <c r="AQ812" i="1"/>
  <c r="AP812" i="1"/>
  <c r="AS811" i="1"/>
  <c r="AR811" i="1"/>
  <c r="AQ811" i="1"/>
  <c r="AP811" i="1"/>
  <c r="AS810" i="1"/>
  <c r="AR810" i="1"/>
  <c r="AQ810" i="1"/>
  <c r="AP810" i="1"/>
  <c r="AS809" i="1"/>
  <c r="AR809" i="1"/>
  <c r="AQ809" i="1"/>
  <c r="AP809" i="1"/>
  <c r="AS808" i="1"/>
  <c r="AR808" i="1"/>
  <c r="AQ808" i="1"/>
  <c r="AP808" i="1"/>
  <c r="AS807" i="1"/>
  <c r="AR807" i="1"/>
  <c r="AQ807" i="1"/>
  <c r="AP807" i="1"/>
  <c r="AS806" i="1"/>
  <c r="AR806" i="1"/>
  <c r="AQ806" i="1"/>
  <c r="AP806" i="1"/>
  <c r="AS805" i="1"/>
  <c r="AR805" i="1"/>
  <c r="AQ805" i="1"/>
  <c r="AP805" i="1"/>
  <c r="AS804" i="1"/>
  <c r="AR804" i="1"/>
  <c r="AQ804" i="1"/>
  <c r="AP804" i="1"/>
  <c r="AS803" i="1"/>
  <c r="AR803" i="1"/>
  <c r="AQ803" i="1"/>
  <c r="AP803" i="1"/>
  <c r="AS802" i="1"/>
  <c r="AR802" i="1"/>
  <c r="AQ802" i="1"/>
  <c r="AP802" i="1"/>
  <c r="AS801" i="1"/>
  <c r="AR801" i="1"/>
  <c r="AQ801" i="1"/>
  <c r="AP801" i="1"/>
  <c r="AS800" i="1"/>
  <c r="AR800" i="1"/>
  <c r="AQ800" i="1"/>
  <c r="AP800" i="1"/>
  <c r="AS799" i="1"/>
  <c r="AR799" i="1"/>
  <c r="AQ799" i="1"/>
  <c r="AP799" i="1"/>
  <c r="AS798" i="1"/>
  <c r="AR798" i="1"/>
  <c r="AQ798" i="1"/>
  <c r="AP798" i="1"/>
  <c r="AS797" i="1"/>
  <c r="AR797" i="1"/>
  <c r="AQ797" i="1"/>
  <c r="AP797" i="1"/>
  <c r="AS796" i="1"/>
  <c r="AR796" i="1"/>
  <c r="AQ796" i="1"/>
  <c r="AP796" i="1"/>
  <c r="AS795" i="1"/>
  <c r="AR795" i="1"/>
  <c r="AQ795" i="1"/>
  <c r="AP795" i="1"/>
  <c r="AS794" i="1"/>
  <c r="AR794" i="1"/>
  <c r="AQ794" i="1"/>
  <c r="AP794" i="1"/>
  <c r="AS793" i="1"/>
  <c r="AR793" i="1"/>
  <c r="AQ793" i="1"/>
  <c r="AP793" i="1"/>
  <c r="AS792" i="1"/>
  <c r="AR792" i="1"/>
  <c r="AQ792" i="1"/>
  <c r="AP792" i="1"/>
  <c r="AS791" i="1"/>
  <c r="AR791" i="1"/>
  <c r="AQ791" i="1"/>
  <c r="AP791" i="1"/>
  <c r="AS790" i="1"/>
  <c r="AR790" i="1"/>
  <c r="AQ790" i="1"/>
  <c r="AP790" i="1"/>
  <c r="AS789" i="1"/>
  <c r="AR789" i="1"/>
  <c r="AQ789" i="1"/>
  <c r="AP789" i="1"/>
  <c r="AS788" i="1"/>
  <c r="AR788" i="1"/>
  <c r="AQ788" i="1"/>
  <c r="AP788" i="1"/>
  <c r="AS787" i="1"/>
  <c r="AR787" i="1"/>
  <c r="AQ787" i="1"/>
  <c r="AP787" i="1"/>
  <c r="AS786" i="1"/>
  <c r="AR786" i="1"/>
  <c r="AQ786" i="1"/>
  <c r="AP786" i="1"/>
  <c r="AS785" i="1"/>
  <c r="AR785" i="1"/>
  <c r="AQ785" i="1"/>
  <c r="AP785" i="1"/>
  <c r="AS784" i="1"/>
  <c r="AR784" i="1"/>
  <c r="AQ784" i="1"/>
  <c r="AP784" i="1"/>
  <c r="AS783" i="1"/>
  <c r="AR783" i="1"/>
  <c r="AQ783" i="1"/>
  <c r="AP783" i="1"/>
  <c r="AS782" i="1"/>
  <c r="AR782" i="1"/>
  <c r="AQ782" i="1"/>
  <c r="AP782" i="1"/>
  <c r="AS781" i="1"/>
  <c r="AR781" i="1"/>
  <c r="AQ781" i="1"/>
  <c r="AP781" i="1"/>
  <c r="AS780" i="1"/>
  <c r="AR780" i="1"/>
  <c r="AQ780" i="1"/>
  <c r="AP780" i="1"/>
  <c r="AS779" i="1"/>
  <c r="AR779" i="1"/>
  <c r="AQ779" i="1"/>
  <c r="AP779" i="1"/>
  <c r="AS778" i="1"/>
  <c r="AR778" i="1"/>
  <c r="AQ778" i="1"/>
  <c r="AP778" i="1"/>
  <c r="AS777" i="1"/>
  <c r="AR777" i="1"/>
  <c r="AQ777" i="1"/>
  <c r="AP777" i="1"/>
  <c r="AS776" i="1"/>
  <c r="AR776" i="1"/>
  <c r="AQ776" i="1"/>
  <c r="AP776" i="1"/>
  <c r="AS775" i="1"/>
  <c r="AR775" i="1"/>
  <c r="AQ775" i="1"/>
  <c r="AP775" i="1"/>
  <c r="AS774" i="1"/>
  <c r="AR774" i="1"/>
  <c r="AQ774" i="1"/>
  <c r="AP774" i="1"/>
  <c r="AS773" i="1"/>
  <c r="AR773" i="1"/>
  <c r="AQ773" i="1"/>
  <c r="AP773" i="1"/>
  <c r="AS772" i="1"/>
  <c r="AR772" i="1"/>
  <c r="AQ772" i="1"/>
  <c r="AP772" i="1"/>
  <c r="AS771" i="1"/>
  <c r="AR771" i="1"/>
  <c r="AQ771" i="1"/>
  <c r="AP771" i="1"/>
  <c r="AS770" i="1"/>
  <c r="AR770" i="1"/>
  <c r="AQ770" i="1"/>
  <c r="AP770" i="1"/>
  <c r="AS769" i="1"/>
  <c r="AR769" i="1"/>
  <c r="AQ769" i="1"/>
  <c r="AP769" i="1"/>
  <c r="AS768" i="1"/>
  <c r="AR768" i="1"/>
  <c r="AQ768" i="1"/>
  <c r="AP768" i="1"/>
  <c r="AS767" i="1"/>
  <c r="AR767" i="1"/>
  <c r="AQ767" i="1"/>
  <c r="AP767" i="1"/>
  <c r="AS766" i="1"/>
  <c r="AR766" i="1"/>
  <c r="AQ766" i="1"/>
  <c r="AP766" i="1"/>
  <c r="AS765" i="1"/>
  <c r="AR765" i="1"/>
  <c r="AQ765" i="1"/>
  <c r="AP765" i="1"/>
  <c r="AS764" i="1"/>
  <c r="AR764" i="1"/>
  <c r="AQ764" i="1"/>
  <c r="AP764" i="1"/>
  <c r="AS763" i="1"/>
  <c r="AR763" i="1"/>
  <c r="AQ763" i="1"/>
  <c r="AP763" i="1"/>
  <c r="AS762" i="1"/>
  <c r="AR762" i="1"/>
  <c r="AQ762" i="1"/>
  <c r="AP762" i="1"/>
  <c r="AS761" i="1"/>
  <c r="AR761" i="1"/>
  <c r="AQ761" i="1"/>
  <c r="AP761" i="1"/>
  <c r="AS760" i="1"/>
  <c r="AR760" i="1"/>
  <c r="AQ760" i="1"/>
  <c r="AP760" i="1"/>
  <c r="AS759" i="1"/>
  <c r="AR759" i="1"/>
  <c r="AQ759" i="1"/>
  <c r="AP759" i="1"/>
  <c r="AS758" i="1"/>
  <c r="AR758" i="1"/>
  <c r="AQ758" i="1"/>
  <c r="AP758" i="1"/>
  <c r="AS757" i="1"/>
  <c r="AR757" i="1"/>
  <c r="AQ757" i="1"/>
  <c r="AP757" i="1"/>
  <c r="AS756" i="1"/>
  <c r="AR756" i="1"/>
  <c r="AQ756" i="1"/>
  <c r="AP756" i="1"/>
  <c r="AS755" i="1"/>
  <c r="AR755" i="1"/>
  <c r="AQ755" i="1"/>
  <c r="AP755" i="1"/>
  <c r="AS754" i="1"/>
  <c r="AR754" i="1"/>
  <c r="AQ754" i="1"/>
  <c r="AP754" i="1"/>
  <c r="AS753" i="1"/>
  <c r="AR753" i="1"/>
  <c r="AQ753" i="1"/>
  <c r="AP753" i="1"/>
  <c r="AS752" i="1"/>
  <c r="AR752" i="1"/>
  <c r="AQ752" i="1"/>
  <c r="AP752" i="1"/>
  <c r="AS751" i="1"/>
  <c r="AR751" i="1"/>
  <c r="AQ751" i="1"/>
  <c r="AP751" i="1"/>
  <c r="AS750" i="1"/>
  <c r="AR750" i="1"/>
  <c r="AQ750" i="1"/>
  <c r="AP750" i="1"/>
  <c r="AS749" i="1"/>
  <c r="AR749" i="1"/>
  <c r="AQ749" i="1"/>
  <c r="AP749" i="1"/>
  <c r="AS748" i="1"/>
  <c r="AR748" i="1"/>
  <c r="AQ748" i="1"/>
  <c r="AP748" i="1"/>
  <c r="AS747" i="1"/>
  <c r="AR747" i="1"/>
  <c r="AQ747" i="1"/>
  <c r="AP747" i="1"/>
  <c r="AS746" i="1"/>
  <c r="AR746" i="1"/>
  <c r="AQ746" i="1"/>
  <c r="AP746" i="1"/>
  <c r="AS745" i="1"/>
  <c r="AR745" i="1"/>
  <c r="AQ745" i="1"/>
  <c r="AP745" i="1"/>
  <c r="AS744" i="1"/>
  <c r="AR744" i="1"/>
  <c r="AQ744" i="1"/>
  <c r="AP744" i="1"/>
  <c r="AS743" i="1"/>
  <c r="AR743" i="1"/>
  <c r="AQ743" i="1"/>
  <c r="AP743" i="1"/>
  <c r="AS742" i="1"/>
  <c r="AR742" i="1"/>
  <c r="AQ742" i="1"/>
  <c r="AP742" i="1"/>
  <c r="AS741" i="1"/>
  <c r="AR741" i="1"/>
  <c r="AQ741" i="1"/>
  <c r="AP741" i="1"/>
  <c r="AS740" i="1"/>
  <c r="AR740" i="1"/>
  <c r="AQ740" i="1"/>
  <c r="AP740" i="1"/>
  <c r="AS739" i="1"/>
  <c r="AR739" i="1"/>
  <c r="AQ739" i="1"/>
  <c r="AP739" i="1"/>
  <c r="AS738" i="1"/>
  <c r="AR738" i="1"/>
  <c r="AQ738" i="1"/>
  <c r="AP738" i="1"/>
  <c r="AS737" i="1"/>
  <c r="AR737" i="1"/>
  <c r="AQ737" i="1"/>
  <c r="AP737" i="1"/>
  <c r="AS736" i="1"/>
  <c r="AR736" i="1"/>
  <c r="AQ736" i="1"/>
  <c r="AP736" i="1"/>
  <c r="AS735" i="1"/>
  <c r="AR735" i="1"/>
  <c r="AQ735" i="1"/>
  <c r="AP735" i="1"/>
  <c r="AS734" i="1"/>
  <c r="AR734" i="1"/>
  <c r="AQ734" i="1"/>
  <c r="AP734" i="1"/>
  <c r="AS733" i="1"/>
  <c r="AR733" i="1"/>
  <c r="AQ733" i="1"/>
  <c r="AP733" i="1"/>
  <c r="AS732" i="1"/>
  <c r="AR732" i="1"/>
  <c r="AQ732" i="1"/>
  <c r="AP732" i="1"/>
  <c r="AS731" i="1"/>
  <c r="AR731" i="1"/>
  <c r="AQ731" i="1"/>
  <c r="AP731" i="1"/>
  <c r="AS730" i="1"/>
  <c r="AR730" i="1"/>
  <c r="AQ730" i="1"/>
  <c r="AP730" i="1"/>
  <c r="AS729" i="1"/>
  <c r="AR729" i="1"/>
  <c r="AQ729" i="1"/>
  <c r="AP729" i="1"/>
  <c r="AS728" i="1"/>
  <c r="AR728" i="1"/>
  <c r="AQ728" i="1"/>
  <c r="AP728" i="1"/>
  <c r="AS727" i="1"/>
  <c r="AR727" i="1"/>
  <c r="AQ727" i="1"/>
  <c r="AP727" i="1"/>
  <c r="AS726" i="1"/>
  <c r="AR726" i="1"/>
  <c r="AQ726" i="1"/>
  <c r="AP726" i="1"/>
  <c r="AS725" i="1"/>
  <c r="AR725" i="1"/>
  <c r="AQ725" i="1"/>
  <c r="AP725" i="1"/>
  <c r="AS724" i="1"/>
  <c r="AR724" i="1"/>
  <c r="AQ724" i="1"/>
  <c r="AP724" i="1"/>
  <c r="AS723" i="1"/>
  <c r="AR723" i="1"/>
  <c r="AQ723" i="1"/>
  <c r="AP723" i="1"/>
  <c r="AS722" i="1"/>
  <c r="AR722" i="1"/>
  <c r="AQ722" i="1"/>
  <c r="AP722" i="1"/>
  <c r="AS721" i="1"/>
  <c r="AR721" i="1"/>
  <c r="AQ721" i="1"/>
  <c r="AP721" i="1"/>
  <c r="AS720" i="1"/>
  <c r="AR720" i="1"/>
  <c r="AQ720" i="1"/>
  <c r="AP720" i="1"/>
  <c r="AS719" i="1"/>
  <c r="AR719" i="1"/>
  <c r="AQ719" i="1"/>
  <c r="AP719" i="1"/>
  <c r="AS718" i="1"/>
  <c r="AR718" i="1"/>
  <c r="AQ718" i="1"/>
  <c r="AP718" i="1"/>
  <c r="AS717" i="1"/>
  <c r="AR717" i="1"/>
  <c r="AQ717" i="1"/>
  <c r="AP717" i="1"/>
  <c r="AS716" i="1"/>
  <c r="AR716" i="1"/>
  <c r="AQ716" i="1"/>
  <c r="AP716" i="1"/>
  <c r="AS715" i="1"/>
  <c r="AR715" i="1"/>
  <c r="AQ715" i="1"/>
  <c r="AP715" i="1"/>
  <c r="AS714" i="1"/>
  <c r="AR714" i="1"/>
  <c r="AQ714" i="1"/>
  <c r="AP714" i="1"/>
  <c r="AS713" i="1"/>
  <c r="AR713" i="1"/>
  <c r="AQ713" i="1"/>
  <c r="AP713" i="1"/>
  <c r="AS712" i="1"/>
  <c r="AR712" i="1"/>
  <c r="AQ712" i="1"/>
  <c r="AP712" i="1"/>
  <c r="AS711" i="1"/>
  <c r="AR711" i="1"/>
  <c r="AQ711" i="1"/>
  <c r="AP711" i="1"/>
  <c r="AS710" i="1"/>
  <c r="AR710" i="1"/>
  <c r="AQ710" i="1"/>
  <c r="AP710" i="1"/>
  <c r="AS709" i="1"/>
  <c r="AR709" i="1"/>
  <c r="AQ709" i="1"/>
  <c r="AP709" i="1"/>
  <c r="AS708" i="1"/>
  <c r="AR708" i="1"/>
  <c r="AQ708" i="1"/>
  <c r="AP708" i="1"/>
  <c r="AS707" i="1"/>
  <c r="AR707" i="1"/>
  <c r="AQ707" i="1"/>
  <c r="AP707" i="1"/>
  <c r="AS706" i="1"/>
  <c r="AR706" i="1"/>
  <c r="AQ706" i="1"/>
  <c r="AP706" i="1"/>
  <c r="AS705" i="1"/>
  <c r="AR705" i="1"/>
  <c r="AQ705" i="1"/>
  <c r="AP705" i="1"/>
  <c r="AS704" i="1"/>
  <c r="AR704" i="1"/>
  <c r="AQ704" i="1"/>
  <c r="AP704" i="1"/>
  <c r="AS703" i="1"/>
  <c r="AR703" i="1"/>
  <c r="AQ703" i="1"/>
  <c r="AP703" i="1"/>
  <c r="AS702" i="1"/>
  <c r="AR702" i="1"/>
  <c r="AQ702" i="1"/>
  <c r="AP702" i="1"/>
  <c r="AS701" i="1"/>
  <c r="AR701" i="1"/>
  <c r="AQ701" i="1"/>
  <c r="AP701" i="1"/>
  <c r="AS700" i="1"/>
  <c r="AR700" i="1"/>
  <c r="AQ700" i="1"/>
  <c r="AP700" i="1"/>
  <c r="AS699" i="1"/>
  <c r="AR699" i="1"/>
  <c r="AQ699" i="1"/>
  <c r="AP699" i="1"/>
  <c r="AS698" i="1"/>
  <c r="AR698" i="1"/>
  <c r="AQ698" i="1"/>
  <c r="AP698" i="1"/>
  <c r="AS697" i="1"/>
  <c r="AR697" i="1"/>
  <c r="AQ697" i="1"/>
  <c r="AP697" i="1"/>
  <c r="AS696" i="1"/>
  <c r="AR696" i="1"/>
  <c r="AQ696" i="1"/>
  <c r="AP696" i="1"/>
  <c r="AS695" i="1"/>
  <c r="AR695" i="1"/>
  <c r="AQ695" i="1"/>
  <c r="AP695" i="1"/>
  <c r="AS694" i="1"/>
  <c r="AR694" i="1"/>
  <c r="AQ694" i="1"/>
  <c r="AP694" i="1"/>
  <c r="AS693" i="1"/>
  <c r="AR693" i="1"/>
  <c r="AQ693" i="1"/>
  <c r="AP693" i="1"/>
  <c r="AS692" i="1"/>
  <c r="AR692" i="1"/>
  <c r="AQ692" i="1"/>
  <c r="AP692" i="1"/>
  <c r="AS691" i="1"/>
  <c r="AR691" i="1"/>
  <c r="AQ691" i="1"/>
  <c r="AP691" i="1"/>
  <c r="AS690" i="1"/>
  <c r="AR690" i="1"/>
  <c r="AQ690" i="1"/>
  <c r="AP690" i="1"/>
  <c r="AS689" i="1"/>
  <c r="AR689" i="1"/>
  <c r="AQ689" i="1"/>
  <c r="AP689" i="1"/>
  <c r="AS688" i="1"/>
  <c r="AR688" i="1"/>
  <c r="AQ688" i="1"/>
  <c r="AP688" i="1"/>
  <c r="AS687" i="1"/>
  <c r="AR687" i="1"/>
  <c r="AQ687" i="1"/>
  <c r="AP687" i="1"/>
  <c r="AS686" i="1"/>
  <c r="AR686" i="1"/>
  <c r="AQ686" i="1"/>
  <c r="AP686" i="1"/>
  <c r="AS685" i="1"/>
  <c r="AR685" i="1"/>
  <c r="AQ685" i="1"/>
  <c r="AP685" i="1"/>
  <c r="AS684" i="1"/>
  <c r="AR684" i="1"/>
  <c r="AQ684" i="1"/>
  <c r="AP684" i="1"/>
  <c r="AS683" i="1"/>
  <c r="AR683" i="1"/>
  <c r="AQ683" i="1"/>
  <c r="AP683" i="1"/>
  <c r="AS682" i="1"/>
  <c r="AR682" i="1"/>
  <c r="AQ682" i="1"/>
  <c r="AP682" i="1"/>
  <c r="AS681" i="1"/>
  <c r="AR681" i="1"/>
  <c r="AQ681" i="1"/>
  <c r="AP681" i="1"/>
  <c r="AS680" i="1"/>
  <c r="AR680" i="1"/>
  <c r="AQ680" i="1"/>
  <c r="AP680" i="1"/>
  <c r="AS679" i="1"/>
  <c r="AR679" i="1"/>
  <c r="AQ679" i="1"/>
  <c r="AP679" i="1"/>
  <c r="AS678" i="1"/>
  <c r="AR678" i="1"/>
  <c r="AQ678" i="1"/>
  <c r="AP678" i="1"/>
  <c r="AS677" i="1"/>
  <c r="AR677" i="1"/>
  <c r="AQ677" i="1"/>
  <c r="AP677" i="1"/>
  <c r="AS676" i="1"/>
  <c r="AR676" i="1"/>
  <c r="AQ676" i="1"/>
  <c r="AP676" i="1"/>
  <c r="AS675" i="1"/>
  <c r="AR675" i="1"/>
  <c r="AQ675" i="1"/>
  <c r="AP675" i="1"/>
  <c r="AS674" i="1"/>
  <c r="AR674" i="1"/>
  <c r="AQ674" i="1"/>
  <c r="AP674" i="1"/>
  <c r="AS673" i="1"/>
  <c r="AR673" i="1"/>
  <c r="AQ673" i="1"/>
  <c r="AP673" i="1"/>
  <c r="AS672" i="1"/>
  <c r="AR672" i="1"/>
  <c r="AQ672" i="1"/>
  <c r="AP672" i="1"/>
  <c r="AS671" i="1"/>
  <c r="AR671" i="1"/>
  <c r="AQ671" i="1"/>
  <c r="AP671" i="1"/>
  <c r="AS670" i="1"/>
  <c r="AR670" i="1"/>
  <c r="AQ670" i="1"/>
  <c r="AP670" i="1"/>
  <c r="AS669" i="1"/>
  <c r="AR669" i="1"/>
  <c r="AQ669" i="1"/>
  <c r="AP669" i="1"/>
  <c r="AS668" i="1"/>
  <c r="AR668" i="1"/>
  <c r="AQ668" i="1"/>
  <c r="AP668" i="1"/>
  <c r="AS667" i="1"/>
  <c r="AR667" i="1"/>
  <c r="AQ667" i="1"/>
  <c r="AP667" i="1"/>
  <c r="AS666" i="1"/>
  <c r="AR666" i="1"/>
  <c r="AQ666" i="1"/>
  <c r="AP666" i="1"/>
  <c r="AS665" i="1"/>
  <c r="AR665" i="1"/>
  <c r="AQ665" i="1"/>
  <c r="AP665" i="1"/>
  <c r="AS664" i="1"/>
  <c r="AR664" i="1"/>
  <c r="AQ664" i="1"/>
  <c r="AP664" i="1"/>
  <c r="AS663" i="1"/>
  <c r="AR663" i="1"/>
  <c r="AQ663" i="1"/>
  <c r="AP663" i="1"/>
  <c r="AS662" i="1"/>
  <c r="AR662" i="1"/>
  <c r="AQ662" i="1"/>
  <c r="AP662" i="1"/>
  <c r="AS661" i="1"/>
  <c r="AR661" i="1"/>
  <c r="AQ661" i="1"/>
  <c r="AP661" i="1"/>
  <c r="AS660" i="1"/>
  <c r="AR660" i="1"/>
  <c r="AQ660" i="1"/>
  <c r="AP660" i="1"/>
  <c r="AS659" i="1"/>
  <c r="AR659" i="1"/>
  <c r="AQ659" i="1"/>
  <c r="AP659" i="1"/>
  <c r="AS658" i="1"/>
  <c r="AR658" i="1"/>
  <c r="AQ658" i="1"/>
  <c r="AP658" i="1"/>
  <c r="AS657" i="1"/>
  <c r="AR657" i="1"/>
  <c r="AQ657" i="1"/>
  <c r="AP657" i="1"/>
  <c r="AS656" i="1"/>
  <c r="AR656" i="1"/>
  <c r="AQ656" i="1"/>
  <c r="AP656" i="1"/>
  <c r="AS655" i="1"/>
  <c r="AR655" i="1"/>
  <c r="AQ655" i="1"/>
  <c r="AP655" i="1"/>
  <c r="AS654" i="1"/>
  <c r="AR654" i="1"/>
  <c r="AQ654" i="1"/>
  <c r="AP654" i="1"/>
  <c r="AS653" i="1"/>
  <c r="AR653" i="1"/>
  <c r="AQ653" i="1"/>
  <c r="AP653" i="1"/>
  <c r="AS652" i="1"/>
  <c r="AR652" i="1"/>
  <c r="AQ652" i="1"/>
  <c r="AP652" i="1"/>
  <c r="AS651" i="1"/>
  <c r="AR651" i="1"/>
  <c r="AQ651" i="1"/>
  <c r="AP651" i="1"/>
  <c r="AS650" i="1"/>
  <c r="AR650" i="1"/>
  <c r="AQ650" i="1"/>
  <c r="AP650" i="1"/>
  <c r="AS649" i="1"/>
  <c r="AR649" i="1"/>
  <c r="AQ649" i="1"/>
  <c r="AP649" i="1"/>
  <c r="AS648" i="1"/>
  <c r="AR648" i="1"/>
  <c r="AQ648" i="1"/>
  <c r="AP648" i="1"/>
  <c r="AS647" i="1"/>
  <c r="AR647" i="1"/>
  <c r="AQ647" i="1"/>
  <c r="AP647" i="1"/>
  <c r="AS646" i="1"/>
  <c r="AR646" i="1"/>
  <c r="AQ646" i="1"/>
  <c r="AP646" i="1"/>
  <c r="AS645" i="1"/>
  <c r="AR645" i="1"/>
  <c r="AQ645" i="1"/>
  <c r="AP645" i="1"/>
  <c r="AS644" i="1"/>
  <c r="AR644" i="1"/>
  <c r="AQ644" i="1"/>
  <c r="AP644" i="1"/>
  <c r="AS643" i="1"/>
  <c r="AR643" i="1"/>
  <c r="AQ643" i="1"/>
  <c r="AP643" i="1"/>
  <c r="AS642" i="1"/>
  <c r="AR642" i="1"/>
  <c r="AQ642" i="1"/>
  <c r="AP642" i="1"/>
  <c r="AS641" i="1"/>
  <c r="AR641" i="1"/>
  <c r="AQ641" i="1"/>
  <c r="AP641" i="1"/>
  <c r="AS640" i="1"/>
  <c r="AR640" i="1"/>
  <c r="AQ640" i="1"/>
  <c r="AP640" i="1"/>
  <c r="AS639" i="1"/>
  <c r="AR639" i="1"/>
  <c r="AQ639" i="1"/>
  <c r="AP639" i="1"/>
  <c r="AS638" i="1"/>
  <c r="AR638" i="1"/>
  <c r="AQ638" i="1"/>
  <c r="AP638" i="1"/>
  <c r="AS637" i="1"/>
  <c r="AR637" i="1"/>
  <c r="AQ637" i="1"/>
  <c r="AP637" i="1"/>
  <c r="AS636" i="1"/>
  <c r="AR636" i="1"/>
  <c r="AQ636" i="1"/>
  <c r="AP636" i="1"/>
  <c r="AS635" i="1"/>
  <c r="AR635" i="1"/>
  <c r="AQ635" i="1"/>
  <c r="AP635" i="1"/>
  <c r="AS634" i="1"/>
  <c r="AR634" i="1"/>
  <c r="AQ634" i="1"/>
  <c r="AP634" i="1"/>
  <c r="AS633" i="1"/>
  <c r="AR633" i="1"/>
  <c r="AQ633" i="1"/>
  <c r="AP633" i="1"/>
  <c r="AS632" i="1"/>
  <c r="AR632" i="1"/>
  <c r="AQ632" i="1"/>
  <c r="AP632" i="1"/>
  <c r="AS631" i="1"/>
  <c r="AR631" i="1"/>
  <c r="AQ631" i="1"/>
  <c r="AP631" i="1"/>
  <c r="AS630" i="1"/>
  <c r="AR630" i="1"/>
  <c r="AQ630" i="1"/>
  <c r="AP630" i="1"/>
  <c r="AS629" i="1"/>
  <c r="AR629" i="1"/>
  <c r="AQ629" i="1"/>
  <c r="AP629" i="1"/>
  <c r="AS628" i="1"/>
  <c r="AR628" i="1"/>
  <c r="AQ628" i="1"/>
  <c r="AP628" i="1"/>
  <c r="AS627" i="1"/>
  <c r="AR627" i="1"/>
  <c r="AQ627" i="1"/>
  <c r="AP627" i="1"/>
  <c r="AS626" i="1"/>
  <c r="AR626" i="1"/>
  <c r="AQ626" i="1"/>
  <c r="AP626" i="1"/>
  <c r="AS625" i="1"/>
  <c r="AR625" i="1"/>
  <c r="AQ625" i="1"/>
  <c r="AP625" i="1"/>
  <c r="AS624" i="1"/>
  <c r="AR624" i="1"/>
  <c r="AQ624" i="1"/>
  <c r="AP624" i="1"/>
  <c r="AS623" i="1"/>
  <c r="AR623" i="1"/>
  <c r="AQ623" i="1"/>
  <c r="AP623" i="1"/>
  <c r="AS622" i="1"/>
  <c r="AR622" i="1"/>
  <c r="AQ622" i="1"/>
  <c r="AP622" i="1"/>
  <c r="AS621" i="1"/>
  <c r="AR621" i="1"/>
  <c r="AQ621" i="1"/>
  <c r="AP621" i="1"/>
  <c r="AS620" i="1"/>
  <c r="AR620" i="1"/>
  <c r="AQ620" i="1"/>
  <c r="AP620" i="1"/>
  <c r="AS619" i="1"/>
  <c r="AR619" i="1"/>
  <c r="AQ619" i="1"/>
  <c r="AP619" i="1"/>
  <c r="AS618" i="1"/>
  <c r="AR618" i="1"/>
  <c r="AQ618" i="1"/>
  <c r="AP618" i="1"/>
  <c r="AS617" i="1"/>
  <c r="AR617" i="1"/>
  <c r="AQ617" i="1"/>
  <c r="AP617" i="1"/>
  <c r="AS616" i="1"/>
  <c r="AR616" i="1"/>
  <c r="AQ616" i="1"/>
  <c r="AP616" i="1"/>
  <c r="AS615" i="1"/>
  <c r="AR615" i="1"/>
  <c r="AQ615" i="1"/>
  <c r="AP615" i="1"/>
  <c r="AS614" i="1"/>
  <c r="AR614" i="1"/>
  <c r="AQ614" i="1"/>
  <c r="AP614" i="1"/>
  <c r="AS613" i="1"/>
  <c r="AR613" i="1"/>
  <c r="AQ613" i="1"/>
  <c r="AP613" i="1"/>
  <c r="AS612" i="1"/>
  <c r="AR612" i="1"/>
  <c r="AQ612" i="1"/>
  <c r="AP612" i="1"/>
  <c r="AS611" i="1"/>
  <c r="AR611" i="1"/>
  <c r="AQ611" i="1"/>
  <c r="AP611" i="1"/>
  <c r="AS610" i="1"/>
  <c r="AR610" i="1"/>
  <c r="AQ610" i="1"/>
  <c r="AP610" i="1"/>
  <c r="AS609" i="1"/>
  <c r="AR609" i="1"/>
  <c r="AQ609" i="1"/>
  <c r="AP609" i="1"/>
  <c r="AS608" i="1"/>
  <c r="AR608" i="1"/>
  <c r="AQ608" i="1"/>
  <c r="AP608" i="1"/>
  <c r="AS607" i="1"/>
  <c r="AR607" i="1"/>
  <c r="AQ607" i="1"/>
  <c r="AP607" i="1"/>
  <c r="AS606" i="1"/>
  <c r="AR606" i="1"/>
  <c r="AQ606" i="1"/>
  <c r="AP606" i="1"/>
  <c r="AS605" i="1"/>
  <c r="AR605" i="1"/>
  <c r="AQ605" i="1"/>
  <c r="AP605" i="1"/>
  <c r="AS604" i="1"/>
  <c r="AR604" i="1"/>
  <c r="AQ604" i="1"/>
  <c r="AP604" i="1"/>
  <c r="AS603" i="1"/>
  <c r="AR603" i="1"/>
  <c r="AQ603" i="1"/>
  <c r="AP603" i="1"/>
  <c r="AS602" i="1"/>
  <c r="AR602" i="1"/>
  <c r="AQ602" i="1"/>
  <c r="AP602" i="1"/>
  <c r="AS601" i="1"/>
  <c r="AR601" i="1"/>
  <c r="AQ601" i="1"/>
  <c r="AP601" i="1"/>
  <c r="AS600" i="1"/>
  <c r="AR600" i="1"/>
  <c r="AQ600" i="1"/>
  <c r="AP600" i="1"/>
  <c r="AS599" i="1"/>
  <c r="AR599" i="1"/>
  <c r="AQ599" i="1"/>
  <c r="AP599" i="1"/>
  <c r="AS598" i="1"/>
  <c r="AR598" i="1"/>
  <c r="AQ598" i="1"/>
  <c r="AP598" i="1"/>
  <c r="AS597" i="1"/>
  <c r="AR597" i="1"/>
  <c r="AQ597" i="1"/>
  <c r="AP597" i="1"/>
  <c r="AS596" i="1"/>
  <c r="AR596" i="1"/>
  <c r="AQ596" i="1"/>
  <c r="AP596" i="1"/>
  <c r="AS595" i="1"/>
  <c r="AR595" i="1"/>
  <c r="AQ595" i="1"/>
  <c r="AP595" i="1"/>
  <c r="AS594" i="1"/>
  <c r="AR594" i="1"/>
  <c r="AQ594" i="1"/>
  <c r="AP594" i="1"/>
  <c r="AS593" i="1"/>
  <c r="AR593" i="1"/>
  <c r="AQ593" i="1"/>
  <c r="AP593" i="1"/>
  <c r="AS592" i="1"/>
  <c r="AR592" i="1"/>
  <c r="AQ592" i="1"/>
  <c r="AP592" i="1"/>
  <c r="AS591" i="1"/>
  <c r="AR591" i="1"/>
  <c r="AQ591" i="1"/>
  <c r="AP591" i="1"/>
  <c r="AS590" i="1"/>
  <c r="AR590" i="1"/>
  <c r="AQ590" i="1"/>
  <c r="AP590" i="1"/>
  <c r="AS589" i="1"/>
  <c r="AR589" i="1"/>
  <c r="AQ589" i="1"/>
  <c r="AP589" i="1"/>
  <c r="AS588" i="1"/>
  <c r="AR588" i="1"/>
  <c r="AQ588" i="1"/>
  <c r="AP588" i="1"/>
  <c r="AS587" i="1"/>
  <c r="AR587" i="1"/>
  <c r="AQ587" i="1"/>
  <c r="AP587" i="1"/>
  <c r="AS586" i="1"/>
  <c r="AR586" i="1"/>
  <c r="AQ586" i="1"/>
  <c r="AP586" i="1"/>
  <c r="AS585" i="1"/>
  <c r="AR585" i="1"/>
  <c r="AQ585" i="1"/>
  <c r="AP585" i="1"/>
  <c r="AS584" i="1"/>
  <c r="AR584" i="1"/>
  <c r="AQ584" i="1"/>
  <c r="AP584" i="1"/>
  <c r="AS583" i="1"/>
  <c r="AR583" i="1"/>
  <c r="AQ583" i="1"/>
  <c r="AP583" i="1"/>
  <c r="AS582" i="1"/>
  <c r="AR582" i="1"/>
  <c r="AQ582" i="1"/>
  <c r="AP582" i="1"/>
  <c r="AS581" i="1"/>
  <c r="AR581" i="1"/>
  <c r="AQ581" i="1"/>
  <c r="AP581" i="1"/>
  <c r="AS580" i="1"/>
  <c r="AR580" i="1"/>
  <c r="AQ580" i="1"/>
  <c r="AP580" i="1"/>
  <c r="AS579" i="1"/>
  <c r="AR579" i="1"/>
  <c r="AQ579" i="1"/>
  <c r="AP579" i="1"/>
  <c r="AS578" i="1"/>
  <c r="AR578" i="1"/>
  <c r="AQ578" i="1"/>
  <c r="AP578" i="1"/>
  <c r="AS577" i="1"/>
  <c r="AR577" i="1"/>
  <c r="AQ577" i="1"/>
  <c r="AP577" i="1"/>
  <c r="AS576" i="1"/>
  <c r="AR576" i="1"/>
  <c r="AQ576" i="1"/>
  <c r="AP576" i="1"/>
  <c r="AS575" i="1"/>
  <c r="AR575" i="1"/>
  <c r="AQ575" i="1"/>
  <c r="AP575" i="1"/>
  <c r="AS574" i="1"/>
  <c r="AR574" i="1"/>
  <c r="AQ574" i="1"/>
  <c r="AP574" i="1"/>
  <c r="AS573" i="1"/>
  <c r="AR573" i="1"/>
  <c r="AQ573" i="1"/>
  <c r="AP573" i="1"/>
  <c r="AS572" i="1"/>
  <c r="AR572" i="1"/>
  <c r="AQ572" i="1"/>
  <c r="AP572" i="1"/>
  <c r="AS571" i="1"/>
  <c r="AR571" i="1"/>
  <c r="AQ571" i="1"/>
  <c r="AP571" i="1"/>
  <c r="AS570" i="1"/>
  <c r="AR570" i="1"/>
  <c r="AQ570" i="1"/>
  <c r="AP570" i="1"/>
  <c r="AS569" i="1"/>
  <c r="AR569" i="1"/>
  <c r="AQ569" i="1"/>
  <c r="AP569" i="1"/>
  <c r="AS568" i="1"/>
  <c r="AR568" i="1"/>
  <c r="AQ568" i="1"/>
  <c r="AP568" i="1"/>
  <c r="AS567" i="1"/>
  <c r="AR567" i="1"/>
  <c r="AQ567" i="1"/>
  <c r="AP567" i="1"/>
  <c r="AS566" i="1"/>
  <c r="AR566" i="1"/>
  <c r="AQ566" i="1"/>
  <c r="AP566" i="1"/>
  <c r="AS565" i="1"/>
  <c r="AR565" i="1"/>
  <c r="AQ565" i="1"/>
  <c r="AP565" i="1"/>
  <c r="AS564" i="1"/>
  <c r="AR564" i="1"/>
  <c r="AQ564" i="1"/>
  <c r="AP564" i="1"/>
  <c r="AS563" i="1"/>
  <c r="AR563" i="1"/>
  <c r="AQ563" i="1"/>
  <c r="AP563" i="1"/>
  <c r="AS562" i="1"/>
  <c r="AR562" i="1"/>
  <c r="AQ562" i="1"/>
  <c r="AP562" i="1"/>
  <c r="AS561" i="1"/>
  <c r="AR561" i="1"/>
  <c r="AQ561" i="1"/>
  <c r="AP561" i="1"/>
  <c r="AS560" i="1"/>
  <c r="AR560" i="1"/>
  <c r="AQ560" i="1"/>
  <c r="AP560" i="1"/>
  <c r="AS559" i="1"/>
  <c r="AR559" i="1"/>
  <c r="AQ559" i="1"/>
  <c r="AP559" i="1"/>
  <c r="AS558" i="1"/>
  <c r="AR558" i="1"/>
  <c r="AQ558" i="1"/>
  <c r="AP558" i="1"/>
  <c r="AS557" i="1"/>
  <c r="AR557" i="1"/>
  <c r="AQ557" i="1"/>
  <c r="AP557" i="1"/>
  <c r="AS556" i="1"/>
  <c r="AR556" i="1"/>
  <c r="AQ556" i="1"/>
  <c r="AP556" i="1"/>
  <c r="AS555" i="1"/>
  <c r="AR555" i="1"/>
  <c r="AQ555" i="1"/>
  <c r="AP555" i="1"/>
  <c r="AS554" i="1"/>
  <c r="AR554" i="1"/>
  <c r="AQ554" i="1"/>
  <c r="AP554" i="1"/>
  <c r="AS553" i="1"/>
  <c r="AR553" i="1"/>
  <c r="AQ553" i="1"/>
  <c r="AP553" i="1"/>
  <c r="AS552" i="1"/>
  <c r="AR552" i="1"/>
  <c r="AQ552" i="1"/>
  <c r="AP552" i="1"/>
  <c r="AS551" i="1"/>
  <c r="AR551" i="1"/>
  <c r="AQ551" i="1"/>
  <c r="AP551" i="1"/>
  <c r="AS550" i="1"/>
  <c r="AR550" i="1"/>
  <c r="AQ550" i="1"/>
  <c r="AP550" i="1"/>
  <c r="AS549" i="1"/>
  <c r="AR549" i="1"/>
  <c r="AQ549" i="1"/>
  <c r="AP549" i="1"/>
  <c r="AS548" i="1"/>
  <c r="AR548" i="1"/>
  <c r="AQ548" i="1"/>
  <c r="AP548" i="1"/>
  <c r="AS547" i="1"/>
  <c r="AR547" i="1"/>
  <c r="AQ547" i="1"/>
  <c r="AP547" i="1"/>
  <c r="AS546" i="1"/>
  <c r="AR546" i="1"/>
  <c r="AQ546" i="1"/>
  <c r="AP546" i="1"/>
  <c r="AS545" i="1"/>
  <c r="AR545" i="1"/>
  <c r="AQ545" i="1"/>
  <c r="AP545" i="1"/>
  <c r="AS544" i="1"/>
  <c r="AR544" i="1"/>
  <c r="AQ544" i="1"/>
  <c r="AP544" i="1"/>
  <c r="AS543" i="1"/>
  <c r="AR543" i="1"/>
  <c r="AQ543" i="1"/>
  <c r="AP543" i="1"/>
  <c r="AS542" i="1"/>
  <c r="AR542" i="1"/>
  <c r="AQ542" i="1"/>
  <c r="AP542" i="1"/>
  <c r="AS541" i="1"/>
  <c r="AR541" i="1"/>
  <c r="AQ541" i="1"/>
  <c r="AP541" i="1"/>
  <c r="AS540" i="1"/>
  <c r="AR540" i="1"/>
  <c r="AQ540" i="1"/>
  <c r="AP540" i="1"/>
  <c r="AS539" i="1"/>
  <c r="AR539" i="1"/>
  <c r="AQ539" i="1"/>
  <c r="AP539" i="1"/>
  <c r="AS538" i="1"/>
  <c r="AR538" i="1"/>
  <c r="AQ538" i="1"/>
  <c r="AP538" i="1"/>
  <c r="AS537" i="1"/>
  <c r="AR537" i="1"/>
  <c r="AQ537" i="1"/>
  <c r="AP537" i="1"/>
  <c r="AS536" i="1"/>
  <c r="AR536" i="1"/>
  <c r="AQ536" i="1"/>
  <c r="AP536" i="1"/>
  <c r="AS535" i="1"/>
  <c r="AR535" i="1"/>
  <c r="AQ535" i="1"/>
  <c r="AP535" i="1"/>
  <c r="AS534" i="1"/>
  <c r="AR534" i="1"/>
  <c r="AQ534" i="1"/>
  <c r="AP534" i="1"/>
  <c r="AS533" i="1"/>
  <c r="AR533" i="1"/>
  <c r="AQ533" i="1"/>
  <c r="AP533" i="1"/>
  <c r="AS532" i="1"/>
  <c r="AR532" i="1"/>
  <c r="AQ532" i="1"/>
  <c r="AP532" i="1"/>
  <c r="AS531" i="1"/>
  <c r="AR531" i="1"/>
  <c r="AQ531" i="1"/>
  <c r="AP531" i="1"/>
  <c r="AS530" i="1"/>
  <c r="AR530" i="1"/>
  <c r="AQ530" i="1"/>
  <c r="AP530" i="1"/>
  <c r="AS529" i="1"/>
  <c r="AR529" i="1"/>
  <c r="AQ529" i="1"/>
  <c r="AP529" i="1"/>
  <c r="AS528" i="1"/>
  <c r="AR528" i="1"/>
  <c r="AQ528" i="1"/>
  <c r="AP528" i="1"/>
  <c r="AS527" i="1"/>
  <c r="AR527" i="1"/>
  <c r="AQ527" i="1"/>
  <c r="AP527" i="1"/>
  <c r="AS526" i="1"/>
  <c r="AR526" i="1"/>
  <c r="AQ526" i="1"/>
  <c r="AP526" i="1"/>
  <c r="AS525" i="1"/>
  <c r="AR525" i="1"/>
  <c r="AQ525" i="1"/>
  <c r="AP525" i="1"/>
  <c r="AS524" i="1"/>
  <c r="AR524" i="1"/>
  <c r="AQ524" i="1"/>
  <c r="AP524" i="1"/>
  <c r="AS523" i="1"/>
  <c r="AR523" i="1"/>
  <c r="AQ523" i="1"/>
  <c r="AP523" i="1"/>
  <c r="AS522" i="1"/>
  <c r="AR522" i="1"/>
  <c r="AQ522" i="1"/>
  <c r="AP522" i="1"/>
  <c r="AS521" i="1"/>
  <c r="AR521" i="1"/>
  <c r="AQ521" i="1"/>
  <c r="AP521" i="1"/>
  <c r="AS520" i="1"/>
  <c r="AR520" i="1"/>
  <c r="AQ520" i="1"/>
  <c r="AP520" i="1"/>
  <c r="AS519" i="1"/>
  <c r="AR519" i="1"/>
  <c r="AQ519" i="1"/>
  <c r="AP519" i="1"/>
  <c r="AS518" i="1"/>
  <c r="AR518" i="1"/>
  <c r="AQ518" i="1"/>
  <c r="AP518" i="1"/>
  <c r="AS517" i="1"/>
  <c r="AR517" i="1"/>
  <c r="AQ517" i="1"/>
  <c r="AP517" i="1"/>
  <c r="AS516" i="1"/>
  <c r="AR516" i="1"/>
  <c r="AQ516" i="1"/>
  <c r="AP516" i="1"/>
  <c r="AS515" i="1"/>
  <c r="AR515" i="1"/>
  <c r="AQ515" i="1"/>
  <c r="AP515" i="1"/>
  <c r="AS514" i="1"/>
  <c r="AR514" i="1"/>
  <c r="AQ514" i="1"/>
  <c r="AP514" i="1"/>
  <c r="AS513" i="1"/>
  <c r="AR513" i="1"/>
  <c r="AQ513" i="1"/>
  <c r="AP513" i="1"/>
  <c r="AS512" i="1"/>
  <c r="AR512" i="1"/>
  <c r="AQ512" i="1"/>
  <c r="AP512" i="1"/>
  <c r="AS511" i="1"/>
  <c r="AR511" i="1"/>
  <c r="AQ511" i="1"/>
  <c r="AP511" i="1"/>
  <c r="AS510" i="1"/>
  <c r="AR510" i="1"/>
  <c r="AQ510" i="1"/>
  <c r="AP510" i="1"/>
  <c r="AS509" i="1"/>
  <c r="AR509" i="1"/>
  <c r="AQ509" i="1"/>
  <c r="AP509" i="1"/>
  <c r="AS508" i="1"/>
  <c r="AR508" i="1"/>
  <c r="AQ508" i="1"/>
  <c r="AP508" i="1"/>
  <c r="AS507" i="1"/>
  <c r="AR507" i="1"/>
  <c r="AQ507" i="1"/>
  <c r="AP507" i="1"/>
  <c r="AS506" i="1"/>
  <c r="AR506" i="1"/>
  <c r="AQ506" i="1"/>
  <c r="AP506" i="1"/>
  <c r="AS505" i="1"/>
  <c r="AR505" i="1"/>
  <c r="AQ505" i="1"/>
  <c r="AP505" i="1"/>
  <c r="AS504" i="1"/>
  <c r="AR504" i="1"/>
  <c r="AQ504" i="1"/>
  <c r="AP504" i="1"/>
  <c r="AS503" i="1"/>
  <c r="AR503" i="1"/>
  <c r="AQ503" i="1"/>
  <c r="AP503" i="1"/>
  <c r="AS502" i="1"/>
  <c r="AR502" i="1"/>
  <c r="AQ502" i="1"/>
  <c r="AP502" i="1"/>
  <c r="AS501" i="1"/>
  <c r="AR501" i="1"/>
  <c r="AQ501" i="1"/>
  <c r="AP501" i="1"/>
  <c r="AS500" i="1"/>
  <c r="AR500" i="1"/>
  <c r="AQ500" i="1"/>
  <c r="AP500" i="1"/>
  <c r="AS499" i="1"/>
  <c r="AR499" i="1"/>
  <c r="AQ499" i="1"/>
  <c r="AP499" i="1"/>
  <c r="AS498" i="1"/>
  <c r="AR498" i="1"/>
  <c r="AQ498" i="1"/>
  <c r="AP498" i="1"/>
  <c r="AS497" i="1"/>
  <c r="AR497" i="1"/>
  <c r="AQ497" i="1"/>
  <c r="AP497" i="1"/>
  <c r="AS496" i="1"/>
  <c r="AR496" i="1"/>
  <c r="AQ496" i="1"/>
  <c r="AP496" i="1"/>
  <c r="AS495" i="1"/>
  <c r="AR495" i="1"/>
  <c r="AQ495" i="1"/>
  <c r="AP495" i="1"/>
  <c r="AS494" i="1"/>
  <c r="AR494" i="1"/>
  <c r="AQ494" i="1"/>
  <c r="AP494" i="1"/>
  <c r="AS493" i="1"/>
  <c r="AR493" i="1"/>
  <c r="AQ493" i="1"/>
  <c r="AP493" i="1"/>
  <c r="AS492" i="1"/>
  <c r="AR492" i="1"/>
  <c r="AQ492" i="1"/>
  <c r="AP492" i="1"/>
  <c r="AS491" i="1"/>
  <c r="AR491" i="1"/>
  <c r="AQ491" i="1"/>
  <c r="AP491" i="1"/>
  <c r="AS490" i="1"/>
  <c r="AR490" i="1"/>
  <c r="AQ490" i="1"/>
  <c r="AP490" i="1"/>
  <c r="AS489" i="1"/>
  <c r="AR489" i="1"/>
  <c r="AQ489" i="1"/>
  <c r="AP489" i="1"/>
  <c r="AS488" i="1"/>
  <c r="AR488" i="1"/>
  <c r="AQ488" i="1"/>
  <c r="AP488" i="1"/>
  <c r="AS487" i="1"/>
  <c r="AR487" i="1"/>
  <c r="AQ487" i="1"/>
  <c r="AP487" i="1"/>
  <c r="AS486" i="1"/>
  <c r="AR486" i="1"/>
  <c r="AQ486" i="1"/>
  <c r="AP486" i="1"/>
  <c r="AS485" i="1"/>
  <c r="AR485" i="1"/>
  <c r="AQ485" i="1"/>
  <c r="AP485" i="1"/>
  <c r="AS484" i="1"/>
  <c r="AR484" i="1"/>
  <c r="AQ484" i="1"/>
  <c r="AP484" i="1"/>
  <c r="AS483" i="1"/>
  <c r="AR483" i="1"/>
  <c r="AQ483" i="1"/>
  <c r="AP483" i="1"/>
  <c r="AS482" i="1"/>
  <c r="AR482" i="1"/>
  <c r="AQ482" i="1"/>
  <c r="AP482" i="1"/>
  <c r="AS481" i="1"/>
  <c r="AR481" i="1"/>
  <c r="AQ481" i="1"/>
  <c r="AP481" i="1"/>
  <c r="AS480" i="1"/>
  <c r="AR480" i="1"/>
  <c r="AQ480" i="1"/>
  <c r="AP480" i="1"/>
  <c r="AS479" i="1"/>
  <c r="AR479" i="1"/>
  <c r="AQ479" i="1"/>
  <c r="AP479" i="1"/>
  <c r="AS478" i="1"/>
  <c r="AR478" i="1"/>
  <c r="AQ478" i="1"/>
  <c r="AP478" i="1"/>
  <c r="AS477" i="1"/>
  <c r="AR477" i="1"/>
  <c r="AQ477" i="1"/>
  <c r="AP477" i="1"/>
  <c r="AS476" i="1"/>
  <c r="AR476" i="1"/>
  <c r="AQ476" i="1"/>
  <c r="AP476" i="1"/>
  <c r="AS475" i="1"/>
  <c r="AR475" i="1"/>
  <c r="AQ475" i="1"/>
  <c r="AP475" i="1"/>
  <c r="AS474" i="1"/>
  <c r="AR474" i="1"/>
  <c r="AQ474" i="1"/>
  <c r="AP474" i="1"/>
  <c r="AS473" i="1"/>
  <c r="AR473" i="1"/>
  <c r="AQ473" i="1"/>
  <c r="AP473" i="1"/>
  <c r="AS472" i="1"/>
  <c r="AR472" i="1"/>
  <c r="AQ472" i="1"/>
  <c r="AP472" i="1"/>
  <c r="AS471" i="1"/>
  <c r="AR471" i="1"/>
  <c r="AQ471" i="1"/>
  <c r="AP471" i="1"/>
  <c r="AS470" i="1"/>
  <c r="AR470" i="1"/>
  <c r="AQ470" i="1"/>
  <c r="AP470" i="1"/>
  <c r="AS469" i="1"/>
  <c r="AR469" i="1"/>
  <c r="AQ469" i="1"/>
  <c r="AP469" i="1"/>
  <c r="AS468" i="1"/>
  <c r="AR468" i="1"/>
  <c r="AQ468" i="1"/>
  <c r="AP468" i="1"/>
  <c r="AS467" i="1"/>
  <c r="AR467" i="1"/>
  <c r="AQ467" i="1"/>
  <c r="AP467" i="1"/>
  <c r="AS466" i="1"/>
  <c r="AR466" i="1"/>
  <c r="AQ466" i="1"/>
  <c r="AP466" i="1"/>
  <c r="AS465" i="1"/>
  <c r="AR465" i="1"/>
  <c r="AQ465" i="1"/>
  <c r="AP465" i="1"/>
  <c r="AS464" i="1"/>
  <c r="AR464" i="1"/>
  <c r="AQ464" i="1"/>
  <c r="AP464" i="1"/>
  <c r="AS463" i="1"/>
  <c r="AR463" i="1"/>
  <c r="AQ463" i="1"/>
  <c r="AP463" i="1"/>
  <c r="AS462" i="1"/>
  <c r="AR462" i="1"/>
  <c r="AQ462" i="1"/>
  <c r="AP462" i="1"/>
  <c r="AS461" i="1"/>
  <c r="AR461" i="1"/>
  <c r="AQ461" i="1"/>
  <c r="AP461" i="1"/>
  <c r="AS460" i="1"/>
  <c r="AR460" i="1"/>
  <c r="AQ460" i="1"/>
  <c r="AP460" i="1"/>
  <c r="AS459" i="1"/>
  <c r="AR459" i="1"/>
  <c r="AQ459" i="1"/>
  <c r="AP459" i="1"/>
  <c r="AS458" i="1"/>
  <c r="AR458" i="1"/>
  <c r="AQ458" i="1"/>
  <c r="AP458" i="1"/>
  <c r="AS457" i="1"/>
  <c r="AR457" i="1"/>
  <c r="AQ457" i="1"/>
  <c r="AP457" i="1"/>
  <c r="AS456" i="1"/>
  <c r="AR456" i="1"/>
  <c r="AQ456" i="1"/>
  <c r="AP456" i="1"/>
  <c r="AS455" i="1"/>
  <c r="AR455" i="1"/>
  <c r="AQ455" i="1"/>
  <c r="AP455" i="1"/>
  <c r="AS454" i="1"/>
  <c r="AR454" i="1"/>
  <c r="AQ454" i="1"/>
  <c r="AP454" i="1"/>
  <c r="AS453" i="1"/>
  <c r="AR453" i="1"/>
  <c r="AQ453" i="1"/>
  <c r="AP453" i="1"/>
  <c r="AS452" i="1"/>
  <c r="AR452" i="1"/>
  <c r="AQ452" i="1"/>
  <c r="AP452" i="1"/>
  <c r="AS451" i="1"/>
  <c r="AR451" i="1"/>
  <c r="AQ451" i="1"/>
  <c r="AP451" i="1"/>
  <c r="AS450" i="1"/>
  <c r="AR450" i="1"/>
  <c r="AQ450" i="1"/>
  <c r="AP450" i="1"/>
  <c r="AS449" i="1"/>
  <c r="AR449" i="1"/>
  <c r="AQ449" i="1"/>
  <c r="AP449" i="1"/>
  <c r="AS448" i="1"/>
  <c r="AR448" i="1"/>
  <c r="AQ448" i="1"/>
  <c r="AP448" i="1"/>
  <c r="AS447" i="1"/>
  <c r="AR447" i="1"/>
  <c r="AQ447" i="1"/>
  <c r="AP447" i="1"/>
  <c r="AS446" i="1"/>
  <c r="AR446" i="1"/>
  <c r="AQ446" i="1"/>
  <c r="AP446" i="1"/>
  <c r="AS445" i="1"/>
  <c r="AR445" i="1"/>
  <c r="AQ445" i="1"/>
  <c r="AP445" i="1"/>
  <c r="AS444" i="1"/>
  <c r="AR444" i="1"/>
  <c r="AQ444" i="1"/>
  <c r="AP444" i="1"/>
  <c r="AS443" i="1"/>
  <c r="AR443" i="1"/>
  <c r="AQ443" i="1"/>
  <c r="AP443" i="1"/>
  <c r="AS442" i="1"/>
  <c r="AR442" i="1"/>
  <c r="AQ442" i="1"/>
  <c r="AP442" i="1"/>
  <c r="AS441" i="1"/>
  <c r="AR441" i="1"/>
  <c r="AQ441" i="1"/>
  <c r="AP441" i="1"/>
  <c r="AS440" i="1"/>
  <c r="AR440" i="1"/>
  <c r="AQ440" i="1"/>
  <c r="AP440" i="1"/>
  <c r="AS439" i="1"/>
  <c r="AR439" i="1"/>
  <c r="AQ439" i="1"/>
  <c r="AP439" i="1"/>
  <c r="AS438" i="1"/>
  <c r="AR438" i="1"/>
  <c r="AQ438" i="1"/>
  <c r="AP438" i="1"/>
  <c r="AS437" i="1"/>
  <c r="AR437" i="1"/>
  <c r="AQ437" i="1"/>
  <c r="AP437" i="1"/>
  <c r="AS436" i="1"/>
  <c r="AR436" i="1"/>
  <c r="AQ436" i="1"/>
  <c r="AP436" i="1"/>
  <c r="AS435" i="1"/>
  <c r="AR435" i="1"/>
  <c r="AQ435" i="1"/>
  <c r="AP435" i="1"/>
  <c r="AS434" i="1"/>
  <c r="AR434" i="1"/>
  <c r="AQ434" i="1"/>
  <c r="AP434" i="1"/>
  <c r="AS433" i="1"/>
  <c r="AR433" i="1"/>
  <c r="AQ433" i="1"/>
  <c r="AP433" i="1"/>
  <c r="AS432" i="1"/>
  <c r="AR432" i="1"/>
  <c r="AQ432" i="1"/>
  <c r="AP432" i="1"/>
  <c r="AS431" i="1"/>
  <c r="AR431" i="1"/>
  <c r="AQ431" i="1"/>
  <c r="AP431" i="1"/>
  <c r="AS430" i="1"/>
  <c r="AR430" i="1"/>
  <c r="AQ430" i="1"/>
  <c r="AP430" i="1"/>
  <c r="AS429" i="1"/>
  <c r="AR429" i="1"/>
  <c r="AQ429" i="1"/>
  <c r="AP429" i="1"/>
  <c r="AS428" i="1"/>
  <c r="AR428" i="1"/>
  <c r="AQ428" i="1"/>
  <c r="AP428" i="1"/>
  <c r="AS427" i="1"/>
  <c r="AR427" i="1"/>
  <c r="AQ427" i="1"/>
  <c r="AP427" i="1"/>
  <c r="AS426" i="1"/>
  <c r="AR426" i="1"/>
  <c r="AQ426" i="1"/>
  <c r="AP426" i="1"/>
  <c r="AS425" i="1"/>
  <c r="AR425" i="1"/>
  <c r="AQ425" i="1"/>
  <c r="AP425" i="1"/>
  <c r="AS424" i="1"/>
  <c r="AR424" i="1"/>
  <c r="AQ424" i="1"/>
  <c r="AP424" i="1"/>
  <c r="AS423" i="1"/>
  <c r="AR423" i="1"/>
  <c r="AQ423" i="1"/>
  <c r="AP423" i="1"/>
  <c r="AS422" i="1"/>
  <c r="AR422" i="1"/>
  <c r="AQ422" i="1"/>
  <c r="AP422" i="1"/>
  <c r="AS421" i="1"/>
  <c r="AR421" i="1"/>
  <c r="AQ421" i="1"/>
  <c r="AP421" i="1"/>
  <c r="AS420" i="1"/>
  <c r="AR420" i="1"/>
  <c r="AQ420" i="1"/>
  <c r="AP420" i="1"/>
  <c r="AS419" i="1"/>
  <c r="AR419" i="1"/>
  <c r="AQ419" i="1"/>
  <c r="AP419" i="1"/>
  <c r="AS418" i="1"/>
  <c r="AR418" i="1"/>
  <c r="AQ418" i="1"/>
  <c r="AP418" i="1"/>
  <c r="AS417" i="1"/>
  <c r="AR417" i="1"/>
  <c r="AQ417" i="1"/>
  <c r="AP417" i="1"/>
  <c r="AS416" i="1"/>
  <c r="AR416" i="1"/>
  <c r="AQ416" i="1"/>
  <c r="AP416" i="1"/>
  <c r="AS415" i="1"/>
  <c r="AR415" i="1"/>
  <c r="AQ415" i="1"/>
  <c r="AP415" i="1"/>
  <c r="AS414" i="1"/>
  <c r="AR414" i="1"/>
  <c r="AQ414" i="1"/>
  <c r="AP414" i="1"/>
  <c r="AS413" i="1"/>
  <c r="AR413" i="1"/>
  <c r="AQ413" i="1"/>
  <c r="AP413" i="1"/>
  <c r="AS412" i="1"/>
  <c r="AR412" i="1"/>
  <c r="AQ412" i="1"/>
  <c r="AP412" i="1"/>
  <c r="AS411" i="1"/>
  <c r="AR411" i="1"/>
  <c r="AQ411" i="1"/>
  <c r="AP411" i="1"/>
  <c r="AS410" i="1"/>
  <c r="AR410" i="1"/>
  <c r="AQ410" i="1"/>
  <c r="AP410" i="1"/>
  <c r="AS409" i="1"/>
  <c r="AR409" i="1"/>
  <c r="AQ409" i="1"/>
  <c r="AP409" i="1"/>
  <c r="AS408" i="1"/>
  <c r="AR408" i="1"/>
  <c r="AQ408" i="1"/>
  <c r="AP408" i="1"/>
  <c r="AS407" i="1"/>
  <c r="AR407" i="1"/>
  <c r="AQ407" i="1"/>
  <c r="AP407" i="1"/>
  <c r="AS406" i="1"/>
  <c r="AR406" i="1"/>
  <c r="AQ406" i="1"/>
  <c r="AP406" i="1"/>
  <c r="AS405" i="1"/>
  <c r="AR405" i="1"/>
  <c r="AQ405" i="1"/>
  <c r="AP405" i="1"/>
  <c r="AS404" i="1"/>
  <c r="AR404" i="1"/>
  <c r="AQ404" i="1"/>
  <c r="AP404" i="1"/>
  <c r="AS403" i="1"/>
  <c r="AR403" i="1"/>
  <c r="AQ403" i="1"/>
  <c r="AP403" i="1"/>
  <c r="AS402" i="1"/>
  <c r="AR402" i="1"/>
  <c r="AQ402" i="1"/>
  <c r="AP402" i="1"/>
  <c r="AS401" i="1"/>
  <c r="AR401" i="1"/>
  <c r="AQ401" i="1"/>
  <c r="AP401" i="1"/>
  <c r="AS400" i="1"/>
  <c r="AR400" i="1"/>
  <c r="AQ400" i="1"/>
  <c r="AP400" i="1"/>
  <c r="AS399" i="1"/>
  <c r="AR399" i="1"/>
  <c r="AQ399" i="1"/>
  <c r="AP399" i="1"/>
  <c r="AS398" i="1"/>
  <c r="AR398" i="1"/>
  <c r="AQ398" i="1"/>
  <c r="AP398" i="1"/>
  <c r="AS397" i="1"/>
  <c r="AR397" i="1"/>
  <c r="AQ397" i="1"/>
  <c r="AP397" i="1"/>
  <c r="AS396" i="1"/>
  <c r="AR396" i="1"/>
  <c r="AQ396" i="1"/>
  <c r="AP396" i="1"/>
  <c r="AS395" i="1"/>
  <c r="AR395" i="1"/>
  <c r="AQ395" i="1"/>
  <c r="AP395" i="1"/>
  <c r="AS394" i="1"/>
  <c r="AR394" i="1"/>
  <c r="AQ394" i="1"/>
  <c r="AP394" i="1"/>
  <c r="AS393" i="1"/>
  <c r="AR393" i="1"/>
  <c r="AQ393" i="1"/>
  <c r="AP393" i="1"/>
  <c r="AS392" i="1"/>
  <c r="AR392" i="1"/>
  <c r="AQ392" i="1"/>
  <c r="AP392" i="1"/>
  <c r="AS391" i="1"/>
  <c r="AR391" i="1"/>
  <c r="AQ391" i="1"/>
  <c r="AP391" i="1"/>
  <c r="AS390" i="1"/>
  <c r="AR390" i="1"/>
  <c r="AQ390" i="1"/>
  <c r="AP390" i="1"/>
  <c r="AS389" i="1"/>
  <c r="AR389" i="1"/>
  <c r="AQ389" i="1"/>
  <c r="AP389" i="1"/>
  <c r="AS388" i="1"/>
  <c r="AR388" i="1"/>
  <c r="AQ388" i="1"/>
  <c r="AP388" i="1"/>
  <c r="AS387" i="1"/>
  <c r="AR387" i="1"/>
  <c r="AQ387" i="1"/>
  <c r="AP387" i="1"/>
  <c r="AS386" i="1"/>
  <c r="AR386" i="1"/>
  <c r="AQ386" i="1"/>
  <c r="AP386" i="1"/>
  <c r="AS385" i="1"/>
  <c r="AR385" i="1"/>
  <c r="AQ385" i="1"/>
  <c r="AP385" i="1"/>
  <c r="AS384" i="1"/>
  <c r="AR384" i="1"/>
  <c r="AQ384" i="1"/>
  <c r="AP384" i="1"/>
  <c r="AS383" i="1"/>
  <c r="AR383" i="1"/>
  <c r="AQ383" i="1"/>
  <c r="AP383" i="1"/>
  <c r="AS382" i="1"/>
  <c r="AR382" i="1"/>
  <c r="AQ382" i="1"/>
  <c r="AP382" i="1"/>
  <c r="AS381" i="1"/>
  <c r="AR381" i="1"/>
  <c r="AQ381" i="1"/>
  <c r="AP381" i="1"/>
  <c r="AS380" i="1"/>
  <c r="AR380" i="1"/>
  <c r="AQ380" i="1"/>
  <c r="AP380" i="1"/>
  <c r="AS379" i="1"/>
  <c r="AR379" i="1"/>
  <c r="AQ379" i="1"/>
  <c r="AP379" i="1"/>
  <c r="AS378" i="1"/>
  <c r="AR378" i="1"/>
  <c r="AQ378" i="1"/>
  <c r="AP378" i="1"/>
  <c r="AS377" i="1"/>
  <c r="AR377" i="1"/>
  <c r="AQ377" i="1"/>
  <c r="AP377" i="1"/>
  <c r="AS376" i="1"/>
  <c r="AR376" i="1"/>
  <c r="AQ376" i="1"/>
  <c r="AP376" i="1"/>
  <c r="AS375" i="1"/>
  <c r="AR375" i="1"/>
  <c r="AQ375" i="1"/>
  <c r="AP375" i="1"/>
  <c r="AS374" i="1"/>
  <c r="AR374" i="1"/>
  <c r="AQ374" i="1"/>
  <c r="AP374" i="1"/>
  <c r="AS373" i="1"/>
  <c r="AR373" i="1"/>
  <c r="AQ373" i="1"/>
  <c r="AP373" i="1"/>
  <c r="AS372" i="1"/>
  <c r="AR372" i="1"/>
  <c r="AQ372" i="1"/>
  <c r="AP372" i="1"/>
  <c r="AS371" i="1"/>
  <c r="AR371" i="1"/>
  <c r="AQ371" i="1"/>
  <c r="AP371" i="1"/>
  <c r="AS370" i="1"/>
  <c r="AR370" i="1"/>
  <c r="AQ370" i="1"/>
  <c r="AP370" i="1"/>
  <c r="AS369" i="1"/>
  <c r="AR369" i="1"/>
  <c r="AQ369" i="1"/>
  <c r="AP369" i="1"/>
  <c r="AS368" i="1"/>
  <c r="AR368" i="1"/>
  <c r="AQ368" i="1"/>
  <c r="AP368" i="1"/>
  <c r="AS367" i="1"/>
  <c r="AR367" i="1"/>
  <c r="AQ367" i="1"/>
  <c r="AP367" i="1"/>
  <c r="AS366" i="1"/>
  <c r="AR366" i="1"/>
  <c r="AQ366" i="1"/>
  <c r="AP366" i="1"/>
  <c r="AS365" i="1"/>
  <c r="AR365" i="1"/>
  <c r="AQ365" i="1"/>
  <c r="AP365" i="1"/>
  <c r="AS364" i="1"/>
  <c r="AR364" i="1"/>
  <c r="AQ364" i="1"/>
  <c r="AP364" i="1"/>
  <c r="AS363" i="1"/>
  <c r="AR363" i="1"/>
  <c r="AQ363" i="1"/>
  <c r="AP363" i="1"/>
  <c r="AS362" i="1"/>
  <c r="AR362" i="1"/>
  <c r="AQ362" i="1"/>
  <c r="AP362" i="1"/>
  <c r="AS361" i="1"/>
  <c r="AR361" i="1"/>
  <c r="AQ361" i="1"/>
  <c r="AP361" i="1"/>
  <c r="AS360" i="1"/>
  <c r="AR360" i="1"/>
  <c r="AQ360" i="1"/>
  <c r="AP360" i="1"/>
  <c r="AS359" i="1"/>
  <c r="AR359" i="1"/>
  <c r="AQ359" i="1"/>
  <c r="AP359" i="1"/>
  <c r="AS358" i="1"/>
  <c r="AR358" i="1"/>
  <c r="AQ358" i="1"/>
  <c r="AP358" i="1"/>
  <c r="AS357" i="1"/>
  <c r="AR357" i="1"/>
  <c r="AQ357" i="1"/>
  <c r="AP357" i="1"/>
  <c r="AS356" i="1"/>
  <c r="AR356" i="1"/>
  <c r="AQ356" i="1"/>
  <c r="AP356" i="1"/>
  <c r="AS355" i="1"/>
  <c r="AR355" i="1"/>
  <c r="AQ355" i="1"/>
  <c r="AP355" i="1"/>
  <c r="AS354" i="1"/>
  <c r="AR354" i="1"/>
  <c r="AQ354" i="1"/>
  <c r="AP354" i="1"/>
  <c r="AS353" i="1"/>
  <c r="AR353" i="1"/>
  <c r="AQ353" i="1"/>
  <c r="AP353" i="1"/>
  <c r="AS352" i="1"/>
  <c r="AR352" i="1"/>
  <c r="AQ352" i="1"/>
  <c r="AP352" i="1"/>
  <c r="AS351" i="1"/>
  <c r="AR351" i="1"/>
  <c r="AQ351" i="1"/>
  <c r="AP351" i="1"/>
  <c r="AS350" i="1"/>
  <c r="AR350" i="1"/>
  <c r="AQ350" i="1"/>
  <c r="AP350" i="1"/>
  <c r="AS349" i="1"/>
  <c r="AR349" i="1"/>
  <c r="AQ349" i="1"/>
  <c r="AP349" i="1"/>
  <c r="AS348" i="1"/>
  <c r="AR348" i="1"/>
  <c r="AQ348" i="1"/>
  <c r="AP348" i="1"/>
  <c r="AS347" i="1"/>
  <c r="AR347" i="1"/>
  <c r="AQ347" i="1"/>
  <c r="AP347" i="1"/>
  <c r="AS346" i="1"/>
  <c r="AR346" i="1"/>
  <c r="AQ346" i="1"/>
  <c r="AP346" i="1"/>
  <c r="AS345" i="1"/>
  <c r="AR345" i="1"/>
  <c r="AQ345" i="1"/>
  <c r="AP345" i="1"/>
  <c r="AS344" i="1"/>
  <c r="AR344" i="1"/>
  <c r="AQ344" i="1"/>
  <c r="AP344" i="1"/>
  <c r="AS343" i="1"/>
  <c r="AR343" i="1"/>
  <c r="AQ343" i="1"/>
  <c r="AP343" i="1"/>
  <c r="AS342" i="1"/>
  <c r="AR342" i="1"/>
  <c r="AQ342" i="1"/>
  <c r="AP342" i="1"/>
  <c r="AS341" i="1"/>
  <c r="AR341" i="1"/>
  <c r="AQ341" i="1"/>
  <c r="AP341" i="1"/>
  <c r="AS340" i="1"/>
  <c r="AR340" i="1"/>
  <c r="AQ340" i="1"/>
  <c r="AP340" i="1"/>
  <c r="AS339" i="1"/>
  <c r="AR339" i="1"/>
  <c r="AQ339" i="1"/>
  <c r="AP339" i="1"/>
  <c r="AS338" i="1"/>
  <c r="AR338" i="1"/>
  <c r="AQ338" i="1"/>
  <c r="AP338" i="1"/>
  <c r="AS337" i="1"/>
  <c r="AR337" i="1"/>
  <c r="AQ337" i="1"/>
  <c r="AP337" i="1"/>
  <c r="AS336" i="1"/>
  <c r="AR336" i="1"/>
  <c r="AQ336" i="1"/>
  <c r="AP336" i="1"/>
  <c r="AS335" i="1"/>
  <c r="AR335" i="1"/>
  <c r="AQ335" i="1"/>
  <c r="AP335" i="1"/>
  <c r="AS334" i="1"/>
  <c r="AR334" i="1"/>
  <c r="AQ334" i="1"/>
  <c r="AP334" i="1"/>
  <c r="AS333" i="1"/>
  <c r="AR333" i="1"/>
  <c r="AQ333" i="1"/>
  <c r="AP333" i="1"/>
  <c r="AS332" i="1"/>
  <c r="AR332" i="1"/>
  <c r="AQ332" i="1"/>
  <c r="AP332" i="1"/>
  <c r="AS331" i="1"/>
  <c r="AR331" i="1"/>
  <c r="AQ331" i="1"/>
  <c r="AP331" i="1"/>
  <c r="AS330" i="1"/>
  <c r="AR330" i="1"/>
  <c r="AQ330" i="1"/>
  <c r="AP330" i="1"/>
  <c r="AS329" i="1"/>
  <c r="AR329" i="1"/>
  <c r="AQ329" i="1"/>
  <c r="AP329" i="1"/>
  <c r="AS328" i="1"/>
  <c r="AR328" i="1"/>
  <c r="AQ328" i="1"/>
  <c r="AP328" i="1"/>
  <c r="AS327" i="1"/>
  <c r="AR327" i="1"/>
  <c r="AQ327" i="1"/>
  <c r="AP327" i="1"/>
  <c r="AS326" i="1"/>
  <c r="AR326" i="1"/>
  <c r="AQ326" i="1"/>
  <c r="AP326" i="1"/>
  <c r="AS325" i="1"/>
  <c r="AR325" i="1"/>
  <c r="AQ325" i="1"/>
  <c r="AP325" i="1"/>
  <c r="AS324" i="1"/>
  <c r="AR324" i="1"/>
  <c r="AQ324" i="1"/>
  <c r="AP324" i="1"/>
  <c r="AS323" i="1"/>
  <c r="AR323" i="1"/>
  <c r="AQ323" i="1"/>
  <c r="AP323" i="1"/>
  <c r="AS322" i="1"/>
  <c r="AR322" i="1"/>
  <c r="AQ322" i="1"/>
  <c r="AP322" i="1"/>
  <c r="AS321" i="1"/>
  <c r="AR321" i="1"/>
  <c r="AQ321" i="1"/>
  <c r="AP321" i="1"/>
  <c r="AS320" i="1"/>
  <c r="AR320" i="1"/>
  <c r="AQ320" i="1"/>
  <c r="AP320" i="1"/>
  <c r="AS319" i="1"/>
  <c r="AR319" i="1"/>
  <c r="AQ319" i="1"/>
  <c r="AP319" i="1"/>
  <c r="AS318" i="1"/>
  <c r="AR318" i="1"/>
  <c r="AQ318" i="1"/>
  <c r="AP318" i="1"/>
  <c r="AS317" i="1"/>
  <c r="AR317" i="1"/>
  <c r="AQ317" i="1"/>
  <c r="AP317" i="1"/>
  <c r="AS316" i="1"/>
  <c r="AR316" i="1"/>
  <c r="AQ316" i="1"/>
  <c r="AP316" i="1"/>
  <c r="AS315" i="1"/>
  <c r="AR315" i="1"/>
  <c r="AQ315" i="1"/>
  <c r="AP315" i="1"/>
  <c r="AS314" i="1"/>
  <c r="AR314" i="1"/>
  <c r="AQ314" i="1"/>
  <c r="AP314" i="1"/>
  <c r="AS313" i="1"/>
  <c r="AR313" i="1"/>
  <c r="AQ313" i="1"/>
  <c r="AP313" i="1"/>
  <c r="AS312" i="1"/>
  <c r="AR312" i="1"/>
  <c r="AQ312" i="1"/>
  <c r="AP312" i="1"/>
  <c r="AS311" i="1"/>
  <c r="AR311" i="1"/>
  <c r="AQ311" i="1"/>
  <c r="AP311" i="1"/>
  <c r="AS310" i="1"/>
  <c r="AR310" i="1"/>
  <c r="AQ310" i="1"/>
  <c r="AP310" i="1"/>
  <c r="AS309" i="1"/>
  <c r="AR309" i="1"/>
  <c r="AQ309" i="1"/>
  <c r="AP309" i="1"/>
  <c r="AS308" i="1"/>
  <c r="AR308" i="1"/>
  <c r="AQ308" i="1"/>
  <c r="AP308" i="1"/>
  <c r="AS307" i="1"/>
  <c r="AR307" i="1"/>
  <c r="AQ307" i="1"/>
  <c r="AP307" i="1"/>
  <c r="AS306" i="1"/>
  <c r="AR306" i="1"/>
  <c r="AQ306" i="1"/>
  <c r="AP306" i="1"/>
  <c r="AS305" i="1"/>
  <c r="AR305" i="1"/>
  <c r="AQ305" i="1"/>
  <c r="AP305" i="1"/>
  <c r="AS304" i="1"/>
  <c r="AR304" i="1"/>
  <c r="AQ304" i="1"/>
  <c r="AP304" i="1"/>
  <c r="AS303" i="1"/>
  <c r="AR303" i="1"/>
  <c r="AQ303" i="1"/>
  <c r="AP303" i="1"/>
  <c r="AS302" i="1"/>
  <c r="AR302" i="1"/>
  <c r="AQ302" i="1"/>
  <c r="AP302" i="1"/>
  <c r="AS301" i="1"/>
  <c r="AR301" i="1"/>
  <c r="AQ301" i="1"/>
  <c r="AP301" i="1"/>
  <c r="AS300" i="1"/>
  <c r="AR300" i="1"/>
  <c r="AQ300" i="1"/>
  <c r="AP300" i="1"/>
  <c r="AS299" i="1"/>
  <c r="AR299" i="1"/>
  <c r="AQ299" i="1"/>
  <c r="AP299" i="1"/>
  <c r="AS298" i="1"/>
  <c r="AR298" i="1"/>
  <c r="AQ298" i="1"/>
  <c r="AP298" i="1"/>
  <c r="AS297" i="1"/>
  <c r="AR297" i="1"/>
  <c r="AQ297" i="1"/>
  <c r="AP297" i="1"/>
  <c r="AS296" i="1"/>
  <c r="AR296" i="1"/>
  <c r="AQ296" i="1"/>
  <c r="AP296" i="1"/>
  <c r="AS295" i="1"/>
  <c r="AR295" i="1"/>
  <c r="AQ295" i="1"/>
  <c r="AP295" i="1"/>
  <c r="AS294" i="1"/>
  <c r="AR294" i="1"/>
  <c r="AQ294" i="1"/>
  <c r="AP294" i="1"/>
  <c r="AS293" i="1"/>
  <c r="AR293" i="1"/>
  <c r="AQ293" i="1"/>
  <c r="AP293" i="1"/>
  <c r="AS292" i="1"/>
  <c r="AR292" i="1"/>
  <c r="AQ292" i="1"/>
  <c r="AP292" i="1"/>
  <c r="AS291" i="1"/>
  <c r="AR291" i="1"/>
  <c r="AQ291" i="1"/>
  <c r="AP291" i="1"/>
  <c r="AS290" i="1"/>
  <c r="AR290" i="1"/>
  <c r="AQ290" i="1"/>
  <c r="AP290" i="1"/>
  <c r="AS289" i="1"/>
  <c r="AR289" i="1"/>
  <c r="AQ289" i="1"/>
  <c r="AP289" i="1"/>
  <c r="AS288" i="1"/>
  <c r="AR288" i="1"/>
  <c r="AQ288" i="1"/>
  <c r="AP288" i="1"/>
  <c r="AS287" i="1"/>
  <c r="AR287" i="1"/>
  <c r="AQ287" i="1"/>
  <c r="AP287" i="1"/>
  <c r="AS286" i="1"/>
  <c r="AR286" i="1"/>
  <c r="AQ286" i="1"/>
  <c r="AP286" i="1"/>
  <c r="AS285" i="1"/>
  <c r="AR285" i="1"/>
  <c r="AQ285" i="1"/>
  <c r="AP285" i="1"/>
  <c r="AS284" i="1"/>
  <c r="AR284" i="1"/>
  <c r="AQ284" i="1"/>
  <c r="AP284" i="1"/>
  <c r="AS283" i="1"/>
  <c r="AR283" i="1"/>
  <c r="AQ283" i="1"/>
  <c r="AP283" i="1"/>
  <c r="AS282" i="1"/>
  <c r="AR282" i="1"/>
  <c r="AQ282" i="1"/>
  <c r="AP282" i="1"/>
  <c r="AS281" i="1"/>
  <c r="AR281" i="1"/>
  <c r="AQ281" i="1"/>
  <c r="AP281" i="1"/>
  <c r="AS280" i="1"/>
  <c r="AR280" i="1"/>
  <c r="AQ280" i="1"/>
  <c r="AP280" i="1"/>
  <c r="AS279" i="1"/>
  <c r="AR279" i="1"/>
  <c r="AQ279" i="1"/>
  <c r="AP279" i="1"/>
  <c r="AS278" i="1"/>
  <c r="AR278" i="1"/>
  <c r="AQ278" i="1"/>
  <c r="AP278" i="1"/>
  <c r="AS277" i="1"/>
  <c r="AR277" i="1"/>
  <c r="AQ277" i="1"/>
  <c r="AP277" i="1"/>
  <c r="AS276" i="1"/>
  <c r="AR276" i="1"/>
  <c r="AQ276" i="1"/>
  <c r="AP276" i="1"/>
  <c r="AS275" i="1"/>
  <c r="AR275" i="1"/>
  <c r="AQ275" i="1"/>
  <c r="AP275" i="1"/>
  <c r="AS274" i="1"/>
  <c r="AR274" i="1"/>
  <c r="AQ274" i="1"/>
  <c r="AP274" i="1"/>
  <c r="AS273" i="1"/>
  <c r="AR273" i="1"/>
  <c r="AQ273" i="1"/>
  <c r="AP273" i="1"/>
  <c r="AS272" i="1"/>
  <c r="AR272" i="1"/>
  <c r="AQ272" i="1"/>
  <c r="AP272" i="1"/>
  <c r="AS271" i="1"/>
  <c r="AR271" i="1"/>
  <c r="AQ271" i="1"/>
  <c r="AP271" i="1"/>
  <c r="AS270" i="1"/>
  <c r="AR270" i="1"/>
  <c r="AQ270" i="1"/>
  <c r="AP270" i="1"/>
  <c r="AS269" i="1"/>
  <c r="AR269" i="1"/>
  <c r="AQ269" i="1"/>
  <c r="AP269" i="1"/>
  <c r="AS268" i="1"/>
  <c r="AR268" i="1"/>
  <c r="AQ268" i="1"/>
  <c r="AP268" i="1"/>
  <c r="AS267" i="1"/>
  <c r="AR267" i="1"/>
  <c r="AQ267" i="1"/>
  <c r="AP267" i="1"/>
  <c r="AS266" i="1"/>
  <c r="AR266" i="1"/>
  <c r="AQ266" i="1"/>
  <c r="AP266" i="1"/>
  <c r="AS265" i="1"/>
  <c r="AR265" i="1"/>
  <c r="AQ265" i="1"/>
  <c r="AP265" i="1"/>
  <c r="AS264" i="1"/>
  <c r="AR264" i="1"/>
  <c r="AQ264" i="1"/>
  <c r="AP264" i="1"/>
  <c r="AS263" i="1"/>
  <c r="AR263" i="1"/>
  <c r="AQ263" i="1"/>
  <c r="AP263" i="1"/>
  <c r="AS262" i="1"/>
  <c r="AR262" i="1"/>
  <c r="AQ262" i="1"/>
  <c r="AP262" i="1"/>
  <c r="AS261" i="1"/>
  <c r="AR261" i="1"/>
  <c r="AQ261" i="1"/>
  <c r="AP261" i="1"/>
  <c r="AS260" i="1"/>
  <c r="AR260" i="1"/>
  <c r="AQ260" i="1"/>
  <c r="AP260" i="1"/>
  <c r="AS259" i="1"/>
  <c r="AR259" i="1"/>
  <c r="AQ259" i="1"/>
  <c r="AP259" i="1"/>
  <c r="AS258" i="1"/>
  <c r="AR258" i="1"/>
  <c r="AQ258" i="1"/>
  <c r="AP258" i="1"/>
  <c r="AS257" i="1"/>
  <c r="AR257" i="1"/>
  <c r="AQ257" i="1"/>
  <c r="AP257" i="1"/>
  <c r="AS256" i="1"/>
  <c r="AR256" i="1"/>
  <c r="AQ256" i="1"/>
  <c r="AP256" i="1"/>
  <c r="AS255" i="1"/>
  <c r="AR255" i="1"/>
  <c r="AQ255" i="1"/>
  <c r="AP255" i="1"/>
  <c r="AS254" i="1"/>
  <c r="AR254" i="1"/>
  <c r="AQ254" i="1"/>
  <c r="AP254" i="1"/>
  <c r="AS253" i="1"/>
  <c r="AR253" i="1"/>
  <c r="AQ253" i="1"/>
  <c r="AP253" i="1"/>
  <c r="AS252" i="1"/>
  <c r="AR252" i="1"/>
  <c r="AQ252" i="1"/>
  <c r="AP252" i="1"/>
  <c r="AS251" i="1"/>
  <c r="AR251" i="1"/>
  <c r="AQ251" i="1"/>
  <c r="AP251" i="1"/>
  <c r="AS250" i="1"/>
  <c r="AR250" i="1"/>
  <c r="AQ250" i="1"/>
  <c r="AP250" i="1"/>
  <c r="AS249" i="1"/>
  <c r="AR249" i="1"/>
  <c r="AQ249" i="1"/>
  <c r="AP249" i="1"/>
  <c r="AS248" i="1"/>
  <c r="AR248" i="1"/>
  <c r="AQ248" i="1"/>
  <c r="AP248" i="1"/>
  <c r="AS247" i="1"/>
  <c r="AR247" i="1"/>
  <c r="AQ247" i="1"/>
  <c r="AP247" i="1"/>
  <c r="AS246" i="1"/>
  <c r="AR246" i="1"/>
  <c r="AQ246" i="1"/>
  <c r="AP246" i="1"/>
  <c r="AS245" i="1"/>
  <c r="AR245" i="1"/>
  <c r="AQ245" i="1"/>
  <c r="AP245" i="1"/>
  <c r="AS244" i="1"/>
  <c r="AR244" i="1"/>
  <c r="AQ244" i="1"/>
  <c r="AP244" i="1"/>
  <c r="AS243" i="1"/>
  <c r="AR243" i="1"/>
  <c r="AQ243" i="1"/>
  <c r="AP243" i="1"/>
  <c r="AS242" i="1"/>
  <c r="AR242" i="1"/>
  <c r="AQ242" i="1"/>
  <c r="AP242" i="1"/>
  <c r="AS241" i="1"/>
  <c r="AR241" i="1"/>
  <c r="AQ241" i="1"/>
  <c r="AP241" i="1"/>
  <c r="AS240" i="1"/>
  <c r="AR240" i="1"/>
  <c r="AQ240" i="1"/>
  <c r="AP240" i="1"/>
  <c r="AS239" i="1"/>
  <c r="AR239" i="1"/>
  <c r="AQ239" i="1"/>
  <c r="AP239" i="1"/>
  <c r="AS238" i="1"/>
  <c r="AR238" i="1"/>
  <c r="AQ238" i="1"/>
  <c r="AP238" i="1"/>
  <c r="AS237" i="1"/>
  <c r="AR237" i="1"/>
  <c r="AQ237" i="1"/>
  <c r="AP237" i="1"/>
  <c r="AS236" i="1"/>
  <c r="AR236" i="1"/>
  <c r="AQ236" i="1"/>
  <c r="AP236" i="1"/>
  <c r="AS235" i="1"/>
  <c r="AR235" i="1"/>
  <c r="AQ235" i="1"/>
  <c r="AP235" i="1"/>
  <c r="AS234" i="1"/>
  <c r="AR234" i="1"/>
  <c r="AQ234" i="1"/>
  <c r="AP234" i="1"/>
  <c r="AS233" i="1"/>
  <c r="AR233" i="1"/>
  <c r="AQ233" i="1"/>
  <c r="AP233" i="1"/>
  <c r="AS232" i="1"/>
  <c r="AR232" i="1"/>
  <c r="AQ232" i="1"/>
  <c r="AP232" i="1"/>
  <c r="AS231" i="1"/>
  <c r="AR231" i="1"/>
  <c r="AQ231" i="1"/>
  <c r="AP231" i="1"/>
  <c r="AS230" i="1"/>
  <c r="AR230" i="1"/>
  <c r="AQ230" i="1"/>
  <c r="AP230" i="1"/>
  <c r="AS229" i="1"/>
  <c r="AR229" i="1"/>
  <c r="AQ229" i="1"/>
  <c r="AP229" i="1"/>
  <c r="AS228" i="1"/>
  <c r="AR228" i="1"/>
  <c r="AQ228" i="1"/>
  <c r="AP228" i="1"/>
  <c r="AS227" i="1"/>
  <c r="AR227" i="1"/>
  <c r="AQ227" i="1"/>
  <c r="AP227" i="1"/>
  <c r="AS226" i="1"/>
  <c r="AR226" i="1"/>
  <c r="AQ226" i="1"/>
  <c r="AP226" i="1"/>
  <c r="AS225" i="1"/>
  <c r="AR225" i="1"/>
  <c r="AQ225" i="1"/>
  <c r="AP225" i="1"/>
  <c r="AS224" i="1"/>
  <c r="AR224" i="1"/>
  <c r="AQ224" i="1"/>
  <c r="AP224" i="1"/>
  <c r="AS223" i="1"/>
  <c r="AR223" i="1"/>
  <c r="AQ223" i="1"/>
  <c r="AP223" i="1"/>
  <c r="AS222" i="1"/>
  <c r="AR222" i="1"/>
  <c r="AQ222" i="1"/>
  <c r="AP222" i="1"/>
  <c r="AS221" i="1"/>
  <c r="AR221" i="1"/>
  <c r="AQ221" i="1"/>
  <c r="AP221" i="1"/>
  <c r="AS220" i="1"/>
  <c r="AR220" i="1"/>
  <c r="AQ220" i="1"/>
  <c r="AP220" i="1"/>
  <c r="AS219" i="1"/>
  <c r="AR219" i="1"/>
  <c r="AQ219" i="1"/>
  <c r="AP219" i="1"/>
  <c r="AS218" i="1"/>
  <c r="AR218" i="1"/>
  <c r="AQ218" i="1"/>
  <c r="AP218" i="1"/>
  <c r="AS217" i="1"/>
  <c r="AR217" i="1"/>
  <c r="AQ217" i="1"/>
  <c r="AP217" i="1"/>
  <c r="AS216" i="1"/>
  <c r="AR216" i="1"/>
  <c r="AQ216" i="1"/>
  <c r="AP216" i="1"/>
  <c r="AS215" i="1"/>
  <c r="AR215" i="1"/>
  <c r="AQ215" i="1"/>
  <c r="AP215" i="1"/>
  <c r="AS214" i="1"/>
  <c r="AR214" i="1"/>
  <c r="AQ214" i="1"/>
  <c r="AP214" i="1"/>
  <c r="AS213" i="1"/>
  <c r="AR213" i="1"/>
  <c r="AQ213" i="1"/>
  <c r="AP213" i="1"/>
  <c r="AS212" i="1"/>
  <c r="AR212" i="1"/>
  <c r="AQ212" i="1"/>
  <c r="AP212" i="1"/>
  <c r="AS211" i="1"/>
  <c r="AR211" i="1"/>
  <c r="AQ211" i="1"/>
  <c r="AP211" i="1"/>
  <c r="AS210" i="1"/>
  <c r="AR210" i="1"/>
  <c r="AQ210" i="1"/>
  <c r="AP210" i="1"/>
  <c r="AS209" i="1"/>
  <c r="AR209" i="1"/>
  <c r="AQ209" i="1"/>
  <c r="AP209" i="1"/>
  <c r="AS208" i="1"/>
  <c r="AR208" i="1"/>
  <c r="AQ208" i="1"/>
  <c r="AP208" i="1"/>
  <c r="AS207" i="1"/>
  <c r="AR207" i="1"/>
  <c r="AQ207" i="1"/>
  <c r="AP207" i="1"/>
  <c r="AS206" i="1"/>
  <c r="AR206" i="1"/>
  <c r="AQ206" i="1"/>
  <c r="AP206" i="1"/>
  <c r="AS205" i="1"/>
  <c r="AR205" i="1"/>
  <c r="AQ205" i="1"/>
  <c r="AP205" i="1"/>
  <c r="AS204" i="1"/>
  <c r="AR204" i="1"/>
  <c r="AQ204" i="1"/>
  <c r="AP204" i="1"/>
  <c r="AS203" i="1"/>
  <c r="AR203" i="1"/>
  <c r="AQ203" i="1"/>
  <c r="AP203" i="1"/>
  <c r="AS202" i="1"/>
  <c r="AR202" i="1"/>
  <c r="AQ202" i="1"/>
  <c r="AP202" i="1"/>
  <c r="AS201" i="1"/>
  <c r="AR201" i="1"/>
  <c r="AQ201" i="1"/>
  <c r="AP201" i="1"/>
  <c r="AS200" i="1"/>
  <c r="AR200" i="1"/>
  <c r="AQ200" i="1"/>
  <c r="AP200" i="1"/>
  <c r="AS199" i="1"/>
  <c r="AR199" i="1"/>
  <c r="AQ199" i="1"/>
  <c r="AP199" i="1"/>
  <c r="AS198" i="1"/>
  <c r="AR198" i="1"/>
  <c r="AQ198" i="1"/>
  <c r="AP198" i="1"/>
  <c r="AS197" i="1"/>
  <c r="AR197" i="1"/>
  <c r="AQ197" i="1"/>
  <c r="AP197" i="1"/>
  <c r="AS196" i="1"/>
  <c r="AR196" i="1"/>
  <c r="AQ196" i="1"/>
  <c r="AP196" i="1"/>
  <c r="AS195" i="1"/>
  <c r="AR195" i="1"/>
  <c r="AQ195" i="1"/>
  <c r="AP195" i="1"/>
  <c r="AS194" i="1"/>
  <c r="AR194" i="1"/>
  <c r="AQ194" i="1"/>
  <c r="AP194" i="1"/>
  <c r="AS193" i="1"/>
  <c r="AR193" i="1"/>
  <c r="AQ193" i="1"/>
  <c r="AP193" i="1"/>
  <c r="AS192" i="1"/>
  <c r="AR192" i="1"/>
  <c r="AQ192" i="1"/>
  <c r="AP192" i="1"/>
  <c r="AS191" i="1"/>
  <c r="AR191" i="1"/>
  <c r="AQ191" i="1"/>
  <c r="AP191" i="1"/>
  <c r="AS190" i="1"/>
  <c r="AR190" i="1"/>
  <c r="AQ190" i="1"/>
  <c r="AP190" i="1"/>
  <c r="AS189" i="1"/>
  <c r="AR189" i="1"/>
  <c r="AQ189" i="1"/>
  <c r="AP189" i="1"/>
  <c r="AS188" i="1"/>
  <c r="AR188" i="1"/>
  <c r="AQ188" i="1"/>
  <c r="AP188" i="1"/>
  <c r="AS187" i="1"/>
  <c r="AR187" i="1"/>
  <c r="AQ187" i="1"/>
  <c r="AP187" i="1"/>
  <c r="AS186" i="1"/>
  <c r="AR186" i="1"/>
  <c r="AQ186" i="1"/>
  <c r="AP186" i="1"/>
  <c r="AS185" i="1"/>
  <c r="AR185" i="1"/>
  <c r="AQ185" i="1"/>
  <c r="AP185" i="1"/>
  <c r="AS184" i="1"/>
  <c r="AR184" i="1"/>
  <c r="AQ184" i="1"/>
  <c r="AP184" i="1"/>
  <c r="AS183" i="1"/>
  <c r="AR183" i="1"/>
  <c r="AQ183" i="1"/>
  <c r="AP183" i="1"/>
  <c r="AS182" i="1"/>
  <c r="AR182" i="1"/>
  <c r="AQ182" i="1"/>
  <c r="AP182" i="1"/>
  <c r="AS181" i="1"/>
  <c r="AR181" i="1"/>
  <c r="AQ181" i="1"/>
  <c r="AP181" i="1"/>
  <c r="AS180" i="1"/>
  <c r="AR180" i="1"/>
  <c r="AQ180" i="1"/>
  <c r="AP180" i="1"/>
  <c r="AS179" i="1"/>
  <c r="AR179" i="1"/>
  <c r="AQ179" i="1"/>
  <c r="AP179" i="1"/>
  <c r="AS178" i="1"/>
  <c r="AR178" i="1"/>
  <c r="AQ178" i="1"/>
  <c r="AP178" i="1"/>
  <c r="AS177" i="1"/>
  <c r="AR177" i="1"/>
  <c r="AQ177" i="1"/>
  <c r="AP177" i="1"/>
  <c r="AS176" i="1"/>
  <c r="AR176" i="1"/>
  <c r="AQ176" i="1"/>
  <c r="AP176" i="1"/>
  <c r="AS175" i="1"/>
  <c r="AR175" i="1"/>
  <c r="AQ175" i="1"/>
  <c r="AP175" i="1"/>
  <c r="AS174" i="1"/>
  <c r="AR174" i="1"/>
  <c r="AQ174" i="1"/>
  <c r="AP174" i="1"/>
  <c r="AS173" i="1"/>
  <c r="AR173" i="1"/>
  <c r="AQ173" i="1"/>
  <c r="AP173" i="1"/>
  <c r="AS172" i="1"/>
  <c r="AR172" i="1"/>
  <c r="AQ172" i="1"/>
  <c r="AP172" i="1"/>
  <c r="AS171" i="1"/>
  <c r="AR171" i="1"/>
  <c r="AQ171" i="1"/>
  <c r="AP171" i="1"/>
  <c r="AS170" i="1"/>
  <c r="AR170" i="1"/>
  <c r="AQ170" i="1"/>
  <c r="AP170" i="1"/>
  <c r="AS169" i="1"/>
  <c r="AR169" i="1"/>
  <c r="AQ169" i="1"/>
  <c r="AP169" i="1"/>
  <c r="AS168" i="1"/>
  <c r="AR168" i="1"/>
  <c r="AQ168" i="1"/>
  <c r="AP168" i="1"/>
  <c r="AS167" i="1"/>
  <c r="AR167" i="1"/>
  <c r="AQ167" i="1"/>
  <c r="AP167" i="1"/>
  <c r="AS166" i="1"/>
  <c r="AR166" i="1"/>
  <c r="AQ166" i="1"/>
  <c r="AP166" i="1"/>
  <c r="AS165" i="1"/>
  <c r="AR165" i="1"/>
  <c r="AQ165" i="1"/>
  <c r="AP165" i="1"/>
  <c r="AS164" i="1"/>
  <c r="AR164" i="1"/>
  <c r="AQ164" i="1"/>
  <c r="AP164" i="1"/>
  <c r="AS163" i="1"/>
  <c r="AR163" i="1"/>
  <c r="AQ163" i="1"/>
  <c r="AP163" i="1"/>
  <c r="AS162" i="1"/>
  <c r="AR162" i="1"/>
  <c r="AQ162" i="1"/>
  <c r="AP162" i="1"/>
  <c r="AS161" i="1"/>
  <c r="AR161" i="1"/>
  <c r="AQ161" i="1"/>
  <c r="AP161" i="1"/>
  <c r="AS160" i="1"/>
  <c r="AR160" i="1"/>
  <c r="AQ160" i="1"/>
  <c r="AP160" i="1"/>
  <c r="AS159" i="1"/>
  <c r="AR159" i="1"/>
  <c r="AQ159" i="1"/>
  <c r="AP159" i="1"/>
  <c r="AS158" i="1"/>
  <c r="AR158" i="1"/>
  <c r="AQ158" i="1"/>
  <c r="AP158" i="1"/>
  <c r="AS157" i="1"/>
  <c r="AR157" i="1"/>
  <c r="AQ157" i="1"/>
  <c r="AP157" i="1"/>
  <c r="AS156" i="1"/>
  <c r="AR156" i="1"/>
  <c r="AQ156" i="1"/>
  <c r="AP156" i="1"/>
  <c r="AS155" i="1"/>
  <c r="AR155" i="1"/>
  <c r="AQ155" i="1"/>
  <c r="AP155" i="1"/>
  <c r="AS154" i="1"/>
  <c r="AR154" i="1"/>
  <c r="AQ154" i="1"/>
  <c r="AP154" i="1"/>
  <c r="AS153" i="1"/>
  <c r="AR153" i="1"/>
  <c r="AQ153" i="1"/>
  <c r="AP153" i="1"/>
  <c r="AS152" i="1"/>
  <c r="AR152" i="1"/>
  <c r="AQ152" i="1"/>
  <c r="AP152" i="1"/>
  <c r="AS151" i="1"/>
  <c r="AR151" i="1"/>
  <c r="AQ151" i="1"/>
  <c r="AP151" i="1"/>
  <c r="AS150" i="1"/>
  <c r="AR150" i="1"/>
  <c r="AQ150" i="1"/>
  <c r="AP150" i="1"/>
  <c r="AS149" i="1"/>
  <c r="AR149" i="1"/>
  <c r="AQ149" i="1"/>
  <c r="AP149" i="1"/>
  <c r="AS148" i="1"/>
  <c r="AR148" i="1"/>
  <c r="AQ148" i="1"/>
  <c r="AP148" i="1"/>
  <c r="AS147" i="1"/>
  <c r="AR147" i="1"/>
  <c r="AQ147" i="1"/>
  <c r="AP147" i="1"/>
  <c r="AS146" i="1"/>
  <c r="AR146" i="1"/>
  <c r="AQ146" i="1"/>
  <c r="AP146" i="1"/>
  <c r="AS145" i="1"/>
  <c r="AR145" i="1"/>
  <c r="AQ145" i="1"/>
  <c r="AP145" i="1"/>
  <c r="AS144" i="1"/>
  <c r="AR144" i="1"/>
  <c r="AQ144" i="1"/>
  <c r="AP144" i="1"/>
  <c r="AS143" i="1"/>
  <c r="AR143" i="1"/>
  <c r="AQ143" i="1"/>
  <c r="AP143" i="1"/>
  <c r="AS142" i="1"/>
  <c r="AR142" i="1"/>
  <c r="AQ142" i="1"/>
  <c r="AP142" i="1"/>
  <c r="AS141" i="1"/>
  <c r="AR141" i="1"/>
  <c r="AQ141" i="1"/>
  <c r="AP141" i="1"/>
  <c r="AS140" i="1"/>
  <c r="AR140" i="1"/>
  <c r="AQ140" i="1"/>
  <c r="AP140" i="1"/>
  <c r="AS139" i="1"/>
  <c r="AR139" i="1"/>
  <c r="AQ139" i="1"/>
  <c r="AP139" i="1"/>
  <c r="AS138" i="1"/>
  <c r="AR138" i="1"/>
  <c r="AQ138" i="1"/>
  <c r="AP138" i="1"/>
  <c r="AS137" i="1"/>
  <c r="AR137" i="1"/>
  <c r="AQ137" i="1"/>
  <c r="AP137" i="1"/>
  <c r="AS136" i="1"/>
  <c r="AR136" i="1"/>
  <c r="AQ136" i="1"/>
  <c r="AP136" i="1"/>
  <c r="AS135" i="1"/>
  <c r="AR135" i="1"/>
  <c r="AQ135" i="1"/>
  <c r="AP135" i="1"/>
  <c r="AS134" i="1"/>
  <c r="AR134" i="1"/>
  <c r="AQ134" i="1"/>
  <c r="AP134" i="1"/>
  <c r="AS133" i="1"/>
  <c r="AR133" i="1"/>
  <c r="AQ133" i="1"/>
  <c r="AP133" i="1"/>
  <c r="AS132" i="1"/>
  <c r="AR132" i="1"/>
  <c r="AQ132" i="1"/>
  <c r="AP132" i="1"/>
  <c r="AS131" i="1"/>
  <c r="AR131" i="1"/>
  <c r="AQ131" i="1"/>
  <c r="AP131" i="1"/>
  <c r="AS130" i="1"/>
  <c r="AR130" i="1"/>
  <c r="AQ130" i="1"/>
  <c r="AP130" i="1"/>
  <c r="AS129" i="1"/>
  <c r="AR129" i="1"/>
  <c r="AQ129" i="1"/>
  <c r="AP129" i="1"/>
  <c r="AS128" i="1"/>
  <c r="AR128" i="1"/>
  <c r="AQ128" i="1"/>
  <c r="AP128" i="1"/>
  <c r="AS127" i="1"/>
  <c r="AR127" i="1"/>
  <c r="AQ127" i="1"/>
  <c r="AP127" i="1"/>
  <c r="AS126" i="1"/>
  <c r="AR126" i="1"/>
  <c r="AQ126" i="1"/>
  <c r="AP126" i="1"/>
  <c r="AS125" i="1"/>
  <c r="AR125" i="1"/>
  <c r="AQ125" i="1"/>
  <c r="AP125" i="1"/>
  <c r="AS124" i="1"/>
  <c r="AR124" i="1"/>
  <c r="AQ124" i="1"/>
  <c r="AP124" i="1"/>
  <c r="AS123" i="1"/>
  <c r="AR123" i="1"/>
  <c r="AQ123" i="1"/>
  <c r="AP123" i="1"/>
  <c r="AS122" i="1"/>
  <c r="AR122" i="1"/>
  <c r="AQ122" i="1"/>
  <c r="AP122" i="1"/>
  <c r="AS121" i="1"/>
  <c r="AR121" i="1"/>
  <c r="AQ121" i="1"/>
  <c r="AP121" i="1"/>
  <c r="AS120" i="1"/>
  <c r="AR120" i="1"/>
  <c r="AQ120" i="1"/>
  <c r="AP120" i="1"/>
  <c r="AS119" i="1"/>
  <c r="AR119" i="1"/>
  <c r="AQ119" i="1"/>
  <c r="AP119" i="1"/>
  <c r="AS118" i="1"/>
  <c r="AR118" i="1"/>
  <c r="AQ118" i="1"/>
  <c r="AP118" i="1"/>
  <c r="AS117" i="1"/>
  <c r="AR117" i="1"/>
  <c r="AQ117" i="1"/>
  <c r="AP117" i="1"/>
  <c r="AS116" i="1"/>
  <c r="AR116" i="1"/>
  <c r="AQ116" i="1"/>
  <c r="AP116" i="1"/>
  <c r="AS115" i="1"/>
  <c r="AR115" i="1"/>
  <c r="AQ115" i="1"/>
  <c r="AP115" i="1"/>
  <c r="AS114" i="1"/>
  <c r="AR114" i="1"/>
  <c r="AQ114" i="1"/>
  <c r="AP114" i="1"/>
  <c r="AS113" i="1"/>
  <c r="AR113" i="1"/>
  <c r="AQ113" i="1"/>
  <c r="AP113" i="1"/>
  <c r="AS112" i="1"/>
  <c r="AR112" i="1"/>
  <c r="AQ112" i="1"/>
  <c r="AP112" i="1"/>
  <c r="AS111" i="1"/>
  <c r="AR111" i="1"/>
  <c r="AQ111" i="1"/>
  <c r="AP111" i="1"/>
  <c r="AS110" i="1"/>
  <c r="AR110" i="1"/>
  <c r="AQ110" i="1"/>
  <c r="AP110" i="1"/>
  <c r="AS109" i="1"/>
  <c r="AR109" i="1"/>
  <c r="AQ109" i="1"/>
  <c r="AP109" i="1"/>
  <c r="AS108" i="1"/>
  <c r="AR108" i="1"/>
  <c r="AQ108" i="1"/>
  <c r="AP108" i="1"/>
  <c r="AS107" i="1"/>
  <c r="AR107" i="1"/>
  <c r="AQ107" i="1"/>
  <c r="AP107" i="1"/>
  <c r="AS106" i="1"/>
  <c r="AR106" i="1"/>
  <c r="AQ106" i="1"/>
  <c r="AP106" i="1"/>
  <c r="AS105" i="1"/>
  <c r="AR105" i="1"/>
  <c r="AQ105" i="1"/>
  <c r="AP105" i="1"/>
  <c r="AS104" i="1"/>
  <c r="AR104" i="1"/>
  <c r="AQ104" i="1"/>
  <c r="AP104" i="1"/>
  <c r="AS103" i="1"/>
  <c r="AR103" i="1"/>
  <c r="AQ103" i="1"/>
  <c r="AP103" i="1"/>
  <c r="AS102" i="1"/>
  <c r="AR102" i="1"/>
  <c r="AQ102" i="1"/>
  <c r="AP102" i="1"/>
  <c r="AS101" i="1"/>
  <c r="AR101" i="1"/>
  <c r="AQ101" i="1"/>
  <c r="AP101" i="1"/>
  <c r="AS100" i="1"/>
  <c r="AR100" i="1"/>
  <c r="AQ100" i="1"/>
  <c r="AP100" i="1"/>
  <c r="AS99" i="1"/>
  <c r="AR99" i="1"/>
  <c r="AQ99" i="1"/>
  <c r="AP99" i="1"/>
  <c r="AS98" i="1"/>
  <c r="AR98" i="1"/>
  <c r="AQ98" i="1"/>
  <c r="AP98" i="1"/>
  <c r="AS97" i="1"/>
  <c r="AR97" i="1"/>
  <c r="AQ97" i="1"/>
  <c r="AP97" i="1"/>
  <c r="AS96" i="1"/>
  <c r="AR96" i="1"/>
  <c r="AQ96" i="1"/>
  <c r="AP96" i="1"/>
  <c r="AS95" i="1"/>
  <c r="AR95" i="1"/>
  <c r="AQ95" i="1"/>
  <c r="AP95" i="1"/>
  <c r="AS94" i="1"/>
  <c r="AR94" i="1"/>
  <c r="AQ94" i="1"/>
  <c r="AP94" i="1"/>
  <c r="AS93" i="1"/>
  <c r="AR93" i="1"/>
  <c r="AQ93" i="1"/>
  <c r="AP93" i="1"/>
  <c r="AS92" i="1"/>
  <c r="AR92" i="1"/>
  <c r="AQ92" i="1"/>
  <c r="AP92" i="1"/>
  <c r="AS91" i="1"/>
  <c r="AR91" i="1"/>
  <c r="AQ91" i="1"/>
  <c r="AP91" i="1"/>
  <c r="AS90" i="1"/>
  <c r="AR90" i="1"/>
  <c r="AQ90" i="1"/>
  <c r="AP90" i="1"/>
  <c r="AS89" i="1"/>
  <c r="AR89" i="1"/>
  <c r="AQ89" i="1"/>
  <c r="AP89" i="1"/>
  <c r="AS88" i="1"/>
  <c r="AR88" i="1"/>
  <c r="AQ88" i="1"/>
  <c r="AP88" i="1"/>
  <c r="AS87" i="1"/>
  <c r="AR87" i="1"/>
  <c r="AQ87" i="1"/>
  <c r="AP87" i="1"/>
  <c r="AS86" i="1"/>
  <c r="AR86" i="1"/>
  <c r="AQ86" i="1"/>
  <c r="AP86" i="1"/>
  <c r="AS85" i="1"/>
  <c r="AR85" i="1"/>
  <c r="AQ85" i="1"/>
  <c r="AP85" i="1"/>
  <c r="AS84" i="1"/>
  <c r="AR84" i="1"/>
  <c r="AQ84" i="1"/>
  <c r="AP84" i="1"/>
  <c r="AS83" i="1"/>
  <c r="AR83" i="1"/>
  <c r="AQ83" i="1"/>
  <c r="AP83" i="1"/>
  <c r="AS82" i="1"/>
  <c r="AR82" i="1"/>
  <c r="AQ82" i="1"/>
  <c r="AP82" i="1"/>
  <c r="AS81" i="1"/>
  <c r="AR81" i="1"/>
  <c r="AQ81" i="1"/>
  <c r="AP81" i="1"/>
  <c r="AS80" i="1"/>
  <c r="AR80" i="1"/>
  <c r="AQ80" i="1"/>
  <c r="AP80" i="1"/>
  <c r="AS79" i="1"/>
  <c r="AR79" i="1"/>
  <c r="AQ79" i="1"/>
  <c r="AP79" i="1"/>
  <c r="AS78" i="1"/>
  <c r="AR78" i="1"/>
  <c r="AQ78" i="1"/>
  <c r="AP78" i="1"/>
  <c r="AS77" i="1"/>
  <c r="AR77" i="1"/>
  <c r="AQ77" i="1"/>
  <c r="AP77" i="1"/>
  <c r="AS76" i="1"/>
  <c r="AR76" i="1"/>
  <c r="AQ76" i="1"/>
  <c r="AP76" i="1"/>
  <c r="AS75" i="1"/>
  <c r="AR75" i="1"/>
  <c r="AQ75" i="1"/>
  <c r="AP75" i="1"/>
  <c r="AS74" i="1"/>
  <c r="AR74" i="1"/>
  <c r="AQ74" i="1"/>
  <c r="AP74" i="1"/>
  <c r="AS73" i="1"/>
  <c r="AR73" i="1"/>
  <c r="AQ73" i="1"/>
  <c r="AP73" i="1"/>
  <c r="AS72" i="1"/>
  <c r="AR72" i="1"/>
  <c r="AQ72" i="1"/>
  <c r="AP72" i="1"/>
  <c r="AS71" i="1"/>
  <c r="AR71" i="1"/>
  <c r="AQ71" i="1"/>
  <c r="AP71" i="1"/>
  <c r="AS70" i="1"/>
  <c r="AR70" i="1"/>
  <c r="AQ70" i="1"/>
  <c r="AP70" i="1"/>
  <c r="AS69" i="1"/>
  <c r="AR69" i="1"/>
  <c r="AQ69" i="1"/>
  <c r="AP69" i="1"/>
  <c r="AS68" i="1"/>
  <c r="AR68" i="1"/>
  <c r="AQ68" i="1"/>
  <c r="AP68" i="1"/>
  <c r="AS67" i="1"/>
  <c r="AR67" i="1"/>
  <c r="AQ67" i="1"/>
  <c r="AP67" i="1"/>
  <c r="AS66" i="1"/>
  <c r="AR66" i="1"/>
  <c r="AQ66" i="1"/>
  <c r="AP66" i="1"/>
  <c r="AS65" i="1"/>
  <c r="AR65" i="1"/>
  <c r="AQ65" i="1"/>
  <c r="AP65" i="1"/>
  <c r="AS64" i="1"/>
  <c r="AR64" i="1"/>
  <c r="AQ64" i="1"/>
  <c r="AP64" i="1"/>
  <c r="AS63" i="1"/>
  <c r="AR63" i="1"/>
  <c r="AQ63" i="1"/>
  <c r="AP63" i="1"/>
  <c r="AS62" i="1"/>
  <c r="AR62" i="1"/>
  <c r="AQ62" i="1"/>
  <c r="AP62" i="1"/>
  <c r="AS61" i="1"/>
  <c r="AR61" i="1"/>
  <c r="AQ61" i="1"/>
  <c r="AP61" i="1"/>
  <c r="AS60" i="1"/>
  <c r="AR60" i="1"/>
  <c r="AQ60" i="1"/>
  <c r="AP60" i="1"/>
  <c r="AS59" i="1"/>
  <c r="AR59" i="1"/>
  <c r="AQ59" i="1"/>
  <c r="AP59" i="1"/>
  <c r="AS58" i="1"/>
  <c r="AR58" i="1"/>
  <c r="AQ58" i="1"/>
  <c r="AP58" i="1"/>
  <c r="AS57" i="1"/>
  <c r="AR57" i="1"/>
  <c r="AQ57" i="1"/>
  <c r="AP57" i="1"/>
  <c r="AS56" i="1"/>
  <c r="AR56" i="1"/>
  <c r="AQ56" i="1"/>
  <c r="AP56" i="1"/>
  <c r="AS55" i="1"/>
  <c r="AR55" i="1"/>
  <c r="AQ55" i="1"/>
  <c r="AP55" i="1"/>
  <c r="AS54" i="1"/>
  <c r="AR54" i="1"/>
  <c r="AQ54" i="1"/>
  <c r="AP54" i="1"/>
  <c r="AS53" i="1"/>
  <c r="AR53" i="1"/>
  <c r="AQ53" i="1"/>
  <c r="AP53" i="1"/>
  <c r="AS52" i="1"/>
  <c r="AR52" i="1"/>
  <c r="AQ52" i="1"/>
  <c r="AP52" i="1"/>
  <c r="AS51" i="1"/>
  <c r="AR51" i="1"/>
  <c r="AQ51" i="1"/>
  <c r="AP51" i="1"/>
  <c r="AS50" i="1"/>
  <c r="AR50" i="1"/>
  <c r="AQ50" i="1"/>
  <c r="AP50" i="1"/>
  <c r="AS49" i="1"/>
  <c r="AR49" i="1"/>
  <c r="AQ49" i="1"/>
  <c r="AP49" i="1"/>
  <c r="AS48" i="1"/>
  <c r="AR48" i="1"/>
  <c r="AQ48" i="1"/>
  <c r="AP48" i="1"/>
  <c r="AS47" i="1"/>
  <c r="AR47" i="1"/>
  <c r="AQ47" i="1"/>
  <c r="AP47" i="1"/>
  <c r="AS46" i="1"/>
  <c r="AR46" i="1"/>
  <c r="AQ46" i="1"/>
  <c r="AP46" i="1"/>
  <c r="AS45" i="1"/>
  <c r="AR45" i="1"/>
  <c r="AQ45" i="1"/>
  <c r="AP45" i="1"/>
  <c r="AS44" i="1"/>
  <c r="AR44" i="1"/>
  <c r="AQ44" i="1"/>
  <c r="AP44" i="1"/>
  <c r="AS43" i="1"/>
  <c r="AR43" i="1"/>
  <c r="AQ43" i="1"/>
  <c r="AP43" i="1"/>
  <c r="AS42" i="1"/>
  <c r="AR42" i="1"/>
  <c r="AQ42" i="1"/>
  <c r="AP42" i="1"/>
  <c r="AS41" i="1"/>
  <c r="AR41" i="1"/>
  <c r="AQ41" i="1"/>
  <c r="AP41" i="1"/>
  <c r="AS40" i="1"/>
  <c r="AR40" i="1"/>
  <c r="AQ40" i="1"/>
  <c r="AP40" i="1"/>
  <c r="AS39" i="1"/>
  <c r="AR39" i="1"/>
  <c r="AQ39" i="1"/>
  <c r="AP39" i="1"/>
  <c r="AS38" i="1"/>
  <c r="AR38" i="1"/>
  <c r="AQ38" i="1"/>
  <c r="AP38" i="1"/>
  <c r="AS37" i="1"/>
  <c r="AR37" i="1"/>
  <c r="AQ37" i="1"/>
  <c r="AP37" i="1"/>
  <c r="AS36" i="1"/>
  <c r="AR36" i="1"/>
  <c r="AQ36" i="1"/>
  <c r="AP36" i="1"/>
  <c r="AS35" i="1"/>
  <c r="AR35" i="1"/>
  <c r="AQ35" i="1"/>
  <c r="AP35" i="1"/>
  <c r="AS34" i="1"/>
  <c r="AR34" i="1"/>
  <c r="AQ34" i="1"/>
  <c r="AP34" i="1"/>
  <c r="AS33" i="1"/>
  <c r="AR33" i="1"/>
  <c r="AQ33" i="1"/>
  <c r="AP33" i="1"/>
  <c r="AS32" i="1"/>
  <c r="AR32" i="1"/>
  <c r="AQ32" i="1"/>
  <c r="AP32" i="1"/>
  <c r="AS31" i="1"/>
  <c r="AR31" i="1"/>
  <c r="AQ31" i="1"/>
  <c r="AP31" i="1"/>
  <c r="AS30" i="1"/>
  <c r="AR30" i="1"/>
  <c r="AQ30" i="1"/>
  <c r="AP30" i="1"/>
  <c r="AS29" i="1"/>
  <c r="AR29" i="1"/>
  <c r="AQ29" i="1"/>
  <c r="AP29" i="1"/>
  <c r="AS28" i="1"/>
  <c r="AR28" i="1"/>
  <c r="AQ28" i="1"/>
  <c r="AP28" i="1"/>
  <c r="AS27" i="1"/>
  <c r="AR27" i="1"/>
  <c r="AQ27" i="1"/>
  <c r="AP27" i="1"/>
  <c r="AS26" i="1"/>
  <c r="AR26" i="1"/>
  <c r="AQ26" i="1"/>
  <c r="AP26" i="1"/>
  <c r="AS25" i="1"/>
  <c r="AR25" i="1"/>
  <c r="AQ25" i="1"/>
  <c r="AP25" i="1"/>
  <c r="AS24" i="1"/>
  <c r="AR24" i="1"/>
  <c r="AQ24" i="1"/>
  <c r="AP24" i="1"/>
  <c r="AS23" i="1"/>
  <c r="AR23" i="1"/>
  <c r="AQ23" i="1"/>
  <c r="AP23" i="1"/>
  <c r="AS22" i="1"/>
  <c r="AR22" i="1"/>
  <c r="AQ22" i="1"/>
  <c r="AP22" i="1"/>
  <c r="AS21" i="1"/>
  <c r="AR21" i="1"/>
  <c r="AQ21" i="1"/>
  <c r="AP21" i="1"/>
  <c r="AS20" i="1"/>
  <c r="AR20" i="1"/>
  <c r="AQ20" i="1"/>
  <c r="AP20" i="1"/>
  <c r="AS19" i="1"/>
  <c r="AR19" i="1"/>
  <c r="AQ19" i="1"/>
  <c r="AP19" i="1"/>
  <c r="AS18" i="1"/>
  <c r="AR18" i="1"/>
  <c r="AQ18" i="1"/>
  <c r="AP18" i="1"/>
  <c r="AS17" i="1"/>
  <c r="AR17" i="1"/>
  <c r="AQ17" i="1"/>
  <c r="AP17" i="1"/>
  <c r="AS16" i="1"/>
  <c r="AR16" i="1"/>
  <c r="AQ16" i="1"/>
  <c r="AP16" i="1"/>
  <c r="AS15" i="1"/>
  <c r="AR15" i="1"/>
  <c r="AQ15" i="1"/>
  <c r="AP15" i="1"/>
  <c r="AS14" i="1"/>
  <c r="AR14" i="1"/>
  <c r="AQ14" i="1"/>
  <c r="AP14" i="1"/>
  <c r="AS13" i="1"/>
  <c r="AR13" i="1"/>
  <c r="AQ13" i="1"/>
  <c r="AP13" i="1"/>
  <c r="AS12" i="1"/>
  <c r="AR12" i="1"/>
  <c r="AQ12" i="1"/>
  <c r="AP12" i="1"/>
  <c r="AS11" i="1"/>
  <c r="AR11" i="1"/>
  <c r="AQ11" i="1"/>
  <c r="AP11" i="1"/>
  <c r="AS10" i="1"/>
  <c r="AR10" i="1"/>
  <c r="AQ10" i="1"/>
  <c r="AP10" i="1"/>
  <c r="AS9" i="1"/>
  <c r="AR9" i="1"/>
  <c r="AQ9" i="1"/>
  <c r="AP9" i="1"/>
  <c r="AS8" i="1"/>
  <c r="AR8" i="1"/>
  <c r="AQ8" i="1"/>
  <c r="AP8" i="1"/>
  <c r="AS7" i="1"/>
  <c r="AR7" i="1"/>
  <c r="AQ7" i="1"/>
  <c r="AP7" i="1"/>
  <c r="AS6" i="1"/>
  <c r="AR6" i="1"/>
  <c r="AQ6" i="1"/>
  <c r="AP6" i="1"/>
  <c r="AS5" i="1"/>
  <c r="AR5" i="1"/>
  <c r="AQ5" i="1"/>
  <c r="AP5" i="1"/>
  <c r="AS4" i="1"/>
  <c r="AR4" i="1"/>
  <c r="AQ4" i="1"/>
  <c r="AP4" i="1"/>
  <c r="AS3" i="1"/>
  <c r="AR3" i="1"/>
  <c r="AQ3" i="1"/>
  <c r="AP3" i="1"/>
  <c r="AS2" i="1"/>
  <c r="AR2" i="1"/>
  <c r="AQ2" i="1"/>
  <c r="AP2" i="1"/>
  <c r="W3285" i="1"/>
  <c r="W3284" i="1"/>
  <c r="W3283" i="1"/>
  <c r="W3282" i="1"/>
  <c r="W3281" i="1"/>
  <c r="W3280" i="1"/>
  <c r="W3279" i="1"/>
  <c r="W3278" i="1"/>
  <c r="W3277" i="1"/>
  <c r="W3276" i="1"/>
  <c r="W3275" i="1"/>
  <c r="W3274" i="1"/>
  <c r="W3273" i="1"/>
  <c r="W3272" i="1"/>
  <c r="W3271" i="1"/>
  <c r="W3270" i="1"/>
  <c r="W3269" i="1"/>
  <c r="W3268" i="1"/>
  <c r="W3267" i="1"/>
  <c r="W3266" i="1"/>
  <c r="W3265" i="1"/>
  <c r="W3264" i="1"/>
  <c r="W3263" i="1"/>
  <c r="W3262" i="1"/>
  <c r="W3261" i="1"/>
  <c r="W3260" i="1"/>
  <c r="W3259" i="1"/>
  <c r="W3258" i="1"/>
  <c r="W3257" i="1"/>
  <c r="W3256" i="1"/>
  <c r="W3255" i="1"/>
  <c r="W3254" i="1"/>
  <c r="W3253" i="1"/>
  <c r="W3252" i="1"/>
  <c r="W3251" i="1"/>
  <c r="W3250" i="1"/>
  <c r="W3249" i="1"/>
  <c r="W3248" i="1"/>
  <c r="W3247" i="1"/>
  <c r="W3246" i="1"/>
  <c r="W3245" i="1"/>
  <c r="W3244" i="1"/>
  <c r="W3243" i="1"/>
  <c r="W3242" i="1"/>
  <c r="W3241" i="1"/>
  <c r="W3240" i="1"/>
  <c r="W3239" i="1"/>
  <c r="W3238" i="1"/>
  <c r="W3237" i="1"/>
  <c r="W3236" i="1"/>
  <c r="W3235" i="1"/>
  <c r="W3234" i="1"/>
  <c r="W3233" i="1"/>
  <c r="W3232" i="1"/>
  <c r="W3231" i="1"/>
  <c r="W3230" i="1"/>
  <c r="W3229" i="1"/>
  <c r="W3228" i="1"/>
  <c r="W3227" i="1"/>
  <c r="W3226" i="1"/>
  <c r="W3225" i="1"/>
  <c r="W3224" i="1"/>
  <c r="W3223" i="1"/>
  <c r="W3222" i="1"/>
  <c r="W3221" i="1"/>
  <c r="W3220" i="1"/>
  <c r="W3219" i="1"/>
  <c r="W3218" i="1"/>
  <c r="W3217" i="1"/>
  <c r="W3216" i="1"/>
  <c r="W3215" i="1"/>
  <c r="W3214" i="1"/>
  <c r="W3213" i="1"/>
  <c r="W3212" i="1"/>
  <c r="W3211" i="1"/>
  <c r="W3210" i="1"/>
  <c r="W3209" i="1"/>
  <c r="W3208" i="1"/>
  <c r="W3207" i="1"/>
  <c r="W3206" i="1"/>
  <c r="W3205" i="1"/>
  <c r="W3204" i="1"/>
  <c r="W3203" i="1"/>
  <c r="W3202" i="1"/>
  <c r="W3201" i="1"/>
  <c r="W3200" i="1"/>
  <c r="W3199" i="1"/>
  <c r="W3198" i="1"/>
  <c r="W3197" i="1"/>
  <c r="W3196" i="1"/>
  <c r="W3195" i="1"/>
  <c r="W3194" i="1"/>
  <c r="W3193" i="1"/>
  <c r="W3192" i="1"/>
  <c r="W3191" i="1"/>
  <c r="W3190" i="1"/>
  <c r="W3189" i="1"/>
  <c r="W3188" i="1"/>
  <c r="W3187" i="1"/>
  <c r="W3186" i="1"/>
  <c r="W3185" i="1"/>
  <c r="W3184" i="1"/>
  <c r="W3183" i="1"/>
  <c r="W3182" i="1"/>
  <c r="W3181" i="1"/>
  <c r="W3180" i="1"/>
  <c r="W3179" i="1"/>
  <c r="W3178" i="1"/>
  <c r="W3177" i="1"/>
  <c r="W3176" i="1"/>
  <c r="W3175" i="1"/>
  <c r="W3174" i="1"/>
  <c r="W3173" i="1"/>
  <c r="W3172" i="1"/>
  <c r="W3171" i="1"/>
  <c r="W3170" i="1"/>
  <c r="W3169" i="1"/>
  <c r="W3168" i="1"/>
  <c r="W3167" i="1"/>
  <c r="W3166" i="1"/>
  <c r="W3165" i="1"/>
  <c r="W3164" i="1"/>
  <c r="W3163" i="1"/>
  <c r="W3162" i="1"/>
  <c r="W3161" i="1"/>
  <c r="W3160" i="1"/>
  <c r="W3159" i="1"/>
  <c r="W3158" i="1"/>
  <c r="W3157" i="1"/>
  <c r="W3156" i="1"/>
  <c r="W3155" i="1"/>
  <c r="W3154" i="1"/>
  <c r="W3153" i="1"/>
  <c r="W3152" i="1"/>
  <c r="W3151" i="1"/>
  <c r="W3150" i="1"/>
  <c r="W3149" i="1"/>
  <c r="W3148" i="1"/>
  <c r="W3147" i="1"/>
  <c r="W3146" i="1"/>
  <c r="W3145" i="1"/>
  <c r="W3144" i="1"/>
  <c r="W3143" i="1"/>
  <c r="W3142" i="1"/>
  <c r="W3141" i="1"/>
  <c r="W3140" i="1"/>
  <c r="W3139" i="1"/>
  <c r="W3138" i="1"/>
  <c r="W3137" i="1"/>
  <c r="W3136" i="1"/>
  <c r="W3135" i="1"/>
  <c r="W3134" i="1"/>
  <c r="W3133" i="1"/>
  <c r="W3132" i="1"/>
  <c r="W3131" i="1"/>
  <c r="W3130" i="1"/>
  <c r="W3129" i="1"/>
  <c r="W3128" i="1"/>
  <c r="W3127" i="1"/>
  <c r="W3126" i="1"/>
  <c r="W3125" i="1"/>
  <c r="W3124" i="1"/>
  <c r="W3123" i="1"/>
  <c r="W3122" i="1"/>
  <c r="W3121" i="1"/>
  <c r="W3120" i="1"/>
  <c r="W3119" i="1"/>
  <c r="W3118" i="1"/>
  <c r="W3117" i="1"/>
  <c r="W3116" i="1"/>
  <c r="W3115" i="1"/>
  <c r="W3114" i="1"/>
  <c r="W3113" i="1"/>
  <c r="W3112" i="1"/>
  <c r="W3111" i="1"/>
  <c r="W3110" i="1"/>
  <c r="W3109" i="1"/>
  <c r="W3108" i="1"/>
  <c r="W3107" i="1"/>
  <c r="W3106" i="1"/>
  <c r="W3105" i="1"/>
  <c r="W3104" i="1"/>
  <c r="W3103" i="1"/>
  <c r="W3102" i="1"/>
  <c r="W3101" i="1"/>
  <c r="W3100" i="1"/>
  <c r="W3099" i="1"/>
  <c r="W3098" i="1"/>
  <c r="W3097" i="1"/>
  <c r="W3096" i="1"/>
  <c r="W3095" i="1"/>
  <c r="W3094" i="1"/>
  <c r="W3093" i="1"/>
  <c r="W3092" i="1"/>
  <c r="W3091" i="1"/>
  <c r="W3090" i="1"/>
  <c r="W3089" i="1"/>
  <c r="W3088" i="1"/>
  <c r="W3087" i="1"/>
  <c r="W3086" i="1"/>
  <c r="W3085" i="1"/>
  <c r="W3084" i="1"/>
  <c r="W3083" i="1"/>
  <c r="W3082" i="1"/>
  <c r="W3081" i="1"/>
  <c r="W3080" i="1"/>
  <c r="W3079" i="1"/>
  <c r="W3078" i="1"/>
  <c r="W3077" i="1"/>
  <c r="W3076" i="1"/>
  <c r="W3075" i="1"/>
  <c r="W3074" i="1"/>
  <c r="W3073" i="1"/>
  <c r="W3072" i="1"/>
  <c r="W3071" i="1"/>
  <c r="W3070" i="1"/>
  <c r="W3069" i="1"/>
  <c r="W3068" i="1"/>
  <c r="W3067" i="1"/>
  <c r="W3066" i="1"/>
  <c r="W3065" i="1"/>
  <c r="W3064" i="1"/>
  <c r="W3063" i="1"/>
  <c r="W3062" i="1"/>
  <c r="W3061" i="1"/>
  <c r="W3060" i="1"/>
  <c r="W3059" i="1"/>
  <c r="W3058" i="1"/>
  <c r="J3058" i="1"/>
  <c r="AR3058" i="1" s="1"/>
  <c r="W3057" i="1"/>
  <c r="W3056" i="1"/>
  <c r="W3055" i="1"/>
  <c r="W3054" i="1"/>
  <c r="W3053" i="1"/>
  <c r="W3052" i="1"/>
  <c r="T3052" i="1"/>
  <c r="AS3052" i="1" s="1"/>
  <c r="J3052" i="1"/>
  <c r="AR3052" i="1" s="1"/>
  <c r="W3051" i="1"/>
  <c r="T3051" i="1"/>
  <c r="AS3051" i="1" s="1"/>
  <c r="J3051" i="1"/>
  <c r="AR3051" i="1" s="1"/>
  <c r="W3050" i="1"/>
  <c r="J3050" i="1"/>
  <c r="AR3050" i="1" s="1"/>
  <c r="W3049" i="1"/>
  <c r="W3048" i="1"/>
  <c r="T3048" i="1"/>
  <c r="AS3048" i="1" s="1"/>
  <c r="J3048" i="1"/>
  <c r="AR3048" i="1" s="1"/>
  <c r="W3047" i="1"/>
  <c r="T3047" i="1"/>
  <c r="AS3047" i="1" s="1"/>
  <c r="J3047" i="1"/>
  <c r="AR3047" i="1" s="1"/>
  <c r="W3046" i="1"/>
  <c r="T3046" i="1"/>
  <c r="AS3046" i="1" s="1"/>
  <c r="J3046" i="1"/>
  <c r="AR3046" i="1" s="1"/>
  <c r="W3045" i="1"/>
  <c r="T3045" i="1"/>
  <c r="AS3045" i="1" s="1"/>
  <c r="J3045" i="1"/>
  <c r="AR3045" i="1" s="1"/>
  <c r="W3044" i="1"/>
  <c r="W3043" i="1"/>
  <c r="W3042" i="1"/>
  <c r="W3041" i="1"/>
  <c r="W3040" i="1"/>
  <c r="W3039" i="1"/>
  <c r="W3038" i="1"/>
  <c r="W3037" i="1"/>
  <c r="W3036" i="1"/>
  <c r="W3035" i="1"/>
  <c r="W3034" i="1"/>
  <c r="W3033" i="1"/>
  <c r="W3032" i="1"/>
  <c r="W3031" i="1"/>
  <c r="W3030" i="1"/>
  <c r="W3029" i="1"/>
  <c r="W3028" i="1"/>
  <c r="W3027" i="1"/>
  <c r="W3026" i="1"/>
  <c r="W3025" i="1"/>
  <c r="W3024" i="1"/>
  <c r="W3023" i="1"/>
  <c r="W3022" i="1"/>
  <c r="W3021" i="1"/>
  <c r="W3020" i="1"/>
  <c r="W3019" i="1"/>
  <c r="W3018" i="1"/>
  <c r="W3017" i="1"/>
  <c r="W3016" i="1"/>
  <c r="W3015" i="1"/>
  <c r="W3014" i="1"/>
  <c r="W3013" i="1"/>
  <c r="W3012" i="1"/>
  <c r="W3011" i="1"/>
  <c r="W3010" i="1"/>
  <c r="W3009" i="1"/>
  <c r="W3008" i="1"/>
  <c r="W3007" i="1"/>
  <c r="W3006" i="1"/>
  <c r="W3005" i="1"/>
  <c r="W3004" i="1"/>
  <c r="W3003" i="1"/>
  <c r="AP3047" i="1" l="1"/>
  <c r="AP3048" i="1"/>
  <c r="AP3052" i="1"/>
  <c r="W3002" i="1" l="1"/>
  <c r="W3001" i="1"/>
  <c r="W3000" i="1"/>
  <c r="W2999" i="1"/>
  <c r="W2998" i="1"/>
  <c r="W2997" i="1"/>
  <c r="W2996" i="1"/>
  <c r="W2995" i="1"/>
  <c r="W2994" i="1"/>
  <c r="W2993" i="1"/>
  <c r="W2992" i="1"/>
  <c r="W2991" i="1"/>
  <c r="W2990" i="1"/>
  <c r="W2989" i="1"/>
  <c r="W2988" i="1"/>
  <c r="W2987" i="1"/>
  <c r="W2986" i="1"/>
  <c r="W2985" i="1"/>
  <c r="W2984" i="1"/>
  <c r="W2983" i="1"/>
  <c r="W2982" i="1"/>
  <c r="W2981" i="1"/>
  <c r="W2980" i="1"/>
  <c r="W2979" i="1"/>
  <c r="W2978" i="1"/>
  <c r="W2977" i="1"/>
  <c r="W2976" i="1"/>
  <c r="W2975" i="1"/>
  <c r="W2974" i="1"/>
  <c r="W2973" i="1"/>
  <c r="W2972" i="1"/>
  <c r="W2971" i="1"/>
  <c r="W2970" i="1"/>
  <c r="W2969" i="1"/>
  <c r="W2968" i="1"/>
  <c r="W2967" i="1"/>
  <c r="W2966" i="1"/>
  <c r="W2965" i="1"/>
  <c r="W2964" i="1"/>
  <c r="W2963" i="1"/>
  <c r="W2962" i="1"/>
  <c r="W2961" i="1"/>
  <c r="W2960" i="1"/>
  <c r="W2959" i="1"/>
  <c r="W2958" i="1"/>
  <c r="W2957" i="1"/>
  <c r="W2956" i="1"/>
  <c r="W2955" i="1"/>
  <c r="W2954" i="1"/>
  <c r="W2953" i="1"/>
  <c r="W2952" i="1"/>
  <c r="W2951" i="1"/>
  <c r="W2950" i="1"/>
  <c r="W2949" i="1"/>
  <c r="W2948" i="1"/>
  <c r="W2947" i="1"/>
  <c r="W2946" i="1"/>
  <c r="W2945" i="1"/>
  <c r="W2944" i="1"/>
  <c r="W2943" i="1"/>
  <c r="W2942" i="1"/>
  <c r="W2941" i="1"/>
  <c r="W2940" i="1"/>
  <c r="W2939" i="1"/>
  <c r="W2938" i="1"/>
  <c r="W2937" i="1"/>
  <c r="W2936" i="1"/>
  <c r="W2935" i="1"/>
  <c r="W2934" i="1"/>
  <c r="W2933" i="1"/>
  <c r="W2932" i="1"/>
  <c r="W2931" i="1"/>
  <c r="W2930" i="1"/>
  <c r="W2929" i="1"/>
  <c r="W2928" i="1"/>
  <c r="W2927" i="1"/>
  <c r="W2926" i="1"/>
  <c r="W2925" i="1"/>
  <c r="W2924" i="1"/>
  <c r="W2923" i="1"/>
  <c r="W2922" i="1"/>
  <c r="W2921" i="1"/>
  <c r="W2920" i="1"/>
  <c r="W2919" i="1"/>
  <c r="W2918" i="1"/>
  <c r="W2917" i="1"/>
  <c r="W2916" i="1"/>
  <c r="W2915" i="1"/>
  <c r="W2914" i="1"/>
  <c r="W2913" i="1"/>
  <c r="W2912" i="1"/>
  <c r="W2911" i="1"/>
  <c r="W2910" i="1"/>
  <c r="W2909" i="1"/>
  <c r="W2908" i="1"/>
  <c r="W2907" i="1"/>
  <c r="W2906" i="1"/>
  <c r="W2905" i="1"/>
  <c r="W2904" i="1"/>
  <c r="W2903" i="1"/>
  <c r="W2902" i="1"/>
  <c r="W2901" i="1"/>
  <c r="W2900" i="1"/>
  <c r="W2899" i="1"/>
  <c r="W2898" i="1"/>
  <c r="W2897" i="1"/>
  <c r="W2896" i="1"/>
  <c r="W2895" i="1"/>
  <c r="W2894" i="1"/>
  <c r="W2893" i="1"/>
  <c r="W2892" i="1"/>
  <c r="W2891" i="1"/>
  <c r="W2890" i="1"/>
  <c r="W2889" i="1"/>
  <c r="W2888" i="1"/>
  <c r="W2887" i="1"/>
  <c r="W2886" i="1"/>
  <c r="W2885" i="1"/>
  <c r="W2884" i="1"/>
  <c r="W2883" i="1"/>
  <c r="W2882" i="1"/>
  <c r="W2881" i="1"/>
  <c r="W2880" i="1"/>
  <c r="W2879" i="1"/>
  <c r="W2878" i="1"/>
  <c r="W2877" i="1"/>
  <c r="W2876" i="1"/>
  <c r="W2875" i="1"/>
  <c r="W2874" i="1"/>
  <c r="W2873" i="1"/>
  <c r="W2872" i="1"/>
  <c r="W2871" i="1"/>
  <c r="W2870" i="1"/>
  <c r="W2869" i="1"/>
  <c r="W2868" i="1"/>
  <c r="W2867" i="1"/>
  <c r="W2866" i="1"/>
  <c r="W2865" i="1"/>
  <c r="W2864" i="1"/>
  <c r="W2863" i="1"/>
  <c r="W2862" i="1"/>
  <c r="W2861" i="1"/>
  <c r="W2860" i="1"/>
  <c r="W2859" i="1"/>
  <c r="W2858" i="1"/>
  <c r="W2857" i="1"/>
  <c r="W2856" i="1"/>
  <c r="W2855" i="1"/>
  <c r="W2854" i="1"/>
  <c r="W2853" i="1"/>
  <c r="W2852" i="1"/>
  <c r="W2851" i="1"/>
  <c r="W2850" i="1"/>
  <c r="W2849" i="1"/>
  <c r="W2848" i="1"/>
  <c r="W2847" i="1"/>
  <c r="W2846" i="1"/>
  <c r="W2845" i="1"/>
  <c r="W2844" i="1"/>
  <c r="W2843" i="1"/>
  <c r="W2842" i="1"/>
  <c r="W2841" i="1"/>
  <c r="W2840" i="1"/>
  <c r="W2839" i="1"/>
  <c r="W2838" i="1"/>
  <c r="W2837" i="1"/>
  <c r="W2836" i="1"/>
  <c r="W2835" i="1"/>
  <c r="W2834" i="1"/>
  <c r="W2833" i="1"/>
  <c r="W2832" i="1"/>
  <c r="W2831" i="1"/>
  <c r="W2830" i="1"/>
  <c r="W2829" i="1"/>
  <c r="W2828" i="1"/>
  <c r="W2827" i="1"/>
  <c r="W2826" i="1"/>
  <c r="W2825" i="1"/>
  <c r="W2824" i="1"/>
  <c r="W2823" i="1"/>
  <c r="W2822" i="1"/>
  <c r="W2821" i="1"/>
  <c r="W2820" i="1"/>
  <c r="W2819" i="1"/>
  <c r="W2818" i="1"/>
  <c r="W2817" i="1"/>
  <c r="W2816" i="1"/>
  <c r="W2815" i="1"/>
  <c r="W2814" i="1"/>
  <c r="W2813" i="1"/>
  <c r="W2812" i="1"/>
  <c r="W2811" i="1"/>
  <c r="W2810" i="1"/>
  <c r="W2809" i="1"/>
  <c r="W2808" i="1"/>
  <c r="W2807" i="1"/>
  <c r="W2806" i="1"/>
  <c r="W2805" i="1"/>
  <c r="W2804" i="1"/>
  <c r="W2803" i="1"/>
  <c r="W2802" i="1"/>
  <c r="W2801" i="1"/>
  <c r="W2800" i="1"/>
  <c r="W2799" i="1"/>
  <c r="W2798" i="1"/>
  <c r="W2797" i="1"/>
  <c r="W2796" i="1"/>
  <c r="W2795" i="1"/>
  <c r="W2794" i="1"/>
  <c r="W2793" i="1"/>
  <c r="W2792" i="1"/>
  <c r="W2791" i="1"/>
  <c r="W2790" i="1"/>
  <c r="W2789" i="1"/>
  <c r="W2788" i="1"/>
  <c r="W2787" i="1"/>
  <c r="W2786" i="1"/>
  <c r="W2785" i="1"/>
  <c r="W2784" i="1"/>
  <c r="W2783" i="1"/>
  <c r="W2782" i="1"/>
  <c r="W2781" i="1"/>
  <c r="W2780" i="1"/>
  <c r="W2779" i="1"/>
  <c r="W2778" i="1"/>
  <c r="W2777" i="1"/>
  <c r="W2776" i="1"/>
  <c r="W2775" i="1"/>
  <c r="W2774" i="1"/>
  <c r="W2773" i="1"/>
  <c r="W2772" i="1"/>
  <c r="W2771" i="1"/>
  <c r="W2770" i="1"/>
  <c r="W2769" i="1"/>
  <c r="W2768" i="1"/>
  <c r="W2767" i="1"/>
  <c r="W2766" i="1"/>
  <c r="W2765" i="1"/>
  <c r="W2764" i="1"/>
  <c r="W2763" i="1"/>
  <c r="W2762" i="1"/>
  <c r="W2761" i="1"/>
  <c r="W2760" i="1"/>
  <c r="W2759" i="1"/>
  <c r="W2758" i="1"/>
  <c r="W2757" i="1"/>
  <c r="W2756" i="1"/>
  <c r="W2755" i="1"/>
  <c r="W2754" i="1"/>
  <c r="W2753" i="1"/>
  <c r="W2752" i="1"/>
  <c r="W2751" i="1"/>
  <c r="W2750" i="1"/>
  <c r="W2749" i="1"/>
  <c r="W2748" i="1"/>
  <c r="W2747" i="1"/>
  <c r="W2746" i="1"/>
  <c r="W2745" i="1"/>
  <c r="W2744" i="1"/>
  <c r="W2743" i="1"/>
  <c r="W2742" i="1"/>
  <c r="W2741" i="1"/>
  <c r="W2740" i="1"/>
  <c r="W2739" i="1"/>
  <c r="W2738" i="1"/>
  <c r="W2737" i="1"/>
  <c r="W2736" i="1"/>
  <c r="W2735" i="1"/>
  <c r="W2734" i="1"/>
  <c r="W2733" i="1"/>
  <c r="W2732" i="1"/>
  <c r="W2731" i="1"/>
  <c r="W2730" i="1"/>
  <c r="W2729" i="1"/>
  <c r="W2728" i="1"/>
  <c r="W2727" i="1"/>
  <c r="W2726" i="1"/>
  <c r="W2725" i="1"/>
  <c r="W2724" i="1"/>
  <c r="W2723" i="1"/>
  <c r="W2722" i="1"/>
  <c r="W2721" i="1"/>
  <c r="W2720" i="1"/>
  <c r="W2719" i="1"/>
  <c r="W2718" i="1"/>
  <c r="W2717" i="1"/>
  <c r="W2716" i="1"/>
  <c r="W2715" i="1"/>
  <c r="W2714" i="1"/>
  <c r="W2713" i="1"/>
  <c r="W2712" i="1"/>
  <c r="W2711" i="1"/>
  <c r="W2710" i="1"/>
  <c r="W2709" i="1"/>
  <c r="W2708" i="1"/>
  <c r="W2707" i="1"/>
  <c r="W2706" i="1"/>
  <c r="W2705" i="1"/>
  <c r="W2704" i="1"/>
  <c r="W2703" i="1"/>
  <c r="W2702" i="1"/>
  <c r="W2701" i="1"/>
  <c r="W2700" i="1"/>
  <c r="W2699" i="1"/>
  <c r="W2698" i="1"/>
  <c r="W2697" i="1"/>
  <c r="W2696" i="1"/>
  <c r="W2695" i="1"/>
  <c r="W2694" i="1"/>
  <c r="W2693" i="1"/>
  <c r="W2692" i="1"/>
  <c r="W2691" i="1"/>
  <c r="W2690" i="1"/>
  <c r="W2689" i="1"/>
  <c r="W2688" i="1"/>
  <c r="W2687" i="1"/>
  <c r="W2686" i="1"/>
  <c r="W2685" i="1"/>
  <c r="W2684" i="1"/>
  <c r="W2683" i="1"/>
  <c r="W2682" i="1"/>
  <c r="W2681" i="1"/>
  <c r="W2680" i="1"/>
  <c r="W2679" i="1"/>
  <c r="W2678" i="1"/>
  <c r="W2677" i="1"/>
  <c r="W2676" i="1"/>
  <c r="W2675" i="1"/>
  <c r="W2674" i="1"/>
  <c r="W2673" i="1"/>
  <c r="W2672" i="1"/>
  <c r="W2671" i="1"/>
  <c r="W2670" i="1"/>
  <c r="W2669" i="1"/>
  <c r="W2668" i="1"/>
  <c r="W2667" i="1"/>
  <c r="W2666" i="1"/>
  <c r="W2665" i="1"/>
  <c r="W2664" i="1"/>
  <c r="W2663" i="1"/>
  <c r="W2662" i="1"/>
  <c r="W2661" i="1"/>
  <c r="W2660" i="1"/>
  <c r="W2659" i="1"/>
  <c r="W2658" i="1"/>
  <c r="W2657" i="1"/>
  <c r="W2656" i="1"/>
  <c r="W2655" i="1"/>
  <c r="W2654" i="1"/>
  <c r="W2653" i="1"/>
  <c r="W2652" i="1"/>
  <c r="W2651" i="1"/>
  <c r="W2650" i="1"/>
  <c r="W2649" i="1"/>
  <c r="W2648" i="1"/>
  <c r="W2647" i="1"/>
  <c r="W2646" i="1"/>
  <c r="W2645" i="1"/>
  <c r="W2644" i="1"/>
  <c r="W2643" i="1"/>
  <c r="W2642" i="1"/>
  <c r="W2641" i="1"/>
  <c r="W2640" i="1"/>
  <c r="W2639" i="1"/>
  <c r="W2638" i="1"/>
  <c r="W2637" i="1"/>
  <c r="W2636" i="1"/>
  <c r="W2635" i="1"/>
  <c r="W2634" i="1"/>
  <c r="W2633" i="1"/>
  <c r="W2632" i="1"/>
  <c r="W2631" i="1"/>
  <c r="W2630" i="1"/>
  <c r="W2629" i="1"/>
  <c r="W2628" i="1"/>
  <c r="W2627" i="1"/>
  <c r="W2626" i="1"/>
  <c r="W2625" i="1"/>
  <c r="W2624" i="1"/>
  <c r="W2623" i="1"/>
  <c r="W2622" i="1"/>
  <c r="W2621" i="1"/>
  <c r="W2620" i="1"/>
  <c r="W2619" i="1"/>
  <c r="W2618" i="1"/>
  <c r="W2617" i="1"/>
  <c r="W2616" i="1"/>
  <c r="W2615" i="1"/>
  <c r="W2614" i="1"/>
  <c r="W2613" i="1"/>
  <c r="W2612" i="1"/>
  <c r="W2611" i="1"/>
  <c r="W2610" i="1"/>
  <c r="W2609" i="1"/>
  <c r="W2608" i="1"/>
  <c r="W2607" i="1"/>
  <c r="W2606" i="1"/>
  <c r="W2605" i="1"/>
  <c r="W2604" i="1"/>
  <c r="W2603" i="1"/>
  <c r="W2602" i="1"/>
  <c r="W2601" i="1"/>
  <c r="W2600" i="1"/>
  <c r="W2599" i="1"/>
  <c r="W2598" i="1"/>
  <c r="W2597" i="1"/>
  <c r="W2596" i="1"/>
  <c r="W2595" i="1"/>
  <c r="W2594" i="1"/>
  <c r="W2593" i="1"/>
  <c r="W2592" i="1"/>
  <c r="W2591" i="1"/>
  <c r="W2590" i="1"/>
  <c r="W2589" i="1"/>
  <c r="W2588" i="1"/>
  <c r="W2587" i="1"/>
  <c r="W2586" i="1"/>
  <c r="W2585" i="1"/>
  <c r="W2584" i="1"/>
  <c r="W2583" i="1"/>
  <c r="W2582" i="1"/>
  <c r="W2581" i="1"/>
  <c r="W2580" i="1"/>
  <c r="W2579" i="1"/>
  <c r="W2578" i="1"/>
  <c r="W2577" i="1"/>
  <c r="W2576" i="1"/>
  <c r="W2575" i="1"/>
  <c r="W2574" i="1"/>
  <c r="W2573" i="1"/>
  <c r="W2572" i="1"/>
  <c r="W2571" i="1"/>
  <c r="W2570" i="1"/>
  <c r="W2569" i="1"/>
  <c r="W2568" i="1"/>
  <c r="W2567" i="1"/>
  <c r="W2566" i="1"/>
  <c r="W2565" i="1"/>
  <c r="W2564" i="1"/>
  <c r="W2563" i="1"/>
  <c r="W2562" i="1"/>
  <c r="W2561" i="1"/>
  <c r="W2560" i="1"/>
  <c r="W2559" i="1"/>
  <c r="W2558" i="1"/>
  <c r="W2557" i="1"/>
  <c r="W2556" i="1"/>
  <c r="W2555" i="1"/>
  <c r="W2554" i="1"/>
  <c r="W2553" i="1"/>
  <c r="W2552" i="1"/>
  <c r="W2551" i="1"/>
  <c r="W2550" i="1"/>
  <c r="W2549" i="1"/>
  <c r="W2548" i="1"/>
  <c r="W2547" i="1"/>
  <c r="W2546" i="1"/>
  <c r="W2545" i="1"/>
  <c r="W2544" i="1"/>
  <c r="W2543" i="1"/>
  <c r="W2542" i="1"/>
  <c r="W2541" i="1"/>
  <c r="W2540" i="1"/>
  <c r="W2539" i="1"/>
  <c r="W2538" i="1"/>
  <c r="W2537" i="1"/>
  <c r="W2536" i="1"/>
  <c r="W2535" i="1"/>
  <c r="W2534" i="1"/>
  <c r="W2533" i="1"/>
  <c r="W2532" i="1"/>
  <c r="W2531" i="1"/>
  <c r="W2530" i="1"/>
  <c r="W2529" i="1"/>
  <c r="W2528" i="1"/>
  <c r="W2527" i="1"/>
  <c r="W2526" i="1"/>
  <c r="W2525" i="1"/>
  <c r="W2524" i="1"/>
  <c r="W2523" i="1"/>
  <c r="W2522" i="1"/>
  <c r="W2521" i="1"/>
  <c r="W2520" i="1"/>
  <c r="W2519" i="1"/>
  <c r="W2518" i="1"/>
  <c r="W2517" i="1"/>
  <c r="W2516" i="1"/>
  <c r="W2515" i="1"/>
  <c r="W2514" i="1"/>
  <c r="W2513" i="1"/>
  <c r="W2512" i="1"/>
  <c r="W2511" i="1"/>
  <c r="W2510" i="1"/>
  <c r="W2509" i="1"/>
  <c r="W2508" i="1"/>
  <c r="W2507" i="1"/>
  <c r="W2506" i="1"/>
  <c r="W2505" i="1"/>
  <c r="W2504" i="1"/>
  <c r="W2503" i="1"/>
  <c r="W2502" i="1"/>
  <c r="W2501" i="1"/>
  <c r="W2500" i="1"/>
  <c r="W2499" i="1"/>
  <c r="W2498" i="1"/>
  <c r="W2497" i="1"/>
  <c r="W2496" i="1"/>
  <c r="W2495" i="1"/>
  <c r="W2494" i="1"/>
  <c r="W2493" i="1"/>
  <c r="W2492" i="1"/>
  <c r="W2491" i="1"/>
  <c r="W2490" i="1"/>
  <c r="W2489" i="1"/>
  <c r="W2488" i="1"/>
  <c r="W2487" i="1"/>
  <c r="W2486" i="1"/>
  <c r="W2485" i="1"/>
  <c r="W2484" i="1"/>
  <c r="W2483" i="1"/>
  <c r="W2482" i="1"/>
  <c r="W2481" i="1"/>
  <c r="W2480" i="1"/>
  <c r="W2479" i="1"/>
  <c r="W2478" i="1"/>
  <c r="W2477" i="1"/>
  <c r="W2476" i="1"/>
  <c r="W2475" i="1"/>
  <c r="W2474" i="1"/>
  <c r="W2473" i="1"/>
  <c r="W2472" i="1"/>
  <c r="W2471" i="1"/>
  <c r="W2470" i="1"/>
  <c r="W2469" i="1"/>
  <c r="W2468" i="1"/>
  <c r="W2467" i="1"/>
  <c r="W2466" i="1"/>
  <c r="W2465" i="1"/>
  <c r="W2464" i="1"/>
  <c r="W2463" i="1"/>
  <c r="W2462" i="1"/>
  <c r="W2461" i="1"/>
  <c r="W2460" i="1"/>
  <c r="W2459" i="1"/>
  <c r="W2458" i="1"/>
  <c r="W2457" i="1"/>
  <c r="W2456" i="1"/>
  <c r="W2455" i="1"/>
  <c r="W2454" i="1"/>
  <c r="W2453" i="1"/>
  <c r="W2452" i="1"/>
  <c r="W2451" i="1"/>
  <c r="W2450" i="1"/>
  <c r="W2449" i="1"/>
  <c r="W2448" i="1"/>
  <c r="W2447" i="1"/>
  <c r="W2446" i="1"/>
  <c r="W2445" i="1"/>
  <c r="W2444" i="1"/>
  <c r="W2443" i="1"/>
  <c r="W2442" i="1"/>
  <c r="W2441" i="1"/>
  <c r="W2440" i="1"/>
  <c r="W2439" i="1"/>
  <c r="W2438" i="1"/>
  <c r="W2437" i="1"/>
</calcChain>
</file>

<file path=xl/comments1.xml><?xml version="1.0" encoding="utf-8"?>
<comments xmlns="http://schemas.openxmlformats.org/spreadsheetml/2006/main">
  <authors>
    <author>Truitt, Lauren</author>
  </authors>
  <commentList>
    <comment ref="J3045" authorId="0" shapeId="0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Topsided entry this will be entered in Power Plan During January</t>
        </r>
      </text>
    </comment>
    <comment ref="T3045" authorId="0" shapeId="0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Topsided entry this will be entered in Power Plan During January</t>
        </r>
      </text>
    </comment>
    <comment ref="J3046" authorId="0" shapeId="0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Topsided entry this will be entered in Power Plan During January</t>
        </r>
      </text>
    </comment>
    <comment ref="T3046" authorId="0" shapeId="0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Topsided entry this will be entered in Power Plan During January</t>
        </r>
      </text>
    </comment>
    <comment ref="J3047" authorId="0" shapeId="0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Topsided entry this will be entered in Power Plan During January</t>
        </r>
      </text>
    </comment>
    <comment ref="T3047" authorId="0" shapeId="0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Topsided entry this will be entered in Power Plan During January</t>
        </r>
      </text>
    </comment>
    <comment ref="J3048" authorId="0" shapeId="0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Topsided entry this will be entered in Power Plan During January</t>
        </r>
      </text>
    </comment>
    <comment ref="T3048" authorId="0" shapeId="0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Topsided entry this will be entered in Power Plan During January</t>
        </r>
      </text>
    </comment>
    <comment ref="J3050" authorId="0" shapeId="0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Topsided entry this will be entered in Power Plan During January</t>
        </r>
      </text>
    </comment>
    <comment ref="T3050" authorId="0" shapeId="0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Topsided entry this will be entered in Power Plan During January</t>
        </r>
      </text>
    </comment>
    <comment ref="J3051" authorId="0" shapeId="0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Topsided entry this will be entered in Power Plan During January</t>
        </r>
      </text>
    </comment>
    <comment ref="T3051" authorId="0" shapeId="0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Topsided entry this will be entered in Power Plan During January</t>
        </r>
      </text>
    </comment>
    <comment ref="J3052" authorId="0" shapeId="0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Topsided entry this will be entered in Power Plan During January</t>
        </r>
      </text>
    </comment>
    <comment ref="T3052" authorId="0" shapeId="0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Topsided entry this will be entered in Power Plan During January</t>
        </r>
      </text>
    </comment>
    <comment ref="J3058" authorId="0" shapeId="0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Topsided entry this will be entered in Power Plan During January</t>
        </r>
      </text>
    </comment>
    <comment ref="T3058" authorId="0" shapeId="0">
      <text>
        <r>
          <rPr>
            <b/>
            <sz val="9"/>
            <color indexed="81"/>
            <rFont val="Tahoma"/>
            <family val="2"/>
          </rPr>
          <t>Truitt, Lauren:</t>
        </r>
        <r>
          <rPr>
            <sz val="9"/>
            <color indexed="81"/>
            <rFont val="Tahoma"/>
            <family val="2"/>
          </rPr>
          <t xml:space="preserve">
Topsided entry this will be entered in Power Plan During January</t>
        </r>
      </text>
    </comment>
  </commentList>
</comments>
</file>

<file path=xl/sharedStrings.xml><?xml version="1.0" encoding="utf-8"?>
<sst xmlns="http://schemas.openxmlformats.org/spreadsheetml/2006/main" count="19076" uniqueCount="462">
  <si>
    <t>set_of_books_id</t>
  </si>
  <si>
    <t>start_month</t>
  </si>
  <si>
    <t>end_month</t>
  </si>
  <si>
    <t>depr_group_id</t>
  </si>
  <si>
    <t>gl_post_mo_yr</t>
  </si>
  <si>
    <t>begin_balance</t>
  </si>
  <si>
    <t>depreciation_base</t>
  </si>
  <si>
    <t>depreciation_rate</t>
  </si>
  <si>
    <t>depreciation_expense</t>
  </si>
  <si>
    <t>end_reserve</t>
  </si>
  <si>
    <t>depr_exp_adjust</t>
  </si>
  <si>
    <t>cost_of_removal</t>
  </si>
  <si>
    <t>depr_exp_alloc_adjust</t>
  </si>
  <si>
    <t>salvage_returns</t>
  </si>
  <si>
    <t>salvage_cash</t>
  </si>
  <si>
    <t>reserve_credits</t>
  </si>
  <si>
    <t>gain_loss</t>
  </si>
  <si>
    <t>reserve_tran_out</t>
  </si>
  <si>
    <t>reserve_tran_in</t>
  </si>
  <si>
    <t>reserve_adjustments</t>
  </si>
  <si>
    <t>reserve_retirements</t>
  </si>
  <si>
    <t>description</t>
  </si>
  <si>
    <t>FERC</t>
  </si>
  <si>
    <t>depr_summary_id</t>
  </si>
  <si>
    <t>current_net_salvage_amort</t>
  </si>
  <si>
    <t>retirements</t>
  </si>
  <si>
    <t>cor_expense</t>
  </si>
  <si>
    <t>cor_end_reserve</t>
  </si>
  <si>
    <t>cost_of_removal_rate</t>
  </si>
  <si>
    <t>salvage_base</t>
  </si>
  <si>
    <t>salvage_rate</t>
  </si>
  <si>
    <t>salvage_expense</t>
  </si>
  <si>
    <t>salvage_exp_adjust</t>
  </si>
  <si>
    <t>salvage_exp_alloc_adjust</t>
  </si>
  <si>
    <t>cor_exp_adjust</t>
  </si>
  <si>
    <t>cor_exp_alloc_adjust</t>
  </si>
  <si>
    <t>total_cor_expense</t>
  </si>
  <si>
    <t>total_life_expense</t>
  </si>
  <si>
    <t>Depr Exp 8110-4030</t>
  </si>
  <si>
    <t>Depr Exp 7785-4032</t>
  </si>
  <si>
    <t>Combined End Reserve</t>
  </si>
  <si>
    <t>Combined Depr Exp</t>
  </si>
  <si>
    <t>CF-3010-Organization</t>
  </si>
  <si>
    <t>Common Intangible Plant</t>
  </si>
  <si>
    <t>301-Organization</t>
  </si>
  <si>
    <t>Central Florida Gas</t>
  </si>
  <si>
    <t>3010</t>
  </si>
  <si>
    <t>CF-3050-Struc&amp;Impr</t>
  </si>
  <si>
    <t>3050</t>
  </si>
  <si>
    <t>Manufactured Gas Production Plant</t>
  </si>
  <si>
    <t>304-G-Land and Land Rights</t>
  </si>
  <si>
    <t>CF-3741-Land Rights</t>
  </si>
  <si>
    <t>3741</t>
  </si>
  <si>
    <t>Nat Gas Distribution Plant</t>
  </si>
  <si>
    <t>3741-Land Rights</t>
  </si>
  <si>
    <t>CF-3740-Land &amp; Land Rights</t>
  </si>
  <si>
    <t>3740</t>
  </si>
  <si>
    <t>374-Land - Distribution</t>
  </si>
  <si>
    <t>CF-3750-Struc&amp;Impr</t>
  </si>
  <si>
    <t>3750</t>
  </si>
  <si>
    <t>375-Structures and Improvements</t>
  </si>
  <si>
    <t>CF-3761-Mains PL</t>
  </si>
  <si>
    <t>3761</t>
  </si>
  <si>
    <t>3761-Mains - Plastic</t>
  </si>
  <si>
    <t>CF-3762-Mains ST</t>
  </si>
  <si>
    <t>3762</t>
  </si>
  <si>
    <t>3762-Mains - Other</t>
  </si>
  <si>
    <t>CF-376G-Mains GRIP</t>
  </si>
  <si>
    <t>376G</t>
  </si>
  <si>
    <t>376G-Mains Plastic-GRIP</t>
  </si>
  <si>
    <t>CF-3780-M&amp;R Stat Eq-Gen</t>
  </si>
  <si>
    <t>3780</t>
  </si>
  <si>
    <t>378-M&amp;R Stat Equip-Gen</t>
  </si>
  <si>
    <t>CF-3790-M&amp;R Stat Eq-CGate</t>
  </si>
  <si>
    <t>3790</t>
  </si>
  <si>
    <t>379-M&amp;R Stat Equip-Cgate</t>
  </si>
  <si>
    <t>CF-3801-Services PL</t>
  </si>
  <si>
    <t>3801</t>
  </si>
  <si>
    <t>3801-Services - Plastic</t>
  </si>
  <si>
    <t>CF-3802-Services ST</t>
  </si>
  <si>
    <t>3802</t>
  </si>
  <si>
    <t>3802-Services - Other</t>
  </si>
  <si>
    <t>CF-380G-Services GRIP</t>
  </si>
  <si>
    <t>380G</t>
  </si>
  <si>
    <t>380G-Services Plastic-GRIP</t>
  </si>
  <si>
    <t>CF-3810-Meters</t>
  </si>
  <si>
    <t>3810</t>
  </si>
  <si>
    <t>381-Meters</t>
  </si>
  <si>
    <t>CF-3811-Meters-MTU/DCU</t>
  </si>
  <si>
    <t>3811</t>
  </si>
  <si>
    <t>CF-3820-Meter Installs</t>
  </si>
  <si>
    <t>3820</t>
  </si>
  <si>
    <t>382-Meter Installations</t>
  </si>
  <si>
    <t>CF-3821-Meter Installs-MTU/DCU</t>
  </si>
  <si>
    <t>3821</t>
  </si>
  <si>
    <t>CF-3830-House Reg</t>
  </si>
  <si>
    <t>3830</t>
  </si>
  <si>
    <t>383-House Regulators</t>
  </si>
  <si>
    <t>CF-3840-House Reg Installs</t>
  </si>
  <si>
    <t>3840</t>
  </si>
  <si>
    <t>384-House Reg Installations</t>
  </si>
  <si>
    <t>CF-3850-M&amp;R Stat Eq-Ind</t>
  </si>
  <si>
    <t>3850</t>
  </si>
  <si>
    <t>385-Industrial M&amp;R Stat Equip</t>
  </si>
  <si>
    <t>CF-3870-Other Eq</t>
  </si>
  <si>
    <t>3870</t>
  </si>
  <si>
    <t>387-Other Equipment</t>
  </si>
  <si>
    <t>CF-3890-Land &amp; Land Rights</t>
  </si>
  <si>
    <t>3890</t>
  </si>
  <si>
    <t>Nat Gas General Plant</t>
  </si>
  <si>
    <t>389-Land - General</t>
  </si>
  <si>
    <t>CF-389A-Alloc Land-FB</t>
  </si>
  <si>
    <t>389A</t>
  </si>
  <si>
    <t>CF-3900-Struc&amp;Impr</t>
  </si>
  <si>
    <t>3900</t>
  </si>
  <si>
    <t>390-Structures and Improvements</t>
  </si>
  <si>
    <t>CF-390A-Alloc Struc&amp;Impr</t>
  </si>
  <si>
    <t>390A</t>
  </si>
  <si>
    <t>CF-3910-Offc Furn &amp; Eq</t>
  </si>
  <si>
    <t>3910</t>
  </si>
  <si>
    <t>3910-Office Furniture</t>
  </si>
  <si>
    <t>CF-3912-Comp Hdwr</t>
  </si>
  <si>
    <t>3912</t>
  </si>
  <si>
    <t>3912-Comp Hdwr</t>
  </si>
  <si>
    <t>CF-3913-Furn &amp; Fix</t>
  </si>
  <si>
    <t>3913</t>
  </si>
  <si>
    <t>3913-Furn &amp; Fix</t>
  </si>
  <si>
    <t>CF-3914-Sys Sftwr</t>
  </si>
  <si>
    <t>3914</t>
  </si>
  <si>
    <t>3914-Software</t>
  </si>
  <si>
    <t>CF-391A-Alloc Offc Furn &amp; Eq</t>
  </si>
  <si>
    <t>391A</t>
  </si>
  <si>
    <t>391-Office Furniture and Equipment</t>
  </si>
  <si>
    <t>CF-391S-Alloc Sys Software</t>
  </si>
  <si>
    <t>391S</t>
  </si>
  <si>
    <t>CF-3921-Cars</t>
  </si>
  <si>
    <t>3921</t>
  </si>
  <si>
    <t>3921-Transportation - Cars</t>
  </si>
  <si>
    <t>CF-3922-Lt Truck/Van</t>
  </si>
  <si>
    <t>3922</t>
  </si>
  <si>
    <t>3922-Trans-Light Trucks, Vans</t>
  </si>
  <si>
    <t>CF-3924-Trailers</t>
  </si>
  <si>
    <t>3924</t>
  </si>
  <si>
    <t>3924-Transportation - Trailers</t>
  </si>
  <si>
    <t>CF-3920-Transp Equip</t>
  </si>
  <si>
    <t>3920</t>
  </si>
  <si>
    <t>392-Transportation Equipment</t>
  </si>
  <si>
    <t>CF-3940-Tools/Shop Eq</t>
  </si>
  <si>
    <t>3940</t>
  </si>
  <si>
    <t>394-Tools, Shop &amp; Garage Equip</t>
  </si>
  <si>
    <t>CF-3960-Pwr Op Equip</t>
  </si>
  <si>
    <t>3960</t>
  </si>
  <si>
    <t>396-Power Operated Equipment</t>
  </si>
  <si>
    <t>CF-3970-Comm Eq</t>
  </si>
  <si>
    <t>3970</t>
  </si>
  <si>
    <t>397-Communication Equipment</t>
  </si>
  <si>
    <t>CF-3971-DCU/AMR</t>
  </si>
  <si>
    <t>3971</t>
  </si>
  <si>
    <t>CF-3980-Misc Equip</t>
  </si>
  <si>
    <t>3980</t>
  </si>
  <si>
    <t>398-Miscellaneous Equipment</t>
  </si>
  <si>
    <t>CF-398A-Alloc Misc Equip</t>
  </si>
  <si>
    <t>398A</t>
  </si>
  <si>
    <t>CF-3020-Franchise &amp; Consents</t>
  </si>
  <si>
    <t>3020</t>
  </si>
  <si>
    <t>Nat Gas Intangible Plant</t>
  </si>
  <si>
    <t>302-Franchises and Consents</t>
  </si>
  <si>
    <t>FT-3761-Mains PL</t>
  </si>
  <si>
    <t>FPU Ft Meade</t>
  </si>
  <si>
    <t>FT-3762-Mains ST</t>
  </si>
  <si>
    <t>FT-376G-Mains GRIP</t>
  </si>
  <si>
    <t>FT-3760 - Mains</t>
  </si>
  <si>
    <t>3760</t>
  </si>
  <si>
    <t>376-Mains</t>
  </si>
  <si>
    <t>FT-3780-M&amp;R Stat Eq-Gen</t>
  </si>
  <si>
    <t>FT-3790-M&amp;R Stat Eq-CGate</t>
  </si>
  <si>
    <t>FT-3801-Services PL</t>
  </si>
  <si>
    <t>FT-3802-Services ST</t>
  </si>
  <si>
    <t>FT-380G-Services GRIP</t>
  </si>
  <si>
    <t>FT-3810-Meters</t>
  </si>
  <si>
    <t>FT-3820-Meter Installs</t>
  </si>
  <si>
    <t>FT-3850-M&amp;R Stat Eq-Ind</t>
  </si>
  <si>
    <t>FT-3870-Other Eq</t>
  </si>
  <si>
    <t>FT-3913-Furn &amp; Fix</t>
  </si>
  <si>
    <t>FT-391S-Alloc Sys Software</t>
  </si>
  <si>
    <t>FT-3922-Lt Truck/Van</t>
  </si>
  <si>
    <t>FT-3920-Transp Equip</t>
  </si>
  <si>
    <t>FT-3030-Misc Intang Plant</t>
  </si>
  <si>
    <t>3030</t>
  </si>
  <si>
    <t>303-Miscellaneous Intangible Plant</t>
  </si>
  <si>
    <t>FI-3741-Land &amp; Land Rights</t>
  </si>
  <si>
    <t>FPU Indiantown</t>
  </si>
  <si>
    <t>FI-3761-Mains PL</t>
  </si>
  <si>
    <t>FI-3762-Mains ST</t>
  </si>
  <si>
    <t>FI-3780-M&amp;R Stat Eq-Gen</t>
  </si>
  <si>
    <t>FI-3790-M&amp;R Stat Eq-CGate</t>
  </si>
  <si>
    <t>FI-3801-Services PL</t>
  </si>
  <si>
    <t>FI-3810-Meters</t>
  </si>
  <si>
    <t>FI-3820-Meter Installs</t>
  </si>
  <si>
    <t>FI-3830-House Reg</t>
  </si>
  <si>
    <t>FI-3840-House Reg Installs</t>
  </si>
  <si>
    <t>FI-3850-M&amp;R Stat Eq-Ind</t>
  </si>
  <si>
    <t>FI-3890-Land &amp; Land Rights</t>
  </si>
  <si>
    <t>FI-389A-Alloc Land - FB</t>
  </si>
  <si>
    <t>FI-390A-Alloc Struc&amp;Impr</t>
  </si>
  <si>
    <t>FI-3912-Comp Hdwr</t>
  </si>
  <si>
    <t>FI-3913-Furn &amp; Fix</t>
  </si>
  <si>
    <t>FI-3914-Sys Sftwr</t>
  </si>
  <si>
    <t>FI-391A-Alloc Offc Furn &amp; Eq</t>
  </si>
  <si>
    <t>FI-391S-Alloc Sys Software</t>
  </si>
  <si>
    <t>FI-3921-Cars</t>
  </si>
  <si>
    <t>FI-3922-Lt Truck/Van</t>
  </si>
  <si>
    <t>FI-3923-HD Truck/Bobtail</t>
  </si>
  <si>
    <t>3923</t>
  </si>
  <si>
    <t>3923-Transportation - Heavy Trucks</t>
  </si>
  <si>
    <t>FI-3924-Trailers</t>
  </si>
  <si>
    <t>FI-3920-Transp Equip</t>
  </si>
  <si>
    <t>FI-3930-Stores Equip</t>
  </si>
  <si>
    <t>3930</t>
  </si>
  <si>
    <t>393-Stores Equipment</t>
  </si>
  <si>
    <t>FI-3940-Tools/Shop Eq</t>
  </si>
  <si>
    <t>FI-3960-Pwr Op Equip</t>
  </si>
  <si>
    <t>FI-3980-Misc Equip</t>
  </si>
  <si>
    <t>FN-3040-Land &amp; Land Rights</t>
  </si>
  <si>
    <t>3040</t>
  </si>
  <si>
    <t>FPU Natural Gas</t>
  </si>
  <si>
    <t>FN-3040-Land &amp; Land Rights-FNCF</t>
  </si>
  <si>
    <t>FN-3040-Land &amp; Land Rights-FNFB</t>
  </si>
  <si>
    <t>FN-3040-Land &amp; Land Rights-FNSF</t>
  </si>
  <si>
    <t>FN-3050-Struc&amp;Impr</t>
  </si>
  <si>
    <t>FN-3050-Struc&amp;Impr-FNCF</t>
  </si>
  <si>
    <t>FN-3050-Struc&amp;Impr-FNFB</t>
  </si>
  <si>
    <t>FN-3050-Struc&amp;Impr-FNSF</t>
  </si>
  <si>
    <t>FN-3741-Land Rights</t>
  </si>
  <si>
    <t>FN-3741-Land Rights-FNCF</t>
  </si>
  <si>
    <t>FN-3741-Land Rights-FNFB</t>
  </si>
  <si>
    <t>FN-3741-Land Rights-FNSF</t>
  </si>
  <si>
    <t>FN-3740-Land &amp; Land Rights</t>
  </si>
  <si>
    <t>FN-3740-Land &amp; Land Rights-FNCF</t>
  </si>
  <si>
    <t>FN-3740-Land &amp; Land Rights-FNFB</t>
  </si>
  <si>
    <t>FN-3740-Land &amp; Land Rights-FNSF</t>
  </si>
  <si>
    <t>FN-3750-Struc&amp;Impr</t>
  </si>
  <si>
    <t>FN-3750-Struc&amp;Impr-FNCF</t>
  </si>
  <si>
    <t>FN-3750-Struc&amp;Impr-FNFB</t>
  </si>
  <si>
    <t>FN-3750-Struc&amp;Impr-FNSF</t>
  </si>
  <si>
    <t>FN-3761-Mains PL</t>
  </si>
  <si>
    <t>FN-3761-Mains PL-FNCF</t>
  </si>
  <si>
    <t>FN-3761-Mains PL-FNFB</t>
  </si>
  <si>
    <t>FN-3761-Mains PL-FNSF</t>
  </si>
  <si>
    <t>FN-3762-Mains ST</t>
  </si>
  <si>
    <t>FN-3762-Mains ST-FNCF</t>
  </si>
  <si>
    <t>FN-3762-Mains ST-FNFB</t>
  </si>
  <si>
    <t>FN-3762-Mains ST-FNSF</t>
  </si>
  <si>
    <t>FN-376G-Mains GRIP</t>
  </si>
  <si>
    <t>FN-376G-Mains GRIP-FNCF</t>
  </si>
  <si>
    <t>FN-376G-Mains GRIP-FNFB</t>
  </si>
  <si>
    <t>FN-376G-Mains GRIP-FNSF</t>
  </si>
  <si>
    <t>FN-3780-M&amp;R Stat Eq-Gen</t>
  </si>
  <si>
    <t>FN-3780-M&amp;R Stat Eq-Gen-FNCF</t>
  </si>
  <si>
    <t>FN-3780-M&amp;R Stat Eq-Gen-FNFB</t>
  </si>
  <si>
    <t>FN-3780-M&amp;R Stat Eq-Gen-FNSF</t>
  </si>
  <si>
    <t>FN-3790-M&amp;R Stat Eq-CGate</t>
  </si>
  <si>
    <t>FN-3790-M&amp;R Stat Eq-CGate-FNCF</t>
  </si>
  <si>
    <t>FN-3790-M&amp;R Stat Eq-CGate-FNFB</t>
  </si>
  <si>
    <t>FN-3790-M&amp;R Stat Eq-CGate-FNSF</t>
  </si>
  <si>
    <t>FN-3801-Services PL</t>
  </si>
  <si>
    <t>FN-3801-Services PL-FNCF</t>
  </si>
  <si>
    <t>FN-3801-Services PL-FNFB</t>
  </si>
  <si>
    <t>FN-3801-Services PL-FNSF</t>
  </si>
  <si>
    <t>FN-3802-Services ST</t>
  </si>
  <si>
    <t>FN-3802-Services ST-FNCF</t>
  </si>
  <si>
    <t>FN-3802-Services ST-FNFB</t>
  </si>
  <si>
    <t>FN-3802-Services ST-FNSF</t>
  </si>
  <si>
    <t>FN-380G-Services GRIP</t>
  </si>
  <si>
    <t>FN-380G-Services GRIP-FNCF</t>
  </si>
  <si>
    <t>FN-380G-Services GRIP-FNFB</t>
  </si>
  <si>
    <t>FN-380G-Services GRIP-FNSF</t>
  </si>
  <si>
    <t>FN-3810-Meters</t>
  </si>
  <si>
    <t>FN-3810-Meters-FNCF</t>
  </si>
  <si>
    <t>FN-3810-Meters-FNFB</t>
  </si>
  <si>
    <t>FN-3810-Meters-FNSF</t>
  </si>
  <si>
    <t>FN-3820-Meter Installs</t>
  </si>
  <si>
    <t>FN-3820-Meter Installs-FNCF</t>
  </si>
  <si>
    <t>FN-3820-Meter Installs-FNFB</t>
  </si>
  <si>
    <t>FN-3820-Meter Installs-FNSF</t>
  </si>
  <si>
    <t>FN-3830-House Reg</t>
  </si>
  <si>
    <t>FN-3830-House Reg-FNCF</t>
  </si>
  <si>
    <t>FN-3830-House Reg-FNFB</t>
  </si>
  <si>
    <t>FN-3830-House Reg-FNSF</t>
  </si>
  <si>
    <t>FN-3840-House Reg Installs</t>
  </si>
  <si>
    <t>FN-3840-House Reg Installs-FNCF</t>
  </si>
  <si>
    <t>FN-3840-House Reg Installs-FNFB</t>
  </si>
  <si>
    <t>FN-3840-House Reg Installs-FNSF</t>
  </si>
  <si>
    <t>FN-3850-M&amp;R Stat Eq-Ind</t>
  </si>
  <si>
    <t>FN-3850-M&amp;R Stat Eq-Ind-FNCF</t>
  </si>
  <si>
    <t>FN-3850-M&amp;R Stat Eq-Ind-FNFB</t>
  </si>
  <si>
    <t>FN-3850-M&amp;R Stat Eq-Ind-FNSF</t>
  </si>
  <si>
    <t>FN-385V-M&amp;R Stat Eq-Ind Convrs</t>
  </si>
  <si>
    <t>385V</t>
  </si>
  <si>
    <t>FN-385V-M&amp;R Stat Eq-Ind Convrs-FNCF</t>
  </si>
  <si>
    <t>FN-385V-M&amp;R Stat Eq-Ind Convrs-FNFB</t>
  </si>
  <si>
    <t>FN-385V-M&amp;R Stat Eq-Ind Convrs-FNSF</t>
  </si>
  <si>
    <t>FN-3870-Other Eq</t>
  </si>
  <si>
    <t>FN-3870-Other Eq-FNCF</t>
  </si>
  <si>
    <t>FN-3870-Other Eq-FNFB</t>
  </si>
  <si>
    <t>FN-3870-Other Eq-FNSF</t>
  </si>
  <si>
    <t>FN-3890-Land &amp; Land Rights</t>
  </si>
  <si>
    <t>FN-3890-Land &amp; Land Rights-FNCF</t>
  </si>
  <si>
    <t>FN-3890-Land &amp; Land Rights-FNFB</t>
  </si>
  <si>
    <t>FN-3890-Land &amp; Land Rights-FNSF</t>
  </si>
  <si>
    <t>FN-389A-Alloc Land-FB</t>
  </si>
  <si>
    <t>FN-389A-Alloc Land-FB-FNCF</t>
  </si>
  <si>
    <t>FN-389A-Alloc Land-FB-FNFB</t>
  </si>
  <si>
    <t>FN-389A-Alloc Land-FB-FNSF</t>
  </si>
  <si>
    <t>FN-3900-Struc&amp;Impr</t>
  </si>
  <si>
    <t>FN-3900-Struc&amp;Impr-FNCF</t>
  </si>
  <si>
    <t>FN-3900-Struc&amp;Impr-FNFB</t>
  </si>
  <si>
    <t>FN-3900-Struc&amp;Impr-FNSF</t>
  </si>
  <si>
    <t>FN-3901-Leasehold Improvements</t>
  </si>
  <si>
    <t>3901</t>
  </si>
  <si>
    <t>FN-390A-Alloc Struc&amp;Impr</t>
  </si>
  <si>
    <t>FN-390A-Alloc Struc&amp;Impr-FNCF</t>
  </si>
  <si>
    <t>FN-390A-Alloc Struc&amp;Impr-FNFB</t>
  </si>
  <si>
    <t>FN-390A-Alloc Struc&amp;Impr-FNSF</t>
  </si>
  <si>
    <t>FN-3910-Offc Furn &amp; Eq</t>
  </si>
  <si>
    <t>FN-3910-Offc Furn &amp; Eq-FNCF</t>
  </si>
  <si>
    <t>FN-3910-Offc Furn &amp; Eq-FNFB</t>
  </si>
  <si>
    <t>FN-3910-Offc Furn &amp; Eq-FNSF</t>
  </si>
  <si>
    <t>FN-3911-Comp &amp; Periph</t>
  </si>
  <si>
    <t>3911</t>
  </si>
  <si>
    <t>3911-Computers &amp; Peripherals</t>
  </si>
  <si>
    <t>FN-3911-Comp &amp; Periph-FNCF</t>
  </si>
  <si>
    <t>FN-3911-Comp &amp; Periph-FNFB</t>
  </si>
  <si>
    <t>FN-3911-Comp &amp; Periph-FNSF</t>
  </si>
  <si>
    <t>FN-3912-Comp Hdwr</t>
  </si>
  <si>
    <t>FN-3912-Comp Hdwr-FNCF</t>
  </si>
  <si>
    <t>FN-3912-Comp Hdwr-FNFB</t>
  </si>
  <si>
    <t>FN-3912-Comp Hdwr-FNSF</t>
  </si>
  <si>
    <t>FN-3913-Furn &amp; Fix</t>
  </si>
  <si>
    <t>FN-3913-Furn &amp; Fix-FNCF</t>
  </si>
  <si>
    <t>FN-3913-Furn &amp; Fix-FNFB</t>
  </si>
  <si>
    <t>FN-3913-Furn &amp; Fix-FNSF</t>
  </si>
  <si>
    <t>FN-3914-Sys Sftwr</t>
  </si>
  <si>
    <t>FN-3914-Sys Sftwr-FNCF</t>
  </si>
  <si>
    <t>FN-3914-Sys Sftwr-FNFB</t>
  </si>
  <si>
    <t>FN-3914-Sys Sftwr-FNSF</t>
  </si>
  <si>
    <t>FN-391A-Alloc Offc Furn &amp; Eq</t>
  </si>
  <si>
    <t>FN-391A-Alloc Offc Furn &amp; Eq-FNCF</t>
  </si>
  <si>
    <t>FN-391A-Alloc Offc Furn &amp; Eq-FNFB</t>
  </si>
  <si>
    <t>FN-391A-Alloc Offc Furn &amp; Eq-FNSF</t>
  </si>
  <si>
    <t>FN-391S-Alloc Sys Software</t>
  </si>
  <si>
    <t>FN-391S-Alloc Sys Software-FNCF</t>
  </si>
  <si>
    <t>FN-391S-Alloc Sys Software-FNFB</t>
  </si>
  <si>
    <t>FN-391S-Alloc Sys Software-FNSF</t>
  </si>
  <si>
    <t>FN-3921-Cars</t>
  </si>
  <si>
    <t>FN-3921-Cars-FNCF</t>
  </si>
  <si>
    <t>FN-3921-Cars-FNFB</t>
  </si>
  <si>
    <t>FN-3921-Cars-FNSF</t>
  </si>
  <si>
    <t>FN-3922-Lt Truck/Van</t>
  </si>
  <si>
    <t>FN-3922-Lt Truck/Van-FNCF</t>
  </si>
  <si>
    <t>FN-3922-Lt Truck/Van-FNFB</t>
  </si>
  <si>
    <t>FN-3922-Lt Truck/Van-FNSF</t>
  </si>
  <si>
    <t>FN-3923-HD Truck/Bobtail</t>
  </si>
  <si>
    <t>FN-3923-HD Truck/Bobtail-FNCF</t>
  </si>
  <si>
    <t>FN-3923-HD Truck/Bobtail-FNFB</t>
  </si>
  <si>
    <t>FN-3923-HD Truck/Bobtail-FNSF</t>
  </si>
  <si>
    <t>FN-3924-Trailers</t>
  </si>
  <si>
    <t>FN-3924-Trailers-FNCF</t>
  </si>
  <si>
    <t>FN-3924-Trailers-FNFB</t>
  </si>
  <si>
    <t>FN-3924-Trailers-FNSF</t>
  </si>
  <si>
    <t>FN-3920-Transp Equip</t>
  </si>
  <si>
    <t>FN-3920-Transp Equip-FNCF</t>
  </si>
  <si>
    <t>FN-3920-Transp Equip-FNFB</t>
  </si>
  <si>
    <t>FN-3920-Transp Equip-FNSF</t>
  </si>
  <si>
    <t>FN-3930-Stores Equip</t>
  </si>
  <si>
    <t>FN-3930-Stores Equip-FNCF</t>
  </si>
  <si>
    <t>FN-3930-Stores Equip-FNFB</t>
  </si>
  <si>
    <t>FN-3930-Stores Equip-FNSF</t>
  </si>
  <si>
    <t>FN-3940-Tools/Shop Eq</t>
  </si>
  <si>
    <t>FN-3940-Tools/Shop Eq-FNCF</t>
  </si>
  <si>
    <t>FN-3940-Tools/Shop Eq-FNFB</t>
  </si>
  <si>
    <t>FN-3940-Tools/Shop Eq-FNSF</t>
  </si>
  <si>
    <t>FN-3950-Lab Equip</t>
  </si>
  <si>
    <t>3950</t>
  </si>
  <si>
    <t>395-Laboratory Equipment</t>
  </si>
  <si>
    <t>FN-3950-Lab Equip-FNCF</t>
  </si>
  <si>
    <t>FN-3950-Lab Equip-FNFB</t>
  </si>
  <si>
    <t>FN-3950-Lab Equip-FNSF</t>
  </si>
  <si>
    <t>FN-3960-Pwr Op Equip</t>
  </si>
  <si>
    <t>FN-3960-Pwr Op Equip-FNCF</t>
  </si>
  <si>
    <t>FN-3960-Pwr Op Equip-FNFB</t>
  </si>
  <si>
    <t>FN-3960-Pwr Op Equip-FNSF</t>
  </si>
  <si>
    <t>FN-3970-Comm Eq</t>
  </si>
  <si>
    <t>FN-3970-Comm Eq-FNCF</t>
  </si>
  <si>
    <t>FN-3970-Comm Eq-FNFB</t>
  </si>
  <si>
    <t>FN-3970-Comm Eq-FNSF</t>
  </si>
  <si>
    <t>FN-3971-DCU/AMR</t>
  </si>
  <si>
    <t>FN-3971-DCU/AMR-FNCF</t>
  </si>
  <si>
    <t>FN-3971-DCU/AMR-FNFB</t>
  </si>
  <si>
    <t>FN-3971-DCU/AMR-FNSF</t>
  </si>
  <si>
    <t>FN-3980-Misc Equip</t>
  </si>
  <si>
    <t>FN-3980-Misc Equip-FNCF</t>
  </si>
  <si>
    <t>FN-3980-Misc Equip-FNFB</t>
  </si>
  <si>
    <t>FN-3980-Misc Equip-FNSF</t>
  </si>
  <si>
    <t>FN-398A-Alloc Misc Equip</t>
  </si>
  <si>
    <t>FN-398A-Alloc Misc Equip-FNCF</t>
  </si>
  <si>
    <t>FN-398A-Alloc Misc Equip-FNFB</t>
  </si>
  <si>
    <t>FN-398A-Alloc Misc Equip-FNSF</t>
  </si>
  <si>
    <t>FN-3030-Misc Intang Plant</t>
  </si>
  <si>
    <t>FN-3030-Misc Intang Plant-FNCF</t>
  </si>
  <si>
    <t>FN-3030-Misc Intang Plant-FNFB</t>
  </si>
  <si>
    <t>FN-3030-Misc Intang Plant-FNSF</t>
  </si>
  <si>
    <t>FC-3910-Offc Furn &amp; Eq</t>
  </si>
  <si>
    <t>Common General Plant</t>
  </si>
  <si>
    <t>Florida Public Utilities Parent</t>
  </si>
  <si>
    <t>FC-3912-Comp Hdwr</t>
  </si>
  <si>
    <t>FC-3913-Furn &amp; Fix</t>
  </si>
  <si>
    <t>FC-3914-Sys Sftwr</t>
  </si>
  <si>
    <t>FC-3921-Cars</t>
  </si>
  <si>
    <t>FC-3922-Lt Truck/Van</t>
  </si>
  <si>
    <t>FC-3970-Comm Eq</t>
  </si>
  <si>
    <t>FC-3980-Misc Equip</t>
  </si>
  <si>
    <t>FC-3990-Other Tang Prop</t>
  </si>
  <si>
    <t>3990</t>
  </si>
  <si>
    <t>399-Other Tangible Property</t>
  </si>
  <si>
    <t>FC-1210-Plant Non-Utility Prop-Oth</t>
  </si>
  <si>
    <t>1210</t>
  </si>
  <si>
    <t>121-Plant Non-Utility Prop</t>
  </si>
  <si>
    <t>FC-3030-Misc Intangable Plant</t>
  </si>
  <si>
    <t>FC-1210-Plant Non-Utility Prop-land</t>
  </si>
  <si>
    <t>Common Land&amp;Land Rights</t>
  </si>
  <si>
    <t>FC-3890-Land &amp; Land Rights</t>
  </si>
  <si>
    <t>FC-3900-Struc&amp;Impr</t>
  </si>
  <si>
    <t>Common Struct&amp;Improve</t>
  </si>
  <si>
    <t>Column Labels</t>
  </si>
  <si>
    <t>Grand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</si>
  <si>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</si>
  <si>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</si>
  <si>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</si>
  <si>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</si>
  <si>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</si>
  <si>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</si>
  <si>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</si>
  <si>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</si>
  <si>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</si>
  <si>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</si>
  <si>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</si>
  <si>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</si>
  <si>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Row Labels</t>
  </si>
  <si>
    <t>Sum of Combined Depr Exp</t>
  </si>
  <si>
    <t>BU</t>
  </si>
  <si>
    <t>Month</t>
  </si>
  <si>
    <t>Amount</t>
  </si>
  <si>
    <t>Account</t>
  </si>
  <si>
    <t>CFG</t>
  </si>
  <si>
    <t>FT</t>
  </si>
  <si>
    <t>FI</t>
  </si>
  <si>
    <t>FN</t>
  </si>
  <si>
    <t>Sum of Amount</t>
  </si>
  <si>
    <t>add in 3914 the 7785-9210</t>
  </si>
  <si>
    <t>see C-5</t>
  </si>
  <si>
    <t>total 3914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</si>
</sst>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3" fontId="0" fillId="0" borderId="0" xfId="1" applyFont="1"/>
    <xf numFmtId="43" fontId="0" fillId="2" borderId="0" xfId="1" applyFont="1" applyFill="1"/>
    <xf numFmtId="43" fontId="0" fillId="3" borderId="0" xfId="1" applyFont="1" applyFill="1"/>
    <xf numFmtId="0" fontId="0" fillId="4" borderId="0" xfId="0" applyFill="1"/>
    <xf numFmtId="43" fontId="0" fillId="5" borderId="0" xfId="1" applyFont="1" applyFill="1"/>
    <xf numFmtId="43" fontId="2" fillId="4" borderId="0" xfId="1" applyFont="1" applyFill="1"/>
    <xf numFmtId="22" fontId="0" fillId="0" borderId="0" xfId="0" applyNumberFormat="1"/>
    <xf numFmtId="43" fontId="0" fillId="2" borderId="0" xfId="0" applyNumberFormat="1" applyFill="1"/>
    <xf numFmtId="43" fontId="0" fillId="5" borderId="0" xfId="0" applyNumberFormat="1" applyFill="1"/>
    <xf numFmtId="164" fontId="0" fillId="4" borderId="0" xfId="1" applyNumberFormat="1" applyFont="1" applyFill="1"/>
    <xf numFmtId="0" fontId="0" fillId="6" borderId="0" xfId="0" applyFill="1"/>
    <xf numFmtId="43" fontId="0" fillId="7" borderId="0" xfId="1" applyFont="1" applyFill="1"/>
    <xf numFmtId="43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9" fontId="0" fillId="0" borderId="0" xfId="0" applyNumberFormat="1"/>
    <xf numFmtId="39" fontId="0" fillId="2" borderId="0" xfId="0" applyNumberFormat="1" applyFill="1"/>
    <xf numFmtId="39" fontId="0" fillId="8" borderId="0" xfId="0" applyNumberFormat="1" applyFill="1"/>
    <xf numFmtId="39" fontId="0" fillId="6" borderId="0" xfId="0" applyNumberFormat="1" applyFill="1"/>
    <xf numFmtId="39" fontId="0" fillId="4" borderId="0" xfId="0" applyNumberFormat="1" applyFill="1"/>
    <xf numFmtId="39" fontId="0" fillId="3" borderId="0" xfId="0" applyNumberFormat="1" applyFill="1"/>
    <xf numFmtId="37" fontId="0" fillId="0" borderId="0" xfId="0" applyNumberFormat="1"/>
    <xf numFmtId="37" fontId="0" fillId="2" borderId="0" xfId="0" applyNumberFormat="1" applyFill="1"/>
    <xf numFmtId="37" fontId="0" fillId="6" borderId="0" xfId="0" applyNumberFormat="1" applyFill="1"/>
    <xf numFmtId="37" fontId="0" fillId="3" borderId="0" xfId="0" applyNumberFormat="1" applyFill="1"/>
    <xf numFmtId="37" fontId="0" fillId="8" borderId="0" xfId="0" applyNumberFormat="1" applyFill="1"/>
    <xf numFmtId="37" fontId="0" fillId="4" borderId="0" xfId="0" applyNumberFormat="1" applyFill="1"/>
    <xf numFmtId="39" fontId="0" fillId="0" borderId="0" xfId="0" applyNumberFormat="1" applyFill="1"/>
    <xf numFmtId="37" fontId="0" fillId="0" borderId="0" xfId="0" applyNumberFormat="1" applyFill="1"/>
    <xf numFmtId="14" fontId="0" fillId="0" borderId="0" xfId="0" applyNumberFormat="1"/>
    <xf numFmtId="43" fontId="0" fillId="0" borderId="0" xfId="1" applyFont="1" applyFill="1"/>
    <xf numFmtId="164" fontId="0" fillId="0" borderId="0" xfId="0" applyNumberFormat="1"/>
    <xf numFmtId="0" fontId="0" fillId="2" borderId="0" xfId="0" applyFill="1" applyAlignment="1">
      <alignment horizontal="left"/>
    </xf>
    <xf numFmtId="164" fontId="0" fillId="2" borderId="0" xfId="0" applyNumberFormat="1" applyFill="1"/>
    <xf numFmtId="0" fontId="0" fillId="6" borderId="0" xfId="0" applyFill="1" applyAlignment="1">
      <alignment horizontal="left"/>
    </xf>
    <xf numFmtId="164" fontId="0" fillId="6" borderId="0" xfId="0" applyNumberFormat="1" applyFill="1"/>
    <xf numFmtId="0" fontId="0" fillId="8" borderId="0" xfId="0" applyFill="1" applyAlignment="1">
      <alignment horizontal="left"/>
    </xf>
    <xf numFmtId="164" fontId="0" fillId="8" borderId="0" xfId="0" applyNumberFormat="1" applyFill="1"/>
    <xf numFmtId="0" fontId="0" fillId="4" borderId="0" xfId="0" applyFill="1" applyAlignment="1">
      <alignment horizontal="left"/>
    </xf>
    <xf numFmtId="164" fontId="0" fillId="4" borderId="0" xfId="0" applyNumberFormat="1" applyFill="1"/>
    <xf numFmtId="0" fontId="0" fillId="3" borderId="0" xfId="0" applyFill="1" applyAlignment="1">
      <alignment horizontal="left"/>
    </xf>
    <xf numFmtId="164" fontId="0" fillId="3" borderId="0" xfId="0" applyNumberFormat="1" applyFill="1"/>
    <xf numFmtId="37" fontId="0" fillId="9" borderId="0" xfId="0" applyNumberFormat="1" applyFill="1"/>
    <xf numFmtId="164" fontId="0" fillId="0" borderId="0" xfId="1" applyNumberFormat="1" applyFont="1"/>
    <xf numFmtId="0" fontId="0" fillId="2" borderId="0" xfId="0" applyFill="1"/>
    <xf numFmtId="164" fontId="0" fillId="0" borderId="0" xfId="1" applyNumberFormat="1" applyFont="1" applyFill="1"/>
    <xf numFmtId="164" fontId="0" fillId="0" borderId="1" xfId="0" applyNumberFormat="1" applyBorder="1"/>
  </cellXfs>
  <cellStyles count="2">
    <cellStyle name="Comma" xfId="1" builtinId="3"/>
    <cellStyle name="Normal" xfId="0" builtinId="0"/>
  </cellStyles>
  <dxfs count="37"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numFmt numFmtId="5" formatCode="#,##0_);\(#,##0\)"/>
    </dxf>
    <dxf>
      <numFmt numFmtId="165" formatCode="#,##0.0_);\(#,##0.0\)"/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(* #,##0_);_(* \(#,##0\);_(* &quot;-&quot;??_);_(@_)"/>
    </dxf>
    <dxf>
      <numFmt numFmtId="166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8" /><Relationship Type="http://schemas.openxmlformats.org/officeDocument/2006/relationships/worksheet" Target="worksheets/sheet3.xml" Id="rId3" /><Relationship Type="http://schemas.openxmlformats.org/officeDocument/2006/relationships/theme" Target="theme/theme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pivotCacheDefinition" Target="pivotCache/pivotCacheDefinition2.xml" Id="rId6" /><Relationship Type="http://schemas.openxmlformats.org/officeDocument/2006/relationships/pivotCacheDefinition" Target="pivotCache/pivotCacheDefinition1.xml" Id="rId5" /><Relationship Type="http://schemas.openxmlformats.org/officeDocument/2006/relationships/calcChain" Target="calcChain.xml" Id="rId10" /><Relationship Type="http://schemas.openxmlformats.org/officeDocument/2006/relationships/worksheet" Target="worksheets/sheet4.xml" Id="rId4" /><Relationship Type="http://schemas.openxmlformats.org/officeDocument/2006/relationships/sharedStrings" Target="sharedStrings.xml" Id="rId9" /><Relationship Type="http://schemas.openxmlformats.org/officeDocument/2006/relationships/customXml" Target="/customXML/item.xml" Id="imanage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ugh, Jowi" refreshedDate="44585.72940462963" createdVersion="6" refreshedVersion="6" minRefreshableVersion="3" recordCount="3284">
  <cacheSource type="worksheet">
    <worksheetSource ref="A1:AS3285" sheet="FPU Report 1039 AD Jan - Dec"/>
  </cacheSource>
  <cacheFields count="46">
    <cacheField name="set_of_books_id" numFmtId="0">
      <sharedItems containsSemiMixedTypes="0" containsString="0" containsNumber="1" containsInteger="1" minValue="1" maxValue="1"/>
    </cacheField>
    <cacheField name="start_month" numFmtId="22">
      <sharedItems containsSemiMixedTypes="0" containsNonDate="0" containsDate="1" containsString="0" minDate="2020-05-01T00:00:00" maxDate="2021-12-02T00:00:00"/>
    </cacheField>
    <cacheField name="end_month" numFmtId="22">
      <sharedItems containsSemiMixedTypes="0" containsNonDate="0" containsDate="1" containsString="0" minDate="2021-06-01T00:00:00" maxDate="2021-12-02T00:00:00"/>
    </cacheField>
    <cacheField name="depr_group_id" numFmtId="0">
      <sharedItems containsSemiMixedTypes="0" containsString="0" containsNumber="1" containsInteger="1" minValue="92" maxValue="919391"/>
    </cacheField>
    <cacheField name="gl_post_mo_yr" numFmtId="22">
      <sharedItems containsSemiMixedTypes="0" containsNonDate="0" containsDate="1" containsString="0" minDate="2021-01-01T00:00:00" maxDate="2021-12-02T00:00:00" count="12"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  <fieldGroup par="45" base="4">
        <rangePr groupBy="days" startDate="2021-01-01T00:00:00" endDate="2021-12-02T00:00:00"/>
        <groupItems count="368">
          <s v="&lt;1/1/2021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2/2021"/>
        </groupItems>
      </fieldGroup>
    </cacheField>
    <cacheField name="begin_balance" numFmtId="43">
      <sharedItems containsSemiMixedTypes="0" containsString="0" containsNumber="1" minValue="0" maxValue="93300636.760000005"/>
    </cacheField>
    <cacheField name="depreciation_base" numFmtId="0">
      <sharedItems containsSemiMixedTypes="0" containsString="0" containsNumber="1" minValue="0" maxValue="93300636.760000005"/>
    </cacheField>
    <cacheField name="depreciation_rate" numFmtId="0">
      <sharedItems containsSemiMixedTypes="0" containsString="0" containsNumber="1" minValue="0" maxValue="0.2"/>
    </cacheField>
    <cacheField name="depreciation_expense" numFmtId="0">
      <sharedItems containsSemiMixedTypes="0" containsString="0" containsNumber="1" minValue="0" maxValue="140728.46"/>
    </cacheField>
    <cacheField name="end_reserve" numFmtId="0">
      <sharedItems containsSemiMixedTypes="0" containsString="0" containsNumber="1" minValue="-500951.29" maxValue="19154079.219999999"/>
    </cacheField>
    <cacheField name="depr_exp_adjust" numFmtId="0">
      <sharedItems containsSemiMixedTypes="0" containsString="0" containsNumber="1" minValue="0" maxValue="61322.04"/>
    </cacheField>
    <cacheField name="cost_of_removal" numFmtId="0">
      <sharedItems containsSemiMixedTypes="0" containsString="0" containsNumber="1" minValue="-401450.11" maxValue="45100"/>
    </cacheField>
    <cacheField name="depr_exp_alloc_adjust" numFmtId="0">
      <sharedItems containsSemiMixedTypes="0" containsString="0" containsNumber="1" minValue="-35620.639999999999" maxValue="0"/>
    </cacheField>
    <cacheField name="salvage_returns" numFmtId="0">
      <sharedItems containsSemiMixedTypes="0" containsString="0" containsNumber="1" containsInteger="1" minValue="0" maxValue="65"/>
    </cacheField>
    <cacheField name="salvage_cash" numFmtId="0">
      <sharedItems containsSemiMixedTypes="0" containsString="0" containsNumber="1" minValue="0" maxValue="3675344.83"/>
    </cacheField>
    <cacheField name="reserve_credits" numFmtId="0">
      <sharedItems containsSemiMixedTypes="0" containsString="0" containsNumber="1" containsInteger="1" minValue="0" maxValue="0"/>
    </cacheField>
    <cacheField name="gain_loss" numFmtId="0">
      <sharedItems containsSemiMixedTypes="0" containsString="0" containsNumber="1" minValue="-385529.71" maxValue="0"/>
    </cacheField>
    <cacheField name="reserve_tran_out" numFmtId="0">
      <sharedItems containsSemiMixedTypes="0" containsString="0" containsNumber="1" minValue="-5251414.2699999996" maxValue="310134.43"/>
    </cacheField>
    <cacheField name="reserve_tran_in" numFmtId="0">
      <sharedItems containsSemiMixedTypes="0" containsString="0" containsNumber="1" minValue="-310134.43" maxValue="5251414.25"/>
    </cacheField>
    <cacheField name="reserve_adjustments" numFmtId="0">
      <sharedItems containsSemiMixedTypes="0" containsString="0" containsNumber="1" minValue="-578640.92000000004" maxValue="623492.03"/>
    </cacheField>
    <cacheField name="reserve_retirements" numFmtId="0">
      <sharedItems containsSemiMixedTypes="0" containsString="0" containsNumber="1" containsInteger="1" minValue="0" maxValue="0"/>
    </cacheField>
    <cacheField name="description" numFmtId="0">
      <sharedItems/>
    </cacheField>
    <cacheField name="FERC" numFmtId="0">
      <sharedItems count="53">
        <s v="3010"/>
        <s v="3050"/>
        <s v="3741"/>
        <s v="3740"/>
        <s v="3750"/>
        <s v="3761"/>
        <s v="3762"/>
        <s v="376G"/>
        <s v="3780"/>
        <s v="3790"/>
        <s v="3801"/>
        <s v="3802"/>
        <s v="380G"/>
        <s v="3810"/>
        <s v="3811"/>
        <s v="3820"/>
        <s v="3821"/>
        <s v="3830"/>
        <s v="3840"/>
        <s v="3850"/>
        <s v="3870"/>
        <s v="3890"/>
        <s v="389A"/>
        <s v="3900"/>
        <s v="390A"/>
        <s v="3910"/>
        <s v="3912"/>
        <s v="3913"/>
        <s v="3914"/>
        <s v="391A"/>
        <s v="391S"/>
        <s v="3921"/>
        <s v="3922"/>
        <s v="3924"/>
        <s v="3920"/>
        <s v="3940"/>
        <s v="3960"/>
        <s v="3970"/>
        <s v="3971"/>
        <s v="3980"/>
        <s v="398A"/>
        <s v="3020"/>
        <s v="3760"/>
        <s v="3030"/>
        <s v="3923"/>
        <s v="3930"/>
        <s v="3040"/>
        <s v="385V"/>
        <s v="3901"/>
        <s v="3911"/>
        <s v="3950"/>
        <s v="3990"/>
        <s v="1210"/>
      </sharedItems>
    </cacheField>
    <cacheField name="depr_summary_id" numFmtId="0">
      <sharedItems containsSemiMixedTypes="0" containsString="0" containsNumber="1" containsInteger="1" minValue="2" maxValue="18"/>
    </cacheField>
    <cacheField name="description2" numFmtId="0">
      <sharedItems/>
    </cacheField>
    <cacheField name="description3" numFmtId="0">
      <sharedItems/>
    </cacheField>
    <cacheField name="current_net_salvage_amort" numFmtId="0">
      <sharedItems containsSemiMixedTypes="0" containsString="0" containsNumber="1" containsInteger="1" minValue="0" maxValue="0"/>
    </cacheField>
    <cacheField name="retirements" numFmtId="0">
      <sharedItems containsSemiMixedTypes="0" containsString="0" containsNumber="1" minValue="-3545163.46" maxValue="0"/>
    </cacheField>
    <cacheField name="description4" numFmtId="0">
      <sharedItems count="5">
        <s v="Central Florida Gas"/>
        <s v="FPU Ft Meade"/>
        <s v="FPU Indiantown"/>
        <s v="FPU Natural Gas"/>
        <s v="Florida Public Utilities Parent"/>
      </sharedItems>
    </cacheField>
    <cacheField name="cor_expense" numFmtId="0">
      <sharedItems containsSemiMixedTypes="0" containsString="0" containsNumber="1" minValue="0" maxValue="22547.65"/>
    </cacheField>
    <cacheField name="cor_end_reserve" numFmtId="0">
      <sharedItems containsSemiMixedTypes="0" containsString="0" containsNumber="1" minValue="-1274575.6599999999" maxValue="2742406.92"/>
    </cacheField>
    <cacheField name="cost_of_removal_rate" numFmtId="0">
      <sharedItems containsSemiMixedTypes="0" containsString="0" containsNumber="1" minValue="0" maxValue="5.1110000000000003E-2"/>
    </cacheField>
    <cacheField name="salvage_base" numFmtId="0">
      <sharedItems containsSemiMixedTypes="0" containsString="0" containsNumber="1" minValue="0" maxValue="93300636.760000005"/>
    </cacheField>
    <cacheField name="salvage_rate" numFmtId="0">
      <sharedItems containsSemiMixedTypes="0" containsString="0" containsNumber="1" containsInteger="1" minValue="0" maxValue="0"/>
    </cacheField>
    <cacheField name="salvage_expense" numFmtId="0">
      <sharedItems containsSemiMixedTypes="0" containsString="0" containsNumber="1" containsInteger="1" minValue="0" maxValue="0"/>
    </cacheField>
    <cacheField name="salvage_exp_adjust" numFmtId="0">
      <sharedItems containsSemiMixedTypes="0" containsString="0" containsNumber="1" containsInteger="1" minValue="0" maxValue="0"/>
    </cacheField>
    <cacheField name="salvage_exp_alloc_adjust" numFmtId="0">
      <sharedItems containsSemiMixedTypes="0" containsString="0" containsNumber="1" containsInteger="1" minValue="0" maxValue="0"/>
    </cacheField>
    <cacheField name="cor_exp_adjust" numFmtId="0">
      <sharedItems containsSemiMixedTypes="0" containsString="0" containsNumber="1" minValue="0" maxValue="9825.08"/>
    </cacheField>
    <cacheField name="cor_exp_alloc_adjust" numFmtId="0">
      <sharedItems containsSemiMixedTypes="0" containsString="0" containsNumber="1" containsInteger="1" minValue="0" maxValue="0"/>
    </cacheField>
    <cacheField name="total_cor_expense" numFmtId="0">
      <sharedItems containsSemiMixedTypes="0" containsString="0" containsNumber="1" minValue="0" maxValue="22547.65"/>
    </cacheField>
    <cacheField name="total_life_expense" numFmtId="0">
      <sharedItems containsSemiMixedTypes="0" containsString="0" containsNumber="1" minValue="0" maxValue="140728.46"/>
    </cacheField>
    <cacheField name="Depr Exp 8110-4030" numFmtId="43">
      <sharedItems containsSemiMixedTypes="0" containsString="0" containsNumber="1" minValue="-574224.24" maxValue="623492.03"/>
    </cacheField>
    <cacheField name="Depr Exp 7785-4032" numFmtId="43">
      <sharedItems containsSemiMixedTypes="0" containsString="0" containsNumber="1" minValue="0" maxValue="22547.65"/>
    </cacheField>
    <cacheField name="Combined End Reserve" numFmtId="43">
      <sharedItems containsSemiMixedTypes="0" containsString="0" containsNumber="1" minValue="-500951.29" maxValue="21767708.32"/>
    </cacheField>
    <cacheField name="Combined Depr Exp" numFmtId="164">
      <sharedItems containsSemiMixedTypes="0" containsString="0" containsNumber="1" minValue="-574224.24" maxValue="623492.03"/>
    </cacheField>
    <cacheField name="Months" numFmtId="0" databaseField="0">
      <fieldGroup base="4">
        <rangePr groupBy="months" startDate="2021-01-01T00:00:00" endDate="2021-12-02T00:00:00"/>
        <groupItems count="14">
          <s v="&lt;1/1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augh, Jowi" refreshedDate="44586.495003472221" createdVersion="6" refreshedVersion="6" minRefreshableVersion="3" recordCount="1608">
  <cacheSource type="worksheet">
    <worksheetSource ref="A1:D1609" sheet="Check"/>
  </cacheSource>
  <cacheFields count="5">
    <cacheField name="BU" numFmtId="0">
      <sharedItems/>
    </cacheField>
    <cacheField name="Account" numFmtId="0">
      <sharedItems count="51">
        <s v="3010"/>
        <s v="3020"/>
        <s v="3050"/>
        <s v="3740"/>
        <s v="3741"/>
        <s v="3750"/>
        <s v="3761"/>
        <s v="3762"/>
        <s v="376G"/>
        <s v="3780"/>
        <s v="3790"/>
        <s v="3801"/>
        <s v="3802"/>
        <s v="380G"/>
        <s v="3810"/>
        <s v="3811"/>
        <s v="3820"/>
        <s v="3821"/>
        <s v="3830"/>
        <s v="3840"/>
        <s v="3850"/>
        <s v="3870"/>
        <s v="3890"/>
        <s v="389A"/>
        <s v="3900"/>
        <s v="390A"/>
        <s v="3910"/>
        <s v="3912"/>
        <s v="3913"/>
        <s v="3914"/>
        <s v="391A"/>
        <s v="391S"/>
        <s v="3920"/>
        <s v="3921"/>
        <s v="3922"/>
        <s v="3924"/>
        <s v="3940"/>
        <s v="3960"/>
        <s v="3970"/>
        <s v="3971"/>
        <s v="3980"/>
        <s v="398A"/>
        <s v="3030"/>
        <s v="3760"/>
        <s v="3923"/>
        <s v="3930"/>
        <s v="3040"/>
        <s v="385V"/>
        <s v="3901"/>
        <s v="3911"/>
        <s v="3950"/>
      </sharedItems>
    </cacheField>
    <cacheField name="Month" numFmtId="14">
      <sharedItems containsSemiMixedTypes="0" containsNonDate="0" containsDate="1" containsString="0" minDate="2021-01-01T00:00:00" maxDate="2021-12-02T00:00:00" count="12"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  <fieldGroup par="4" base="2">
        <rangePr groupBy="days" startDate="2021-01-01T00:00:00" endDate="2021-12-02T00:00:00"/>
        <groupItems count="368">
          <s v="&lt;1/1/2021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2/2021"/>
        </groupItems>
      </fieldGroup>
    </cacheField>
    <cacheField name="Amount" numFmtId="0">
      <sharedItems containsSemiMixedTypes="0" containsString="0" containsNumber="1" minValue="-117658.71" maxValue="169440.88999999998"/>
    </cacheField>
    <cacheField name="Months" numFmtId="0" databaseField="0">
      <fieldGroup base="2">
        <rangePr groupBy="months" startDate="2021-01-01T00:00:00" endDate="2021-12-02T00:00:00"/>
        <groupItems count="14">
          <s v="&lt;1/1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84">
  <r>
    <n v="1"/>
    <d v="2020-05-01T00:00:00"/>
    <d v="2021-06-01T00:00:00"/>
    <n v="515"/>
    <x v="0"/>
    <n v="23328.06"/>
    <n v="23328.06"/>
    <n v="0.03"/>
    <n v="58.32"/>
    <n v="23328.06"/>
    <n v="0"/>
    <n v="0"/>
    <n v="-58.32"/>
    <n v="0"/>
    <n v="0"/>
    <n v="0"/>
    <n v="0"/>
    <n v="0"/>
    <n v="0"/>
    <n v="0"/>
    <n v="0"/>
    <s v="CF-3010-Organization"/>
    <x v="0"/>
    <n v="4"/>
    <s v="Common Intangible Plant"/>
    <s v="301-Organization"/>
    <n v="0"/>
    <n v="0"/>
    <x v="0"/>
    <n v="0"/>
    <n v="0"/>
    <n v="0"/>
    <n v="23328.06"/>
    <n v="0"/>
    <n v="0"/>
    <n v="0"/>
    <n v="0"/>
    <n v="0"/>
    <n v="0"/>
    <n v="0"/>
    <n v="0"/>
    <n v="0"/>
    <n v="0"/>
    <n v="23328.06"/>
    <n v="0"/>
  </r>
  <r>
    <n v="1"/>
    <d v="2020-05-01T00:00:00"/>
    <d v="2021-06-01T00:00:00"/>
    <n v="515"/>
    <x v="1"/>
    <n v="23328.06"/>
    <n v="23328.06"/>
    <n v="0.03"/>
    <n v="58.32"/>
    <n v="23328.06"/>
    <n v="0"/>
    <n v="0"/>
    <n v="-58.32"/>
    <n v="0"/>
    <n v="0"/>
    <n v="0"/>
    <n v="0"/>
    <n v="0"/>
    <n v="0"/>
    <n v="0"/>
    <n v="0"/>
    <s v="CF-3010-Organization"/>
    <x v="0"/>
    <n v="4"/>
    <s v="Common Intangible Plant"/>
    <s v="301-Organization"/>
    <n v="0"/>
    <n v="0"/>
    <x v="0"/>
    <n v="0"/>
    <n v="0"/>
    <n v="0"/>
    <n v="23328.06"/>
    <n v="0"/>
    <n v="0"/>
    <n v="0"/>
    <n v="0"/>
    <n v="0"/>
    <n v="0"/>
    <n v="0"/>
    <n v="0"/>
    <n v="0"/>
    <n v="0"/>
    <n v="23328.06"/>
    <n v="0"/>
  </r>
  <r>
    <n v="1"/>
    <d v="2020-05-01T00:00:00"/>
    <d v="2021-06-01T00:00:00"/>
    <n v="515"/>
    <x v="2"/>
    <n v="23328.06"/>
    <n v="23328.06"/>
    <n v="0.03"/>
    <n v="58.32"/>
    <n v="23328.06"/>
    <n v="0"/>
    <n v="0"/>
    <n v="-58.32"/>
    <n v="0"/>
    <n v="0"/>
    <n v="0"/>
    <n v="0"/>
    <n v="0"/>
    <n v="0"/>
    <n v="0"/>
    <n v="0"/>
    <s v="CF-3010-Organization"/>
    <x v="0"/>
    <n v="4"/>
    <s v="Common Intangible Plant"/>
    <s v="301-Organization"/>
    <n v="0"/>
    <n v="0"/>
    <x v="0"/>
    <n v="0"/>
    <n v="0"/>
    <n v="0"/>
    <n v="23328.06"/>
    <n v="0"/>
    <n v="0"/>
    <n v="0"/>
    <n v="0"/>
    <n v="0"/>
    <n v="0"/>
    <n v="0"/>
    <n v="0"/>
    <n v="0"/>
    <n v="0"/>
    <n v="23328.06"/>
    <n v="0"/>
  </r>
  <r>
    <n v="1"/>
    <d v="2020-05-01T00:00:00"/>
    <d v="2021-06-01T00:00:00"/>
    <n v="515"/>
    <x v="3"/>
    <n v="23328.06"/>
    <n v="23328.06"/>
    <n v="0.03"/>
    <n v="58.32"/>
    <n v="23328.06"/>
    <n v="0"/>
    <n v="0"/>
    <n v="-58.32"/>
    <n v="0"/>
    <n v="0"/>
    <n v="0"/>
    <n v="0"/>
    <n v="0"/>
    <n v="0"/>
    <n v="0"/>
    <n v="0"/>
    <s v="CF-3010-Organization"/>
    <x v="0"/>
    <n v="4"/>
    <s v="Common Intangible Plant"/>
    <s v="301-Organization"/>
    <n v="0"/>
    <n v="0"/>
    <x v="0"/>
    <n v="0"/>
    <n v="0"/>
    <n v="0"/>
    <n v="23328.06"/>
    <n v="0"/>
    <n v="0"/>
    <n v="0"/>
    <n v="0"/>
    <n v="0"/>
    <n v="0"/>
    <n v="0"/>
    <n v="0"/>
    <n v="0"/>
    <n v="0"/>
    <n v="23328.06"/>
    <n v="0"/>
  </r>
  <r>
    <n v="1"/>
    <d v="2020-05-01T00:00:00"/>
    <d v="2021-06-01T00:00:00"/>
    <n v="515"/>
    <x v="4"/>
    <n v="23328.06"/>
    <n v="23328.06"/>
    <n v="0.03"/>
    <n v="58.32"/>
    <n v="23328.06"/>
    <n v="0"/>
    <n v="0"/>
    <n v="-58.32"/>
    <n v="0"/>
    <n v="0"/>
    <n v="0"/>
    <n v="0"/>
    <n v="0"/>
    <n v="0"/>
    <n v="0"/>
    <n v="0"/>
    <s v="CF-3010-Organization"/>
    <x v="0"/>
    <n v="4"/>
    <s v="Common Intangible Plant"/>
    <s v="301-Organization"/>
    <n v="0"/>
    <n v="0"/>
    <x v="0"/>
    <n v="0"/>
    <n v="0"/>
    <n v="0"/>
    <n v="23328.06"/>
    <n v="0"/>
    <n v="0"/>
    <n v="0"/>
    <n v="0"/>
    <n v="0"/>
    <n v="0"/>
    <n v="0"/>
    <n v="0"/>
    <n v="0"/>
    <n v="0"/>
    <n v="23328.06"/>
    <n v="0"/>
  </r>
  <r>
    <n v="1"/>
    <d v="2020-05-01T00:00:00"/>
    <d v="2021-06-01T00:00:00"/>
    <n v="515"/>
    <x v="5"/>
    <n v="23328.06"/>
    <n v="23328.06"/>
    <n v="0.03"/>
    <n v="58.32"/>
    <n v="23328.06"/>
    <n v="0"/>
    <n v="0"/>
    <n v="-58.32"/>
    <n v="0"/>
    <n v="0"/>
    <n v="0"/>
    <n v="0"/>
    <n v="0"/>
    <n v="0"/>
    <n v="0"/>
    <n v="0"/>
    <s v="CF-3010-Organization"/>
    <x v="0"/>
    <n v="4"/>
    <s v="Common Intangible Plant"/>
    <s v="301-Organization"/>
    <n v="0"/>
    <n v="0"/>
    <x v="0"/>
    <n v="0"/>
    <n v="0"/>
    <n v="0"/>
    <n v="23328.06"/>
    <n v="0"/>
    <n v="0"/>
    <n v="0"/>
    <n v="0"/>
    <n v="0"/>
    <n v="0"/>
    <n v="0"/>
    <n v="0"/>
    <n v="0"/>
    <n v="0"/>
    <n v="23328.06"/>
    <n v="0"/>
  </r>
  <r>
    <n v="1"/>
    <d v="2020-05-01T00:00:00"/>
    <d v="2021-06-01T00:00:00"/>
    <n v="422"/>
    <x v="0"/>
    <n v="25081.87"/>
    <n v="25081.87"/>
    <n v="0"/>
    <n v="0"/>
    <n v="0"/>
    <n v="0"/>
    <n v="0"/>
    <n v="0"/>
    <n v="0"/>
    <n v="0"/>
    <n v="0"/>
    <n v="0"/>
    <n v="0"/>
    <n v="0"/>
    <n v="0"/>
    <n v="0"/>
    <s v="CF-3050-Struc&amp;Impr"/>
    <x v="1"/>
    <n v="14"/>
    <s v="Manufactured Gas Production Plant"/>
    <s v="304-G-Land and Land Rights"/>
    <n v="0"/>
    <n v="0"/>
    <x v="0"/>
    <n v="0"/>
    <n v="0"/>
    <n v="0"/>
    <n v="25081.87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22"/>
    <x v="1"/>
    <n v="25081.87"/>
    <n v="25081.87"/>
    <n v="0"/>
    <n v="0"/>
    <n v="0"/>
    <n v="0"/>
    <n v="0"/>
    <n v="0"/>
    <n v="0"/>
    <n v="0"/>
    <n v="0"/>
    <n v="0"/>
    <n v="0"/>
    <n v="0"/>
    <n v="0"/>
    <n v="0"/>
    <s v="CF-3050-Struc&amp;Impr"/>
    <x v="1"/>
    <n v="14"/>
    <s v="Manufactured Gas Production Plant"/>
    <s v="304-G-Land and Land Rights"/>
    <n v="0"/>
    <n v="0"/>
    <x v="0"/>
    <n v="0"/>
    <n v="0"/>
    <n v="0"/>
    <n v="25081.87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22"/>
    <x v="2"/>
    <n v="25081.87"/>
    <n v="25081.87"/>
    <n v="0"/>
    <n v="0"/>
    <n v="0"/>
    <n v="0"/>
    <n v="0"/>
    <n v="0"/>
    <n v="0"/>
    <n v="0"/>
    <n v="0"/>
    <n v="0"/>
    <n v="0"/>
    <n v="0"/>
    <n v="0"/>
    <n v="0"/>
    <s v="CF-3050-Struc&amp;Impr"/>
    <x v="1"/>
    <n v="14"/>
    <s v="Manufactured Gas Production Plant"/>
    <s v="304-G-Land and Land Rights"/>
    <n v="0"/>
    <n v="0"/>
    <x v="0"/>
    <n v="0"/>
    <n v="0"/>
    <n v="0"/>
    <n v="25081.87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22"/>
    <x v="3"/>
    <n v="25081.87"/>
    <n v="25081.87"/>
    <n v="0"/>
    <n v="0"/>
    <n v="0"/>
    <n v="0"/>
    <n v="0"/>
    <n v="0"/>
    <n v="0"/>
    <n v="0"/>
    <n v="0"/>
    <n v="0"/>
    <n v="0"/>
    <n v="0"/>
    <n v="0"/>
    <n v="0"/>
    <s v="CF-3050-Struc&amp;Impr"/>
    <x v="1"/>
    <n v="14"/>
    <s v="Manufactured Gas Production Plant"/>
    <s v="304-G-Land and Land Rights"/>
    <n v="0"/>
    <n v="0"/>
    <x v="0"/>
    <n v="0"/>
    <n v="0"/>
    <n v="0"/>
    <n v="25081.87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22"/>
    <x v="4"/>
    <n v="25081.87"/>
    <n v="25081.87"/>
    <n v="0"/>
    <n v="0"/>
    <n v="0"/>
    <n v="0"/>
    <n v="0"/>
    <n v="0"/>
    <n v="0"/>
    <n v="0"/>
    <n v="0"/>
    <n v="0"/>
    <n v="0"/>
    <n v="0"/>
    <n v="0"/>
    <n v="0"/>
    <s v="CF-3050-Struc&amp;Impr"/>
    <x v="1"/>
    <n v="14"/>
    <s v="Manufactured Gas Production Plant"/>
    <s v="304-G-Land and Land Rights"/>
    <n v="0"/>
    <n v="0"/>
    <x v="0"/>
    <n v="0"/>
    <n v="0"/>
    <n v="0"/>
    <n v="25081.87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22"/>
    <x v="5"/>
    <n v="25081.87"/>
    <n v="25081.87"/>
    <n v="0"/>
    <n v="0"/>
    <n v="0"/>
    <n v="0"/>
    <n v="0"/>
    <n v="0"/>
    <n v="0"/>
    <n v="0"/>
    <n v="0"/>
    <n v="0"/>
    <n v="0"/>
    <n v="0"/>
    <n v="0"/>
    <n v="0"/>
    <s v="CF-3050-Struc&amp;Impr"/>
    <x v="1"/>
    <n v="14"/>
    <s v="Manufactured Gas Production Plant"/>
    <s v="304-G-Land and Land Rights"/>
    <n v="0"/>
    <n v="0"/>
    <x v="0"/>
    <n v="0"/>
    <n v="0"/>
    <n v="0"/>
    <n v="25081.87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24"/>
    <x v="0"/>
    <n v="0"/>
    <n v="0"/>
    <n v="5.5E-2"/>
    <n v="0"/>
    <n v="0"/>
    <n v="0"/>
    <n v="0"/>
    <n v="0"/>
    <n v="0"/>
    <n v="0"/>
    <n v="0"/>
    <n v="0"/>
    <n v="0"/>
    <n v="0"/>
    <n v="0"/>
    <n v="0"/>
    <s v="CF-3741-Land Rights"/>
    <x v="2"/>
    <n v="15"/>
    <s v="Nat Gas Distribution Plant"/>
    <s v="3741-Land Rights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24"/>
    <x v="1"/>
    <n v="0"/>
    <n v="0"/>
    <n v="5.5E-2"/>
    <n v="0"/>
    <n v="0"/>
    <n v="0"/>
    <n v="0"/>
    <n v="0"/>
    <n v="0"/>
    <n v="0"/>
    <n v="0"/>
    <n v="0"/>
    <n v="0"/>
    <n v="0"/>
    <n v="0"/>
    <n v="0"/>
    <s v="CF-3741-Land Rights"/>
    <x v="2"/>
    <n v="15"/>
    <s v="Nat Gas Distribution Plant"/>
    <s v="3741-Land Rights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24"/>
    <x v="2"/>
    <n v="0"/>
    <n v="0"/>
    <n v="5.5E-2"/>
    <n v="0"/>
    <n v="0"/>
    <n v="0"/>
    <n v="0"/>
    <n v="0"/>
    <n v="0"/>
    <n v="0"/>
    <n v="0"/>
    <n v="0"/>
    <n v="0"/>
    <n v="0"/>
    <n v="0"/>
    <n v="0"/>
    <s v="CF-3741-Land Rights"/>
    <x v="2"/>
    <n v="15"/>
    <s v="Nat Gas Distribution Plant"/>
    <s v="3741-Land Rights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24"/>
    <x v="3"/>
    <n v="0"/>
    <n v="0"/>
    <n v="5.5E-2"/>
    <n v="0"/>
    <n v="0"/>
    <n v="0"/>
    <n v="0"/>
    <n v="0"/>
    <n v="0"/>
    <n v="0"/>
    <n v="0"/>
    <n v="0"/>
    <n v="0"/>
    <n v="0"/>
    <n v="0"/>
    <n v="0"/>
    <s v="CF-3741-Land Rights"/>
    <x v="2"/>
    <n v="15"/>
    <s v="Nat Gas Distribution Plant"/>
    <s v="3741-Land Rights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24"/>
    <x v="4"/>
    <n v="0"/>
    <n v="0"/>
    <n v="5.5E-2"/>
    <n v="0"/>
    <n v="0"/>
    <n v="0"/>
    <n v="0"/>
    <n v="0"/>
    <n v="0"/>
    <n v="0"/>
    <n v="0"/>
    <n v="0"/>
    <n v="0"/>
    <n v="0"/>
    <n v="0"/>
    <n v="0"/>
    <s v="CF-3741-Land Rights"/>
    <x v="2"/>
    <n v="15"/>
    <s v="Nat Gas Distribution Plant"/>
    <s v="3741-Land Rights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24"/>
    <x v="5"/>
    <n v="0"/>
    <n v="0"/>
    <n v="5.5E-2"/>
    <n v="0"/>
    <n v="0"/>
    <n v="0"/>
    <n v="0"/>
    <n v="0"/>
    <n v="0"/>
    <n v="0"/>
    <n v="0"/>
    <n v="0"/>
    <n v="0"/>
    <n v="0"/>
    <n v="0"/>
    <n v="0"/>
    <s v="CF-3741-Land Rights"/>
    <x v="2"/>
    <n v="15"/>
    <s v="Nat Gas Distribution Plant"/>
    <s v="3741-Land Rights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23"/>
    <x v="0"/>
    <n v="212190.55"/>
    <n v="212190.55"/>
    <n v="0"/>
    <n v="0"/>
    <n v="0"/>
    <n v="0"/>
    <n v="0"/>
    <n v="0"/>
    <n v="0"/>
    <n v="0"/>
    <n v="0"/>
    <n v="0"/>
    <n v="0"/>
    <n v="0"/>
    <n v="0"/>
    <n v="0"/>
    <s v="CF-3740-Land &amp; Land Rights"/>
    <x v="3"/>
    <n v="15"/>
    <s v="Nat Gas Distribution Plant"/>
    <s v="374-Land - Distribution"/>
    <n v="0"/>
    <n v="0"/>
    <x v="0"/>
    <n v="0"/>
    <n v="0"/>
    <n v="0"/>
    <n v="212190.55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23"/>
    <x v="1"/>
    <n v="212190.55"/>
    <n v="212190.55"/>
    <n v="0"/>
    <n v="0"/>
    <n v="0"/>
    <n v="0"/>
    <n v="0"/>
    <n v="0"/>
    <n v="0"/>
    <n v="0"/>
    <n v="0"/>
    <n v="0"/>
    <n v="0"/>
    <n v="0"/>
    <n v="0"/>
    <n v="0"/>
    <s v="CF-3740-Land &amp; Land Rights"/>
    <x v="3"/>
    <n v="15"/>
    <s v="Nat Gas Distribution Plant"/>
    <s v="374-Land - Distribution"/>
    <n v="0"/>
    <n v="0"/>
    <x v="0"/>
    <n v="0"/>
    <n v="0"/>
    <n v="0"/>
    <n v="212190.55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23"/>
    <x v="2"/>
    <n v="212190.55"/>
    <n v="212190.55"/>
    <n v="0"/>
    <n v="0"/>
    <n v="0"/>
    <n v="0"/>
    <n v="0"/>
    <n v="0"/>
    <n v="0"/>
    <n v="0"/>
    <n v="0"/>
    <n v="0"/>
    <n v="0"/>
    <n v="0"/>
    <n v="0"/>
    <n v="0"/>
    <s v="CF-3740-Land &amp; Land Rights"/>
    <x v="3"/>
    <n v="15"/>
    <s v="Nat Gas Distribution Plant"/>
    <s v="374-Land - Distribution"/>
    <n v="0"/>
    <n v="0"/>
    <x v="0"/>
    <n v="0"/>
    <n v="0"/>
    <n v="0"/>
    <n v="212190.55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23"/>
    <x v="3"/>
    <n v="212190.55"/>
    <n v="212190.55"/>
    <n v="0"/>
    <n v="0"/>
    <n v="0"/>
    <n v="0"/>
    <n v="0"/>
    <n v="0"/>
    <n v="0"/>
    <n v="0"/>
    <n v="0"/>
    <n v="0"/>
    <n v="0"/>
    <n v="0"/>
    <n v="0"/>
    <n v="0"/>
    <s v="CF-3740-Land &amp; Land Rights"/>
    <x v="3"/>
    <n v="15"/>
    <s v="Nat Gas Distribution Plant"/>
    <s v="374-Land - Distribution"/>
    <n v="0"/>
    <n v="0"/>
    <x v="0"/>
    <n v="0"/>
    <n v="0"/>
    <n v="0"/>
    <n v="212190.55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23"/>
    <x v="4"/>
    <n v="212190.55"/>
    <n v="212190.55"/>
    <n v="0"/>
    <n v="0"/>
    <n v="0"/>
    <n v="0"/>
    <n v="0"/>
    <n v="0"/>
    <n v="0"/>
    <n v="0"/>
    <n v="0"/>
    <n v="0"/>
    <n v="0"/>
    <n v="0"/>
    <n v="0"/>
    <n v="0"/>
    <s v="CF-3740-Land &amp; Land Rights"/>
    <x v="3"/>
    <n v="15"/>
    <s v="Nat Gas Distribution Plant"/>
    <s v="374-Land - Distribution"/>
    <n v="0"/>
    <n v="0"/>
    <x v="0"/>
    <n v="0"/>
    <n v="0"/>
    <n v="0"/>
    <n v="212190.55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23"/>
    <x v="5"/>
    <n v="212190.55"/>
    <n v="212190.55"/>
    <n v="0"/>
    <n v="0"/>
    <n v="0"/>
    <n v="0"/>
    <n v="0"/>
    <n v="0"/>
    <n v="0"/>
    <n v="0"/>
    <n v="0"/>
    <n v="0"/>
    <n v="0"/>
    <n v="0"/>
    <n v="0"/>
    <n v="0"/>
    <s v="CF-3740-Land &amp; Land Rights"/>
    <x v="3"/>
    <n v="15"/>
    <s v="Nat Gas Distribution Plant"/>
    <s v="374-Land - Distribution"/>
    <n v="0"/>
    <n v="0"/>
    <x v="0"/>
    <n v="0"/>
    <n v="0"/>
    <n v="0"/>
    <n v="212190.55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25"/>
    <x v="0"/>
    <n v="797186.78"/>
    <n v="797186.78"/>
    <n v="2.5000000000000001E-2"/>
    <n v="1660.81"/>
    <n v="247569.55"/>
    <n v="0"/>
    <n v="0"/>
    <n v="0"/>
    <n v="0"/>
    <n v="0"/>
    <n v="0"/>
    <n v="0"/>
    <n v="0"/>
    <n v="0"/>
    <n v="0"/>
    <n v="0"/>
    <s v="CF-3750-Struc&amp;Impr"/>
    <x v="4"/>
    <n v="15"/>
    <s v="Nat Gas Distribution Plant"/>
    <s v="375-Structures and Improvements"/>
    <n v="0"/>
    <n v="0"/>
    <x v="0"/>
    <n v="0"/>
    <n v="15724.92"/>
    <n v="0"/>
    <n v="797186.78"/>
    <n v="0"/>
    <n v="0"/>
    <n v="0"/>
    <n v="0"/>
    <n v="0"/>
    <n v="0"/>
    <n v="0"/>
    <n v="1660.81"/>
    <n v="1660.81"/>
    <n v="0"/>
    <n v="263294.46999999997"/>
    <n v="1660.81"/>
  </r>
  <r>
    <n v="1"/>
    <d v="2020-05-01T00:00:00"/>
    <d v="2021-06-01T00:00:00"/>
    <n v="425"/>
    <x v="1"/>
    <n v="812136.78"/>
    <n v="812136.78"/>
    <n v="2.5000000000000001E-2"/>
    <n v="1691.95"/>
    <n v="249261.5"/>
    <n v="0"/>
    <n v="0"/>
    <n v="0"/>
    <n v="0"/>
    <n v="0"/>
    <n v="0"/>
    <n v="0"/>
    <n v="0"/>
    <n v="0"/>
    <n v="0"/>
    <n v="0"/>
    <s v="CF-3750-Struc&amp;Impr"/>
    <x v="4"/>
    <n v="15"/>
    <s v="Nat Gas Distribution Plant"/>
    <s v="375-Structures and Improvements"/>
    <n v="0"/>
    <n v="0"/>
    <x v="0"/>
    <n v="0"/>
    <n v="15724.92"/>
    <n v="0"/>
    <n v="812136.78"/>
    <n v="0"/>
    <n v="0"/>
    <n v="0"/>
    <n v="0"/>
    <n v="0"/>
    <n v="0"/>
    <n v="0"/>
    <n v="1691.95"/>
    <n v="1691.95"/>
    <n v="0"/>
    <n v="264986.42"/>
    <n v="1691.95"/>
  </r>
  <r>
    <n v="1"/>
    <d v="2020-05-01T00:00:00"/>
    <d v="2021-06-01T00:00:00"/>
    <n v="425"/>
    <x v="2"/>
    <n v="812136.78"/>
    <n v="812136.78"/>
    <n v="2.5000000000000001E-2"/>
    <n v="1691.95"/>
    <n v="250953.45"/>
    <n v="0"/>
    <n v="0"/>
    <n v="0"/>
    <n v="0"/>
    <n v="0"/>
    <n v="0"/>
    <n v="0"/>
    <n v="0"/>
    <n v="0"/>
    <n v="0"/>
    <n v="0"/>
    <s v="CF-3750-Struc&amp;Impr"/>
    <x v="4"/>
    <n v="15"/>
    <s v="Nat Gas Distribution Plant"/>
    <s v="375-Structures and Improvements"/>
    <n v="0"/>
    <n v="0"/>
    <x v="0"/>
    <n v="0"/>
    <n v="15724.92"/>
    <n v="0"/>
    <n v="812136.78"/>
    <n v="0"/>
    <n v="0"/>
    <n v="0"/>
    <n v="0"/>
    <n v="0"/>
    <n v="0"/>
    <n v="0"/>
    <n v="1691.95"/>
    <n v="1691.95"/>
    <n v="0"/>
    <n v="266678.37"/>
    <n v="1691.95"/>
  </r>
  <r>
    <n v="1"/>
    <d v="2020-05-01T00:00:00"/>
    <d v="2021-06-01T00:00:00"/>
    <n v="425"/>
    <x v="3"/>
    <n v="812136.78"/>
    <n v="812136.78"/>
    <n v="2.5000000000000001E-2"/>
    <n v="1691.95"/>
    <n v="252645.4"/>
    <n v="0"/>
    <n v="0"/>
    <n v="0"/>
    <n v="0"/>
    <n v="0"/>
    <n v="0"/>
    <n v="0"/>
    <n v="0"/>
    <n v="0"/>
    <n v="0"/>
    <n v="0"/>
    <s v="CF-3750-Struc&amp;Impr"/>
    <x v="4"/>
    <n v="15"/>
    <s v="Nat Gas Distribution Plant"/>
    <s v="375-Structures and Improvements"/>
    <n v="0"/>
    <n v="0"/>
    <x v="0"/>
    <n v="0"/>
    <n v="15724.92"/>
    <n v="0"/>
    <n v="812136.78"/>
    <n v="0"/>
    <n v="0"/>
    <n v="0"/>
    <n v="0"/>
    <n v="0"/>
    <n v="0"/>
    <n v="0"/>
    <n v="1691.95"/>
    <n v="1691.95"/>
    <n v="0"/>
    <n v="268370.32"/>
    <n v="1691.95"/>
  </r>
  <r>
    <n v="1"/>
    <d v="2020-05-01T00:00:00"/>
    <d v="2021-06-01T00:00:00"/>
    <n v="425"/>
    <x v="4"/>
    <n v="812136.78"/>
    <n v="812136.78"/>
    <n v="2.5000000000000001E-2"/>
    <n v="1691.95"/>
    <n v="254337.35"/>
    <n v="0"/>
    <n v="0"/>
    <n v="0"/>
    <n v="0"/>
    <n v="0"/>
    <n v="0"/>
    <n v="0"/>
    <n v="0"/>
    <n v="0"/>
    <n v="0"/>
    <n v="0"/>
    <s v="CF-3750-Struc&amp;Impr"/>
    <x v="4"/>
    <n v="15"/>
    <s v="Nat Gas Distribution Plant"/>
    <s v="375-Structures and Improvements"/>
    <n v="0"/>
    <n v="0"/>
    <x v="0"/>
    <n v="0"/>
    <n v="15724.92"/>
    <n v="0"/>
    <n v="812136.78"/>
    <n v="0"/>
    <n v="0"/>
    <n v="0"/>
    <n v="0"/>
    <n v="0"/>
    <n v="0"/>
    <n v="0"/>
    <n v="1691.95"/>
    <n v="1691.95"/>
    <n v="0"/>
    <n v="270062.27"/>
    <n v="1691.95"/>
  </r>
  <r>
    <n v="1"/>
    <d v="2020-05-01T00:00:00"/>
    <d v="2021-06-01T00:00:00"/>
    <n v="425"/>
    <x v="5"/>
    <n v="812136.78"/>
    <n v="812136.78"/>
    <n v="2.5000000000000001E-2"/>
    <n v="1691.95"/>
    <n v="256029.3"/>
    <n v="0"/>
    <n v="0"/>
    <n v="0"/>
    <n v="0"/>
    <n v="0"/>
    <n v="0"/>
    <n v="0"/>
    <n v="0"/>
    <n v="0"/>
    <n v="0"/>
    <n v="0"/>
    <s v="CF-3750-Struc&amp;Impr"/>
    <x v="4"/>
    <n v="15"/>
    <s v="Nat Gas Distribution Plant"/>
    <s v="375-Structures and Improvements"/>
    <n v="0"/>
    <n v="0"/>
    <x v="0"/>
    <n v="0"/>
    <n v="15724.92"/>
    <n v="0"/>
    <n v="812136.78"/>
    <n v="0"/>
    <n v="0"/>
    <n v="0"/>
    <n v="0"/>
    <n v="0"/>
    <n v="0"/>
    <n v="0"/>
    <n v="1691.95"/>
    <n v="1691.95"/>
    <n v="0"/>
    <n v="271754.21999999997"/>
    <n v="1691.95"/>
  </r>
  <r>
    <n v="1"/>
    <d v="2020-05-01T00:00:00"/>
    <d v="2021-06-01T00:00:00"/>
    <n v="426"/>
    <x v="0"/>
    <n v="33357701.02"/>
    <n v="33357701.02"/>
    <n v="1.8100000000000002E-2"/>
    <n v="50314.53"/>
    <n v="8117568.3899999997"/>
    <n v="0"/>
    <n v="0"/>
    <n v="0"/>
    <n v="0"/>
    <n v="0"/>
    <n v="0"/>
    <n v="0"/>
    <n v="0"/>
    <n v="0"/>
    <n v="0"/>
    <n v="0"/>
    <s v="CF-3761-Mains PL"/>
    <x v="5"/>
    <n v="15"/>
    <s v="Nat Gas Distribution Plant"/>
    <s v="3761-Mains - Plastic"/>
    <n v="0"/>
    <n v="0"/>
    <x v="0"/>
    <n v="8061.44"/>
    <n v="2658497.7200000002"/>
    <n v="2.8999999999999998E-3"/>
    <n v="33357701.02"/>
    <n v="0"/>
    <n v="0"/>
    <n v="0"/>
    <n v="0"/>
    <n v="0"/>
    <n v="0"/>
    <n v="8061.4400000000005"/>
    <n v="50314.53"/>
    <n v="50314.53"/>
    <n v="8061.44"/>
    <n v="10776066.109999999"/>
    <n v="58375.97"/>
  </r>
  <r>
    <n v="1"/>
    <d v="2020-05-01T00:00:00"/>
    <d v="2021-06-01T00:00:00"/>
    <n v="426"/>
    <x v="1"/>
    <n v="33520810.5"/>
    <n v="33520810.5"/>
    <n v="1.8100000000000002E-2"/>
    <n v="50560.56"/>
    <n v="8168128.9500000002"/>
    <n v="0"/>
    <n v="0"/>
    <n v="0"/>
    <n v="0"/>
    <n v="0"/>
    <n v="0"/>
    <n v="0"/>
    <n v="0"/>
    <n v="0"/>
    <n v="0"/>
    <n v="0"/>
    <s v="CF-3761-Mains PL"/>
    <x v="5"/>
    <n v="15"/>
    <s v="Nat Gas Distribution Plant"/>
    <s v="3761-Mains - Plastic"/>
    <n v="0"/>
    <n v="0"/>
    <x v="0"/>
    <n v="8100.86"/>
    <n v="2666598.58"/>
    <n v="2.8999999999999998E-3"/>
    <n v="33520810.5"/>
    <n v="0"/>
    <n v="0"/>
    <n v="0"/>
    <n v="0"/>
    <n v="0"/>
    <n v="0"/>
    <n v="8100.8600000000006"/>
    <n v="50560.56"/>
    <n v="50560.56"/>
    <n v="8100.86"/>
    <n v="10834727.530000001"/>
    <n v="58661.42"/>
  </r>
  <r>
    <n v="1"/>
    <d v="2020-05-01T00:00:00"/>
    <d v="2021-06-01T00:00:00"/>
    <n v="426"/>
    <x v="2"/>
    <n v="33588134.119999997"/>
    <n v="33588134.119999997"/>
    <n v="1.8100000000000002E-2"/>
    <n v="50662.1"/>
    <n v="8217583.0199999996"/>
    <n v="0"/>
    <n v="0"/>
    <n v="0"/>
    <n v="0"/>
    <n v="0"/>
    <n v="0"/>
    <n v="0"/>
    <n v="0"/>
    <n v="0"/>
    <n v="0"/>
    <n v="0"/>
    <s v="CF-3761-Mains PL"/>
    <x v="5"/>
    <n v="15"/>
    <s v="Nat Gas Distribution Plant"/>
    <s v="3761-Mains - Plastic"/>
    <n v="0"/>
    <n v="-1208.03"/>
    <x v="0"/>
    <n v="8117.13"/>
    <n v="2674715.71"/>
    <n v="2.8999999999999998E-3"/>
    <n v="33588134.119999997"/>
    <n v="0"/>
    <n v="0"/>
    <n v="0"/>
    <n v="0"/>
    <n v="0"/>
    <n v="0"/>
    <n v="8117.13"/>
    <n v="50662.1"/>
    <n v="50662.1"/>
    <n v="8117.13"/>
    <n v="10892298.73"/>
    <n v="58779.229999999996"/>
  </r>
  <r>
    <n v="1"/>
    <d v="2020-05-01T00:00:00"/>
    <d v="2021-06-01T00:00:00"/>
    <n v="426"/>
    <x v="3"/>
    <n v="33602055.189999998"/>
    <n v="33602055.189999998"/>
    <n v="1.8100000000000002E-2"/>
    <n v="50683.1"/>
    <n v="8268266.1200000001"/>
    <n v="0"/>
    <n v="0"/>
    <n v="0"/>
    <n v="0"/>
    <n v="0"/>
    <n v="0"/>
    <n v="0"/>
    <n v="0"/>
    <n v="0"/>
    <n v="0"/>
    <n v="0"/>
    <s v="CF-3761-Mains PL"/>
    <x v="5"/>
    <n v="15"/>
    <s v="Nat Gas Distribution Plant"/>
    <s v="3761-Mains - Plastic"/>
    <n v="0"/>
    <n v="0"/>
    <x v="0"/>
    <n v="8120.5"/>
    <n v="2682836.21"/>
    <n v="2.8999999999999998E-3"/>
    <n v="33602055.189999998"/>
    <n v="0"/>
    <n v="0"/>
    <n v="0"/>
    <n v="0"/>
    <n v="0"/>
    <n v="0"/>
    <n v="8120.5"/>
    <n v="50683.1"/>
    <n v="50683.1"/>
    <n v="8120.5"/>
    <n v="10951102.33"/>
    <n v="58803.6"/>
  </r>
  <r>
    <n v="1"/>
    <d v="2020-05-01T00:00:00"/>
    <d v="2021-06-01T00:00:00"/>
    <n v="426"/>
    <x v="4"/>
    <n v="33611706.090000004"/>
    <n v="33611706.090000004"/>
    <n v="1.8100000000000002E-2"/>
    <n v="50697.66"/>
    <n v="8318963.7800000003"/>
    <n v="0"/>
    <n v="0"/>
    <n v="0"/>
    <n v="0"/>
    <n v="0"/>
    <n v="0"/>
    <n v="0"/>
    <n v="0"/>
    <n v="0"/>
    <n v="0"/>
    <n v="0"/>
    <s v="CF-3761-Mains PL"/>
    <x v="5"/>
    <n v="15"/>
    <s v="Nat Gas Distribution Plant"/>
    <s v="3761-Mains - Plastic"/>
    <n v="0"/>
    <n v="0"/>
    <x v="0"/>
    <n v="8122.83"/>
    <n v="2690959.04"/>
    <n v="2.8999999999999998E-3"/>
    <n v="33611706.090000004"/>
    <n v="0"/>
    <n v="0"/>
    <n v="0"/>
    <n v="0"/>
    <n v="0"/>
    <n v="0"/>
    <n v="8122.83"/>
    <n v="50697.66"/>
    <n v="50697.66"/>
    <n v="8122.83"/>
    <n v="11009922.82"/>
    <n v="58820.490000000005"/>
  </r>
  <r>
    <n v="1"/>
    <d v="2020-05-01T00:00:00"/>
    <d v="2021-06-01T00:00:00"/>
    <n v="426"/>
    <x v="5"/>
    <n v="33792090.719999999"/>
    <n v="33792090.719999999"/>
    <n v="1.8100000000000002E-2"/>
    <n v="50969.74"/>
    <n v="8431255.5600000005"/>
    <n v="61322.04"/>
    <n v="0"/>
    <n v="0"/>
    <n v="0"/>
    <n v="0"/>
    <n v="0"/>
    <n v="0"/>
    <n v="0"/>
    <n v="0"/>
    <n v="0"/>
    <n v="0"/>
    <s v="CF-3761-Mains PL"/>
    <x v="5"/>
    <n v="15"/>
    <s v="Nat Gas Distribution Plant"/>
    <s v="3761-Mains - Plastic"/>
    <n v="0"/>
    <n v="0"/>
    <x v="0"/>
    <n v="8166.42"/>
    <n v="2708950.54"/>
    <n v="2.8999999999999998E-3"/>
    <n v="33792090.719999999"/>
    <n v="0"/>
    <n v="0"/>
    <n v="0"/>
    <n v="0"/>
    <n v="9825.08"/>
    <n v="0"/>
    <n v="17991.5"/>
    <n v="112291.78"/>
    <n v="112291.78"/>
    <n v="17991.5"/>
    <n v="11140206.100000001"/>
    <n v="130283.28"/>
  </r>
  <r>
    <n v="1"/>
    <d v="2020-05-01T00:00:00"/>
    <d v="2021-06-01T00:00:00"/>
    <n v="427"/>
    <x v="0"/>
    <n v="20959287.489999998"/>
    <n v="20959287.489999998"/>
    <n v="1.719E-2"/>
    <n v="30024.18"/>
    <n v="6171107.9900000002"/>
    <n v="0"/>
    <n v="-1174.8"/>
    <n v="0"/>
    <n v="0"/>
    <n v="0"/>
    <n v="0"/>
    <n v="0"/>
    <n v="0"/>
    <n v="0"/>
    <n v="0"/>
    <n v="0"/>
    <s v="CF-3762-Mains ST"/>
    <x v="6"/>
    <n v="15"/>
    <s v="Nat Gas Distribution Plant"/>
    <s v="3762-Mains - Other"/>
    <n v="0"/>
    <n v="0"/>
    <x v="0"/>
    <n v="8401.18"/>
    <n v="119391.56"/>
    <n v="4.81E-3"/>
    <n v="20959287.489999998"/>
    <n v="0"/>
    <n v="0"/>
    <n v="0"/>
    <n v="0"/>
    <n v="0"/>
    <n v="0"/>
    <n v="8401.18"/>
    <n v="30024.18"/>
    <n v="30024.18"/>
    <n v="8401.18"/>
    <n v="6290499.5499999998"/>
    <n v="38425.360000000001"/>
  </r>
  <r>
    <n v="1"/>
    <d v="2020-05-01T00:00:00"/>
    <d v="2021-06-01T00:00:00"/>
    <n v="427"/>
    <x v="1"/>
    <n v="20959287.489999998"/>
    <n v="20959287.489999998"/>
    <n v="1.719E-2"/>
    <n v="30024.18"/>
    <n v="6201132.1699999999"/>
    <n v="0"/>
    <n v="0"/>
    <n v="0"/>
    <n v="0"/>
    <n v="0"/>
    <n v="0"/>
    <n v="0"/>
    <n v="0"/>
    <n v="0"/>
    <n v="0"/>
    <n v="0"/>
    <s v="CF-3762-Mains ST"/>
    <x v="6"/>
    <n v="15"/>
    <s v="Nat Gas Distribution Plant"/>
    <s v="3762-Mains - Other"/>
    <n v="0"/>
    <n v="0"/>
    <x v="0"/>
    <n v="8401.18"/>
    <n v="127792.74"/>
    <n v="4.81E-3"/>
    <n v="20959287.489999998"/>
    <n v="0"/>
    <n v="0"/>
    <n v="0"/>
    <n v="0"/>
    <n v="0"/>
    <n v="0"/>
    <n v="8401.18"/>
    <n v="30024.18"/>
    <n v="30024.18"/>
    <n v="8401.18"/>
    <n v="6328924.9100000001"/>
    <n v="38425.360000000001"/>
  </r>
  <r>
    <n v="1"/>
    <d v="2020-05-01T00:00:00"/>
    <d v="2021-06-01T00:00:00"/>
    <n v="427"/>
    <x v="2"/>
    <n v="20959287.489999998"/>
    <n v="20959287.489999998"/>
    <n v="1.719E-2"/>
    <n v="30024.18"/>
    <n v="6228498.8499999996"/>
    <n v="0"/>
    <n v="0"/>
    <n v="0"/>
    <n v="0"/>
    <n v="0"/>
    <n v="0"/>
    <n v="0"/>
    <n v="0"/>
    <n v="0"/>
    <n v="0"/>
    <n v="0"/>
    <s v="CF-3762-Mains ST"/>
    <x v="6"/>
    <n v="15"/>
    <s v="Nat Gas Distribution Plant"/>
    <s v="3762-Mains - Other"/>
    <n v="0"/>
    <n v="-2657.5"/>
    <x v="0"/>
    <n v="8401.18"/>
    <n v="136193.92000000001"/>
    <n v="4.81E-3"/>
    <n v="20959287.489999998"/>
    <n v="0"/>
    <n v="0"/>
    <n v="0"/>
    <n v="0"/>
    <n v="0"/>
    <n v="0"/>
    <n v="8401.18"/>
    <n v="30024.18"/>
    <n v="30024.18"/>
    <n v="8401.18"/>
    <n v="6364692.7699999996"/>
    <n v="38425.360000000001"/>
  </r>
  <r>
    <n v="1"/>
    <d v="2020-05-01T00:00:00"/>
    <d v="2021-06-01T00:00:00"/>
    <n v="427"/>
    <x v="3"/>
    <n v="20956629.989999998"/>
    <n v="20956629.989999998"/>
    <n v="1.719E-2"/>
    <n v="30020.37"/>
    <n v="6258519.2199999997"/>
    <n v="0"/>
    <n v="-269.72000000000003"/>
    <n v="0"/>
    <n v="0"/>
    <n v="0"/>
    <n v="0"/>
    <n v="0"/>
    <n v="0"/>
    <n v="0"/>
    <n v="0"/>
    <n v="0"/>
    <s v="CF-3762-Mains ST"/>
    <x v="6"/>
    <n v="15"/>
    <s v="Nat Gas Distribution Plant"/>
    <s v="3762-Mains - Other"/>
    <n v="0"/>
    <n v="0"/>
    <x v="0"/>
    <n v="8400.1200000000008"/>
    <n v="144324.32"/>
    <n v="4.81E-3"/>
    <n v="20956629.989999998"/>
    <n v="0"/>
    <n v="0"/>
    <n v="0"/>
    <n v="0"/>
    <n v="0"/>
    <n v="0"/>
    <n v="8400.1200000000008"/>
    <n v="30020.37"/>
    <n v="30020.37"/>
    <n v="8400.1200000000008"/>
    <n v="6402843.54"/>
    <n v="38420.49"/>
  </r>
  <r>
    <n v="1"/>
    <d v="2020-05-01T00:00:00"/>
    <d v="2021-06-01T00:00:00"/>
    <n v="427"/>
    <x v="4"/>
    <n v="20956637.489999998"/>
    <n v="20956637.489999998"/>
    <n v="1.719E-2"/>
    <n v="30020.38"/>
    <n v="6288539.5999999996"/>
    <n v="0"/>
    <n v="-50785.5"/>
    <n v="0"/>
    <n v="0"/>
    <n v="0"/>
    <n v="0"/>
    <n v="0"/>
    <n v="0"/>
    <n v="0"/>
    <n v="0"/>
    <n v="0"/>
    <s v="CF-3762-Mains ST"/>
    <x v="6"/>
    <n v="15"/>
    <s v="Nat Gas Distribution Plant"/>
    <s v="3762-Mains - Other"/>
    <n v="0"/>
    <n v="0"/>
    <x v="0"/>
    <n v="8400.1200000000008"/>
    <n v="101938.94"/>
    <n v="4.81E-3"/>
    <n v="20956637.489999998"/>
    <n v="0"/>
    <n v="0"/>
    <n v="0"/>
    <n v="0"/>
    <n v="0"/>
    <n v="0"/>
    <n v="8400.1200000000008"/>
    <n v="30020.38"/>
    <n v="30020.38"/>
    <n v="8400.1200000000008"/>
    <n v="6390478.54"/>
    <n v="38420.5"/>
  </r>
  <r>
    <n v="1"/>
    <d v="2020-05-01T00:00:00"/>
    <d v="2021-06-01T00:00:00"/>
    <n v="427"/>
    <x v="5"/>
    <n v="21002739.890000001"/>
    <n v="21002739.890000001"/>
    <n v="1.719E-2"/>
    <n v="30086.42"/>
    <n v="6318626.0199999996"/>
    <n v="0"/>
    <n v="0"/>
    <n v="0"/>
    <n v="0"/>
    <n v="0"/>
    <n v="0"/>
    <n v="0"/>
    <n v="0"/>
    <n v="0"/>
    <n v="0"/>
    <n v="0"/>
    <s v="CF-3762-Mains ST"/>
    <x v="6"/>
    <n v="15"/>
    <s v="Nat Gas Distribution Plant"/>
    <s v="3762-Mains - Other"/>
    <n v="0"/>
    <n v="0"/>
    <x v="0"/>
    <n v="8418.6"/>
    <n v="110357.54"/>
    <n v="4.81E-3"/>
    <n v="21002739.890000001"/>
    <n v="0"/>
    <n v="0"/>
    <n v="0"/>
    <n v="0"/>
    <n v="0"/>
    <n v="0"/>
    <n v="8418.6"/>
    <n v="30086.420000000002"/>
    <n v="30086.42"/>
    <n v="8418.6"/>
    <n v="6428983.5599999996"/>
    <n v="38505.019999999997"/>
  </r>
  <r>
    <n v="1"/>
    <d v="2020-05-01T00:00:00"/>
    <d v="2021-06-01T00:00:00"/>
    <n v="428"/>
    <x v="0"/>
    <n v="35867148.390000001"/>
    <n v="35867148.390000001"/>
    <n v="1.8100000000000002E-2"/>
    <n v="54099.62"/>
    <n v="3102447.44"/>
    <n v="0"/>
    <n v="0"/>
    <n v="0"/>
    <n v="0"/>
    <n v="0"/>
    <n v="0"/>
    <n v="0"/>
    <n v="0"/>
    <n v="0"/>
    <n v="0"/>
    <n v="0"/>
    <s v="CF-376G-Mains GRIP"/>
    <x v="7"/>
    <n v="15"/>
    <s v="Nat Gas Distribution Plant"/>
    <s v="376G-Mains Plastic-GRIP"/>
    <n v="0"/>
    <n v="0"/>
    <x v="0"/>
    <n v="8667.89"/>
    <n v="168001.93"/>
    <n v="2.8999999999999998E-3"/>
    <n v="35867148.390000001"/>
    <n v="0"/>
    <n v="0"/>
    <n v="0"/>
    <n v="0"/>
    <n v="0"/>
    <n v="0"/>
    <n v="8667.89"/>
    <n v="54099.62"/>
    <n v="54099.62"/>
    <n v="8667.89"/>
    <n v="3270449.37"/>
    <n v="62767.51"/>
  </r>
  <r>
    <n v="1"/>
    <d v="2020-05-01T00:00:00"/>
    <d v="2021-06-01T00:00:00"/>
    <n v="428"/>
    <x v="1"/>
    <n v="35923196.240000002"/>
    <n v="35923196.240000002"/>
    <n v="1.8100000000000002E-2"/>
    <n v="54184.15"/>
    <n v="3156631.59"/>
    <n v="0"/>
    <n v="0"/>
    <n v="0"/>
    <n v="0"/>
    <n v="0"/>
    <n v="0"/>
    <n v="0"/>
    <n v="0"/>
    <n v="0"/>
    <n v="0"/>
    <n v="0"/>
    <s v="CF-376G-Mains GRIP"/>
    <x v="7"/>
    <n v="15"/>
    <s v="Nat Gas Distribution Plant"/>
    <s v="376G-Mains Plastic-GRIP"/>
    <n v="0"/>
    <n v="0"/>
    <x v="0"/>
    <n v="8681.44"/>
    <n v="176683.37"/>
    <n v="2.8999999999999998E-3"/>
    <n v="35923196.240000002"/>
    <n v="0"/>
    <n v="0"/>
    <n v="0"/>
    <n v="0"/>
    <n v="0"/>
    <n v="0"/>
    <n v="8681.44"/>
    <n v="54184.15"/>
    <n v="54184.15"/>
    <n v="8681.44"/>
    <n v="3333314.96"/>
    <n v="62865.590000000004"/>
  </r>
  <r>
    <n v="1"/>
    <d v="2020-05-01T00:00:00"/>
    <d v="2021-06-01T00:00:00"/>
    <n v="428"/>
    <x v="2"/>
    <n v="35921134.329999998"/>
    <n v="35921134.329999998"/>
    <n v="1.8100000000000002E-2"/>
    <n v="54181.04"/>
    <n v="3210812.63"/>
    <n v="0"/>
    <n v="0"/>
    <n v="0"/>
    <n v="0"/>
    <n v="0"/>
    <n v="0"/>
    <n v="0"/>
    <n v="0"/>
    <n v="0"/>
    <n v="0"/>
    <n v="0"/>
    <s v="CF-376G-Mains GRIP"/>
    <x v="7"/>
    <n v="15"/>
    <s v="Nat Gas Distribution Plant"/>
    <s v="376G-Mains Plastic-GRIP"/>
    <n v="0"/>
    <n v="0"/>
    <x v="0"/>
    <n v="8680.94"/>
    <n v="185364.31"/>
    <n v="2.8999999999999998E-3"/>
    <n v="35921134.329999998"/>
    <n v="0"/>
    <n v="0"/>
    <n v="0"/>
    <n v="0"/>
    <n v="0"/>
    <n v="0"/>
    <n v="8680.94"/>
    <n v="54181.04"/>
    <n v="54181.04"/>
    <n v="8680.94"/>
    <n v="3396176.94"/>
    <n v="62861.98"/>
  </r>
  <r>
    <n v="1"/>
    <d v="2020-05-01T00:00:00"/>
    <d v="2021-06-01T00:00:00"/>
    <n v="428"/>
    <x v="3"/>
    <n v="35961162.109999999"/>
    <n v="35961162.109999999"/>
    <n v="1.8100000000000002E-2"/>
    <n v="54241.42"/>
    <n v="3265054.05"/>
    <n v="0"/>
    <n v="0"/>
    <n v="0"/>
    <n v="0"/>
    <n v="0"/>
    <n v="0"/>
    <n v="0"/>
    <n v="0"/>
    <n v="0"/>
    <n v="0"/>
    <n v="0"/>
    <s v="CF-376G-Mains GRIP"/>
    <x v="7"/>
    <n v="15"/>
    <s v="Nat Gas Distribution Plant"/>
    <s v="376G-Mains Plastic-GRIP"/>
    <n v="0"/>
    <n v="0"/>
    <x v="0"/>
    <n v="8690.61"/>
    <n v="194054.92"/>
    <n v="2.8999999999999998E-3"/>
    <n v="35961162.109999999"/>
    <n v="0"/>
    <n v="0"/>
    <n v="0"/>
    <n v="0"/>
    <n v="0"/>
    <n v="0"/>
    <n v="8690.61"/>
    <n v="54241.42"/>
    <n v="54241.42"/>
    <n v="8690.61"/>
    <n v="3459108.9699999997"/>
    <n v="62932.03"/>
  </r>
  <r>
    <n v="1"/>
    <d v="2020-05-01T00:00:00"/>
    <d v="2021-06-01T00:00:00"/>
    <n v="428"/>
    <x v="4"/>
    <n v="36329046.950000003"/>
    <n v="36329046.950000003"/>
    <n v="1.8100000000000002E-2"/>
    <n v="54796.31"/>
    <n v="3319850.36"/>
    <n v="0"/>
    <n v="0"/>
    <n v="0"/>
    <n v="0"/>
    <n v="0"/>
    <n v="0"/>
    <n v="0"/>
    <n v="0"/>
    <n v="0"/>
    <n v="0"/>
    <n v="0"/>
    <s v="CF-376G-Mains GRIP"/>
    <x v="7"/>
    <n v="15"/>
    <s v="Nat Gas Distribution Plant"/>
    <s v="376G-Mains Plastic-GRIP"/>
    <n v="0"/>
    <n v="0"/>
    <x v="0"/>
    <n v="8779.52"/>
    <n v="202834.44"/>
    <n v="2.8999999999999998E-3"/>
    <n v="36329046.950000003"/>
    <n v="0"/>
    <n v="0"/>
    <n v="0"/>
    <n v="0"/>
    <n v="0"/>
    <n v="0"/>
    <n v="8779.52"/>
    <n v="54796.31"/>
    <n v="54796.31"/>
    <n v="8779.52"/>
    <n v="3522684.8"/>
    <n v="63575.83"/>
  </r>
  <r>
    <n v="1"/>
    <d v="2020-05-01T00:00:00"/>
    <d v="2021-06-01T00:00:00"/>
    <n v="428"/>
    <x v="5"/>
    <n v="37692238.219999999"/>
    <n v="37692238.219999999"/>
    <n v="1.8100000000000002E-2"/>
    <n v="56852.46"/>
    <n v="3376702.82"/>
    <n v="0"/>
    <n v="0"/>
    <n v="0"/>
    <n v="0"/>
    <n v="0"/>
    <n v="0"/>
    <n v="0"/>
    <n v="0"/>
    <n v="0"/>
    <n v="0"/>
    <n v="0"/>
    <s v="CF-376G-Mains GRIP"/>
    <x v="7"/>
    <n v="15"/>
    <s v="Nat Gas Distribution Plant"/>
    <s v="376G-Mains Plastic-GRIP"/>
    <n v="0"/>
    <n v="0"/>
    <x v="0"/>
    <n v="9108.9599999999991"/>
    <n v="211943.4"/>
    <n v="2.8999999999999998E-3"/>
    <n v="37692238.219999999"/>
    <n v="0"/>
    <n v="0"/>
    <n v="0"/>
    <n v="0"/>
    <n v="0"/>
    <n v="0"/>
    <n v="9108.9600000000009"/>
    <n v="56852.46"/>
    <n v="56852.46"/>
    <n v="9108.9599999999991"/>
    <n v="3588646.2199999997"/>
    <n v="65961.42"/>
  </r>
  <r>
    <n v="1"/>
    <d v="2020-05-01T00:00:00"/>
    <d v="2021-06-01T00:00:00"/>
    <n v="429"/>
    <x v="0"/>
    <n v="2828678.14"/>
    <n v="2828678.14"/>
    <n v="3.3329999999999999E-2"/>
    <n v="7856.65"/>
    <n v="916973.27"/>
    <n v="0"/>
    <n v="0"/>
    <n v="0"/>
    <n v="0"/>
    <n v="0"/>
    <n v="0"/>
    <n v="0"/>
    <n v="0"/>
    <n v="0"/>
    <n v="0"/>
    <n v="0"/>
    <s v="CF-3780-M&amp;R Stat Eq-Gen"/>
    <x v="8"/>
    <n v="15"/>
    <s v="Nat Gas Distribution Plant"/>
    <s v="378-M&amp;R Stat Equip-Gen"/>
    <n v="0"/>
    <n v="0"/>
    <x v="0"/>
    <n v="393.66"/>
    <n v="-2600.1799999999998"/>
    <n v="1.67E-3"/>
    <n v="2828678.14"/>
    <n v="0"/>
    <n v="0"/>
    <n v="0"/>
    <n v="0"/>
    <n v="0"/>
    <n v="0"/>
    <n v="393.66"/>
    <n v="7856.6500000000005"/>
    <n v="7856.65"/>
    <n v="393.66"/>
    <n v="914373.09"/>
    <n v="8250.31"/>
  </r>
  <r>
    <n v="1"/>
    <d v="2020-05-01T00:00:00"/>
    <d v="2021-06-01T00:00:00"/>
    <n v="429"/>
    <x v="1"/>
    <n v="2828678.14"/>
    <n v="2828678.14"/>
    <n v="3.3329999999999999E-2"/>
    <n v="7856.65"/>
    <n v="924829.92"/>
    <n v="0"/>
    <n v="0"/>
    <n v="0"/>
    <n v="0"/>
    <n v="0"/>
    <n v="0"/>
    <n v="0"/>
    <n v="0"/>
    <n v="0"/>
    <n v="0"/>
    <n v="0"/>
    <s v="CF-3780-M&amp;R Stat Eq-Gen"/>
    <x v="8"/>
    <n v="15"/>
    <s v="Nat Gas Distribution Plant"/>
    <s v="378-M&amp;R Stat Equip-Gen"/>
    <n v="0"/>
    <n v="0"/>
    <x v="0"/>
    <n v="393.66"/>
    <n v="-2206.52"/>
    <n v="1.67E-3"/>
    <n v="2828678.14"/>
    <n v="0"/>
    <n v="0"/>
    <n v="0"/>
    <n v="0"/>
    <n v="0"/>
    <n v="0"/>
    <n v="393.66"/>
    <n v="7856.6500000000005"/>
    <n v="7856.65"/>
    <n v="393.66"/>
    <n v="922623.4"/>
    <n v="8250.31"/>
  </r>
  <r>
    <n v="1"/>
    <d v="2020-05-01T00:00:00"/>
    <d v="2021-06-01T00:00:00"/>
    <n v="429"/>
    <x v="2"/>
    <n v="2828678.14"/>
    <n v="2828678.14"/>
    <n v="3.3329999999999999E-2"/>
    <n v="7856.65"/>
    <n v="932686.57"/>
    <n v="0"/>
    <n v="0"/>
    <n v="0"/>
    <n v="0"/>
    <n v="0"/>
    <n v="0"/>
    <n v="0"/>
    <n v="0"/>
    <n v="0"/>
    <n v="0"/>
    <n v="0"/>
    <s v="CF-3780-M&amp;R Stat Eq-Gen"/>
    <x v="8"/>
    <n v="15"/>
    <s v="Nat Gas Distribution Plant"/>
    <s v="378-M&amp;R Stat Equip-Gen"/>
    <n v="0"/>
    <n v="0"/>
    <x v="0"/>
    <n v="393.66"/>
    <n v="-1812.86"/>
    <n v="1.67E-3"/>
    <n v="2828678.14"/>
    <n v="0"/>
    <n v="0"/>
    <n v="0"/>
    <n v="0"/>
    <n v="0"/>
    <n v="0"/>
    <n v="393.66"/>
    <n v="7856.6500000000005"/>
    <n v="7856.65"/>
    <n v="393.66"/>
    <n v="930873.71"/>
    <n v="8250.31"/>
  </r>
  <r>
    <n v="1"/>
    <d v="2020-05-01T00:00:00"/>
    <d v="2021-06-01T00:00:00"/>
    <n v="429"/>
    <x v="3"/>
    <n v="2828678.14"/>
    <n v="2828678.14"/>
    <n v="3.3329999999999999E-2"/>
    <n v="7856.65"/>
    <n v="940543.22"/>
    <n v="0"/>
    <n v="0"/>
    <n v="0"/>
    <n v="0"/>
    <n v="0"/>
    <n v="0"/>
    <n v="0"/>
    <n v="0"/>
    <n v="0"/>
    <n v="0"/>
    <n v="0"/>
    <s v="CF-3780-M&amp;R Stat Eq-Gen"/>
    <x v="8"/>
    <n v="15"/>
    <s v="Nat Gas Distribution Plant"/>
    <s v="378-M&amp;R Stat Equip-Gen"/>
    <n v="0"/>
    <n v="0"/>
    <x v="0"/>
    <n v="393.66"/>
    <n v="-1419.2"/>
    <n v="1.67E-3"/>
    <n v="2828678.14"/>
    <n v="0"/>
    <n v="0"/>
    <n v="0"/>
    <n v="0"/>
    <n v="0"/>
    <n v="0"/>
    <n v="393.66"/>
    <n v="7856.6500000000005"/>
    <n v="7856.65"/>
    <n v="393.66"/>
    <n v="939124.02"/>
    <n v="8250.31"/>
  </r>
  <r>
    <n v="1"/>
    <d v="2020-05-01T00:00:00"/>
    <d v="2021-06-01T00:00:00"/>
    <n v="429"/>
    <x v="4"/>
    <n v="2828678.14"/>
    <n v="2828678.14"/>
    <n v="3.3329999999999999E-2"/>
    <n v="7856.65"/>
    <n v="948399.87"/>
    <n v="0"/>
    <n v="0"/>
    <n v="0"/>
    <n v="0"/>
    <n v="0"/>
    <n v="0"/>
    <n v="0"/>
    <n v="0"/>
    <n v="0"/>
    <n v="0"/>
    <n v="0"/>
    <s v="CF-3780-M&amp;R Stat Eq-Gen"/>
    <x v="8"/>
    <n v="15"/>
    <s v="Nat Gas Distribution Plant"/>
    <s v="378-M&amp;R Stat Equip-Gen"/>
    <n v="0"/>
    <n v="0"/>
    <x v="0"/>
    <n v="393.66"/>
    <n v="-1025.54"/>
    <n v="1.67E-3"/>
    <n v="2828678.14"/>
    <n v="0"/>
    <n v="0"/>
    <n v="0"/>
    <n v="0"/>
    <n v="0"/>
    <n v="0"/>
    <n v="393.66"/>
    <n v="7856.6500000000005"/>
    <n v="7856.65"/>
    <n v="393.66"/>
    <n v="947374.33"/>
    <n v="8250.31"/>
  </r>
  <r>
    <n v="1"/>
    <d v="2020-05-01T00:00:00"/>
    <d v="2021-06-01T00:00:00"/>
    <n v="429"/>
    <x v="5"/>
    <n v="2874480.33"/>
    <n v="2874480.33"/>
    <n v="3.3329999999999999E-2"/>
    <n v="7983.87"/>
    <n v="956383.74"/>
    <n v="0"/>
    <n v="0"/>
    <n v="0"/>
    <n v="0"/>
    <n v="0"/>
    <n v="0"/>
    <n v="0"/>
    <n v="0"/>
    <n v="0"/>
    <n v="0"/>
    <n v="0"/>
    <s v="CF-3780-M&amp;R Stat Eq-Gen"/>
    <x v="8"/>
    <n v="15"/>
    <s v="Nat Gas Distribution Plant"/>
    <s v="378-M&amp;R Stat Equip-Gen"/>
    <n v="0"/>
    <n v="0"/>
    <x v="0"/>
    <n v="400.03"/>
    <n v="-625.51"/>
    <n v="1.67E-3"/>
    <n v="2874480.33"/>
    <n v="0"/>
    <n v="0"/>
    <n v="0"/>
    <n v="0"/>
    <n v="0"/>
    <n v="0"/>
    <n v="400.03000000000003"/>
    <n v="7983.87"/>
    <n v="7983.87"/>
    <n v="400.03"/>
    <n v="955758.23"/>
    <n v="8383.9"/>
  </r>
  <r>
    <n v="1"/>
    <d v="2020-05-01T00:00:00"/>
    <d v="2021-06-01T00:00:00"/>
    <n v="430"/>
    <x v="0"/>
    <n v="7562303.2699999996"/>
    <n v="7562303.2699999996"/>
    <n v="2.9520000000000001E-2"/>
    <n v="18603.27"/>
    <n v="2827488.74"/>
    <n v="0"/>
    <n v="0"/>
    <n v="0"/>
    <n v="0"/>
    <n v="0"/>
    <n v="0"/>
    <n v="0"/>
    <n v="0"/>
    <n v="0"/>
    <n v="0"/>
    <n v="0"/>
    <s v="CF-3790-M&amp;R Stat Eq-CGate"/>
    <x v="9"/>
    <n v="15"/>
    <s v="Nat Gas Distribution Plant"/>
    <s v="379-M&amp;R Stat Equip-Cgate"/>
    <n v="0"/>
    <n v="0"/>
    <x v="0"/>
    <n v="932.68"/>
    <n v="130779.19"/>
    <n v="1.48E-3"/>
    <n v="7562303.2699999996"/>
    <n v="0"/>
    <n v="0"/>
    <n v="0"/>
    <n v="0"/>
    <n v="0"/>
    <n v="0"/>
    <n v="932.68000000000006"/>
    <n v="18603.27"/>
    <n v="18603.27"/>
    <n v="932.68"/>
    <n v="2958267.93"/>
    <n v="19535.95"/>
  </r>
  <r>
    <n v="1"/>
    <d v="2020-05-01T00:00:00"/>
    <d v="2021-06-01T00:00:00"/>
    <n v="430"/>
    <x v="1"/>
    <n v="7562700.7300000004"/>
    <n v="7562700.7300000004"/>
    <n v="2.9520000000000001E-2"/>
    <n v="18604.240000000002"/>
    <n v="2846092.98"/>
    <n v="0"/>
    <n v="0"/>
    <n v="0"/>
    <n v="0"/>
    <n v="0"/>
    <n v="0"/>
    <n v="0"/>
    <n v="0"/>
    <n v="0"/>
    <n v="0"/>
    <n v="0"/>
    <s v="CF-3790-M&amp;R Stat Eq-CGate"/>
    <x v="9"/>
    <n v="15"/>
    <s v="Nat Gas Distribution Plant"/>
    <s v="379-M&amp;R Stat Equip-Cgate"/>
    <n v="0"/>
    <n v="0"/>
    <x v="0"/>
    <n v="932.73"/>
    <n v="131711.92000000001"/>
    <n v="1.48E-3"/>
    <n v="7562700.7300000004"/>
    <n v="0"/>
    <n v="0"/>
    <n v="0"/>
    <n v="0"/>
    <n v="0"/>
    <n v="0"/>
    <n v="932.73"/>
    <n v="18604.240000000002"/>
    <n v="18604.240000000002"/>
    <n v="932.73"/>
    <n v="2977804.9"/>
    <n v="19536.97"/>
  </r>
  <r>
    <n v="1"/>
    <d v="2020-05-01T00:00:00"/>
    <d v="2021-06-01T00:00:00"/>
    <n v="430"/>
    <x v="2"/>
    <n v="7562700.7300000004"/>
    <n v="7562700.7300000004"/>
    <n v="2.9520000000000001E-2"/>
    <n v="18604.240000000002"/>
    <n v="2864697.22"/>
    <n v="0"/>
    <n v="0"/>
    <n v="0"/>
    <n v="0"/>
    <n v="0"/>
    <n v="0"/>
    <n v="0"/>
    <n v="0"/>
    <n v="0"/>
    <n v="0"/>
    <n v="0"/>
    <s v="CF-3790-M&amp;R Stat Eq-CGate"/>
    <x v="9"/>
    <n v="15"/>
    <s v="Nat Gas Distribution Plant"/>
    <s v="379-M&amp;R Stat Equip-Cgate"/>
    <n v="0"/>
    <n v="0"/>
    <x v="0"/>
    <n v="932.73"/>
    <n v="132644.65"/>
    <n v="1.48E-3"/>
    <n v="7562700.7300000004"/>
    <n v="0"/>
    <n v="0"/>
    <n v="0"/>
    <n v="0"/>
    <n v="0"/>
    <n v="0"/>
    <n v="932.73"/>
    <n v="18604.240000000002"/>
    <n v="18604.240000000002"/>
    <n v="932.73"/>
    <n v="2997341.87"/>
    <n v="19536.97"/>
  </r>
  <r>
    <n v="1"/>
    <d v="2020-05-01T00:00:00"/>
    <d v="2021-06-01T00:00:00"/>
    <n v="430"/>
    <x v="3"/>
    <n v="7562700.7300000004"/>
    <n v="7562700.7300000004"/>
    <n v="2.9520000000000001E-2"/>
    <n v="18604.240000000002"/>
    <n v="2883301.46"/>
    <n v="0"/>
    <n v="0"/>
    <n v="0"/>
    <n v="0"/>
    <n v="0"/>
    <n v="0"/>
    <n v="0"/>
    <n v="0"/>
    <n v="0"/>
    <n v="0"/>
    <n v="0"/>
    <s v="CF-3790-M&amp;R Stat Eq-CGate"/>
    <x v="9"/>
    <n v="15"/>
    <s v="Nat Gas Distribution Plant"/>
    <s v="379-M&amp;R Stat Equip-Cgate"/>
    <n v="0"/>
    <n v="0"/>
    <x v="0"/>
    <n v="932.73"/>
    <n v="133577.38"/>
    <n v="1.48E-3"/>
    <n v="7562700.7300000004"/>
    <n v="0"/>
    <n v="0"/>
    <n v="0"/>
    <n v="0"/>
    <n v="0"/>
    <n v="0"/>
    <n v="932.73"/>
    <n v="18604.240000000002"/>
    <n v="18604.240000000002"/>
    <n v="932.73"/>
    <n v="3016878.84"/>
    <n v="19536.97"/>
  </r>
  <r>
    <n v="1"/>
    <d v="2020-05-01T00:00:00"/>
    <d v="2021-06-01T00:00:00"/>
    <n v="430"/>
    <x v="4"/>
    <n v="7562700.7300000004"/>
    <n v="7562700.7300000004"/>
    <n v="2.9520000000000001E-2"/>
    <n v="18604.240000000002"/>
    <n v="2901905.7"/>
    <n v="0"/>
    <n v="0"/>
    <n v="0"/>
    <n v="0"/>
    <n v="0"/>
    <n v="0"/>
    <n v="0"/>
    <n v="0"/>
    <n v="0"/>
    <n v="0"/>
    <n v="0"/>
    <s v="CF-3790-M&amp;R Stat Eq-CGate"/>
    <x v="9"/>
    <n v="15"/>
    <s v="Nat Gas Distribution Plant"/>
    <s v="379-M&amp;R Stat Equip-Cgate"/>
    <n v="0"/>
    <n v="0"/>
    <x v="0"/>
    <n v="932.73"/>
    <n v="134510.10999999999"/>
    <n v="1.48E-3"/>
    <n v="7562700.7300000004"/>
    <n v="0"/>
    <n v="0"/>
    <n v="0"/>
    <n v="0"/>
    <n v="0"/>
    <n v="0"/>
    <n v="932.73"/>
    <n v="18604.240000000002"/>
    <n v="18604.240000000002"/>
    <n v="932.73"/>
    <n v="3036415.81"/>
    <n v="19536.97"/>
  </r>
  <r>
    <n v="1"/>
    <d v="2020-05-01T00:00:00"/>
    <d v="2021-06-01T00:00:00"/>
    <n v="430"/>
    <x v="5"/>
    <n v="7583781.7199999997"/>
    <n v="7583781.7199999997"/>
    <n v="2.9520000000000001E-2"/>
    <n v="18656.099999999999"/>
    <n v="2920561.8"/>
    <n v="0"/>
    <n v="0"/>
    <n v="0"/>
    <n v="0"/>
    <n v="0"/>
    <n v="0"/>
    <n v="0"/>
    <n v="0"/>
    <n v="0"/>
    <n v="0"/>
    <n v="0"/>
    <s v="CF-3790-M&amp;R Stat Eq-CGate"/>
    <x v="9"/>
    <n v="15"/>
    <s v="Nat Gas Distribution Plant"/>
    <s v="379-M&amp;R Stat Equip-Cgate"/>
    <n v="0"/>
    <n v="0"/>
    <x v="0"/>
    <n v="935.33"/>
    <n v="135445.44"/>
    <n v="1.48E-3"/>
    <n v="7583781.7199999997"/>
    <n v="0"/>
    <n v="0"/>
    <n v="0"/>
    <n v="0"/>
    <n v="0"/>
    <n v="0"/>
    <n v="935.33"/>
    <n v="18656.100000000002"/>
    <n v="18656.099999999999"/>
    <n v="935.33"/>
    <n v="3056007.2399999998"/>
    <n v="19591.43"/>
  </r>
  <r>
    <n v="1"/>
    <d v="2020-05-01T00:00:00"/>
    <d v="2021-06-01T00:00:00"/>
    <n v="431"/>
    <x v="0"/>
    <n v="15728195.9"/>
    <n v="15728195.9"/>
    <n v="1.8030000000000001E-2"/>
    <n v="23631.61"/>
    <n v="2525674.2000000002"/>
    <n v="0"/>
    <n v="-4456.1499999999996"/>
    <n v="0"/>
    <n v="0"/>
    <n v="0"/>
    <n v="0"/>
    <n v="0"/>
    <n v="0"/>
    <n v="0"/>
    <n v="0"/>
    <n v="0"/>
    <s v="CF-3801-Services PL"/>
    <x v="10"/>
    <n v="15"/>
    <s v="Nat Gas Distribution Plant"/>
    <s v="3801-Services - Plastic"/>
    <n v="0"/>
    <n v="0"/>
    <x v="0"/>
    <n v="5203.41"/>
    <n v="957745.81"/>
    <n v="3.9699999999999996E-3"/>
    <n v="15728195.9"/>
    <n v="0"/>
    <n v="0"/>
    <n v="0"/>
    <n v="0"/>
    <n v="0"/>
    <n v="0"/>
    <n v="5203.41"/>
    <n v="23631.61"/>
    <n v="23631.61"/>
    <n v="5203.41"/>
    <n v="3483420.0100000002"/>
    <n v="28835.02"/>
  </r>
  <r>
    <n v="1"/>
    <d v="2020-05-01T00:00:00"/>
    <d v="2021-06-01T00:00:00"/>
    <n v="431"/>
    <x v="1"/>
    <n v="15818579.93"/>
    <n v="15818579.93"/>
    <n v="1.8030000000000001E-2"/>
    <n v="23767.42"/>
    <n v="2549441.62"/>
    <n v="0"/>
    <n v="-8159.58"/>
    <n v="0"/>
    <n v="0"/>
    <n v="0"/>
    <n v="0"/>
    <n v="0"/>
    <n v="0"/>
    <n v="0"/>
    <n v="0"/>
    <n v="0"/>
    <s v="CF-3801-Services PL"/>
    <x v="10"/>
    <n v="15"/>
    <s v="Nat Gas Distribution Plant"/>
    <s v="3801-Services - Plastic"/>
    <n v="0"/>
    <n v="0"/>
    <x v="0"/>
    <n v="5233.3100000000004"/>
    <n v="954819.54"/>
    <n v="3.9699999999999996E-3"/>
    <n v="15818579.93"/>
    <n v="0"/>
    <n v="0"/>
    <n v="0"/>
    <n v="0"/>
    <n v="0"/>
    <n v="0"/>
    <n v="5233.3100000000004"/>
    <n v="23767.420000000002"/>
    <n v="23767.42"/>
    <n v="5233.3100000000004"/>
    <n v="3504261.16"/>
    <n v="29000.73"/>
  </r>
  <r>
    <n v="1"/>
    <d v="2020-05-01T00:00:00"/>
    <d v="2021-06-01T00:00:00"/>
    <n v="431"/>
    <x v="2"/>
    <n v="15922235.810000001"/>
    <n v="15922235.810000001"/>
    <n v="1.8030000000000001E-2"/>
    <n v="23923.16"/>
    <n v="2566441.5"/>
    <n v="0"/>
    <n v="-4354.93"/>
    <n v="0"/>
    <n v="0"/>
    <n v="0"/>
    <n v="0"/>
    <n v="0"/>
    <n v="0"/>
    <n v="0"/>
    <n v="0"/>
    <n v="0"/>
    <s v="CF-3801-Services PL"/>
    <x v="10"/>
    <n v="15"/>
    <s v="Nat Gas Distribution Plant"/>
    <s v="3801-Services - Plastic"/>
    <n v="0"/>
    <n v="-6923.28"/>
    <x v="0"/>
    <n v="5267.61"/>
    <n v="955732.22"/>
    <n v="3.9699999999999996E-3"/>
    <n v="15922235.810000001"/>
    <n v="0"/>
    <n v="0"/>
    <n v="0"/>
    <n v="0"/>
    <n v="0"/>
    <n v="0"/>
    <n v="5267.61"/>
    <n v="23923.16"/>
    <n v="23923.16"/>
    <n v="5267.61"/>
    <n v="3522173.7199999997"/>
    <n v="29190.77"/>
  </r>
  <r>
    <n v="1"/>
    <d v="2020-05-01T00:00:00"/>
    <d v="2021-06-01T00:00:00"/>
    <n v="431"/>
    <x v="3"/>
    <n v="16034178.65"/>
    <n v="16034178.65"/>
    <n v="1.8030000000000001E-2"/>
    <n v="24091.35"/>
    <n v="2590532.85"/>
    <n v="0"/>
    <n v="-1785.68"/>
    <n v="0"/>
    <n v="0"/>
    <n v="0"/>
    <n v="0"/>
    <n v="0"/>
    <n v="0"/>
    <n v="0"/>
    <n v="0"/>
    <n v="0"/>
    <s v="CF-3801-Services PL"/>
    <x v="10"/>
    <n v="15"/>
    <s v="Nat Gas Distribution Plant"/>
    <s v="3801-Services - Plastic"/>
    <n v="0"/>
    <n v="0"/>
    <x v="0"/>
    <n v="5304.64"/>
    <n v="959251.18"/>
    <n v="3.9699999999999996E-3"/>
    <n v="16034178.65"/>
    <n v="0"/>
    <n v="0"/>
    <n v="0"/>
    <n v="0"/>
    <n v="0"/>
    <n v="0"/>
    <n v="5304.64"/>
    <n v="24091.350000000002"/>
    <n v="24091.35"/>
    <n v="5304.64"/>
    <n v="3549784.0300000003"/>
    <n v="29395.989999999998"/>
  </r>
  <r>
    <n v="1"/>
    <d v="2020-05-01T00:00:00"/>
    <d v="2021-06-01T00:00:00"/>
    <n v="431"/>
    <x v="4"/>
    <n v="16167108.18"/>
    <n v="16167108.18"/>
    <n v="1.8030000000000001E-2"/>
    <n v="24291.08"/>
    <n v="2614823.9300000002"/>
    <n v="0"/>
    <n v="-2711.85"/>
    <n v="0"/>
    <n v="0"/>
    <n v="0"/>
    <n v="0"/>
    <n v="0"/>
    <n v="0"/>
    <n v="0"/>
    <n v="0"/>
    <n v="0"/>
    <s v="CF-3801-Services PL"/>
    <x v="10"/>
    <n v="15"/>
    <s v="Nat Gas Distribution Plant"/>
    <s v="3801-Services - Plastic"/>
    <n v="0"/>
    <n v="0"/>
    <x v="0"/>
    <n v="5348.62"/>
    <n v="961887.95"/>
    <n v="3.9699999999999996E-3"/>
    <n v="16167108.18"/>
    <n v="0"/>
    <n v="0"/>
    <n v="0"/>
    <n v="0"/>
    <n v="0"/>
    <n v="0"/>
    <n v="5348.62"/>
    <n v="24291.08"/>
    <n v="24291.08"/>
    <n v="5348.62"/>
    <n v="3576711.88"/>
    <n v="29639.7"/>
  </r>
  <r>
    <n v="1"/>
    <d v="2020-05-01T00:00:00"/>
    <d v="2021-06-01T00:00:00"/>
    <n v="431"/>
    <x v="5"/>
    <n v="16231321.74"/>
    <n v="16231321.74"/>
    <n v="1.8030000000000001E-2"/>
    <n v="24387.56"/>
    <n v="2639211.4900000002"/>
    <n v="0"/>
    <n v="-701.69"/>
    <n v="0"/>
    <n v="0"/>
    <n v="0"/>
    <n v="0"/>
    <n v="0"/>
    <n v="0"/>
    <n v="0"/>
    <n v="0"/>
    <n v="0"/>
    <s v="CF-3801-Services PL"/>
    <x v="10"/>
    <n v="15"/>
    <s v="Nat Gas Distribution Plant"/>
    <s v="3801-Services - Plastic"/>
    <n v="0"/>
    <n v="0"/>
    <x v="0"/>
    <n v="5369.86"/>
    <n v="966556.12"/>
    <n v="3.9699999999999996E-3"/>
    <n v="16231321.74"/>
    <n v="0"/>
    <n v="0"/>
    <n v="0"/>
    <n v="0"/>
    <n v="0"/>
    <n v="0"/>
    <n v="5369.86"/>
    <n v="24387.56"/>
    <n v="24387.56"/>
    <n v="5369.86"/>
    <n v="3605767.6100000003"/>
    <n v="29757.420000000002"/>
  </r>
  <r>
    <n v="1"/>
    <d v="2020-05-01T00:00:00"/>
    <d v="2021-06-01T00:00:00"/>
    <n v="432"/>
    <x v="0"/>
    <n v="0"/>
    <n v="0"/>
    <n v="4.0890000000000003E-2"/>
    <n v="0"/>
    <n v="-420427.02"/>
    <n v="0"/>
    <n v="-117.62"/>
    <n v="0"/>
    <n v="0"/>
    <n v="0"/>
    <n v="0"/>
    <n v="0"/>
    <n v="0"/>
    <n v="0"/>
    <n v="0"/>
    <n v="0"/>
    <s v="CF-3802-Services ST"/>
    <x v="11"/>
    <n v="15"/>
    <s v="Nat Gas Distribution Plant"/>
    <s v="3802-Services - Other"/>
    <n v="0"/>
    <n v="0"/>
    <x v="0"/>
    <n v="0"/>
    <n v="59873.94"/>
    <n v="5.1110000000000003E-2"/>
    <n v="0"/>
    <n v="0"/>
    <n v="0"/>
    <n v="0"/>
    <n v="0"/>
    <n v="0"/>
    <n v="0"/>
    <n v="0"/>
    <n v="0"/>
    <n v="0"/>
    <n v="0"/>
    <n v="-360553.08"/>
    <n v="0"/>
  </r>
  <r>
    <n v="1"/>
    <d v="2020-05-01T00:00:00"/>
    <d v="2021-06-01T00:00:00"/>
    <n v="432"/>
    <x v="1"/>
    <n v="1652.23"/>
    <n v="1652.23"/>
    <n v="4.0890000000000003E-2"/>
    <n v="5.63"/>
    <n v="-420421.39"/>
    <n v="0"/>
    <n v="-5613.9"/>
    <n v="0"/>
    <n v="0"/>
    <n v="0"/>
    <n v="0"/>
    <n v="0"/>
    <n v="0"/>
    <n v="0"/>
    <n v="0"/>
    <n v="0"/>
    <s v="CF-3802-Services ST"/>
    <x v="11"/>
    <n v="15"/>
    <s v="Nat Gas Distribution Plant"/>
    <s v="3802-Services - Other"/>
    <n v="0"/>
    <n v="0"/>
    <x v="0"/>
    <n v="7.04"/>
    <n v="54267.08"/>
    <n v="5.1110000000000003E-2"/>
    <n v="1652.23"/>
    <n v="0"/>
    <n v="0"/>
    <n v="0"/>
    <n v="0"/>
    <n v="0"/>
    <n v="0"/>
    <n v="7.04"/>
    <n v="5.63"/>
    <n v="5.63"/>
    <n v="7.04"/>
    <n v="-366154.31"/>
    <n v="12.67"/>
  </r>
  <r>
    <n v="1"/>
    <d v="2020-05-01T00:00:00"/>
    <d v="2021-06-01T00:00:00"/>
    <n v="432"/>
    <x v="2"/>
    <n v="1655.85"/>
    <n v="1655.85"/>
    <n v="4.0890000000000003E-2"/>
    <n v="5.64"/>
    <n v="-420415.75"/>
    <n v="0"/>
    <n v="0"/>
    <n v="0"/>
    <n v="0"/>
    <n v="0"/>
    <n v="0"/>
    <n v="0"/>
    <n v="0"/>
    <n v="0"/>
    <n v="0"/>
    <n v="0"/>
    <s v="CF-3802-Services ST"/>
    <x v="11"/>
    <n v="15"/>
    <s v="Nat Gas Distribution Plant"/>
    <s v="3802-Services - Other"/>
    <n v="0"/>
    <n v="0"/>
    <x v="0"/>
    <n v="7.05"/>
    <n v="54274.13"/>
    <n v="5.1110000000000003E-2"/>
    <n v="1655.85"/>
    <n v="0"/>
    <n v="0"/>
    <n v="0"/>
    <n v="0"/>
    <n v="0"/>
    <n v="0"/>
    <n v="7.05"/>
    <n v="5.64"/>
    <n v="5.64"/>
    <n v="7.05"/>
    <n v="-366141.62"/>
    <n v="12.69"/>
  </r>
  <r>
    <n v="1"/>
    <d v="2020-05-01T00:00:00"/>
    <d v="2021-06-01T00:00:00"/>
    <n v="432"/>
    <x v="3"/>
    <n v="1655.85"/>
    <n v="1655.85"/>
    <n v="4.0890000000000003E-2"/>
    <n v="5.64"/>
    <n v="-420410.11"/>
    <n v="0"/>
    <n v="0"/>
    <n v="0"/>
    <n v="0"/>
    <n v="0"/>
    <n v="0"/>
    <n v="0"/>
    <n v="0"/>
    <n v="0"/>
    <n v="0"/>
    <n v="0"/>
    <s v="CF-3802-Services ST"/>
    <x v="11"/>
    <n v="15"/>
    <s v="Nat Gas Distribution Plant"/>
    <s v="3802-Services - Other"/>
    <n v="0"/>
    <n v="0"/>
    <x v="0"/>
    <n v="7.05"/>
    <n v="54281.18"/>
    <n v="5.1110000000000003E-2"/>
    <n v="1655.85"/>
    <n v="0"/>
    <n v="0"/>
    <n v="0"/>
    <n v="0"/>
    <n v="0"/>
    <n v="0"/>
    <n v="7.05"/>
    <n v="5.64"/>
    <n v="5.64"/>
    <n v="7.05"/>
    <n v="-366128.93"/>
    <n v="12.69"/>
  </r>
  <r>
    <n v="1"/>
    <d v="2020-05-01T00:00:00"/>
    <d v="2021-06-01T00:00:00"/>
    <n v="432"/>
    <x v="4"/>
    <n v="13829.99"/>
    <n v="13829.99"/>
    <n v="4.0890000000000003E-2"/>
    <n v="47.13"/>
    <n v="-420362.98"/>
    <n v="0"/>
    <n v="-279.48"/>
    <n v="0"/>
    <n v="0"/>
    <n v="0"/>
    <n v="0"/>
    <n v="0"/>
    <n v="0"/>
    <n v="0"/>
    <n v="0"/>
    <n v="0"/>
    <s v="CF-3802-Services ST"/>
    <x v="11"/>
    <n v="15"/>
    <s v="Nat Gas Distribution Plant"/>
    <s v="3802-Services - Other"/>
    <n v="0"/>
    <n v="0"/>
    <x v="0"/>
    <n v="58.9"/>
    <n v="54060.6"/>
    <n v="5.1110000000000003E-2"/>
    <n v="13829.99"/>
    <n v="0"/>
    <n v="0"/>
    <n v="0"/>
    <n v="0"/>
    <n v="0"/>
    <n v="0"/>
    <n v="58.9"/>
    <n v="47.13"/>
    <n v="47.13"/>
    <n v="58.9"/>
    <n v="-366302.38"/>
    <n v="106.03"/>
  </r>
  <r>
    <n v="1"/>
    <d v="2020-05-01T00:00:00"/>
    <d v="2021-06-01T00:00:00"/>
    <n v="432"/>
    <x v="5"/>
    <n v="13842.52"/>
    <n v="13842.52"/>
    <n v="4.0890000000000003E-2"/>
    <n v="47.17"/>
    <n v="-420315.81"/>
    <n v="0"/>
    <n v="-860.08"/>
    <n v="0"/>
    <n v="0"/>
    <n v="0"/>
    <n v="0"/>
    <n v="0"/>
    <n v="0"/>
    <n v="0"/>
    <n v="0"/>
    <n v="0"/>
    <s v="CF-3802-Services ST"/>
    <x v="11"/>
    <n v="15"/>
    <s v="Nat Gas Distribution Plant"/>
    <s v="3802-Services - Other"/>
    <n v="0"/>
    <n v="0"/>
    <x v="0"/>
    <n v="58.96"/>
    <n v="53259.48"/>
    <n v="5.1110000000000003E-2"/>
    <n v="13842.52"/>
    <n v="0"/>
    <n v="0"/>
    <n v="0"/>
    <n v="0"/>
    <n v="0"/>
    <n v="0"/>
    <n v="58.96"/>
    <n v="47.17"/>
    <n v="47.17"/>
    <n v="58.96"/>
    <n v="-367056.33"/>
    <n v="106.13"/>
  </r>
  <r>
    <n v="1"/>
    <d v="2020-05-01T00:00:00"/>
    <d v="2021-06-01T00:00:00"/>
    <n v="433"/>
    <x v="0"/>
    <n v="3505036.95"/>
    <n v="3505036.95"/>
    <n v="1.8030000000000001E-2"/>
    <n v="5266.32"/>
    <n v="270219.12"/>
    <n v="0"/>
    <n v="-4210.01"/>
    <n v="0"/>
    <n v="0"/>
    <n v="0"/>
    <n v="0"/>
    <n v="0"/>
    <n v="0"/>
    <n v="0"/>
    <n v="0"/>
    <n v="0"/>
    <s v="CF-380G-Services GRIP"/>
    <x v="12"/>
    <n v="15"/>
    <s v="Nat Gas Distribution Plant"/>
    <s v="380G-Services Plastic-GRIP"/>
    <n v="0"/>
    <n v="0"/>
    <x v="0"/>
    <n v="1159.58"/>
    <n v="41909.82"/>
    <n v="3.9699999999999996E-3"/>
    <n v="3505036.95"/>
    <n v="0"/>
    <n v="0"/>
    <n v="0"/>
    <n v="0"/>
    <n v="0"/>
    <n v="0"/>
    <n v="1159.58"/>
    <n v="5266.32"/>
    <n v="5266.32"/>
    <n v="1159.58"/>
    <n v="312128.94"/>
    <n v="6425.9"/>
  </r>
  <r>
    <n v="1"/>
    <d v="2020-05-01T00:00:00"/>
    <d v="2021-06-01T00:00:00"/>
    <n v="433"/>
    <x v="1"/>
    <n v="3548804.33"/>
    <n v="3548804.33"/>
    <n v="1.8030000000000001E-2"/>
    <n v="5332.08"/>
    <n v="275551.2"/>
    <n v="0"/>
    <n v="0"/>
    <n v="0"/>
    <n v="0"/>
    <n v="0"/>
    <n v="0"/>
    <n v="0"/>
    <n v="0"/>
    <n v="0"/>
    <n v="0"/>
    <n v="0"/>
    <s v="CF-380G-Services GRIP"/>
    <x v="12"/>
    <n v="15"/>
    <s v="Nat Gas Distribution Plant"/>
    <s v="380G-Services Plastic-GRIP"/>
    <n v="0"/>
    <n v="0"/>
    <x v="0"/>
    <n v="1174.06"/>
    <n v="43083.88"/>
    <n v="3.9699999999999996E-3"/>
    <n v="3548804.33"/>
    <n v="0"/>
    <n v="0"/>
    <n v="0"/>
    <n v="0"/>
    <n v="0"/>
    <n v="0"/>
    <n v="1174.06"/>
    <n v="5332.08"/>
    <n v="5332.08"/>
    <n v="1174.06"/>
    <n v="318635.08"/>
    <n v="6506.1399999999994"/>
  </r>
  <r>
    <n v="1"/>
    <d v="2020-05-01T00:00:00"/>
    <d v="2021-06-01T00:00:00"/>
    <n v="433"/>
    <x v="2"/>
    <n v="3572188.37"/>
    <n v="3572188.37"/>
    <n v="1.8030000000000001E-2"/>
    <n v="5367.21"/>
    <n v="280918.40999999997"/>
    <n v="0"/>
    <n v="-129.5"/>
    <n v="0"/>
    <n v="0"/>
    <n v="0"/>
    <n v="0"/>
    <n v="0"/>
    <n v="0"/>
    <n v="0"/>
    <n v="0"/>
    <n v="0"/>
    <s v="CF-380G-Services GRIP"/>
    <x v="12"/>
    <n v="15"/>
    <s v="Nat Gas Distribution Plant"/>
    <s v="380G-Services Plastic-GRIP"/>
    <n v="0"/>
    <n v="0"/>
    <x v="0"/>
    <n v="1181.8"/>
    <n v="44136.18"/>
    <n v="3.9699999999999996E-3"/>
    <n v="3572188.37"/>
    <n v="0"/>
    <n v="0"/>
    <n v="0"/>
    <n v="0"/>
    <n v="0"/>
    <n v="0"/>
    <n v="1181.8"/>
    <n v="5367.21"/>
    <n v="5367.21"/>
    <n v="1181.8"/>
    <n v="325054.58999999997"/>
    <n v="6549.01"/>
  </r>
  <r>
    <n v="1"/>
    <d v="2020-05-01T00:00:00"/>
    <d v="2021-06-01T00:00:00"/>
    <n v="433"/>
    <x v="3"/>
    <n v="3645506.38"/>
    <n v="3645506.38"/>
    <n v="1.8030000000000001E-2"/>
    <n v="5477.37"/>
    <n v="286395.78000000003"/>
    <n v="0"/>
    <n v="-12661.06"/>
    <n v="0"/>
    <n v="0"/>
    <n v="0"/>
    <n v="0"/>
    <n v="0"/>
    <n v="0"/>
    <n v="0"/>
    <n v="0"/>
    <n v="0"/>
    <s v="CF-380G-Services GRIP"/>
    <x v="12"/>
    <n v="15"/>
    <s v="Nat Gas Distribution Plant"/>
    <s v="380G-Services Plastic-GRIP"/>
    <n v="0"/>
    <n v="0"/>
    <x v="0"/>
    <n v="1206.06"/>
    <n v="32681.18"/>
    <n v="3.9699999999999996E-3"/>
    <n v="3645506.38"/>
    <n v="0"/>
    <n v="0"/>
    <n v="0"/>
    <n v="0"/>
    <n v="0"/>
    <n v="0"/>
    <n v="1206.06"/>
    <n v="5477.37"/>
    <n v="5477.37"/>
    <n v="1206.06"/>
    <n v="319076.96000000002"/>
    <n v="6683.43"/>
  </r>
  <r>
    <n v="1"/>
    <d v="2020-05-01T00:00:00"/>
    <d v="2021-06-01T00:00:00"/>
    <n v="433"/>
    <x v="4"/>
    <n v="3660606.24"/>
    <n v="3660606.24"/>
    <n v="1.8030000000000001E-2"/>
    <n v="5500.06"/>
    <n v="291895.84000000003"/>
    <n v="0"/>
    <n v="0"/>
    <n v="0"/>
    <n v="0"/>
    <n v="0"/>
    <n v="0"/>
    <n v="0"/>
    <n v="0"/>
    <n v="0"/>
    <n v="0"/>
    <n v="0"/>
    <s v="CF-380G-Services GRIP"/>
    <x v="12"/>
    <n v="15"/>
    <s v="Nat Gas Distribution Plant"/>
    <s v="380G-Services Plastic-GRIP"/>
    <n v="0"/>
    <n v="0"/>
    <x v="0"/>
    <n v="1211.05"/>
    <n v="33892.230000000003"/>
    <n v="3.9699999999999996E-3"/>
    <n v="3660606.24"/>
    <n v="0"/>
    <n v="0"/>
    <n v="0"/>
    <n v="0"/>
    <n v="0"/>
    <n v="0"/>
    <n v="1211.05"/>
    <n v="5500.06"/>
    <n v="5500.06"/>
    <n v="1211.05"/>
    <n v="325788.07"/>
    <n v="6711.1100000000006"/>
  </r>
  <r>
    <n v="1"/>
    <d v="2020-05-01T00:00:00"/>
    <d v="2021-06-01T00:00:00"/>
    <n v="433"/>
    <x v="5"/>
    <n v="3692718"/>
    <n v="3692718"/>
    <n v="1.8030000000000001E-2"/>
    <n v="5548.31"/>
    <n v="297444.15000000002"/>
    <n v="0"/>
    <n v="0"/>
    <n v="0"/>
    <n v="0"/>
    <n v="0"/>
    <n v="0"/>
    <n v="0"/>
    <n v="0"/>
    <n v="0"/>
    <n v="0"/>
    <n v="0"/>
    <s v="CF-380G-Services GRIP"/>
    <x v="12"/>
    <n v="15"/>
    <s v="Nat Gas Distribution Plant"/>
    <s v="380G-Services Plastic-GRIP"/>
    <n v="0"/>
    <n v="0"/>
    <x v="0"/>
    <n v="1221.67"/>
    <n v="35113.9"/>
    <n v="3.9699999999999996E-3"/>
    <n v="3692718"/>
    <n v="0"/>
    <n v="0"/>
    <n v="0"/>
    <n v="0"/>
    <n v="0"/>
    <n v="0"/>
    <n v="1221.67"/>
    <n v="5548.31"/>
    <n v="5548.31"/>
    <n v="1221.67"/>
    <n v="332558.05000000005"/>
    <n v="6769.9800000000005"/>
  </r>
  <r>
    <n v="1"/>
    <d v="2020-05-01T00:00:00"/>
    <d v="2021-06-01T00:00:00"/>
    <n v="434"/>
    <x v="0"/>
    <n v="5968740.8700000001"/>
    <n v="5968740.8700000001"/>
    <n v="3.5999999999999997E-2"/>
    <n v="17906.22"/>
    <n v="1571818.73"/>
    <n v="0"/>
    <n v="0"/>
    <n v="0"/>
    <n v="0"/>
    <n v="0"/>
    <n v="0"/>
    <n v="0"/>
    <n v="0"/>
    <n v="0"/>
    <n v="0"/>
    <n v="0"/>
    <s v="CF-3810-Meters"/>
    <x v="13"/>
    <n v="15"/>
    <s v="Nat Gas Distribution Plant"/>
    <s v="381-Meters"/>
    <n v="0"/>
    <n v="0"/>
    <x v="0"/>
    <n v="0"/>
    <n v="0"/>
    <n v="0"/>
    <n v="5968740.8700000001"/>
    <n v="0"/>
    <n v="0"/>
    <n v="0"/>
    <n v="0"/>
    <n v="0"/>
    <n v="0"/>
    <n v="0"/>
    <n v="17906.22"/>
    <n v="17906.22"/>
    <n v="0"/>
    <n v="1571818.73"/>
    <n v="17906.22"/>
  </r>
  <r>
    <n v="1"/>
    <d v="2020-05-01T00:00:00"/>
    <d v="2021-06-01T00:00:00"/>
    <n v="434"/>
    <x v="1"/>
    <n v="6058597.54"/>
    <n v="6058597.54"/>
    <n v="3.5999999999999997E-2"/>
    <n v="18175.79"/>
    <n v="1589994.52"/>
    <n v="0"/>
    <n v="0"/>
    <n v="0"/>
    <n v="0"/>
    <n v="0"/>
    <n v="0"/>
    <n v="0"/>
    <n v="0"/>
    <n v="0"/>
    <n v="0"/>
    <n v="0"/>
    <s v="CF-3810-Meters"/>
    <x v="13"/>
    <n v="15"/>
    <s v="Nat Gas Distribution Plant"/>
    <s v="381-Meters"/>
    <n v="0"/>
    <n v="0"/>
    <x v="0"/>
    <n v="0"/>
    <n v="0"/>
    <n v="0"/>
    <n v="6058597.54"/>
    <n v="0"/>
    <n v="0"/>
    <n v="0"/>
    <n v="0"/>
    <n v="0"/>
    <n v="0"/>
    <n v="0"/>
    <n v="18175.79"/>
    <n v="18175.79"/>
    <n v="0"/>
    <n v="1589994.52"/>
    <n v="18175.79"/>
  </r>
  <r>
    <n v="1"/>
    <d v="2020-05-01T00:00:00"/>
    <d v="2021-06-01T00:00:00"/>
    <n v="434"/>
    <x v="2"/>
    <n v="6135725.0099999998"/>
    <n v="6135725.0099999998"/>
    <n v="3.5999999999999997E-2"/>
    <n v="18407.18"/>
    <n v="1608401.7"/>
    <n v="0"/>
    <n v="0"/>
    <n v="0"/>
    <n v="0"/>
    <n v="0"/>
    <n v="0"/>
    <n v="0"/>
    <n v="0"/>
    <n v="0"/>
    <n v="0"/>
    <n v="0"/>
    <s v="CF-3810-Meters"/>
    <x v="13"/>
    <n v="15"/>
    <s v="Nat Gas Distribution Plant"/>
    <s v="381-Meters"/>
    <n v="0"/>
    <n v="0"/>
    <x v="0"/>
    <n v="0"/>
    <n v="0"/>
    <n v="0"/>
    <n v="6135725.0099999998"/>
    <n v="0"/>
    <n v="0"/>
    <n v="0"/>
    <n v="0"/>
    <n v="0"/>
    <n v="0"/>
    <n v="0"/>
    <n v="18407.18"/>
    <n v="18407.18"/>
    <n v="0"/>
    <n v="1608401.7"/>
    <n v="18407.18"/>
  </r>
  <r>
    <n v="1"/>
    <d v="2020-05-01T00:00:00"/>
    <d v="2021-06-01T00:00:00"/>
    <n v="434"/>
    <x v="3"/>
    <n v="6162631.1699999999"/>
    <n v="6162631.1699999999"/>
    <n v="3.5999999999999997E-2"/>
    <n v="18487.89"/>
    <n v="1626889.59"/>
    <n v="0"/>
    <n v="0"/>
    <n v="0"/>
    <n v="0"/>
    <n v="0"/>
    <n v="0"/>
    <n v="0"/>
    <n v="0"/>
    <n v="0"/>
    <n v="0"/>
    <n v="0"/>
    <s v="CF-3810-Meters"/>
    <x v="13"/>
    <n v="15"/>
    <s v="Nat Gas Distribution Plant"/>
    <s v="381-Meters"/>
    <n v="0"/>
    <n v="0"/>
    <x v="0"/>
    <n v="0"/>
    <n v="0"/>
    <n v="0"/>
    <n v="6162631.1699999999"/>
    <n v="0"/>
    <n v="0"/>
    <n v="0"/>
    <n v="0"/>
    <n v="0"/>
    <n v="0"/>
    <n v="0"/>
    <n v="18487.89"/>
    <n v="18487.89"/>
    <n v="0"/>
    <n v="1626889.59"/>
    <n v="18487.89"/>
  </r>
  <r>
    <n v="1"/>
    <d v="2020-05-01T00:00:00"/>
    <d v="2021-06-01T00:00:00"/>
    <n v="434"/>
    <x v="4"/>
    <n v="6244809.7800000003"/>
    <n v="6244809.7800000003"/>
    <n v="3.5999999999999997E-2"/>
    <n v="18734.43"/>
    <n v="1645624.02"/>
    <n v="0"/>
    <n v="0"/>
    <n v="0"/>
    <n v="0"/>
    <n v="0"/>
    <n v="0"/>
    <n v="0"/>
    <n v="0"/>
    <n v="0"/>
    <n v="0"/>
    <n v="0"/>
    <s v="CF-3810-Meters"/>
    <x v="13"/>
    <n v="15"/>
    <s v="Nat Gas Distribution Plant"/>
    <s v="381-Meters"/>
    <n v="0"/>
    <n v="0"/>
    <x v="0"/>
    <n v="0"/>
    <n v="0"/>
    <n v="0"/>
    <n v="6244809.7800000003"/>
    <n v="0"/>
    <n v="0"/>
    <n v="0"/>
    <n v="0"/>
    <n v="0"/>
    <n v="0"/>
    <n v="0"/>
    <n v="18734.43"/>
    <n v="18734.43"/>
    <n v="0"/>
    <n v="1645624.02"/>
    <n v="18734.43"/>
  </r>
  <r>
    <n v="1"/>
    <d v="2020-05-01T00:00:00"/>
    <d v="2021-06-01T00:00:00"/>
    <n v="434"/>
    <x v="5"/>
    <n v="6254616.7300000004"/>
    <n v="6254616.7300000004"/>
    <n v="3.5999999999999997E-2"/>
    <n v="18763.849999999999"/>
    <n v="1664387.87"/>
    <n v="0"/>
    <n v="0"/>
    <n v="0"/>
    <n v="0"/>
    <n v="0"/>
    <n v="0"/>
    <n v="0"/>
    <n v="0"/>
    <n v="0"/>
    <n v="0"/>
    <n v="0"/>
    <s v="CF-3810-Meters"/>
    <x v="13"/>
    <n v="15"/>
    <s v="Nat Gas Distribution Plant"/>
    <s v="381-Meters"/>
    <n v="0"/>
    <n v="0"/>
    <x v="0"/>
    <n v="0"/>
    <n v="0"/>
    <n v="0"/>
    <n v="6254616.7300000004"/>
    <n v="0"/>
    <n v="0"/>
    <n v="0"/>
    <n v="0"/>
    <n v="0"/>
    <n v="0"/>
    <n v="0"/>
    <n v="18763.850000000002"/>
    <n v="18763.849999999999"/>
    <n v="0"/>
    <n v="1664387.87"/>
    <n v="18763.849999999999"/>
  </r>
  <r>
    <n v="1"/>
    <d v="2020-05-01T00:00:00"/>
    <d v="2021-06-01T00:00:00"/>
    <n v="435"/>
    <x v="0"/>
    <n v="2216410.7599999998"/>
    <n v="2216410.7599999998"/>
    <n v="4.2999999999999997E-2"/>
    <n v="7942.14"/>
    <n v="1260134.06"/>
    <n v="0"/>
    <n v="0"/>
    <n v="0"/>
    <n v="0"/>
    <n v="0"/>
    <n v="0"/>
    <n v="0"/>
    <n v="0"/>
    <n v="0"/>
    <n v="0"/>
    <n v="0"/>
    <s v="CF-3811-Meters-MTU/DCU"/>
    <x v="14"/>
    <n v="15"/>
    <s v="Nat Gas Distribution Plant"/>
    <s v="381-Meters"/>
    <n v="0"/>
    <n v="0"/>
    <x v="0"/>
    <n v="0"/>
    <n v="0"/>
    <n v="0"/>
    <n v="2216410.7599999998"/>
    <n v="0"/>
    <n v="0"/>
    <n v="0"/>
    <n v="0"/>
    <n v="0"/>
    <n v="0"/>
    <n v="0"/>
    <n v="7942.14"/>
    <n v="7942.14"/>
    <n v="0"/>
    <n v="1260134.06"/>
    <n v="7942.14"/>
  </r>
  <r>
    <n v="1"/>
    <d v="2020-05-01T00:00:00"/>
    <d v="2021-06-01T00:00:00"/>
    <n v="435"/>
    <x v="1"/>
    <n v="2216410.7599999998"/>
    <n v="2216410.7599999998"/>
    <n v="4.2999999999999997E-2"/>
    <n v="7942.14"/>
    <n v="1268076.2"/>
    <n v="0"/>
    <n v="0"/>
    <n v="0"/>
    <n v="0"/>
    <n v="0"/>
    <n v="0"/>
    <n v="0"/>
    <n v="0"/>
    <n v="0"/>
    <n v="0"/>
    <n v="0"/>
    <s v="CF-3811-Meters-MTU/DCU"/>
    <x v="14"/>
    <n v="15"/>
    <s v="Nat Gas Distribution Plant"/>
    <s v="381-Meters"/>
    <n v="0"/>
    <n v="0"/>
    <x v="0"/>
    <n v="0"/>
    <n v="0"/>
    <n v="0"/>
    <n v="2216410.7599999998"/>
    <n v="0"/>
    <n v="0"/>
    <n v="0"/>
    <n v="0"/>
    <n v="0"/>
    <n v="0"/>
    <n v="0"/>
    <n v="7942.14"/>
    <n v="7942.14"/>
    <n v="0"/>
    <n v="1268076.2"/>
    <n v="7942.14"/>
  </r>
  <r>
    <n v="1"/>
    <d v="2020-05-01T00:00:00"/>
    <d v="2021-06-01T00:00:00"/>
    <n v="435"/>
    <x v="2"/>
    <n v="2216410.7599999998"/>
    <n v="2216410.7599999998"/>
    <n v="4.2999999999999997E-2"/>
    <n v="7942.14"/>
    <n v="1276018.3400000001"/>
    <n v="0"/>
    <n v="0"/>
    <n v="0"/>
    <n v="0"/>
    <n v="0"/>
    <n v="0"/>
    <n v="0"/>
    <n v="0"/>
    <n v="0"/>
    <n v="0"/>
    <n v="0"/>
    <s v="CF-3811-Meters-MTU/DCU"/>
    <x v="14"/>
    <n v="15"/>
    <s v="Nat Gas Distribution Plant"/>
    <s v="381-Meters"/>
    <n v="0"/>
    <n v="0"/>
    <x v="0"/>
    <n v="0"/>
    <n v="0"/>
    <n v="0"/>
    <n v="2216410.7599999998"/>
    <n v="0"/>
    <n v="0"/>
    <n v="0"/>
    <n v="0"/>
    <n v="0"/>
    <n v="0"/>
    <n v="0"/>
    <n v="7942.14"/>
    <n v="7942.14"/>
    <n v="0"/>
    <n v="1276018.3400000001"/>
    <n v="7942.14"/>
  </r>
  <r>
    <n v="1"/>
    <d v="2020-05-01T00:00:00"/>
    <d v="2021-06-01T00:00:00"/>
    <n v="435"/>
    <x v="3"/>
    <n v="2216410.7599999998"/>
    <n v="2216410.7599999998"/>
    <n v="4.2999999999999997E-2"/>
    <n v="7942.14"/>
    <n v="1283960.48"/>
    <n v="0"/>
    <n v="0"/>
    <n v="0"/>
    <n v="0"/>
    <n v="0"/>
    <n v="0"/>
    <n v="0"/>
    <n v="0"/>
    <n v="0"/>
    <n v="0"/>
    <n v="0"/>
    <s v="CF-3811-Meters-MTU/DCU"/>
    <x v="14"/>
    <n v="15"/>
    <s v="Nat Gas Distribution Plant"/>
    <s v="381-Meters"/>
    <n v="0"/>
    <n v="0"/>
    <x v="0"/>
    <n v="0"/>
    <n v="0"/>
    <n v="0"/>
    <n v="2216410.7599999998"/>
    <n v="0"/>
    <n v="0"/>
    <n v="0"/>
    <n v="0"/>
    <n v="0"/>
    <n v="0"/>
    <n v="0"/>
    <n v="7942.14"/>
    <n v="7942.14"/>
    <n v="0"/>
    <n v="1283960.48"/>
    <n v="7942.14"/>
  </r>
  <r>
    <n v="1"/>
    <d v="2020-05-01T00:00:00"/>
    <d v="2021-06-01T00:00:00"/>
    <n v="435"/>
    <x v="4"/>
    <n v="2216410.7599999998"/>
    <n v="2216410.7599999998"/>
    <n v="4.2999999999999997E-2"/>
    <n v="7942.14"/>
    <n v="1291902.6200000001"/>
    <n v="0"/>
    <n v="0"/>
    <n v="0"/>
    <n v="0"/>
    <n v="0"/>
    <n v="0"/>
    <n v="0"/>
    <n v="0"/>
    <n v="0"/>
    <n v="0"/>
    <n v="0"/>
    <s v="CF-3811-Meters-MTU/DCU"/>
    <x v="14"/>
    <n v="15"/>
    <s v="Nat Gas Distribution Plant"/>
    <s v="381-Meters"/>
    <n v="0"/>
    <n v="0"/>
    <x v="0"/>
    <n v="0"/>
    <n v="0"/>
    <n v="0"/>
    <n v="2216410.7599999998"/>
    <n v="0"/>
    <n v="0"/>
    <n v="0"/>
    <n v="0"/>
    <n v="0"/>
    <n v="0"/>
    <n v="0"/>
    <n v="7942.14"/>
    <n v="7942.14"/>
    <n v="0"/>
    <n v="1291902.6200000001"/>
    <n v="7942.14"/>
  </r>
  <r>
    <n v="1"/>
    <d v="2020-05-01T00:00:00"/>
    <d v="2021-06-01T00:00:00"/>
    <n v="435"/>
    <x v="5"/>
    <n v="2216410.7599999998"/>
    <n v="2216410.7599999998"/>
    <n v="4.2999999999999997E-2"/>
    <n v="7942.14"/>
    <n v="1299844.76"/>
    <n v="0"/>
    <n v="0"/>
    <n v="0"/>
    <n v="0"/>
    <n v="0"/>
    <n v="0"/>
    <n v="0"/>
    <n v="0"/>
    <n v="0"/>
    <n v="0"/>
    <n v="0"/>
    <s v="CF-3811-Meters-MTU/DCU"/>
    <x v="14"/>
    <n v="15"/>
    <s v="Nat Gas Distribution Plant"/>
    <s v="381-Meters"/>
    <n v="0"/>
    <n v="0"/>
    <x v="0"/>
    <n v="0"/>
    <n v="0"/>
    <n v="0"/>
    <n v="2216410.7599999998"/>
    <n v="0"/>
    <n v="0"/>
    <n v="0"/>
    <n v="0"/>
    <n v="0"/>
    <n v="0"/>
    <n v="0"/>
    <n v="7942.14"/>
    <n v="7942.14"/>
    <n v="0"/>
    <n v="1299844.76"/>
    <n v="7942.14"/>
  </r>
  <r>
    <n v="1"/>
    <d v="2020-05-01T00:00:00"/>
    <d v="2021-06-01T00:00:00"/>
    <n v="436"/>
    <x v="0"/>
    <n v="5110294.76"/>
    <n v="5110294.76"/>
    <n v="2.9090000000000001E-2"/>
    <n v="12388.21"/>
    <n v="1453901.43"/>
    <n v="0"/>
    <n v="-1121.43"/>
    <n v="0"/>
    <n v="0"/>
    <n v="0"/>
    <n v="0"/>
    <n v="0"/>
    <n v="0"/>
    <n v="0"/>
    <n v="0"/>
    <n v="0"/>
    <s v="CF-3820-Meter Installs"/>
    <x v="15"/>
    <n v="15"/>
    <s v="Nat Gas Distribution Plant"/>
    <s v="382-Meter Installations"/>
    <n v="0"/>
    <n v="0"/>
    <x v="0"/>
    <n v="1239.25"/>
    <n v="25836.86"/>
    <n v="2.9099999999999998E-3"/>
    <n v="5110294.76"/>
    <n v="0"/>
    <n v="0"/>
    <n v="0"/>
    <n v="0"/>
    <n v="0"/>
    <n v="0"/>
    <n v="1239.25"/>
    <n v="12388.210000000001"/>
    <n v="12388.21"/>
    <n v="1239.25"/>
    <n v="1479738.29"/>
    <n v="13627.46"/>
  </r>
  <r>
    <n v="1"/>
    <d v="2020-05-01T00:00:00"/>
    <d v="2021-06-01T00:00:00"/>
    <n v="436"/>
    <x v="1"/>
    <n v="5129949.9000000004"/>
    <n v="5129949.9000000004"/>
    <n v="2.9090000000000001E-2"/>
    <n v="12435.85"/>
    <n v="1466337.28"/>
    <n v="0"/>
    <n v="-932.78"/>
    <n v="0"/>
    <n v="0"/>
    <n v="0"/>
    <n v="0"/>
    <n v="0"/>
    <n v="0"/>
    <n v="0"/>
    <n v="0"/>
    <n v="0"/>
    <s v="CF-3820-Meter Installs"/>
    <x v="15"/>
    <n v="15"/>
    <s v="Nat Gas Distribution Plant"/>
    <s v="382-Meter Installations"/>
    <n v="0"/>
    <n v="0"/>
    <x v="0"/>
    <n v="1244.01"/>
    <n v="26148.09"/>
    <n v="2.9099999999999998E-3"/>
    <n v="5129949.9000000004"/>
    <n v="0"/>
    <n v="0"/>
    <n v="0"/>
    <n v="0"/>
    <n v="0"/>
    <n v="0"/>
    <n v="1244.01"/>
    <n v="12435.85"/>
    <n v="12435.85"/>
    <n v="1244.01"/>
    <n v="1492485.37"/>
    <n v="13679.86"/>
  </r>
  <r>
    <n v="1"/>
    <d v="2020-05-01T00:00:00"/>
    <d v="2021-06-01T00:00:00"/>
    <n v="436"/>
    <x v="2"/>
    <n v="5146704.92"/>
    <n v="5146704.92"/>
    <n v="2.9090000000000001E-2"/>
    <n v="12476.47"/>
    <n v="1478813.75"/>
    <n v="0"/>
    <n v="-2293.0500000000002"/>
    <n v="0"/>
    <n v="0"/>
    <n v="0"/>
    <n v="0"/>
    <n v="0"/>
    <n v="0"/>
    <n v="0"/>
    <n v="0"/>
    <n v="0"/>
    <s v="CF-3820-Meter Installs"/>
    <x v="15"/>
    <n v="15"/>
    <s v="Nat Gas Distribution Plant"/>
    <s v="382-Meter Installations"/>
    <n v="0"/>
    <n v="0"/>
    <x v="0"/>
    <n v="1248.08"/>
    <n v="25103.119999999999"/>
    <n v="2.9099999999999998E-3"/>
    <n v="5146704.92"/>
    <n v="0"/>
    <n v="0"/>
    <n v="0"/>
    <n v="0"/>
    <n v="0"/>
    <n v="0"/>
    <n v="1248.08"/>
    <n v="12476.470000000001"/>
    <n v="12476.47"/>
    <n v="1248.08"/>
    <n v="1503916.87"/>
    <n v="13724.55"/>
  </r>
  <r>
    <n v="1"/>
    <d v="2020-05-01T00:00:00"/>
    <d v="2021-06-01T00:00:00"/>
    <n v="436"/>
    <x v="3"/>
    <n v="5191808.88"/>
    <n v="5191808.88"/>
    <n v="2.9090000000000001E-2"/>
    <n v="12585.81"/>
    <n v="1491399.56"/>
    <n v="0"/>
    <n v="-1054.3499999999999"/>
    <n v="0"/>
    <n v="0"/>
    <n v="0"/>
    <n v="0"/>
    <n v="0"/>
    <n v="0"/>
    <n v="0"/>
    <n v="0"/>
    <n v="0"/>
    <s v="CF-3820-Meter Installs"/>
    <x v="15"/>
    <n v="15"/>
    <s v="Nat Gas Distribution Plant"/>
    <s v="382-Meter Installations"/>
    <n v="0"/>
    <n v="0"/>
    <x v="0"/>
    <n v="1259.01"/>
    <n v="25307.78"/>
    <n v="2.9099999999999998E-3"/>
    <n v="5191808.88"/>
    <n v="0"/>
    <n v="0"/>
    <n v="0"/>
    <n v="0"/>
    <n v="0"/>
    <n v="0"/>
    <n v="1259.01"/>
    <n v="12585.81"/>
    <n v="12585.81"/>
    <n v="1259.01"/>
    <n v="1516707.34"/>
    <n v="13844.82"/>
  </r>
  <r>
    <n v="1"/>
    <d v="2020-05-01T00:00:00"/>
    <d v="2021-06-01T00:00:00"/>
    <n v="436"/>
    <x v="4"/>
    <n v="5216441.74"/>
    <n v="5216441.74"/>
    <n v="2.9090000000000001E-2"/>
    <n v="12645.52"/>
    <n v="1504045.08"/>
    <n v="0"/>
    <n v="-923.3"/>
    <n v="0"/>
    <n v="0"/>
    <n v="0"/>
    <n v="0"/>
    <n v="0"/>
    <n v="0"/>
    <n v="0"/>
    <n v="0"/>
    <n v="0"/>
    <s v="CF-3820-Meter Installs"/>
    <x v="15"/>
    <n v="15"/>
    <s v="Nat Gas Distribution Plant"/>
    <s v="382-Meter Installations"/>
    <n v="0"/>
    <n v="0"/>
    <x v="0"/>
    <n v="1264.99"/>
    <n v="25649.47"/>
    <n v="2.9099999999999998E-3"/>
    <n v="5216441.74"/>
    <n v="0"/>
    <n v="0"/>
    <n v="0"/>
    <n v="0"/>
    <n v="0"/>
    <n v="0"/>
    <n v="1264.99"/>
    <n v="12645.52"/>
    <n v="12645.52"/>
    <n v="1264.99"/>
    <n v="1529694.55"/>
    <n v="13910.51"/>
  </r>
  <r>
    <n v="1"/>
    <d v="2020-05-01T00:00:00"/>
    <d v="2021-06-01T00:00:00"/>
    <n v="436"/>
    <x v="5"/>
    <n v="5236176.59"/>
    <n v="5236176.59"/>
    <n v="2.9090000000000001E-2"/>
    <n v="12693.36"/>
    <n v="1516738.44"/>
    <n v="0"/>
    <n v="-671.22"/>
    <n v="0"/>
    <n v="0"/>
    <n v="0"/>
    <n v="0"/>
    <n v="0"/>
    <n v="0"/>
    <n v="0"/>
    <n v="0"/>
    <n v="0"/>
    <s v="CF-3820-Meter Installs"/>
    <x v="15"/>
    <n v="15"/>
    <s v="Nat Gas Distribution Plant"/>
    <s v="382-Meter Installations"/>
    <n v="0"/>
    <n v="0"/>
    <x v="0"/>
    <n v="1269.77"/>
    <n v="26248.02"/>
    <n v="2.9099999999999998E-3"/>
    <n v="5236176.59"/>
    <n v="0"/>
    <n v="0"/>
    <n v="0"/>
    <n v="0"/>
    <n v="0"/>
    <n v="0"/>
    <n v="1269.77"/>
    <n v="12693.36"/>
    <n v="12693.36"/>
    <n v="1269.77"/>
    <n v="1542986.46"/>
    <n v="13963.130000000001"/>
  </r>
  <r>
    <n v="1"/>
    <d v="2020-05-01T00:00:00"/>
    <d v="2021-06-01T00:00:00"/>
    <n v="437"/>
    <x v="0"/>
    <n v="593040.09"/>
    <n v="593040.09"/>
    <n v="2.3640000000000001E-2"/>
    <n v="1168.29"/>
    <n v="243950.6"/>
    <n v="0"/>
    <n v="0"/>
    <n v="0"/>
    <n v="0"/>
    <n v="0"/>
    <n v="0"/>
    <n v="0"/>
    <n v="0"/>
    <n v="0"/>
    <n v="0"/>
    <n v="0"/>
    <s v="CF-3821-Meter Installs-MTU/DCU"/>
    <x v="16"/>
    <n v="15"/>
    <s v="Nat Gas Distribution Plant"/>
    <s v="382-Meter Installations"/>
    <n v="0"/>
    <n v="0"/>
    <x v="0"/>
    <n v="116.63"/>
    <n v="9941.67"/>
    <n v="2.3600000000000001E-3"/>
    <n v="593040.09"/>
    <n v="0"/>
    <n v="0"/>
    <n v="0"/>
    <n v="0"/>
    <n v="0"/>
    <n v="0"/>
    <n v="116.63"/>
    <n v="1168.29"/>
    <n v="1168.29"/>
    <n v="116.63"/>
    <n v="253892.27000000002"/>
    <n v="1284.92"/>
  </r>
  <r>
    <n v="1"/>
    <d v="2020-05-01T00:00:00"/>
    <d v="2021-06-01T00:00:00"/>
    <n v="437"/>
    <x v="1"/>
    <n v="593040.09"/>
    <n v="593040.09"/>
    <n v="2.3640000000000001E-2"/>
    <n v="1168.29"/>
    <n v="245118.89"/>
    <n v="0"/>
    <n v="0"/>
    <n v="0"/>
    <n v="0"/>
    <n v="0"/>
    <n v="0"/>
    <n v="0"/>
    <n v="0"/>
    <n v="0"/>
    <n v="0"/>
    <n v="0"/>
    <s v="CF-3821-Meter Installs-MTU/DCU"/>
    <x v="16"/>
    <n v="15"/>
    <s v="Nat Gas Distribution Plant"/>
    <s v="382-Meter Installations"/>
    <n v="0"/>
    <n v="0"/>
    <x v="0"/>
    <n v="116.63"/>
    <n v="10058.299999999999"/>
    <n v="2.3600000000000001E-3"/>
    <n v="593040.09"/>
    <n v="0"/>
    <n v="0"/>
    <n v="0"/>
    <n v="0"/>
    <n v="0"/>
    <n v="0"/>
    <n v="116.63"/>
    <n v="1168.29"/>
    <n v="1168.29"/>
    <n v="116.63"/>
    <n v="255177.19"/>
    <n v="1284.92"/>
  </r>
  <r>
    <n v="1"/>
    <d v="2020-05-01T00:00:00"/>
    <d v="2021-06-01T00:00:00"/>
    <n v="437"/>
    <x v="2"/>
    <n v="593040.09"/>
    <n v="593040.09"/>
    <n v="2.3640000000000001E-2"/>
    <n v="1168.29"/>
    <n v="246287.18"/>
    <n v="0"/>
    <n v="0"/>
    <n v="0"/>
    <n v="0"/>
    <n v="0"/>
    <n v="0"/>
    <n v="0"/>
    <n v="0"/>
    <n v="0"/>
    <n v="0"/>
    <n v="0"/>
    <s v="CF-3821-Meter Installs-MTU/DCU"/>
    <x v="16"/>
    <n v="15"/>
    <s v="Nat Gas Distribution Plant"/>
    <s v="382-Meter Installations"/>
    <n v="0"/>
    <n v="0"/>
    <x v="0"/>
    <n v="116.63"/>
    <n v="10174.93"/>
    <n v="2.3600000000000001E-3"/>
    <n v="593040.09"/>
    <n v="0"/>
    <n v="0"/>
    <n v="0"/>
    <n v="0"/>
    <n v="0"/>
    <n v="0"/>
    <n v="116.63"/>
    <n v="1168.29"/>
    <n v="1168.29"/>
    <n v="116.63"/>
    <n v="256462.11"/>
    <n v="1284.92"/>
  </r>
  <r>
    <n v="1"/>
    <d v="2020-05-01T00:00:00"/>
    <d v="2021-06-01T00:00:00"/>
    <n v="437"/>
    <x v="3"/>
    <n v="593040.09"/>
    <n v="593040.09"/>
    <n v="2.3640000000000001E-2"/>
    <n v="1168.29"/>
    <n v="247455.47"/>
    <n v="0"/>
    <n v="0"/>
    <n v="0"/>
    <n v="0"/>
    <n v="0"/>
    <n v="0"/>
    <n v="0"/>
    <n v="0"/>
    <n v="0"/>
    <n v="0"/>
    <n v="0"/>
    <s v="CF-3821-Meter Installs-MTU/DCU"/>
    <x v="16"/>
    <n v="15"/>
    <s v="Nat Gas Distribution Plant"/>
    <s v="382-Meter Installations"/>
    <n v="0"/>
    <n v="0"/>
    <x v="0"/>
    <n v="116.63"/>
    <n v="10291.56"/>
    <n v="2.3600000000000001E-3"/>
    <n v="593040.09"/>
    <n v="0"/>
    <n v="0"/>
    <n v="0"/>
    <n v="0"/>
    <n v="0"/>
    <n v="0"/>
    <n v="116.63"/>
    <n v="1168.29"/>
    <n v="1168.29"/>
    <n v="116.63"/>
    <n v="257747.03"/>
    <n v="1284.92"/>
  </r>
  <r>
    <n v="1"/>
    <d v="2020-05-01T00:00:00"/>
    <d v="2021-06-01T00:00:00"/>
    <n v="437"/>
    <x v="4"/>
    <n v="593040.09"/>
    <n v="593040.09"/>
    <n v="2.3640000000000001E-2"/>
    <n v="1168.29"/>
    <n v="248623.76"/>
    <n v="0"/>
    <n v="0"/>
    <n v="0"/>
    <n v="0"/>
    <n v="0"/>
    <n v="0"/>
    <n v="0"/>
    <n v="0"/>
    <n v="0"/>
    <n v="0"/>
    <n v="0"/>
    <s v="CF-3821-Meter Installs-MTU/DCU"/>
    <x v="16"/>
    <n v="15"/>
    <s v="Nat Gas Distribution Plant"/>
    <s v="382-Meter Installations"/>
    <n v="0"/>
    <n v="0"/>
    <x v="0"/>
    <n v="116.63"/>
    <n v="10408.19"/>
    <n v="2.3600000000000001E-3"/>
    <n v="593040.09"/>
    <n v="0"/>
    <n v="0"/>
    <n v="0"/>
    <n v="0"/>
    <n v="0"/>
    <n v="0"/>
    <n v="116.63"/>
    <n v="1168.29"/>
    <n v="1168.29"/>
    <n v="116.63"/>
    <n v="259031.95"/>
    <n v="1284.92"/>
  </r>
  <r>
    <n v="1"/>
    <d v="2020-05-01T00:00:00"/>
    <d v="2021-06-01T00:00:00"/>
    <n v="437"/>
    <x v="5"/>
    <n v="593040.09"/>
    <n v="593040.09"/>
    <n v="2.3640000000000001E-2"/>
    <n v="1168.29"/>
    <n v="249792.05"/>
    <n v="0"/>
    <n v="0"/>
    <n v="0"/>
    <n v="0"/>
    <n v="0"/>
    <n v="0"/>
    <n v="0"/>
    <n v="0"/>
    <n v="0"/>
    <n v="0"/>
    <n v="0"/>
    <s v="CF-3821-Meter Installs-MTU/DCU"/>
    <x v="16"/>
    <n v="15"/>
    <s v="Nat Gas Distribution Plant"/>
    <s v="382-Meter Installations"/>
    <n v="0"/>
    <n v="0"/>
    <x v="0"/>
    <n v="116.63"/>
    <n v="10524.82"/>
    <n v="2.3600000000000001E-3"/>
    <n v="593040.09"/>
    <n v="0"/>
    <n v="0"/>
    <n v="0"/>
    <n v="0"/>
    <n v="0"/>
    <n v="0"/>
    <n v="116.63"/>
    <n v="1168.29"/>
    <n v="1168.29"/>
    <n v="116.63"/>
    <n v="260316.87"/>
    <n v="1284.92"/>
  </r>
  <r>
    <n v="1"/>
    <d v="2020-05-01T00:00:00"/>
    <d v="2021-06-01T00:00:00"/>
    <n v="438"/>
    <x v="0"/>
    <n v="1906087.62"/>
    <n v="1906087.62"/>
    <n v="3.3000000000000002E-2"/>
    <n v="5241.74"/>
    <n v="920226.47"/>
    <n v="0"/>
    <n v="0"/>
    <n v="0"/>
    <n v="0"/>
    <n v="0"/>
    <n v="0"/>
    <n v="0"/>
    <n v="0"/>
    <n v="0"/>
    <n v="0"/>
    <n v="0"/>
    <s v="CF-3830-House Reg"/>
    <x v="17"/>
    <n v="15"/>
    <s v="Nat Gas Distribution Plant"/>
    <s v="383-House Regulators"/>
    <n v="0"/>
    <n v="0"/>
    <x v="0"/>
    <n v="0"/>
    <n v="0"/>
    <n v="0"/>
    <n v="1906087.62"/>
    <n v="0"/>
    <n v="0"/>
    <n v="0"/>
    <n v="0"/>
    <n v="0"/>
    <n v="0"/>
    <n v="0"/>
    <n v="5241.74"/>
    <n v="5241.74"/>
    <n v="0"/>
    <n v="920226.47"/>
    <n v="5241.74"/>
  </r>
  <r>
    <n v="1"/>
    <d v="2020-05-01T00:00:00"/>
    <d v="2021-06-01T00:00:00"/>
    <n v="438"/>
    <x v="1"/>
    <n v="1931400.47"/>
    <n v="1931400.47"/>
    <n v="3.3000000000000002E-2"/>
    <n v="5311.35"/>
    <n v="925537.82"/>
    <n v="0"/>
    <n v="0"/>
    <n v="0"/>
    <n v="0"/>
    <n v="0"/>
    <n v="0"/>
    <n v="0"/>
    <n v="0"/>
    <n v="0"/>
    <n v="0"/>
    <n v="0"/>
    <s v="CF-3830-House Reg"/>
    <x v="17"/>
    <n v="15"/>
    <s v="Nat Gas Distribution Plant"/>
    <s v="383-House Regulators"/>
    <n v="0"/>
    <n v="0"/>
    <x v="0"/>
    <n v="0"/>
    <n v="0"/>
    <n v="0"/>
    <n v="1931400.47"/>
    <n v="0"/>
    <n v="0"/>
    <n v="0"/>
    <n v="0"/>
    <n v="0"/>
    <n v="0"/>
    <n v="0"/>
    <n v="5311.35"/>
    <n v="5311.35"/>
    <n v="0"/>
    <n v="925537.82"/>
    <n v="5311.35"/>
  </r>
  <r>
    <n v="1"/>
    <d v="2020-05-01T00:00:00"/>
    <d v="2021-06-01T00:00:00"/>
    <n v="438"/>
    <x v="2"/>
    <n v="1954499.91"/>
    <n v="1954499.91"/>
    <n v="3.3000000000000002E-2"/>
    <n v="5374.87"/>
    <n v="930912.69"/>
    <n v="0"/>
    <n v="0"/>
    <n v="0"/>
    <n v="0"/>
    <n v="0"/>
    <n v="0"/>
    <n v="0"/>
    <n v="0"/>
    <n v="0"/>
    <n v="0"/>
    <n v="0"/>
    <s v="CF-3830-House Reg"/>
    <x v="17"/>
    <n v="15"/>
    <s v="Nat Gas Distribution Plant"/>
    <s v="383-House Regulators"/>
    <n v="0"/>
    <n v="0"/>
    <x v="0"/>
    <n v="0"/>
    <n v="0"/>
    <n v="0"/>
    <n v="1954499.91"/>
    <n v="0"/>
    <n v="0"/>
    <n v="0"/>
    <n v="0"/>
    <n v="0"/>
    <n v="0"/>
    <n v="0"/>
    <n v="5374.87"/>
    <n v="5374.87"/>
    <n v="0"/>
    <n v="930912.69"/>
    <n v="5374.87"/>
  </r>
  <r>
    <n v="1"/>
    <d v="2020-05-01T00:00:00"/>
    <d v="2021-06-01T00:00:00"/>
    <n v="438"/>
    <x v="3"/>
    <n v="1954499.91"/>
    <n v="1954499.91"/>
    <n v="3.3000000000000002E-2"/>
    <n v="5374.87"/>
    <n v="936287.56"/>
    <n v="0"/>
    <n v="0"/>
    <n v="0"/>
    <n v="0"/>
    <n v="0"/>
    <n v="0"/>
    <n v="0"/>
    <n v="0"/>
    <n v="0"/>
    <n v="0"/>
    <n v="0"/>
    <s v="CF-3830-House Reg"/>
    <x v="17"/>
    <n v="15"/>
    <s v="Nat Gas Distribution Plant"/>
    <s v="383-House Regulators"/>
    <n v="0"/>
    <n v="0"/>
    <x v="0"/>
    <n v="0"/>
    <n v="0"/>
    <n v="0"/>
    <n v="1954499.91"/>
    <n v="0"/>
    <n v="0"/>
    <n v="0"/>
    <n v="0"/>
    <n v="0"/>
    <n v="0"/>
    <n v="0"/>
    <n v="5374.87"/>
    <n v="5374.87"/>
    <n v="0"/>
    <n v="936287.56"/>
    <n v="5374.87"/>
  </r>
  <r>
    <n v="1"/>
    <d v="2020-05-01T00:00:00"/>
    <d v="2021-06-01T00:00:00"/>
    <n v="438"/>
    <x v="4"/>
    <n v="1954499.91"/>
    <n v="1954499.91"/>
    <n v="3.3000000000000002E-2"/>
    <n v="5374.87"/>
    <n v="941662.43"/>
    <n v="0"/>
    <n v="0"/>
    <n v="0"/>
    <n v="0"/>
    <n v="0"/>
    <n v="0"/>
    <n v="0"/>
    <n v="0"/>
    <n v="0"/>
    <n v="0"/>
    <n v="0"/>
    <s v="CF-3830-House Reg"/>
    <x v="17"/>
    <n v="15"/>
    <s v="Nat Gas Distribution Plant"/>
    <s v="383-House Regulators"/>
    <n v="0"/>
    <n v="0"/>
    <x v="0"/>
    <n v="0"/>
    <n v="0"/>
    <n v="0"/>
    <n v="1954499.91"/>
    <n v="0"/>
    <n v="0"/>
    <n v="0"/>
    <n v="0"/>
    <n v="0"/>
    <n v="0"/>
    <n v="0"/>
    <n v="5374.87"/>
    <n v="5374.87"/>
    <n v="0"/>
    <n v="941662.43"/>
    <n v="5374.87"/>
  </r>
  <r>
    <n v="1"/>
    <d v="2020-05-01T00:00:00"/>
    <d v="2021-06-01T00:00:00"/>
    <n v="438"/>
    <x v="5"/>
    <n v="1955748.6"/>
    <n v="1955748.6"/>
    <n v="3.3000000000000002E-2"/>
    <n v="5378.31"/>
    <n v="947040.74"/>
    <n v="0"/>
    <n v="0"/>
    <n v="0"/>
    <n v="0"/>
    <n v="0"/>
    <n v="0"/>
    <n v="0"/>
    <n v="0"/>
    <n v="0"/>
    <n v="0"/>
    <n v="0"/>
    <s v="CF-3830-House Reg"/>
    <x v="17"/>
    <n v="15"/>
    <s v="Nat Gas Distribution Plant"/>
    <s v="383-House Regulators"/>
    <n v="0"/>
    <n v="0"/>
    <x v="0"/>
    <n v="0"/>
    <n v="0"/>
    <n v="0"/>
    <n v="1955748.6"/>
    <n v="0"/>
    <n v="0"/>
    <n v="0"/>
    <n v="0"/>
    <n v="0"/>
    <n v="0"/>
    <n v="0"/>
    <n v="5378.31"/>
    <n v="5378.31"/>
    <n v="0"/>
    <n v="947040.74"/>
    <n v="5378.31"/>
  </r>
  <r>
    <n v="1"/>
    <d v="2020-05-01T00:00:00"/>
    <d v="2021-06-01T00:00:00"/>
    <n v="439"/>
    <x v="0"/>
    <n v="0"/>
    <n v="0"/>
    <n v="2.7E-2"/>
    <n v="0"/>
    <n v="4.8499999999999996"/>
    <n v="0"/>
    <n v="0"/>
    <n v="0"/>
    <n v="0"/>
    <n v="0"/>
    <n v="0"/>
    <n v="0"/>
    <n v="0"/>
    <n v="0"/>
    <n v="0"/>
    <n v="0"/>
    <s v="CF-3840-House Reg Installs"/>
    <x v="18"/>
    <n v="15"/>
    <s v="Nat Gas Distribution Plant"/>
    <s v="384-House Reg Installations"/>
    <n v="0"/>
    <n v="0"/>
    <x v="0"/>
    <n v="0"/>
    <n v="0"/>
    <n v="0"/>
    <n v="0"/>
    <n v="0"/>
    <n v="0"/>
    <n v="0"/>
    <n v="0"/>
    <n v="0"/>
    <n v="0"/>
    <n v="0"/>
    <n v="0"/>
    <n v="0"/>
    <n v="0"/>
    <n v="4.8499999999999996"/>
    <n v="0"/>
  </r>
  <r>
    <n v="1"/>
    <d v="2020-05-01T00:00:00"/>
    <d v="2021-06-01T00:00:00"/>
    <n v="439"/>
    <x v="1"/>
    <n v="0"/>
    <n v="0"/>
    <n v="2.7E-2"/>
    <n v="0"/>
    <n v="4.8499999999999996"/>
    <n v="0"/>
    <n v="0"/>
    <n v="0"/>
    <n v="0"/>
    <n v="0"/>
    <n v="0"/>
    <n v="0"/>
    <n v="0"/>
    <n v="0"/>
    <n v="0"/>
    <n v="0"/>
    <s v="CF-3840-House Reg Installs"/>
    <x v="18"/>
    <n v="15"/>
    <s v="Nat Gas Distribution Plant"/>
    <s v="384-House Reg Installations"/>
    <n v="0"/>
    <n v="0"/>
    <x v="0"/>
    <n v="0"/>
    <n v="0"/>
    <n v="0"/>
    <n v="0"/>
    <n v="0"/>
    <n v="0"/>
    <n v="0"/>
    <n v="0"/>
    <n v="0"/>
    <n v="0"/>
    <n v="0"/>
    <n v="0"/>
    <n v="0"/>
    <n v="0"/>
    <n v="4.8499999999999996"/>
    <n v="0"/>
  </r>
  <r>
    <n v="1"/>
    <d v="2020-05-01T00:00:00"/>
    <d v="2021-06-01T00:00:00"/>
    <n v="439"/>
    <x v="2"/>
    <n v="0"/>
    <n v="0"/>
    <n v="2.7E-2"/>
    <n v="0"/>
    <n v="4.8499999999999996"/>
    <n v="0"/>
    <n v="0"/>
    <n v="0"/>
    <n v="0"/>
    <n v="0"/>
    <n v="0"/>
    <n v="0"/>
    <n v="0"/>
    <n v="0"/>
    <n v="0"/>
    <n v="0"/>
    <s v="CF-3840-House Reg Installs"/>
    <x v="18"/>
    <n v="15"/>
    <s v="Nat Gas Distribution Plant"/>
    <s v="384-House Reg Installations"/>
    <n v="0"/>
    <n v="0"/>
    <x v="0"/>
    <n v="0"/>
    <n v="0"/>
    <n v="0"/>
    <n v="0"/>
    <n v="0"/>
    <n v="0"/>
    <n v="0"/>
    <n v="0"/>
    <n v="0"/>
    <n v="0"/>
    <n v="0"/>
    <n v="0"/>
    <n v="0"/>
    <n v="0"/>
    <n v="4.8499999999999996"/>
    <n v="0"/>
  </r>
  <r>
    <n v="1"/>
    <d v="2020-05-01T00:00:00"/>
    <d v="2021-06-01T00:00:00"/>
    <n v="439"/>
    <x v="3"/>
    <n v="0"/>
    <n v="0"/>
    <n v="2.7E-2"/>
    <n v="0"/>
    <n v="4.8499999999999996"/>
    <n v="0"/>
    <n v="0"/>
    <n v="0"/>
    <n v="0"/>
    <n v="0"/>
    <n v="0"/>
    <n v="0"/>
    <n v="0"/>
    <n v="0"/>
    <n v="0"/>
    <n v="0"/>
    <s v="CF-3840-House Reg Installs"/>
    <x v="18"/>
    <n v="15"/>
    <s v="Nat Gas Distribution Plant"/>
    <s v="384-House Reg Installations"/>
    <n v="0"/>
    <n v="0"/>
    <x v="0"/>
    <n v="0"/>
    <n v="0"/>
    <n v="0"/>
    <n v="0"/>
    <n v="0"/>
    <n v="0"/>
    <n v="0"/>
    <n v="0"/>
    <n v="0"/>
    <n v="0"/>
    <n v="0"/>
    <n v="0"/>
    <n v="0"/>
    <n v="0"/>
    <n v="4.8499999999999996"/>
    <n v="0"/>
  </r>
  <r>
    <n v="1"/>
    <d v="2020-05-01T00:00:00"/>
    <d v="2021-06-01T00:00:00"/>
    <n v="439"/>
    <x v="4"/>
    <n v="0"/>
    <n v="0"/>
    <n v="2.7E-2"/>
    <n v="0"/>
    <n v="4.8499999999999996"/>
    <n v="0"/>
    <n v="0"/>
    <n v="0"/>
    <n v="0"/>
    <n v="0"/>
    <n v="0"/>
    <n v="0"/>
    <n v="0"/>
    <n v="0"/>
    <n v="0"/>
    <n v="0"/>
    <s v="CF-3840-House Reg Installs"/>
    <x v="18"/>
    <n v="15"/>
    <s v="Nat Gas Distribution Plant"/>
    <s v="384-House Reg Installations"/>
    <n v="0"/>
    <n v="0"/>
    <x v="0"/>
    <n v="0"/>
    <n v="0"/>
    <n v="0"/>
    <n v="0"/>
    <n v="0"/>
    <n v="0"/>
    <n v="0"/>
    <n v="0"/>
    <n v="0"/>
    <n v="0"/>
    <n v="0"/>
    <n v="0"/>
    <n v="0"/>
    <n v="0"/>
    <n v="4.8499999999999996"/>
    <n v="0"/>
  </r>
  <r>
    <n v="1"/>
    <d v="2020-05-01T00:00:00"/>
    <d v="2021-06-01T00:00:00"/>
    <n v="439"/>
    <x v="5"/>
    <n v="0"/>
    <n v="0"/>
    <n v="2.7E-2"/>
    <n v="0"/>
    <n v="4.8499999999999996"/>
    <n v="0"/>
    <n v="0"/>
    <n v="0"/>
    <n v="0"/>
    <n v="0"/>
    <n v="0"/>
    <n v="0"/>
    <n v="0"/>
    <n v="0"/>
    <n v="0"/>
    <n v="0"/>
    <s v="CF-3840-House Reg Installs"/>
    <x v="18"/>
    <n v="15"/>
    <s v="Nat Gas Distribution Plant"/>
    <s v="384-House Reg Installations"/>
    <n v="0"/>
    <n v="0"/>
    <x v="0"/>
    <n v="0"/>
    <n v="0"/>
    <n v="0"/>
    <n v="0"/>
    <n v="0"/>
    <n v="0"/>
    <n v="0"/>
    <n v="0"/>
    <n v="0"/>
    <n v="0"/>
    <n v="0"/>
    <n v="0"/>
    <n v="0"/>
    <n v="0"/>
    <n v="4.8499999999999996"/>
    <n v="0"/>
  </r>
  <r>
    <n v="1"/>
    <d v="2020-05-01T00:00:00"/>
    <d v="2021-06-01T00:00:00"/>
    <n v="440"/>
    <x v="0"/>
    <n v="1735689.87"/>
    <n v="1735689.87"/>
    <n v="2.3E-2"/>
    <n v="3326.74"/>
    <n v="1084869.02"/>
    <n v="0"/>
    <n v="0"/>
    <n v="0"/>
    <n v="0"/>
    <n v="0"/>
    <n v="0"/>
    <n v="0"/>
    <n v="0"/>
    <n v="0"/>
    <n v="0"/>
    <n v="0"/>
    <s v="CF-3850-M&amp;R Stat Eq-Ind"/>
    <x v="19"/>
    <n v="15"/>
    <s v="Nat Gas Distribution Plant"/>
    <s v="385-Industrial M&amp;R Stat Equip"/>
    <n v="0"/>
    <n v="0"/>
    <x v="0"/>
    <n v="0"/>
    <n v="-37671.480000000003"/>
    <n v="0"/>
    <n v="1735689.87"/>
    <n v="0"/>
    <n v="0"/>
    <n v="0"/>
    <n v="0"/>
    <n v="0"/>
    <n v="0"/>
    <n v="0"/>
    <n v="3326.7400000000002"/>
    <n v="3326.74"/>
    <n v="0"/>
    <n v="1047197.54"/>
    <n v="3326.74"/>
  </r>
  <r>
    <n v="1"/>
    <d v="2020-05-01T00:00:00"/>
    <d v="2021-06-01T00:00:00"/>
    <n v="440"/>
    <x v="1"/>
    <n v="1735689.87"/>
    <n v="1735689.87"/>
    <n v="2.3E-2"/>
    <n v="3326.74"/>
    <n v="1088195.76"/>
    <n v="0"/>
    <n v="0"/>
    <n v="0"/>
    <n v="0"/>
    <n v="0"/>
    <n v="0"/>
    <n v="0"/>
    <n v="0"/>
    <n v="0"/>
    <n v="0"/>
    <n v="0"/>
    <s v="CF-3850-M&amp;R Stat Eq-Ind"/>
    <x v="19"/>
    <n v="15"/>
    <s v="Nat Gas Distribution Plant"/>
    <s v="385-Industrial M&amp;R Stat Equip"/>
    <n v="0"/>
    <n v="0"/>
    <x v="0"/>
    <n v="0"/>
    <n v="-37671.480000000003"/>
    <n v="0"/>
    <n v="1735689.87"/>
    <n v="0"/>
    <n v="0"/>
    <n v="0"/>
    <n v="0"/>
    <n v="0"/>
    <n v="0"/>
    <n v="0"/>
    <n v="3326.7400000000002"/>
    <n v="3326.74"/>
    <n v="0"/>
    <n v="1050524.28"/>
    <n v="3326.74"/>
  </r>
  <r>
    <n v="1"/>
    <d v="2020-05-01T00:00:00"/>
    <d v="2021-06-01T00:00:00"/>
    <n v="440"/>
    <x v="2"/>
    <n v="1735689.87"/>
    <n v="1735689.87"/>
    <n v="2.3E-2"/>
    <n v="3326.74"/>
    <n v="1091522.5"/>
    <n v="0"/>
    <n v="0"/>
    <n v="0"/>
    <n v="0"/>
    <n v="0"/>
    <n v="0"/>
    <n v="0"/>
    <n v="0"/>
    <n v="0"/>
    <n v="0"/>
    <n v="0"/>
    <s v="CF-3850-M&amp;R Stat Eq-Ind"/>
    <x v="19"/>
    <n v="15"/>
    <s v="Nat Gas Distribution Plant"/>
    <s v="385-Industrial M&amp;R Stat Equip"/>
    <n v="0"/>
    <n v="0"/>
    <x v="0"/>
    <n v="0"/>
    <n v="-37671.480000000003"/>
    <n v="0"/>
    <n v="1735689.87"/>
    <n v="0"/>
    <n v="0"/>
    <n v="0"/>
    <n v="0"/>
    <n v="0"/>
    <n v="0"/>
    <n v="0"/>
    <n v="3326.7400000000002"/>
    <n v="3326.74"/>
    <n v="0"/>
    <n v="1053851.02"/>
    <n v="3326.74"/>
  </r>
  <r>
    <n v="1"/>
    <d v="2020-05-01T00:00:00"/>
    <d v="2021-06-01T00:00:00"/>
    <n v="440"/>
    <x v="3"/>
    <n v="1735689.87"/>
    <n v="1735689.87"/>
    <n v="2.3E-2"/>
    <n v="3326.74"/>
    <n v="1094849.24"/>
    <n v="0"/>
    <n v="0"/>
    <n v="0"/>
    <n v="0"/>
    <n v="0"/>
    <n v="0"/>
    <n v="0"/>
    <n v="0"/>
    <n v="0"/>
    <n v="0"/>
    <n v="0"/>
    <s v="CF-3850-M&amp;R Stat Eq-Ind"/>
    <x v="19"/>
    <n v="15"/>
    <s v="Nat Gas Distribution Plant"/>
    <s v="385-Industrial M&amp;R Stat Equip"/>
    <n v="0"/>
    <n v="0"/>
    <x v="0"/>
    <n v="0"/>
    <n v="-37671.480000000003"/>
    <n v="0"/>
    <n v="1735689.87"/>
    <n v="0"/>
    <n v="0"/>
    <n v="0"/>
    <n v="0"/>
    <n v="0"/>
    <n v="0"/>
    <n v="0"/>
    <n v="3326.7400000000002"/>
    <n v="3326.74"/>
    <n v="0"/>
    <n v="1057177.76"/>
    <n v="3326.74"/>
  </r>
  <r>
    <n v="1"/>
    <d v="2020-05-01T00:00:00"/>
    <d v="2021-06-01T00:00:00"/>
    <n v="440"/>
    <x v="4"/>
    <n v="1735689.87"/>
    <n v="1735689.87"/>
    <n v="2.3E-2"/>
    <n v="3326.74"/>
    <n v="1098175.98"/>
    <n v="0"/>
    <n v="0"/>
    <n v="0"/>
    <n v="0"/>
    <n v="0"/>
    <n v="0"/>
    <n v="0"/>
    <n v="0"/>
    <n v="0"/>
    <n v="0"/>
    <n v="0"/>
    <s v="CF-3850-M&amp;R Stat Eq-Ind"/>
    <x v="19"/>
    <n v="15"/>
    <s v="Nat Gas Distribution Plant"/>
    <s v="385-Industrial M&amp;R Stat Equip"/>
    <n v="0"/>
    <n v="0"/>
    <x v="0"/>
    <n v="0"/>
    <n v="-37671.480000000003"/>
    <n v="0"/>
    <n v="1735689.87"/>
    <n v="0"/>
    <n v="0"/>
    <n v="0"/>
    <n v="0"/>
    <n v="0"/>
    <n v="0"/>
    <n v="0"/>
    <n v="3326.7400000000002"/>
    <n v="3326.74"/>
    <n v="0"/>
    <n v="1060504.5"/>
    <n v="3326.74"/>
  </r>
  <r>
    <n v="1"/>
    <d v="2020-05-01T00:00:00"/>
    <d v="2021-06-01T00:00:00"/>
    <n v="440"/>
    <x v="5"/>
    <n v="1735689.87"/>
    <n v="1735689.87"/>
    <n v="2.3E-2"/>
    <n v="3326.74"/>
    <n v="1101502.72"/>
    <n v="0"/>
    <n v="0"/>
    <n v="0"/>
    <n v="0"/>
    <n v="0"/>
    <n v="0"/>
    <n v="0"/>
    <n v="0"/>
    <n v="0"/>
    <n v="0"/>
    <n v="0"/>
    <s v="CF-3850-M&amp;R Stat Eq-Ind"/>
    <x v="19"/>
    <n v="15"/>
    <s v="Nat Gas Distribution Plant"/>
    <s v="385-Industrial M&amp;R Stat Equip"/>
    <n v="0"/>
    <n v="0"/>
    <x v="0"/>
    <n v="0"/>
    <n v="-37671.480000000003"/>
    <n v="0"/>
    <n v="1735689.87"/>
    <n v="0"/>
    <n v="0"/>
    <n v="0"/>
    <n v="0"/>
    <n v="0"/>
    <n v="0"/>
    <n v="0"/>
    <n v="3326.7400000000002"/>
    <n v="3326.74"/>
    <n v="0"/>
    <n v="1063831.24"/>
    <n v="3326.74"/>
  </r>
  <r>
    <n v="1"/>
    <d v="2020-05-01T00:00:00"/>
    <d v="2021-06-01T00:00:00"/>
    <n v="441"/>
    <x v="0"/>
    <n v="1122676.69"/>
    <n v="1122676.69"/>
    <n v="0.04"/>
    <n v="3742.26"/>
    <n v="633988.27"/>
    <n v="0"/>
    <n v="0"/>
    <n v="0"/>
    <n v="0"/>
    <n v="0"/>
    <n v="0"/>
    <n v="0"/>
    <n v="0"/>
    <n v="0"/>
    <n v="0"/>
    <n v="0"/>
    <s v="CF-3870-Other Eq"/>
    <x v="20"/>
    <n v="15"/>
    <s v="Nat Gas Distribution Plant"/>
    <s v="387-Other Equipment"/>
    <n v="0"/>
    <n v="0"/>
    <x v="0"/>
    <n v="0"/>
    <n v="3936.04"/>
    <n v="0"/>
    <n v="1122676.69"/>
    <n v="0"/>
    <n v="0"/>
    <n v="0"/>
    <n v="0"/>
    <n v="0"/>
    <n v="0"/>
    <n v="0"/>
    <n v="3742.26"/>
    <n v="3742.26"/>
    <n v="0"/>
    <n v="637924.31000000006"/>
    <n v="3742.26"/>
  </r>
  <r>
    <n v="1"/>
    <d v="2020-05-01T00:00:00"/>
    <d v="2021-06-01T00:00:00"/>
    <n v="441"/>
    <x v="1"/>
    <n v="1122676.69"/>
    <n v="1122676.69"/>
    <n v="0.04"/>
    <n v="3742.26"/>
    <n v="637730.53"/>
    <n v="0"/>
    <n v="0"/>
    <n v="0"/>
    <n v="0"/>
    <n v="0"/>
    <n v="0"/>
    <n v="0"/>
    <n v="0"/>
    <n v="0"/>
    <n v="0"/>
    <n v="0"/>
    <s v="CF-3870-Other Eq"/>
    <x v="20"/>
    <n v="15"/>
    <s v="Nat Gas Distribution Plant"/>
    <s v="387-Other Equipment"/>
    <n v="0"/>
    <n v="0"/>
    <x v="0"/>
    <n v="0"/>
    <n v="3936.04"/>
    <n v="0"/>
    <n v="1122676.69"/>
    <n v="0"/>
    <n v="0"/>
    <n v="0"/>
    <n v="0"/>
    <n v="0"/>
    <n v="0"/>
    <n v="0"/>
    <n v="3742.26"/>
    <n v="3742.26"/>
    <n v="0"/>
    <n v="641666.57000000007"/>
    <n v="3742.26"/>
  </r>
  <r>
    <n v="1"/>
    <d v="2020-05-01T00:00:00"/>
    <d v="2021-06-01T00:00:00"/>
    <n v="441"/>
    <x v="2"/>
    <n v="1122676.69"/>
    <n v="1122676.69"/>
    <n v="0.04"/>
    <n v="3742.26"/>
    <n v="641472.79"/>
    <n v="0"/>
    <n v="0"/>
    <n v="0"/>
    <n v="0"/>
    <n v="0"/>
    <n v="0"/>
    <n v="0"/>
    <n v="0"/>
    <n v="0"/>
    <n v="0"/>
    <n v="0"/>
    <s v="CF-3870-Other Eq"/>
    <x v="20"/>
    <n v="15"/>
    <s v="Nat Gas Distribution Plant"/>
    <s v="387-Other Equipment"/>
    <n v="0"/>
    <n v="0"/>
    <x v="0"/>
    <n v="0"/>
    <n v="3936.04"/>
    <n v="0"/>
    <n v="1122676.69"/>
    <n v="0"/>
    <n v="0"/>
    <n v="0"/>
    <n v="0"/>
    <n v="0"/>
    <n v="0"/>
    <n v="0"/>
    <n v="3742.26"/>
    <n v="3742.26"/>
    <n v="0"/>
    <n v="645408.83000000007"/>
    <n v="3742.26"/>
  </r>
  <r>
    <n v="1"/>
    <d v="2020-05-01T00:00:00"/>
    <d v="2021-06-01T00:00:00"/>
    <n v="441"/>
    <x v="3"/>
    <n v="1122676.69"/>
    <n v="1122676.69"/>
    <n v="0.04"/>
    <n v="3742.26"/>
    <n v="645215.05000000005"/>
    <n v="0"/>
    <n v="0"/>
    <n v="0"/>
    <n v="0"/>
    <n v="0"/>
    <n v="0"/>
    <n v="0"/>
    <n v="0"/>
    <n v="0"/>
    <n v="0"/>
    <n v="0"/>
    <s v="CF-3870-Other Eq"/>
    <x v="20"/>
    <n v="15"/>
    <s v="Nat Gas Distribution Plant"/>
    <s v="387-Other Equipment"/>
    <n v="0"/>
    <n v="0"/>
    <x v="0"/>
    <n v="0"/>
    <n v="3936.04"/>
    <n v="0"/>
    <n v="1122676.69"/>
    <n v="0"/>
    <n v="0"/>
    <n v="0"/>
    <n v="0"/>
    <n v="0"/>
    <n v="0"/>
    <n v="0"/>
    <n v="3742.26"/>
    <n v="3742.26"/>
    <n v="0"/>
    <n v="649151.09000000008"/>
    <n v="3742.26"/>
  </r>
  <r>
    <n v="1"/>
    <d v="2020-05-01T00:00:00"/>
    <d v="2021-06-01T00:00:00"/>
    <n v="441"/>
    <x v="4"/>
    <n v="1122676.69"/>
    <n v="1122676.69"/>
    <n v="0.04"/>
    <n v="3742.26"/>
    <n v="648957.31000000006"/>
    <n v="0"/>
    <n v="0"/>
    <n v="0"/>
    <n v="0"/>
    <n v="0"/>
    <n v="0"/>
    <n v="0"/>
    <n v="0"/>
    <n v="0"/>
    <n v="0"/>
    <n v="0"/>
    <s v="CF-3870-Other Eq"/>
    <x v="20"/>
    <n v="15"/>
    <s v="Nat Gas Distribution Plant"/>
    <s v="387-Other Equipment"/>
    <n v="0"/>
    <n v="0"/>
    <x v="0"/>
    <n v="0"/>
    <n v="3936.04"/>
    <n v="0"/>
    <n v="1122676.69"/>
    <n v="0"/>
    <n v="0"/>
    <n v="0"/>
    <n v="0"/>
    <n v="0"/>
    <n v="0"/>
    <n v="0"/>
    <n v="3742.26"/>
    <n v="3742.26"/>
    <n v="0"/>
    <n v="652893.35000000009"/>
    <n v="3742.26"/>
  </r>
  <r>
    <n v="1"/>
    <d v="2020-05-01T00:00:00"/>
    <d v="2021-06-01T00:00:00"/>
    <n v="441"/>
    <x v="5"/>
    <n v="1122676.69"/>
    <n v="1122676.69"/>
    <n v="0.04"/>
    <n v="3742.26"/>
    <n v="652699.56999999995"/>
    <n v="0"/>
    <n v="0"/>
    <n v="0"/>
    <n v="0"/>
    <n v="0"/>
    <n v="0"/>
    <n v="0"/>
    <n v="0"/>
    <n v="0"/>
    <n v="0"/>
    <n v="0"/>
    <s v="CF-3870-Other Eq"/>
    <x v="20"/>
    <n v="15"/>
    <s v="Nat Gas Distribution Plant"/>
    <s v="387-Other Equipment"/>
    <n v="0"/>
    <n v="0"/>
    <x v="0"/>
    <n v="0"/>
    <n v="3936.04"/>
    <n v="0"/>
    <n v="1122676.69"/>
    <n v="0"/>
    <n v="0"/>
    <n v="0"/>
    <n v="0"/>
    <n v="0"/>
    <n v="0"/>
    <n v="0"/>
    <n v="3742.26"/>
    <n v="3742.26"/>
    <n v="0"/>
    <n v="656635.61"/>
    <n v="3742.26"/>
  </r>
  <r>
    <n v="1"/>
    <d v="2020-05-01T00:00:00"/>
    <d v="2021-06-01T00:00:00"/>
    <n v="442"/>
    <x v="0"/>
    <n v="5995"/>
    <n v="5995"/>
    <n v="0"/>
    <n v="0"/>
    <n v="1318.13"/>
    <n v="0"/>
    <n v="0"/>
    <n v="0"/>
    <n v="0"/>
    <n v="0"/>
    <n v="0"/>
    <n v="0"/>
    <n v="0"/>
    <n v="0"/>
    <n v="0"/>
    <n v="0"/>
    <s v="CF-3890-Land &amp; Land Rights"/>
    <x v="21"/>
    <n v="16"/>
    <s v="Nat Gas General Plant"/>
    <s v="389-Land - General"/>
    <n v="0"/>
    <n v="0"/>
    <x v="0"/>
    <n v="0"/>
    <n v="0"/>
    <n v="0"/>
    <n v="5995"/>
    <n v="0"/>
    <n v="0"/>
    <n v="0"/>
    <n v="0"/>
    <n v="0"/>
    <n v="0"/>
    <n v="0"/>
    <n v="0"/>
    <n v="0"/>
    <n v="0"/>
    <n v="1318.13"/>
    <n v="0"/>
  </r>
  <r>
    <n v="1"/>
    <d v="2020-05-01T00:00:00"/>
    <d v="2021-06-01T00:00:00"/>
    <n v="442"/>
    <x v="1"/>
    <n v="5995"/>
    <n v="5995"/>
    <n v="0"/>
    <n v="0"/>
    <n v="1318.13"/>
    <n v="0"/>
    <n v="0"/>
    <n v="0"/>
    <n v="0"/>
    <n v="0"/>
    <n v="0"/>
    <n v="0"/>
    <n v="0"/>
    <n v="0"/>
    <n v="0"/>
    <n v="0"/>
    <s v="CF-3890-Land &amp; Land Rights"/>
    <x v="21"/>
    <n v="16"/>
    <s v="Nat Gas General Plant"/>
    <s v="389-Land - General"/>
    <n v="0"/>
    <n v="0"/>
    <x v="0"/>
    <n v="0"/>
    <n v="0"/>
    <n v="0"/>
    <n v="5995"/>
    <n v="0"/>
    <n v="0"/>
    <n v="0"/>
    <n v="0"/>
    <n v="0"/>
    <n v="0"/>
    <n v="0"/>
    <n v="0"/>
    <n v="0"/>
    <n v="0"/>
    <n v="1318.13"/>
    <n v="0"/>
  </r>
  <r>
    <n v="1"/>
    <d v="2020-05-01T00:00:00"/>
    <d v="2021-06-01T00:00:00"/>
    <n v="442"/>
    <x v="2"/>
    <n v="5995"/>
    <n v="5995"/>
    <n v="0"/>
    <n v="0"/>
    <n v="1318.13"/>
    <n v="0"/>
    <n v="0"/>
    <n v="0"/>
    <n v="0"/>
    <n v="0"/>
    <n v="0"/>
    <n v="0"/>
    <n v="0"/>
    <n v="0"/>
    <n v="0"/>
    <n v="0"/>
    <s v="CF-3890-Land &amp; Land Rights"/>
    <x v="21"/>
    <n v="16"/>
    <s v="Nat Gas General Plant"/>
    <s v="389-Land - General"/>
    <n v="0"/>
    <n v="0"/>
    <x v="0"/>
    <n v="0"/>
    <n v="0"/>
    <n v="0"/>
    <n v="5995"/>
    <n v="0"/>
    <n v="0"/>
    <n v="0"/>
    <n v="0"/>
    <n v="0"/>
    <n v="0"/>
    <n v="0"/>
    <n v="0"/>
    <n v="0"/>
    <n v="0"/>
    <n v="1318.13"/>
    <n v="0"/>
  </r>
  <r>
    <n v="1"/>
    <d v="2020-05-01T00:00:00"/>
    <d v="2021-06-01T00:00:00"/>
    <n v="442"/>
    <x v="3"/>
    <n v="5995"/>
    <n v="5995"/>
    <n v="0"/>
    <n v="0"/>
    <n v="1318.13"/>
    <n v="0"/>
    <n v="0"/>
    <n v="0"/>
    <n v="0"/>
    <n v="0"/>
    <n v="0"/>
    <n v="0"/>
    <n v="0"/>
    <n v="0"/>
    <n v="0"/>
    <n v="0"/>
    <s v="CF-3890-Land &amp; Land Rights"/>
    <x v="21"/>
    <n v="16"/>
    <s v="Nat Gas General Plant"/>
    <s v="389-Land - General"/>
    <n v="0"/>
    <n v="0"/>
    <x v="0"/>
    <n v="0"/>
    <n v="0"/>
    <n v="0"/>
    <n v="5995"/>
    <n v="0"/>
    <n v="0"/>
    <n v="0"/>
    <n v="0"/>
    <n v="0"/>
    <n v="0"/>
    <n v="0"/>
    <n v="0"/>
    <n v="0"/>
    <n v="0"/>
    <n v="1318.13"/>
    <n v="0"/>
  </r>
  <r>
    <n v="1"/>
    <d v="2020-05-01T00:00:00"/>
    <d v="2021-06-01T00:00:00"/>
    <n v="442"/>
    <x v="4"/>
    <n v="5995"/>
    <n v="5995"/>
    <n v="0"/>
    <n v="0"/>
    <n v="1318.13"/>
    <n v="0"/>
    <n v="0"/>
    <n v="0"/>
    <n v="0"/>
    <n v="0"/>
    <n v="0"/>
    <n v="0"/>
    <n v="0"/>
    <n v="0"/>
    <n v="0"/>
    <n v="0"/>
    <s v="CF-3890-Land &amp; Land Rights"/>
    <x v="21"/>
    <n v="16"/>
    <s v="Nat Gas General Plant"/>
    <s v="389-Land - General"/>
    <n v="0"/>
    <n v="0"/>
    <x v="0"/>
    <n v="0"/>
    <n v="0"/>
    <n v="0"/>
    <n v="5995"/>
    <n v="0"/>
    <n v="0"/>
    <n v="0"/>
    <n v="0"/>
    <n v="0"/>
    <n v="0"/>
    <n v="0"/>
    <n v="0"/>
    <n v="0"/>
    <n v="0"/>
    <n v="1318.13"/>
    <n v="0"/>
  </r>
  <r>
    <n v="1"/>
    <d v="2020-05-01T00:00:00"/>
    <d v="2021-06-01T00:00:00"/>
    <n v="442"/>
    <x v="5"/>
    <n v="8060"/>
    <n v="8060"/>
    <n v="0"/>
    <n v="0"/>
    <n v="1318.13"/>
    <n v="0"/>
    <n v="0"/>
    <n v="0"/>
    <n v="0"/>
    <n v="0"/>
    <n v="0"/>
    <n v="0"/>
    <n v="0"/>
    <n v="0"/>
    <n v="0"/>
    <n v="0"/>
    <s v="CF-3890-Land &amp; Land Rights"/>
    <x v="21"/>
    <n v="16"/>
    <s v="Nat Gas General Plant"/>
    <s v="389-Land - General"/>
    <n v="0"/>
    <n v="0"/>
    <x v="0"/>
    <n v="0"/>
    <n v="0"/>
    <n v="0"/>
    <n v="8060"/>
    <n v="0"/>
    <n v="0"/>
    <n v="0"/>
    <n v="0"/>
    <n v="0"/>
    <n v="0"/>
    <n v="0"/>
    <n v="0"/>
    <n v="0"/>
    <n v="0"/>
    <n v="1318.13"/>
    <n v="0"/>
  </r>
  <r>
    <n v="1"/>
    <d v="2020-05-01T00:00:00"/>
    <d v="2021-06-01T00:00:00"/>
    <n v="443"/>
    <x v="0"/>
    <n v="16463.04"/>
    <n v="16463.04"/>
    <n v="0"/>
    <n v="0"/>
    <n v="0"/>
    <n v="0"/>
    <n v="0"/>
    <n v="0"/>
    <n v="0"/>
    <n v="0"/>
    <n v="0"/>
    <n v="0"/>
    <n v="0"/>
    <n v="0"/>
    <n v="0"/>
    <n v="0"/>
    <s v="CF-389A-Alloc Land-FB"/>
    <x v="22"/>
    <n v="16"/>
    <s v="Nat Gas General Plant"/>
    <s v="389-Land - General"/>
    <n v="0"/>
    <n v="0"/>
    <x v="0"/>
    <n v="0"/>
    <n v="0"/>
    <n v="0"/>
    <n v="16463.04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43"/>
    <x v="1"/>
    <n v="16463.04"/>
    <n v="16463.04"/>
    <n v="0"/>
    <n v="0"/>
    <n v="0"/>
    <n v="0"/>
    <n v="0"/>
    <n v="0"/>
    <n v="0"/>
    <n v="0"/>
    <n v="0"/>
    <n v="0"/>
    <n v="0"/>
    <n v="0"/>
    <n v="0"/>
    <n v="0"/>
    <s v="CF-389A-Alloc Land-FB"/>
    <x v="22"/>
    <n v="16"/>
    <s v="Nat Gas General Plant"/>
    <s v="389-Land - General"/>
    <n v="0"/>
    <n v="0"/>
    <x v="0"/>
    <n v="0"/>
    <n v="0"/>
    <n v="0"/>
    <n v="16463.04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43"/>
    <x v="2"/>
    <n v="16463.04"/>
    <n v="16463.04"/>
    <n v="0"/>
    <n v="0"/>
    <n v="0"/>
    <n v="0"/>
    <n v="0"/>
    <n v="0"/>
    <n v="0"/>
    <n v="0"/>
    <n v="0"/>
    <n v="0"/>
    <n v="0"/>
    <n v="0"/>
    <n v="0"/>
    <n v="0"/>
    <s v="CF-389A-Alloc Land-FB"/>
    <x v="22"/>
    <n v="16"/>
    <s v="Nat Gas General Plant"/>
    <s v="389-Land - General"/>
    <n v="0"/>
    <n v="0"/>
    <x v="0"/>
    <n v="0"/>
    <n v="0"/>
    <n v="0"/>
    <n v="16463.04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43"/>
    <x v="3"/>
    <n v="16463.04"/>
    <n v="16463.04"/>
    <n v="0"/>
    <n v="0"/>
    <n v="0"/>
    <n v="0"/>
    <n v="0"/>
    <n v="0"/>
    <n v="0"/>
    <n v="0"/>
    <n v="0"/>
    <n v="0"/>
    <n v="0"/>
    <n v="0"/>
    <n v="0"/>
    <n v="0"/>
    <s v="CF-389A-Alloc Land-FB"/>
    <x v="22"/>
    <n v="16"/>
    <s v="Nat Gas General Plant"/>
    <s v="389-Land - General"/>
    <n v="0"/>
    <n v="0"/>
    <x v="0"/>
    <n v="0"/>
    <n v="0"/>
    <n v="0"/>
    <n v="16463.04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43"/>
    <x v="4"/>
    <n v="16463.04"/>
    <n v="16463.04"/>
    <n v="0"/>
    <n v="0"/>
    <n v="0"/>
    <n v="0"/>
    <n v="0"/>
    <n v="0"/>
    <n v="0"/>
    <n v="0"/>
    <n v="0"/>
    <n v="0"/>
    <n v="0"/>
    <n v="0"/>
    <n v="0"/>
    <n v="0"/>
    <s v="CF-389A-Alloc Land-FB"/>
    <x v="22"/>
    <n v="16"/>
    <s v="Nat Gas General Plant"/>
    <s v="389-Land - General"/>
    <n v="0"/>
    <n v="0"/>
    <x v="0"/>
    <n v="0"/>
    <n v="0"/>
    <n v="0"/>
    <n v="16463.04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43"/>
    <x v="5"/>
    <n v="16463.04"/>
    <n v="16463.04"/>
    <n v="0"/>
    <n v="0"/>
    <n v="0"/>
    <n v="0"/>
    <n v="0"/>
    <n v="0"/>
    <n v="0"/>
    <n v="0"/>
    <n v="0"/>
    <n v="0"/>
    <n v="0"/>
    <n v="0"/>
    <n v="0"/>
    <n v="0"/>
    <s v="CF-389A-Alloc Land-FB"/>
    <x v="22"/>
    <n v="16"/>
    <s v="Nat Gas General Plant"/>
    <s v="389-Land - General"/>
    <n v="0"/>
    <n v="0"/>
    <x v="0"/>
    <n v="0"/>
    <n v="0"/>
    <n v="0"/>
    <n v="16463.04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44"/>
    <x v="0"/>
    <n v="68679.06"/>
    <n v="68679.06"/>
    <n v="2.3E-2"/>
    <n v="131.63"/>
    <n v="-180433.49"/>
    <n v="0"/>
    <n v="0"/>
    <n v="0"/>
    <n v="0"/>
    <n v="0"/>
    <n v="0"/>
    <n v="0"/>
    <n v="0"/>
    <n v="0"/>
    <n v="0"/>
    <n v="0"/>
    <s v="CF-3900-Struc&amp;Impr"/>
    <x v="23"/>
    <n v="16"/>
    <s v="Nat Gas General Plant"/>
    <s v="390-Structures and Improvements"/>
    <n v="0"/>
    <n v="0"/>
    <x v="0"/>
    <n v="0"/>
    <n v="0"/>
    <n v="0"/>
    <n v="68679.06"/>
    <n v="0"/>
    <n v="0"/>
    <n v="0"/>
    <n v="0"/>
    <n v="0"/>
    <n v="0"/>
    <n v="0"/>
    <n v="131.63"/>
    <n v="131.63"/>
    <n v="0"/>
    <n v="-180433.49"/>
    <n v="131.63"/>
  </r>
  <r>
    <n v="1"/>
    <d v="2020-05-01T00:00:00"/>
    <d v="2021-06-01T00:00:00"/>
    <n v="444"/>
    <x v="1"/>
    <n v="68679.06"/>
    <n v="68679.06"/>
    <n v="2.3E-2"/>
    <n v="131.63"/>
    <n v="-180301.86"/>
    <n v="0"/>
    <n v="0"/>
    <n v="0"/>
    <n v="0"/>
    <n v="0"/>
    <n v="0"/>
    <n v="0"/>
    <n v="0"/>
    <n v="0"/>
    <n v="0"/>
    <n v="0"/>
    <s v="CF-3900-Struc&amp;Impr"/>
    <x v="23"/>
    <n v="16"/>
    <s v="Nat Gas General Plant"/>
    <s v="390-Structures and Improvements"/>
    <n v="0"/>
    <n v="0"/>
    <x v="0"/>
    <n v="0"/>
    <n v="0"/>
    <n v="0"/>
    <n v="68679.06"/>
    <n v="0"/>
    <n v="0"/>
    <n v="0"/>
    <n v="0"/>
    <n v="0"/>
    <n v="0"/>
    <n v="0"/>
    <n v="131.63"/>
    <n v="131.63"/>
    <n v="0"/>
    <n v="-180301.86"/>
    <n v="131.63"/>
  </r>
  <r>
    <n v="1"/>
    <d v="2020-05-01T00:00:00"/>
    <d v="2021-06-01T00:00:00"/>
    <n v="444"/>
    <x v="2"/>
    <n v="83679.06"/>
    <n v="83679.06"/>
    <n v="2.3E-2"/>
    <n v="160.38"/>
    <n v="-180141.48"/>
    <n v="0"/>
    <n v="0"/>
    <n v="0"/>
    <n v="0"/>
    <n v="0"/>
    <n v="0"/>
    <n v="0"/>
    <n v="0"/>
    <n v="0"/>
    <n v="0"/>
    <n v="0"/>
    <s v="CF-3900-Struc&amp;Impr"/>
    <x v="23"/>
    <n v="16"/>
    <s v="Nat Gas General Plant"/>
    <s v="390-Structures and Improvements"/>
    <n v="0"/>
    <n v="0"/>
    <x v="0"/>
    <n v="0"/>
    <n v="0"/>
    <n v="0"/>
    <n v="83679.06"/>
    <n v="0"/>
    <n v="0"/>
    <n v="0"/>
    <n v="0"/>
    <n v="0"/>
    <n v="0"/>
    <n v="0"/>
    <n v="160.38"/>
    <n v="160.38"/>
    <n v="0"/>
    <n v="-180141.48"/>
    <n v="160.38"/>
  </r>
  <r>
    <n v="1"/>
    <d v="2020-05-01T00:00:00"/>
    <d v="2021-06-01T00:00:00"/>
    <n v="444"/>
    <x v="3"/>
    <n v="83679.06"/>
    <n v="83679.06"/>
    <n v="2.3E-2"/>
    <n v="160.38"/>
    <n v="-179981.1"/>
    <n v="0"/>
    <n v="0"/>
    <n v="0"/>
    <n v="0"/>
    <n v="0"/>
    <n v="0"/>
    <n v="0"/>
    <n v="0"/>
    <n v="0"/>
    <n v="0"/>
    <n v="0"/>
    <s v="CF-3900-Struc&amp;Impr"/>
    <x v="23"/>
    <n v="16"/>
    <s v="Nat Gas General Plant"/>
    <s v="390-Structures and Improvements"/>
    <n v="0"/>
    <n v="0"/>
    <x v="0"/>
    <n v="0"/>
    <n v="0"/>
    <n v="0"/>
    <n v="83679.06"/>
    <n v="0"/>
    <n v="0"/>
    <n v="0"/>
    <n v="0"/>
    <n v="0"/>
    <n v="0"/>
    <n v="0"/>
    <n v="160.38"/>
    <n v="160.38"/>
    <n v="0"/>
    <n v="-179981.1"/>
    <n v="160.38"/>
  </r>
  <r>
    <n v="1"/>
    <d v="2020-05-01T00:00:00"/>
    <d v="2021-06-01T00:00:00"/>
    <n v="444"/>
    <x v="4"/>
    <n v="83679.06"/>
    <n v="83679.06"/>
    <n v="2.3E-2"/>
    <n v="160.38"/>
    <n v="-179820.72"/>
    <n v="0"/>
    <n v="0"/>
    <n v="0"/>
    <n v="0"/>
    <n v="0"/>
    <n v="0"/>
    <n v="0"/>
    <n v="0"/>
    <n v="0"/>
    <n v="0"/>
    <n v="0"/>
    <s v="CF-3900-Struc&amp;Impr"/>
    <x v="23"/>
    <n v="16"/>
    <s v="Nat Gas General Plant"/>
    <s v="390-Structures and Improvements"/>
    <n v="0"/>
    <n v="0"/>
    <x v="0"/>
    <n v="0"/>
    <n v="0"/>
    <n v="0"/>
    <n v="83679.06"/>
    <n v="0"/>
    <n v="0"/>
    <n v="0"/>
    <n v="0"/>
    <n v="0"/>
    <n v="0"/>
    <n v="0"/>
    <n v="160.38"/>
    <n v="160.38"/>
    <n v="0"/>
    <n v="-179820.72"/>
    <n v="160.38"/>
  </r>
  <r>
    <n v="1"/>
    <d v="2020-05-01T00:00:00"/>
    <d v="2021-06-01T00:00:00"/>
    <n v="444"/>
    <x v="5"/>
    <n v="103080.34"/>
    <n v="103080.34"/>
    <n v="2.3E-2"/>
    <n v="197.57"/>
    <n v="-179623.15"/>
    <n v="0"/>
    <n v="0"/>
    <n v="0"/>
    <n v="0"/>
    <n v="0"/>
    <n v="0"/>
    <n v="0"/>
    <n v="0"/>
    <n v="0"/>
    <n v="0"/>
    <n v="0"/>
    <s v="CF-3900-Struc&amp;Impr"/>
    <x v="23"/>
    <n v="16"/>
    <s v="Nat Gas General Plant"/>
    <s v="390-Structures and Improvements"/>
    <n v="0"/>
    <n v="0"/>
    <x v="0"/>
    <n v="0"/>
    <n v="0"/>
    <n v="0"/>
    <n v="103080.34"/>
    <n v="0"/>
    <n v="0"/>
    <n v="0"/>
    <n v="0"/>
    <n v="0"/>
    <n v="0"/>
    <n v="0"/>
    <n v="197.57"/>
    <n v="197.57"/>
    <n v="0"/>
    <n v="-179623.15"/>
    <n v="197.57"/>
  </r>
  <r>
    <n v="1"/>
    <d v="2020-05-01T00:00:00"/>
    <d v="2021-06-01T00:00:00"/>
    <n v="445"/>
    <x v="0"/>
    <n v="52132.36"/>
    <n v="52132.36"/>
    <n v="2.3E-2"/>
    <n v="99.92"/>
    <n v="7700.28"/>
    <n v="0"/>
    <n v="0"/>
    <n v="0"/>
    <n v="0"/>
    <n v="0"/>
    <n v="0"/>
    <n v="0"/>
    <n v="0"/>
    <n v="0"/>
    <n v="0"/>
    <n v="0"/>
    <s v="CF-390A-Alloc Struc&amp;Impr"/>
    <x v="24"/>
    <n v="16"/>
    <s v="Nat Gas General Plant"/>
    <s v="390-Structures and Improvements"/>
    <n v="0"/>
    <n v="0"/>
    <x v="0"/>
    <n v="0"/>
    <n v="0"/>
    <n v="0"/>
    <n v="52132.36"/>
    <n v="0"/>
    <n v="0"/>
    <n v="0"/>
    <n v="0"/>
    <n v="0"/>
    <n v="0"/>
    <n v="0"/>
    <n v="99.92"/>
    <n v="99.92"/>
    <n v="0"/>
    <n v="7700.28"/>
    <n v="99.92"/>
  </r>
  <r>
    <n v="1"/>
    <d v="2020-05-01T00:00:00"/>
    <d v="2021-06-01T00:00:00"/>
    <n v="445"/>
    <x v="1"/>
    <n v="52132.36"/>
    <n v="52132.36"/>
    <n v="2.3E-2"/>
    <n v="99.92"/>
    <n v="7800.2"/>
    <n v="0"/>
    <n v="0"/>
    <n v="0"/>
    <n v="0"/>
    <n v="0"/>
    <n v="0"/>
    <n v="0"/>
    <n v="0"/>
    <n v="0"/>
    <n v="0"/>
    <n v="0"/>
    <s v="CF-390A-Alloc Struc&amp;Impr"/>
    <x v="24"/>
    <n v="16"/>
    <s v="Nat Gas General Plant"/>
    <s v="390-Structures and Improvements"/>
    <n v="0"/>
    <n v="0"/>
    <x v="0"/>
    <n v="0"/>
    <n v="0"/>
    <n v="0"/>
    <n v="52132.36"/>
    <n v="0"/>
    <n v="0"/>
    <n v="0"/>
    <n v="0"/>
    <n v="0"/>
    <n v="0"/>
    <n v="0"/>
    <n v="99.92"/>
    <n v="99.92"/>
    <n v="0"/>
    <n v="7800.2"/>
    <n v="99.92"/>
  </r>
  <r>
    <n v="1"/>
    <d v="2020-05-01T00:00:00"/>
    <d v="2021-06-01T00:00:00"/>
    <n v="445"/>
    <x v="2"/>
    <n v="52132.36"/>
    <n v="52132.36"/>
    <n v="2.3E-2"/>
    <n v="99.92"/>
    <n v="7900.12"/>
    <n v="0"/>
    <n v="0"/>
    <n v="0"/>
    <n v="0"/>
    <n v="0"/>
    <n v="0"/>
    <n v="0"/>
    <n v="0"/>
    <n v="0"/>
    <n v="0"/>
    <n v="0"/>
    <s v="CF-390A-Alloc Struc&amp;Impr"/>
    <x v="24"/>
    <n v="16"/>
    <s v="Nat Gas General Plant"/>
    <s v="390-Structures and Improvements"/>
    <n v="0"/>
    <n v="0"/>
    <x v="0"/>
    <n v="0"/>
    <n v="0"/>
    <n v="0"/>
    <n v="52132.36"/>
    <n v="0"/>
    <n v="0"/>
    <n v="0"/>
    <n v="0"/>
    <n v="0"/>
    <n v="0"/>
    <n v="0"/>
    <n v="99.92"/>
    <n v="99.92"/>
    <n v="0"/>
    <n v="7900.12"/>
    <n v="99.92"/>
  </r>
  <r>
    <n v="1"/>
    <d v="2020-05-01T00:00:00"/>
    <d v="2021-06-01T00:00:00"/>
    <n v="445"/>
    <x v="3"/>
    <n v="52132.36"/>
    <n v="52132.36"/>
    <n v="2.3E-2"/>
    <n v="99.92"/>
    <n v="8000.04"/>
    <n v="0"/>
    <n v="0"/>
    <n v="0"/>
    <n v="0"/>
    <n v="0"/>
    <n v="0"/>
    <n v="0"/>
    <n v="0"/>
    <n v="0"/>
    <n v="0"/>
    <n v="0"/>
    <s v="CF-390A-Alloc Struc&amp;Impr"/>
    <x v="24"/>
    <n v="16"/>
    <s v="Nat Gas General Plant"/>
    <s v="390-Structures and Improvements"/>
    <n v="0"/>
    <n v="0"/>
    <x v="0"/>
    <n v="0"/>
    <n v="0"/>
    <n v="0"/>
    <n v="52132.36"/>
    <n v="0"/>
    <n v="0"/>
    <n v="0"/>
    <n v="0"/>
    <n v="0"/>
    <n v="0"/>
    <n v="0"/>
    <n v="99.92"/>
    <n v="99.92"/>
    <n v="0"/>
    <n v="8000.04"/>
    <n v="99.92"/>
  </r>
  <r>
    <n v="1"/>
    <d v="2020-05-01T00:00:00"/>
    <d v="2021-06-01T00:00:00"/>
    <n v="445"/>
    <x v="4"/>
    <n v="52132.36"/>
    <n v="52132.36"/>
    <n v="2.3E-2"/>
    <n v="99.92"/>
    <n v="8099.96"/>
    <n v="0"/>
    <n v="0"/>
    <n v="0"/>
    <n v="0"/>
    <n v="0"/>
    <n v="0"/>
    <n v="0"/>
    <n v="0"/>
    <n v="0"/>
    <n v="0"/>
    <n v="0"/>
    <s v="CF-390A-Alloc Struc&amp;Impr"/>
    <x v="24"/>
    <n v="16"/>
    <s v="Nat Gas General Plant"/>
    <s v="390-Structures and Improvements"/>
    <n v="0"/>
    <n v="0"/>
    <x v="0"/>
    <n v="0"/>
    <n v="0"/>
    <n v="0"/>
    <n v="52132.36"/>
    <n v="0"/>
    <n v="0"/>
    <n v="0"/>
    <n v="0"/>
    <n v="0"/>
    <n v="0"/>
    <n v="0"/>
    <n v="99.92"/>
    <n v="99.92"/>
    <n v="0"/>
    <n v="8099.96"/>
    <n v="99.92"/>
  </r>
  <r>
    <n v="1"/>
    <d v="2020-05-01T00:00:00"/>
    <d v="2021-06-01T00:00:00"/>
    <n v="445"/>
    <x v="5"/>
    <n v="52132.36"/>
    <n v="52132.36"/>
    <n v="2.3E-2"/>
    <n v="99.92"/>
    <n v="8199.8799999999992"/>
    <n v="0"/>
    <n v="0"/>
    <n v="0"/>
    <n v="0"/>
    <n v="0"/>
    <n v="0"/>
    <n v="0"/>
    <n v="0"/>
    <n v="0"/>
    <n v="0"/>
    <n v="0"/>
    <s v="CF-390A-Alloc Struc&amp;Impr"/>
    <x v="24"/>
    <n v="16"/>
    <s v="Nat Gas General Plant"/>
    <s v="390-Structures and Improvements"/>
    <n v="0"/>
    <n v="0"/>
    <x v="0"/>
    <n v="0"/>
    <n v="0"/>
    <n v="0"/>
    <n v="52132.36"/>
    <n v="0"/>
    <n v="0"/>
    <n v="0"/>
    <n v="0"/>
    <n v="0"/>
    <n v="0"/>
    <n v="0"/>
    <n v="99.92"/>
    <n v="99.92"/>
    <n v="0"/>
    <n v="8199.8799999999992"/>
    <n v="99.92"/>
  </r>
  <r>
    <n v="1"/>
    <d v="2020-05-01T00:00:00"/>
    <d v="2021-06-01T00:00:00"/>
    <n v="446"/>
    <x v="0"/>
    <n v="93951.24"/>
    <n v="93951.24"/>
    <n v="7.1428569999999997E-2"/>
    <n v="559.23"/>
    <n v="579860.65"/>
    <n v="0"/>
    <n v="0"/>
    <n v="-559.23"/>
    <n v="0"/>
    <n v="0"/>
    <n v="0"/>
    <n v="0"/>
    <n v="0"/>
    <n v="0"/>
    <n v="2503.17"/>
    <n v="0"/>
    <s v="CF-3910-Offc Furn &amp; Eq"/>
    <x v="25"/>
    <n v="16"/>
    <s v="Nat Gas General Plant"/>
    <s v="3910-Office Furniture"/>
    <n v="0"/>
    <n v="0"/>
    <x v="0"/>
    <n v="0"/>
    <n v="0"/>
    <n v="0"/>
    <n v="93951.24"/>
    <n v="0"/>
    <n v="0"/>
    <n v="0"/>
    <n v="0"/>
    <n v="0"/>
    <n v="0"/>
    <n v="0"/>
    <n v="0"/>
    <n v="2503.17"/>
    <n v="0"/>
    <n v="579860.65"/>
    <n v="2503.17"/>
  </r>
  <r>
    <n v="1"/>
    <d v="2020-05-01T00:00:00"/>
    <d v="2021-06-01T00:00:00"/>
    <n v="446"/>
    <x v="1"/>
    <n v="93951.24"/>
    <n v="93951.24"/>
    <n v="7.1428569999999997E-2"/>
    <n v="559.23"/>
    <n v="582363.81999999995"/>
    <n v="0"/>
    <n v="0"/>
    <n v="-559.23"/>
    <n v="0"/>
    <n v="0"/>
    <n v="0"/>
    <n v="0"/>
    <n v="0"/>
    <n v="0"/>
    <n v="2503.17"/>
    <n v="0"/>
    <s v="CF-3910-Offc Furn &amp; Eq"/>
    <x v="25"/>
    <n v="16"/>
    <s v="Nat Gas General Plant"/>
    <s v="3910-Office Furniture"/>
    <n v="0"/>
    <n v="0"/>
    <x v="0"/>
    <n v="0"/>
    <n v="0"/>
    <n v="0"/>
    <n v="93951.24"/>
    <n v="0"/>
    <n v="0"/>
    <n v="0"/>
    <n v="0"/>
    <n v="0"/>
    <n v="0"/>
    <n v="0"/>
    <n v="0"/>
    <n v="2503.17"/>
    <n v="0"/>
    <n v="582363.81999999995"/>
    <n v="2503.17"/>
  </r>
  <r>
    <n v="1"/>
    <d v="2020-05-01T00:00:00"/>
    <d v="2021-06-01T00:00:00"/>
    <n v="446"/>
    <x v="2"/>
    <n v="93951.24"/>
    <n v="93951.24"/>
    <n v="7.1428569999999997E-2"/>
    <n v="559.23"/>
    <n v="584866.99"/>
    <n v="0"/>
    <n v="0"/>
    <n v="-559.23"/>
    <n v="0"/>
    <n v="0"/>
    <n v="0"/>
    <n v="0"/>
    <n v="0"/>
    <n v="0"/>
    <n v="2503.17"/>
    <n v="0"/>
    <s v="CF-3910-Offc Furn &amp; Eq"/>
    <x v="25"/>
    <n v="16"/>
    <s v="Nat Gas General Plant"/>
    <s v="3910-Office Furniture"/>
    <n v="0"/>
    <n v="0"/>
    <x v="0"/>
    <n v="0"/>
    <n v="0"/>
    <n v="0"/>
    <n v="93951.24"/>
    <n v="0"/>
    <n v="0"/>
    <n v="0"/>
    <n v="0"/>
    <n v="0"/>
    <n v="0"/>
    <n v="0"/>
    <n v="0"/>
    <n v="2503.17"/>
    <n v="0"/>
    <n v="584866.99"/>
    <n v="2503.17"/>
  </r>
  <r>
    <n v="1"/>
    <d v="2020-05-01T00:00:00"/>
    <d v="2021-06-01T00:00:00"/>
    <n v="446"/>
    <x v="3"/>
    <n v="93951.24"/>
    <n v="93951.24"/>
    <n v="7.1428569999999997E-2"/>
    <n v="559.23"/>
    <n v="581952.06999999995"/>
    <n v="0"/>
    <n v="0"/>
    <n v="-559.23"/>
    <n v="0"/>
    <n v="0"/>
    <n v="0"/>
    <n v="0"/>
    <n v="0"/>
    <n v="0"/>
    <n v="2503.17"/>
    <n v="0"/>
    <s v="CF-3910-Offc Furn &amp; Eq"/>
    <x v="25"/>
    <n v="16"/>
    <s v="Nat Gas General Plant"/>
    <s v="3910-Office Furniture"/>
    <n v="0"/>
    <n v="-5418.09"/>
    <x v="0"/>
    <n v="0"/>
    <n v="0"/>
    <n v="0"/>
    <n v="93951.24"/>
    <n v="0"/>
    <n v="0"/>
    <n v="0"/>
    <n v="0"/>
    <n v="0"/>
    <n v="0"/>
    <n v="0"/>
    <n v="0"/>
    <n v="2503.17"/>
    <n v="0"/>
    <n v="581952.06999999995"/>
    <n v="2503.17"/>
  </r>
  <r>
    <n v="1"/>
    <d v="2020-05-01T00:00:00"/>
    <d v="2021-06-01T00:00:00"/>
    <n v="446"/>
    <x v="4"/>
    <n v="88533.15"/>
    <n v="88533.15"/>
    <n v="7.1428569999999997E-2"/>
    <n v="526.98"/>
    <n v="584455.24"/>
    <n v="0"/>
    <n v="0"/>
    <n v="-526.98"/>
    <n v="0"/>
    <n v="0"/>
    <n v="0"/>
    <n v="0"/>
    <n v="0"/>
    <n v="0"/>
    <n v="2503.17"/>
    <n v="0"/>
    <s v="CF-3910-Offc Furn &amp; Eq"/>
    <x v="25"/>
    <n v="16"/>
    <s v="Nat Gas General Plant"/>
    <s v="3910-Office Furniture"/>
    <n v="0"/>
    <n v="0"/>
    <x v="0"/>
    <n v="0"/>
    <n v="0"/>
    <n v="0"/>
    <n v="88533.15"/>
    <n v="0"/>
    <n v="0"/>
    <n v="0"/>
    <n v="0"/>
    <n v="0"/>
    <n v="0"/>
    <n v="0"/>
    <n v="0"/>
    <n v="2503.17"/>
    <n v="0"/>
    <n v="584455.24"/>
    <n v="2503.17"/>
  </r>
  <r>
    <n v="1"/>
    <d v="2020-05-01T00:00:00"/>
    <d v="2021-06-01T00:00:00"/>
    <n v="446"/>
    <x v="5"/>
    <n v="88533.15"/>
    <n v="88533.15"/>
    <n v="7.1428569999999997E-2"/>
    <n v="526.98"/>
    <n v="586958.41"/>
    <n v="0"/>
    <n v="0"/>
    <n v="-526.98"/>
    <n v="0"/>
    <n v="0"/>
    <n v="0"/>
    <n v="0"/>
    <n v="0"/>
    <n v="0"/>
    <n v="2503.17"/>
    <n v="0"/>
    <s v="CF-3910-Offc Furn &amp; Eq"/>
    <x v="25"/>
    <n v="16"/>
    <s v="Nat Gas General Plant"/>
    <s v="3910-Office Furniture"/>
    <n v="0"/>
    <n v="0"/>
    <x v="0"/>
    <n v="0"/>
    <n v="0"/>
    <n v="0"/>
    <n v="88533.15"/>
    <n v="0"/>
    <n v="0"/>
    <n v="0"/>
    <n v="0"/>
    <n v="0"/>
    <n v="0"/>
    <n v="0"/>
    <n v="0"/>
    <n v="2503.17"/>
    <n v="0"/>
    <n v="586958.41"/>
    <n v="2503.17"/>
  </r>
  <r>
    <n v="1"/>
    <d v="2020-05-01T00:00:00"/>
    <d v="2021-06-01T00:00:00"/>
    <n v="447"/>
    <x v="0"/>
    <n v="57716.71"/>
    <n v="57716.71"/>
    <n v="0.1"/>
    <n v="480.97"/>
    <n v="-112549.79"/>
    <n v="0"/>
    <n v="0"/>
    <n v="0"/>
    <n v="0"/>
    <n v="0"/>
    <n v="0"/>
    <n v="0"/>
    <n v="0"/>
    <n v="0"/>
    <n v="3366.33"/>
    <n v="0"/>
    <s v="CF-3912-Comp Hdwr"/>
    <x v="26"/>
    <n v="16"/>
    <s v="Nat Gas General Plant"/>
    <s v="3912-Comp Hdwr"/>
    <n v="0"/>
    <n v="0"/>
    <x v="0"/>
    <n v="0"/>
    <n v="0"/>
    <n v="0"/>
    <n v="57716.71"/>
    <n v="0"/>
    <n v="0"/>
    <n v="0"/>
    <n v="0"/>
    <n v="0"/>
    <n v="0"/>
    <n v="0"/>
    <n v="480.97"/>
    <n v="3847.3"/>
    <n v="0"/>
    <n v="-112549.79"/>
    <n v="3847.3"/>
  </r>
  <r>
    <n v="1"/>
    <d v="2020-05-01T00:00:00"/>
    <d v="2021-06-01T00:00:00"/>
    <n v="447"/>
    <x v="1"/>
    <n v="57716.71"/>
    <n v="57716.71"/>
    <n v="0.1"/>
    <n v="480.97"/>
    <n v="-108702.49"/>
    <n v="0"/>
    <n v="0"/>
    <n v="0"/>
    <n v="0"/>
    <n v="0"/>
    <n v="0"/>
    <n v="0"/>
    <n v="0"/>
    <n v="0"/>
    <n v="3366.33"/>
    <n v="0"/>
    <s v="CF-3912-Comp Hdwr"/>
    <x v="26"/>
    <n v="16"/>
    <s v="Nat Gas General Plant"/>
    <s v="3912-Comp Hdwr"/>
    <n v="0"/>
    <n v="0"/>
    <x v="0"/>
    <n v="0"/>
    <n v="0"/>
    <n v="0"/>
    <n v="57716.71"/>
    <n v="0"/>
    <n v="0"/>
    <n v="0"/>
    <n v="0"/>
    <n v="0"/>
    <n v="0"/>
    <n v="0"/>
    <n v="480.97"/>
    <n v="3847.3"/>
    <n v="0"/>
    <n v="-108702.49"/>
    <n v="3847.3"/>
  </r>
  <r>
    <n v="1"/>
    <d v="2020-05-01T00:00:00"/>
    <d v="2021-06-01T00:00:00"/>
    <n v="447"/>
    <x v="2"/>
    <n v="57716.71"/>
    <n v="57716.71"/>
    <n v="0.1"/>
    <n v="480.97"/>
    <n v="-104855.19"/>
    <n v="0"/>
    <n v="0"/>
    <n v="0"/>
    <n v="0"/>
    <n v="0"/>
    <n v="0"/>
    <n v="0"/>
    <n v="0"/>
    <n v="0"/>
    <n v="3366.33"/>
    <n v="0"/>
    <s v="CF-3912-Comp Hdwr"/>
    <x v="26"/>
    <n v="16"/>
    <s v="Nat Gas General Plant"/>
    <s v="3912-Comp Hdwr"/>
    <n v="0"/>
    <n v="0"/>
    <x v="0"/>
    <n v="0"/>
    <n v="0"/>
    <n v="0"/>
    <n v="57716.71"/>
    <n v="0"/>
    <n v="0"/>
    <n v="0"/>
    <n v="0"/>
    <n v="0"/>
    <n v="0"/>
    <n v="0"/>
    <n v="480.97"/>
    <n v="3847.3"/>
    <n v="0"/>
    <n v="-104855.19"/>
    <n v="3847.3"/>
  </r>
  <r>
    <n v="1"/>
    <d v="2020-05-01T00:00:00"/>
    <d v="2021-06-01T00:00:00"/>
    <n v="447"/>
    <x v="3"/>
    <n v="57716.71"/>
    <n v="57716.71"/>
    <n v="0.1"/>
    <n v="480.97"/>
    <n v="-101007.89"/>
    <n v="0"/>
    <n v="0"/>
    <n v="0"/>
    <n v="0"/>
    <n v="0"/>
    <n v="0"/>
    <n v="0"/>
    <n v="0"/>
    <n v="0"/>
    <n v="3366.33"/>
    <n v="0"/>
    <s v="CF-3912-Comp Hdwr"/>
    <x v="26"/>
    <n v="16"/>
    <s v="Nat Gas General Plant"/>
    <s v="3912-Comp Hdwr"/>
    <n v="0"/>
    <n v="0"/>
    <x v="0"/>
    <n v="0"/>
    <n v="0"/>
    <n v="0"/>
    <n v="57716.71"/>
    <n v="0"/>
    <n v="0"/>
    <n v="0"/>
    <n v="0"/>
    <n v="0"/>
    <n v="0"/>
    <n v="0"/>
    <n v="480.97"/>
    <n v="3847.3"/>
    <n v="0"/>
    <n v="-101007.89"/>
    <n v="3847.3"/>
  </r>
  <r>
    <n v="1"/>
    <d v="2020-05-01T00:00:00"/>
    <d v="2021-06-01T00:00:00"/>
    <n v="447"/>
    <x v="4"/>
    <n v="57716.71"/>
    <n v="57716.71"/>
    <n v="0.1"/>
    <n v="480.97"/>
    <n v="-97160.59"/>
    <n v="0"/>
    <n v="0"/>
    <n v="0"/>
    <n v="0"/>
    <n v="0"/>
    <n v="0"/>
    <n v="0"/>
    <n v="0"/>
    <n v="0"/>
    <n v="3366.33"/>
    <n v="0"/>
    <s v="CF-3912-Comp Hdwr"/>
    <x v="26"/>
    <n v="16"/>
    <s v="Nat Gas General Plant"/>
    <s v="3912-Comp Hdwr"/>
    <n v="0"/>
    <n v="0"/>
    <x v="0"/>
    <n v="0"/>
    <n v="0"/>
    <n v="0"/>
    <n v="57716.71"/>
    <n v="0"/>
    <n v="0"/>
    <n v="0"/>
    <n v="0"/>
    <n v="0"/>
    <n v="0"/>
    <n v="0"/>
    <n v="480.97"/>
    <n v="3847.3"/>
    <n v="0"/>
    <n v="-97160.59"/>
    <n v="3847.3"/>
  </r>
  <r>
    <n v="1"/>
    <d v="2020-05-01T00:00:00"/>
    <d v="2021-06-01T00:00:00"/>
    <n v="447"/>
    <x v="5"/>
    <n v="57716.71"/>
    <n v="57716.71"/>
    <n v="0.1"/>
    <n v="480.97"/>
    <n v="-93313.29"/>
    <n v="0"/>
    <n v="0"/>
    <n v="0"/>
    <n v="0"/>
    <n v="0"/>
    <n v="0"/>
    <n v="0"/>
    <n v="0"/>
    <n v="0"/>
    <n v="3366.33"/>
    <n v="0"/>
    <s v="CF-3912-Comp Hdwr"/>
    <x v="26"/>
    <n v="16"/>
    <s v="Nat Gas General Plant"/>
    <s v="3912-Comp Hdwr"/>
    <n v="0"/>
    <n v="0"/>
    <x v="0"/>
    <n v="0"/>
    <n v="0"/>
    <n v="0"/>
    <n v="57716.71"/>
    <n v="0"/>
    <n v="0"/>
    <n v="0"/>
    <n v="0"/>
    <n v="0"/>
    <n v="0"/>
    <n v="0"/>
    <n v="480.97"/>
    <n v="3847.3"/>
    <n v="0"/>
    <n v="-93313.29"/>
    <n v="3847.3"/>
  </r>
  <r>
    <n v="1"/>
    <d v="2020-05-01T00:00:00"/>
    <d v="2021-06-01T00:00:00"/>
    <n v="448"/>
    <x v="0"/>
    <n v="111291.03"/>
    <n v="111291.03"/>
    <n v="0.05"/>
    <n v="463.71"/>
    <n v="-79664.28"/>
    <n v="0"/>
    <n v="0"/>
    <n v="0"/>
    <n v="0"/>
    <n v="0"/>
    <n v="0"/>
    <n v="0"/>
    <n v="0"/>
    <n v="0"/>
    <n v="-834.66"/>
    <n v="0"/>
    <s v="CF-3913-Furn &amp; Fix"/>
    <x v="27"/>
    <n v="16"/>
    <s v="Nat Gas General Plant"/>
    <s v="3913-Furn &amp; Fix"/>
    <n v="0"/>
    <n v="0"/>
    <x v="0"/>
    <n v="0"/>
    <n v="0"/>
    <n v="0"/>
    <n v="111291.03"/>
    <n v="0"/>
    <n v="0"/>
    <n v="0"/>
    <n v="0"/>
    <n v="0"/>
    <n v="0"/>
    <n v="0"/>
    <n v="463.71000000000004"/>
    <n v="-370.95"/>
    <n v="0"/>
    <n v="-79664.28"/>
    <n v="-370.95"/>
  </r>
  <r>
    <n v="1"/>
    <d v="2020-05-01T00:00:00"/>
    <d v="2021-06-01T00:00:00"/>
    <n v="448"/>
    <x v="1"/>
    <n v="111291.03"/>
    <n v="111291.03"/>
    <n v="0.05"/>
    <n v="463.71"/>
    <n v="-80035.23"/>
    <n v="0"/>
    <n v="0"/>
    <n v="0"/>
    <n v="0"/>
    <n v="0"/>
    <n v="0"/>
    <n v="0"/>
    <n v="0"/>
    <n v="0"/>
    <n v="-834.66"/>
    <n v="0"/>
    <s v="CF-3913-Furn &amp; Fix"/>
    <x v="27"/>
    <n v="16"/>
    <s v="Nat Gas General Plant"/>
    <s v="3913-Furn &amp; Fix"/>
    <n v="0"/>
    <n v="0"/>
    <x v="0"/>
    <n v="0"/>
    <n v="0"/>
    <n v="0"/>
    <n v="111291.03"/>
    <n v="0"/>
    <n v="0"/>
    <n v="0"/>
    <n v="0"/>
    <n v="0"/>
    <n v="0"/>
    <n v="0"/>
    <n v="463.71000000000004"/>
    <n v="-370.95"/>
    <n v="0"/>
    <n v="-80035.23"/>
    <n v="-370.95"/>
  </r>
  <r>
    <n v="1"/>
    <d v="2020-05-01T00:00:00"/>
    <d v="2021-06-01T00:00:00"/>
    <n v="448"/>
    <x v="2"/>
    <n v="111291.03"/>
    <n v="111291.03"/>
    <n v="0.05"/>
    <n v="463.71"/>
    <n v="-80406.179999999993"/>
    <n v="0"/>
    <n v="0"/>
    <n v="0"/>
    <n v="0"/>
    <n v="0"/>
    <n v="0"/>
    <n v="0"/>
    <n v="0"/>
    <n v="0"/>
    <n v="-834.66"/>
    <n v="0"/>
    <s v="CF-3913-Furn &amp; Fix"/>
    <x v="27"/>
    <n v="16"/>
    <s v="Nat Gas General Plant"/>
    <s v="3913-Furn &amp; Fix"/>
    <n v="0"/>
    <n v="0"/>
    <x v="0"/>
    <n v="0"/>
    <n v="0"/>
    <n v="0"/>
    <n v="111291.03"/>
    <n v="0"/>
    <n v="0"/>
    <n v="0"/>
    <n v="0"/>
    <n v="0"/>
    <n v="0"/>
    <n v="0"/>
    <n v="463.71000000000004"/>
    <n v="-370.95"/>
    <n v="0"/>
    <n v="-80406.179999999993"/>
    <n v="-370.95"/>
  </r>
  <r>
    <n v="1"/>
    <d v="2020-05-01T00:00:00"/>
    <d v="2021-06-01T00:00:00"/>
    <n v="448"/>
    <x v="3"/>
    <n v="111291.03"/>
    <n v="111291.03"/>
    <n v="0.05"/>
    <n v="463.71"/>
    <n v="-80777.13"/>
    <n v="0"/>
    <n v="0"/>
    <n v="0"/>
    <n v="0"/>
    <n v="0"/>
    <n v="0"/>
    <n v="0"/>
    <n v="0"/>
    <n v="0"/>
    <n v="-834.66"/>
    <n v="0"/>
    <s v="CF-3913-Furn &amp; Fix"/>
    <x v="27"/>
    <n v="16"/>
    <s v="Nat Gas General Plant"/>
    <s v="3913-Furn &amp; Fix"/>
    <n v="0"/>
    <n v="0"/>
    <x v="0"/>
    <n v="0"/>
    <n v="0"/>
    <n v="0"/>
    <n v="111291.03"/>
    <n v="0"/>
    <n v="0"/>
    <n v="0"/>
    <n v="0"/>
    <n v="0"/>
    <n v="0"/>
    <n v="0"/>
    <n v="463.71000000000004"/>
    <n v="-370.95"/>
    <n v="0"/>
    <n v="-80777.13"/>
    <n v="-370.95"/>
  </r>
  <r>
    <n v="1"/>
    <d v="2020-05-01T00:00:00"/>
    <d v="2021-06-01T00:00:00"/>
    <n v="448"/>
    <x v="4"/>
    <n v="111291.03"/>
    <n v="111291.03"/>
    <n v="0.05"/>
    <n v="463.71"/>
    <n v="-81148.08"/>
    <n v="0"/>
    <n v="0"/>
    <n v="0"/>
    <n v="0"/>
    <n v="0"/>
    <n v="0"/>
    <n v="0"/>
    <n v="0"/>
    <n v="0"/>
    <n v="-834.66"/>
    <n v="0"/>
    <s v="CF-3913-Furn &amp; Fix"/>
    <x v="27"/>
    <n v="16"/>
    <s v="Nat Gas General Plant"/>
    <s v="3913-Furn &amp; Fix"/>
    <n v="0"/>
    <n v="0"/>
    <x v="0"/>
    <n v="0"/>
    <n v="0"/>
    <n v="0"/>
    <n v="111291.03"/>
    <n v="0"/>
    <n v="0"/>
    <n v="0"/>
    <n v="0"/>
    <n v="0"/>
    <n v="0"/>
    <n v="0"/>
    <n v="463.71000000000004"/>
    <n v="-370.95"/>
    <n v="0"/>
    <n v="-81148.08"/>
    <n v="-370.95"/>
  </r>
  <r>
    <n v="1"/>
    <d v="2020-05-01T00:00:00"/>
    <d v="2021-06-01T00:00:00"/>
    <n v="448"/>
    <x v="5"/>
    <n v="111291.03"/>
    <n v="111291.03"/>
    <n v="0.05"/>
    <n v="463.71"/>
    <n v="-81519.03"/>
    <n v="0"/>
    <n v="0"/>
    <n v="0"/>
    <n v="0"/>
    <n v="0"/>
    <n v="0"/>
    <n v="0"/>
    <n v="0"/>
    <n v="0"/>
    <n v="-834.66"/>
    <n v="0"/>
    <s v="CF-3913-Furn &amp; Fix"/>
    <x v="27"/>
    <n v="16"/>
    <s v="Nat Gas General Plant"/>
    <s v="3913-Furn &amp; Fix"/>
    <n v="0"/>
    <n v="0"/>
    <x v="0"/>
    <n v="0"/>
    <n v="0"/>
    <n v="0"/>
    <n v="111291.03"/>
    <n v="0"/>
    <n v="0"/>
    <n v="0"/>
    <n v="0"/>
    <n v="0"/>
    <n v="0"/>
    <n v="0"/>
    <n v="463.71000000000004"/>
    <n v="-370.95"/>
    <n v="0"/>
    <n v="-81519.03"/>
    <n v="-370.95"/>
  </r>
  <r>
    <n v="1"/>
    <d v="2020-05-01T00:00:00"/>
    <d v="2021-06-01T00:00:00"/>
    <n v="449"/>
    <x v="0"/>
    <n v="793435.3"/>
    <n v="793435.3"/>
    <n v="0.1"/>
    <n v="6611.96"/>
    <n v="-51961.48"/>
    <n v="0"/>
    <n v="0"/>
    <n v="0"/>
    <n v="0"/>
    <n v="0"/>
    <n v="0"/>
    <n v="0"/>
    <n v="0"/>
    <n v="0"/>
    <n v="-1814.33"/>
    <n v="0"/>
    <s v="CF-3914-Sys Sftwr"/>
    <x v="28"/>
    <n v="16"/>
    <s v="Nat Gas General Plant"/>
    <s v="3914-Software"/>
    <n v="0"/>
    <n v="0"/>
    <x v="0"/>
    <n v="0"/>
    <n v="0"/>
    <n v="0"/>
    <n v="793435.3"/>
    <n v="0"/>
    <n v="0"/>
    <n v="0"/>
    <n v="0"/>
    <n v="0"/>
    <n v="0"/>
    <n v="0"/>
    <n v="6611.96"/>
    <n v="4797.63"/>
    <n v="0"/>
    <n v="-51961.48"/>
    <n v="4797.63"/>
  </r>
  <r>
    <n v="1"/>
    <d v="2020-05-01T00:00:00"/>
    <d v="2021-06-01T00:00:00"/>
    <n v="449"/>
    <x v="1"/>
    <n v="796257.98"/>
    <n v="796257.98"/>
    <n v="0.1"/>
    <n v="6635.48"/>
    <n v="-47140.33"/>
    <n v="0"/>
    <n v="0"/>
    <n v="0"/>
    <n v="0"/>
    <n v="0"/>
    <n v="0"/>
    <n v="0"/>
    <n v="0"/>
    <n v="0"/>
    <n v="-1814.33"/>
    <n v="0"/>
    <s v="CF-3914-Sys Sftwr"/>
    <x v="28"/>
    <n v="16"/>
    <s v="Nat Gas General Plant"/>
    <s v="3914-Software"/>
    <n v="0"/>
    <n v="0"/>
    <x v="0"/>
    <n v="0"/>
    <n v="0"/>
    <n v="0"/>
    <n v="796257.98"/>
    <n v="0"/>
    <n v="0"/>
    <n v="0"/>
    <n v="0"/>
    <n v="0"/>
    <n v="0"/>
    <n v="0"/>
    <n v="6635.4800000000005"/>
    <n v="4821.1499999999996"/>
    <n v="0"/>
    <n v="-47140.33"/>
    <n v="4821.1499999999996"/>
  </r>
  <r>
    <n v="1"/>
    <d v="2020-05-01T00:00:00"/>
    <d v="2021-06-01T00:00:00"/>
    <n v="449"/>
    <x v="2"/>
    <n v="797028.82"/>
    <n v="797028.82"/>
    <n v="0.1"/>
    <n v="6641.91"/>
    <n v="-42312.75"/>
    <n v="0"/>
    <n v="0"/>
    <n v="0"/>
    <n v="0"/>
    <n v="0"/>
    <n v="0"/>
    <n v="0"/>
    <n v="0"/>
    <n v="0"/>
    <n v="-1814.33"/>
    <n v="0"/>
    <s v="CF-3914-Sys Sftwr"/>
    <x v="28"/>
    <n v="16"/>
    <s v="Nat Gas General Plant"/>
    <s v="3914-Software"/>
    <n v="0"/>
    <n v="0"/>
    <x v="0"/>
    <n v="0"/>
    <n v="0"/>
    <n v="0"/>
    <n v="797028.82"/>
    <n v="0"/>
    <n v="0"/>
    <n v="0"/>
    <n v="0"/>
    <n v="0"/>
    <n v="0"/>
    <n v="0"/>
    <n v="6641.91"/>
    <n v="4827.58"/>
    <n v="0"/>
    <n v="-42312.75"/>
    <n v="4827.58"/>
  </r>
  <r>
    <n v="1"/>
    <d v="2020-05-01T00:00:00"/>
    <d v="2021-06-01T00:00:00"/>
    <n v="449"/>
    <x v="3"/>
    <n v="805764.78"/>
    <n v="805764.78"/>
    <n v="0.1"/>
    <n v="6714.71"/>
    <n v="-37412.370000000003"/>
    <n v="0"/>
    <n v="0"/>
    <n v="0"/>
    <n v="0"/>
    <n v="0"/>
    <n v="0"/>
    <n v="0"/>
    <n v="0"/>
    <n v="0"/>
    <n v="-1814.33"/>
    <n v="0"/>
    <s v="CF-3914-Sys Sftwr"/>
    <x v="28"/>
    <n v="16"/>
    <s v="Nat Gas General Plant"/>
    <s v="3914-Software"/>
    <n v="0"/>
    <n v="0"/>
    <x v="0"/>
    <n v="0"/>
    <n v="0"/>
    <n v="0"/>
    <n v="805764.78"/>
    <n v="0"/>
    <n v="0"/>
    <n v="0"/>
    <n v="0"/>
    <n v="0"/>
    <n v="0"/>
    <n v="0"/>
    <n v="6714.71"/>
    <n v="4900.38"/>
    <n v="0"/>
    <n v="-37412.370000000003"/>
    <n v="4900.38"/>
  </r>
  <r>
    <n v="1"/>
    <d v="2020-05-01T00:00:00"/>
    <d v="2021-06-01T00:00:00"/>
    <n v="449"/>
    <x v="4"/>
    <n v="806884.9"/>
    <n v="806884.9"/>
    <n v="0.1"/>
    <n v="6724.04"/>
    <n v="-32502.66"/>
    <n v="0"/>
    <n v="0"/>
    <n v="0"/>
    <n v="0"/>
    <n v="0"/>
    <n v="0"/>
    <n v="0"/>
    <n v="0"/>
    <n v="0"/>
    <n v="-1814.33"/>
    <n v="0"/>
    <s v="CF-3914-Sys Sftwr"/>
    <x v="28"/>
    <n v="16"/>
    <s v="Nat Gas General Plant"/>
    <s v="3914-Software"/>
    <n v="0"/>
    <n v="0"/>
    <x v="0"/>
    <n v="0"/>
    <n v="0"/>
    <n v="0"/>
    <n v="806884.9"/>
    <n v="0"/>
    <n v="0"/>
    <n v="0"/>
    <n v="0"/>
    <n v="0"/>
    <n v="0"/>
    <n v="0"/>
    <n v="6724.04"/>
    <n v="4909.71"/>
    <n v="0"/>
    <n v="-32502.66"/>
    <n v="4909.71"/>
  </r>
  <r>
    <n v="1"/>
    <d v="2020-05-01T00:00:00"/>
    <d v="2021-06-01T00:00:00"/>
    <n v="449"/>
    <x v="5"/>
    <n v="808842.34"/>
    <n v="808842.34"/>
    <n v="0.1"/>
    <n v="6740.35"/>
    <n v="-27576.639999999999"/>
    <n v="0"/>
    <n v="0"/>
    <n v="0"/>
    <n v="0"/>
    <n v="0"/>
    <n v="0"/>
    <n v="0"/>
    <n v="0"/>
    <n v="0"/>
    <n v="-1814.33"/>
    <n v="0"/>
    <s v="CF-3914-Sys Sftwr"/>
    <x v="28"/>
    <n v="16"/>
    <s v="Nat Gas General Plant"/>
    <s v="3914-Software"/>
    <n v="0"/>
    <n v="0"/>
    <x v="0"/>
    <n v="0"/>
    <n v="0"/>
    <n v="0"/>
    <n v="808842.34"/>
    <n v="0"/>
    <n v="0"/>
    <n v="0"/>
    <n v="0"/>
    <n v="0"/>
    <n v="0"/>
    <n v="0"/>
    <n v="6740.35"/>
    <n v="4926.0200000000004"/>
    <n v="0"/>
    <n v="-27576.639999999999"/>
    <n v="4926.0200000000004"/>
  </r>
  <r>
    <n v="1"/>
    <d v="2020-05-01T00:00:00"/>
    <d v="2021-06-01T00:00:00"/>
    <n v="200419"/>
    <x v="0"/>
    <n v="0"/>
    <n v="0"/>
    <n v="7.1428569999999997E-2"/>
    <n v="0"/>
    <n v="0"/>
    <n v="0"/>
    <n v="0"/>
    <n v="0"/>
    <n v="0"/>
    <n v="0"/>
    <n v="0"/>
    <n v="0"/>
    <n v="0"/>
    <n v="0"/>
    <n v="0"/>
    <n v="0"/>
    <s v="CF-391A-Alloc Offc Furn &amp; Eq"/>
    <x v="29"/>
    <n v="16"/>
    <s v="Nat Gas General Plant"/>
    <s v="391-Office Furniture and Equipment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419"/>
    <x v="1"/>
    <n v="0"/>
    <n v="0"/>
    <n v="7.1428569999999997E-2"/>
    <n v="0"/>
    <n v="0"/>
    <n v="0"/>
    <n v="0"/>
    <n v="0"/>
    <n v="0"/>
    <n v="0"/>
    <n v="0"/>
    <n v="0"/>
    <n v="0"/>
    <n v="0"/>
    <n v="0"/>
    <n v="0"/>
    <s v="CF-391A-Alloc Offc Furn &amp; Eq"/>
    <x v="29"/>
    <n v="16"/>
    <s v="Nat Gas General Plant"/>
    <s v="391-Office Furniture and Equipment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419"/>
    <x v="2"/>
    <n v="0"/>
    <n v="0"/>
    <n v="7.1428569999999997E-2"/>
    <n v="0"/>
    <n v="0"/>
    <n v="0"/>
    <n v="0"/>
    <n v="0"/>
    <n v="0"/>
    <n v="0"/>
    <n v="0"/>
    <n v="0"/>
    <n v="0"/>
    <n v="0"/>
    <n v="0"/>
    <n v="0"/>
    <s v="CF-391A-Alloc Offc Furn &amp; Eq"/>
    <x v="29"/>
    <n v="16"/>
    <s v="Nat Gas General Plant"/>
    <s v="391-Office Furniture and Equipment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419"/>
    <x v="3"/>
    <n v="0"/>
    <n v="0"/>
    <n v="7.1428569999999997E-2"/>
    <n v="0"/>
    <n v="0"/>
    <n v="0"/>
    <n v="0"/>
    <n v="0"/>
    <n v="0"/>
    <n v="0"/>
    <n v="0"/>
    <n v="0"/>
    <n v="0"/>
    <n v="0"/>
    <n v="0"/>
    <n v="0"/>
    <s v="CF-391A-Alloc Offc Furn &amp; Eq"/>
    <x v="29"/>
    <n v="16"/>
    <s v="Nat Gas General Plant"/>
    <s v="391-Office Furniture and Equipment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419"/>
    <x v="4"/>
    <n v="0"/>
    <n v="0"/>
    <n v="7.1428569999999997E-2"/>
    <n v="0"/>
    <n v="0"/>
    <n v="0"/>
    <n v="0"/>
    <n v="0"/>
    <n v="0"/>
    <n v="0"/>
    <n v="0"/>
    <n v="0"/>
    <n v="0"/>
    <n v="0"/>
    <n v="0"/>
    <n v="0"/>
    <s v="CF-391A-Alloc Offc Furn &amp; Eq"/>
    <x v="29"/>
    <n v="16"/>
    <s v="Nat Gas General Plant"/>
    <s v="391-Office Furniture and Equipment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419"/>
    <x v="5"/>
    <n v="0"/>
    <n v="0"/>
    <n v="7.1428569999999997E-2"/>
    <n v="0"/>
    <n v="0"/>
    <n v="0"/>
    <n v="0"/>
    <n v="0"/>
    <n v="0"/>
    <n v="0"/>
    <n v="0"/>
    <n v="0"/>
    <n v="0"/>
    <n v="0"/>
    <n v="0"/>
    <n v="0"/>
    <s v="CF-391A-Alloc Offc Furn &amp; Eq"/>
    <x v="29"/>
    <n v="16"/>
    <s v="Nat Gas General Plant"/>
    <s v="391-Office Furniture and Equipment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450"/>
    <x v="0"/>
    <n v="188562.35"/>
    <n v="188562.35"/>
    <n v="0.1"/>
    <n v="1571.35"/>
    <n v="80852.960000000006"/>
    <n v="0"/>
    <n v="0"/>
    <n v="0"/>
    <n v="0"/>
    <n v="0"/>
    <n v="0"/>
    <n v="0"/>
    <n v="0"/>
    <n v="0"/>
    <n v="1337.17"/>
    <n v="0"/>
    <s v="CF-391S-Alloc Sys Software"/>
    <x v="30"/>
    <n v="16"/>
    <s v="Nat Gas General Plant"/>
    <s v="391-Office Furniture and Equipment"/>
    <n v="0"/>
    <n v="0"/>
    <x v="0"/>
    <n v="0"/>
    <n v="0"/>
    <n v="0"/>
    <n v="188562.35"/>
    <n v="0"/>
    <n v="0"/>
    <n v="0"/>
    <n v="0"/>
    <n v="0"/>
    <n v="0"/>
    <n v="0"/>
    <n v="1571.3500000000001"/>
    <n v="2908.52"/>
    <n v="0"/>
    <n v="80852.960000000006"/>
    <n v="2908.52"/>
  </r>
  <r>
    <n v="1"/>
    <d v="2020-05-01T00:00:00"/>
    <d v="2021-06-01T00:00:00"/>
    <n v="450"/>
    <x v="1"/>
    <n v="188562.35"/>
    <n v="188562.35"/>
    <n v="0.1"/>
    <n v="1571.35"/>
    <n v="83761.48"/>
    <n v="0"/>
    <n v="0"/>
    <n v="0"/>
    <n v="0"/>
    <n v="0"/>
    <n v="0"/>
    <n v="0"/>
    <n v="0"/>
    <n v="0"/>
    <n v="1337.17"/>
    <n v="0"/>
    <s v="CF-391S-Alloc Sys Software"/>
    <x v="30"/>
    <n v="16"/>
    <s v="Nat Gas General Plant"/>
    <s v="391-Office Furniture and Equipment"/>
    <n v="0"/>
    <n v="0"/>
    <x v="0"/>
    <n v="0"/>
    <n v="0"/>
    <n v="0"/>
    <n v="188562.35"/>
    <n v="0"/>
    <n v="0"/>
    <n v="0"/>
    <n v="0"/>
    <n v="0"/>
    <n v="0"/>
    <n v="0"/>
    <n v="1571.3500000000001"/>
    <n v="2908.52"/>
    <n v="0"/>
    <n v="83761.48"/>
    <n v="2908.52"/>
  </r>
  <r>
    <n v="1"/>
    <d v="2020-05-01T00:00:00"/>
    <d v="2021-06-01T00:00:00"/>
    <n v="450"/>
    <x v="2"/>
    <n v="188562.35"/>
    <n v="188562.35"/>
    <n v="0.1"/>
    <n v="1571.35"/>
    <n v="86670"/>
    <n v="0"/>
    <n v="0"/>
    <n v="0"/>
    <n v="0"/>
    <n v="0"/>
    <n v="0"/>
    <n v="0"/>
    <n v="0"/>
    <n v="0"/>
    <n v="1337.17"/>
    <n v="0"/>
    <s v="CF-391S-Alloc Sys Software"/>
    <x v="30"/>
    <n v="16"/>
    <s v="Nat Gas General Plant"/>
    <s v="391-Office Furniture and Equipment"/>
    <n v="0"/>
    <n v="0"/>
    <x v="0"/>
    <n v="0"/>
    <n v="0"/>
    <n v="0"/>
    <n v="188562.35"/>
    <n v="0"/>
    <n v="0"/>
    <n v="0"/>
    <n v="0"/>
    <n v="0"/>
    <n v="0"/>
    <n v="0"/>
    <n v="1571.3500000000001"/>
    <n v="2908.52"/>
    <n v="0"/>
    <n v="86670"/>
    <n v="2908.52"/>
  </r>
  <r>
    <n v="1"/>
    <d v="2020-05-01T00:00:00"/>
    <d v="2021-06-01T00:00:00"/>
    <n v="450"/>
    <x v="3"/>
    <n v="188562.35"/>
    <n v="188562.35"/>
    <n v="0.1"/>
    <n v="1571.35"/>
    <n v="89578.52"/>
    <n v="0"/>
    <n v="0"/>
    <n v="0"/>
    <n v="0"/>
    <n v="0"/>
    <n v="0"/>
    <n v="0"/>
    <n v="0"/>
    <n v="0"/>
    <n v="1337.17"/>
    <n v="0"/>
    <s v="CF-391S-Alloc Sys Software"/>
    <x v="30"/>
    <n v="16"/>
    <s v="Nat Gas General Plant"/>
    <s v="391-Office Furniture and Equipment"/>
    <n v="0"/>
    <n v="0"/>
    <x v="0"/>
    <n v="0"/>
    <n v="0"/>
    <n v="0"/>
    <n v="188562.35"/>
    <n v="0"/>
    <n v="0"/>
    <n v="0"/>
    <n v="0"/>
    <n v="0"/>
    <n v="0"/>
    <n v="0"/>
    <n v="1571.3500000000001"/>
    <n v="2908.52"/>
    <n v="0"/>
    <n v="89578.52"/>
    <n v="2908.52"/>
  </r>
  <r>
    <n v="1"/>
    <d v="2020-05-01T00:00:00"/>
    <d v="2021-06-01T00:00:00"/>
    <n v="450"/>
    <x v="4"/>
    <n v="188562.35"/>
    <n v="188562.35"/>
    <n v="0.1"/>
    <n v="1571.35"/>
    <n v="92487.039999999994"/>
    <n v="0"/>
    <n v="0"/>
    <n v="0"/>
    <n v="0"/>
    <n v="0"/>
    <n v="0"/>
    <n v="0"/>
    <n v="0"/>
    <n v="0"/>
    <n v="1337.17"/>
    <n v="0"/>
    <s v="CF-391S-Alloc Sys Software"/>
    <x v="30"/>
    <n v="16"/>
    <s v="Nat Gas General Plant"/>
    <s v="391-Office Furniture and Equipment"/>
    <n v="0"/>
    <n v="0"/>
    <x v="0"/>
    <n v="0"/>
    <n v="0"/>
    <n v="0"/>
    <n v="188562.35"/>
    <n v="0"/>
    <n v="0"/>
    <n v="0"/>
    <n v="0"/>
    <n v="0"/>
    <n v="0"/>
    <n v="0"/>
    <n v="1571.3500000000001"/>
    <n v="2908.52"/>
    <n v="0"/>
    <n v="92487.039999999994"/>
    <n v="2908.52"/>
  </r>
  <r>
    <n v="1"/>
    <d v="2020-05-01T00:00:00"/>
    <d v="2021-06-01T00:00:00"/>
    <n v="450"/>
    <x v="5"/>
    <n v="188562.35"/>
    <n v="188562.35"/>
    <n v="0.1"/>
    <n v="1571.35"/>
    <n v="95395.56"/>
    <n v="0"/>
    <n v="0"/>
    <n v="0"/>
    <n v="0"/>
    <n v="0"/>
    <n v="0"/>
    <n v="0"/>
    <n v="0"/>
    <n v="0"/>
    <n v="1337.17"/>
    <n v="0"/>
    <s v="CF-391S-Alloc Sys Software"/>
    <x v="30"/>
    <n v="16"/>
    <s v="Nat Gas General Plant"/>
    <s v="391-Office Furniture and Equipment"/>
    <n v="0"/>
    <n v="0"/>
    <x v="0"/>
    <n v="0"/>
    <n v="0"/>
    <n v="0"/>
    <n v="188562.35"/>
    <n v="0"/>
    <n v="0"/>
    <n v="0"/>
    <n v="0"/>
    <n v="0"/>
    <n v="0"/>
    <n v="0"/>
    <n v="1571.3500000000001"/>
    <n v="2908.52"/>
    <n v="0"/>
    <n v="95395.56"/>
    <n v="2908.52"/>
  </r>
  <r>
    <n v="1"/>
    <d v="2020-05-01T00:00:00"/>
    <d v="2021-06-01T00:00:00"/>
    <n v="452"/>
    <x v="0"/>
    <n v="0"/>
    <n v="0"/>
    <n v="0.17399999999999999"/>
    <n v="0"/>
    <n v="-549.86"/>
    <n v="0"/>
    <n v="0"/>
    <n v="0"/>
    <n v="0"/>
    <n v="0"/>
    <n v="0"/>
    <n v="0"/>
    <n v="0"/>
    <n v="0"/>
    <n v="0"/>
    <n v="0"/>
    <s v="CF-3921-Cars"/>
    <x v="31"/>
    <n v="16"/>
    <s v="Nat Gas General Plant"/>
    <s v="3921-Transportation - Cars"/>
    <n v="0"/>
    <n v="0"/>
    <x v="0"/>
    <n v="0"/>
    <n v="0"/>
    <n v="0"/>
    <n v="0"/>
    <n v="0"/>
    <n v="0"/>
    <n v="0"/>
    <n v="0"/>
    <n v="0"/>
    <n v="0"/>
    <n v="0"/>
    <n v="0"/>
    <n v="0"/>
    <n v="0"/>
    <n v="-549.86"/>
    <n v="0"/>
  </r>
  <r>
    <n v="1"/>
    <d v="2020-05-01T00:00:00"/>
    <d v="2021-06-01T00:00:00"/>
    <n v="452"/>
    <x v="1"/>
    <n v="0"/>
    <n v="0"/>
    <n v="0.17399999999999999"/>
    <n v="0"/>
    <n v="-549.86"/>
    <n v="0"/>
    <n v="0"/>
    <n v="0"/>
    <n v="0"/>
    <n v="0"/>
    <n v="0"/>
    <n v="0"/>
    <n v="0"/>
    <n v="0"/>
    <n v="0"/>
    <n v="0"/>
    <s v="CF-3921-Cars"/>
    <x v="31"/>
    <n v="16"/>
    <s v="Nat Gas General Plant"/>
    <s v="3921-Transportation - Cars"/>
    <n v="0"/>
    <n v="0"/>
    <x v="0"/>
    <n v="0"/>
    <n v="0"/>
    <n v="0"/>
    <n v="0"/>
    <n v="0"/>
    <n v="0"/>
    <n v="0"/>
    <n v="0"/>
    <n v="0"/>
    <n v="0"/>
    <n v="0"/>
    <n v="0"/>
    <n v="0"/>
    <n v="0"/>
    <n v="-549.86"/>
    <n v="0"/>
  </r>
  <r>
    <n v="1"/>
    <d v="2020-05-01T00:00:00"/>
    <d v="2021-06-01T00:00:00"/>
    <n v="452"/>
    <x v="2"/>
    <n v="0"/>
    <n v="0"/>
    <n v="0.17399999999999999"/>
    <n v="0"/>
    <n v="-549.86"/>
    <n v="0"/>
    <n v="0"/>
    <n v="0"/>
    <n v="0"/>
    <n v="0"/>
    <n v="0"/>
    <n v="0"/>
    <n v="0"/>
    <n v="0"/>
    <n v="0"/>
    <n v="0"/>
    <s v="CF-3921-Cars"/>
    <x v="31"/>
    <n v="16"/>
    <s v="Nat Gas General Plant"/>
    <s v="3921-Transportation - Cars"/>
    <n v="0"/>
    <n v="0"/>
    <x v="0"/>
    <n v="0"/>
    <n v="0"/>
    <n v="0"/>
    <n v="0"/>
    <n v="0"/>
    <n v="0"/>
    <n v="0"/>
    <n v="0"/>
    <n v="0"/>
    <n v="0"/>
    <n v="0"/>
    <n v="0"/>
    <n v="0"/>
    <n v="0"/>
    <n v="-549.86"/>
    <n v="0"/>
  </r>
  <r>
    <n v="1"/>
    <d v="2020-05-01T00:00:00"/>
    <d v="2021-06-01T00:00:00"/>
    <n v="452"/>
    <x v="3"/>
    <n v="0"/>
    <n v="0"/>
    <n v="0.17399999999999999"/>
    <n v="0"/>
    <n v="-549.86"/>
    <n v="0"/>
    <n v="0"/>
    <n v="0"/>
    <n v="0"/>
    <n v="0"/>
    <n v="0"/>
    <n v="0"/>
    <n v="0"/>
    <n v="0"/>
    <n v="0"/>
    <n v="0"/>
    <s v="CF-3921-Cars"/>
    <x v="31"/>
    <n v="16"/>
    <s v="Nat Gas General Plant"/>
    <s v="3921-Transportation - Cars"/>
    <n v="0"/>
    <n v="0"/>
    <x v="0"/>
    <n v="0"/>
    <n v="0"/>
    <n v="0"/>
    <n v="0"/>
    <n v="0"/>
    <n v="0"/>
    <n v="0"/>
    <n v="0"/>
    <n v="0"/>
    <n v="0"/>
    <n v="0"/>
    <n v="0"/>
    <n v="0"/>
    <n v="0"/>
    <n v="-549.86"/>
    <n v="0"/>
  </r>
  <r>
    <n v="1"/>
    <d v="2020-05-01T00:00:00"/>
    <d v="2021-06-01T00:00:00"/>
    <n v="452"/>
    <x v="4"/>
    <n v="0"/>
    <n v="0"/>
    <n v="0.17399999999999999"/>
    <n v="0"/>
    <n v="-549.86"/>
    <n v="0"/>
    <n v="0"/>
    <n v="0"/>
    <n v="0"/>
    <n v="0"/>
    <n v="0"/>
    <n v="0"/>
    <n v="0"/>
    <n v="0"/>
    <n v="0"/>
    <n v="0"/>
    <s v="CF-3921-Cars"/>
    <x v="31"/>
    <n v="16"/>
    <s v="Nat Gas General Plant"/>
    <s v="3921-Transportation - Cars"/>
    <n v="0"/>
    <n v="0"/>
    <x v="0"/>
    <n v="0"/>
    <n v="0"/>
    <n v="0"/>
    <n v="0"/>
    <n v="0"/>
    <n v="0"/>
    <n v="0"/>
    <n v="0"/>
    <n v="0"/>
    <n v="0"/>
    <n v="0"/>
    <n v="0"/>
    <n v="0"/>
    <n v="0"/>
    <n v="-549.86"/>
    <n v="0"/>
  </r>
  <r>
    <n v="1"/>
    <d v="2020-05-01T00:00:00"/>
    <d v="2021-06-01T00:00:00"/>
    <n v="452"/>
    <x v="5"/>
    <n v="0"/>
    <n v="0"/>
    <n v="0.17399999999999999"/>
    <n v="0"/>
    <n v="-549.86"/>
    <n v="0"/>
    <n v="0"/>
    <n v="0"/>
    <n v="0"/>
    <n v="0"/>
    <n v="0"/>
    <n v="0"/>
    <n v="0"/>
    <n v="0"/>
    <n v="0"/>
    <n v="0"/>
    <s v="CF-3921-Cars"/>
    <x v="31"/>
    <n v="16"/>
    <s v="Nat Gas General Plant"/>
    <s v="3921-Transportation - Cars"/>
    <n v="0"/>
    <n v="0"/>
    <x v="0"/>
    <n v="0"/>
    <n v="0"/>
    <n v="0"/>
    <n v="0"/>
    <n v="0"/>
    <n v="0"/>
    <n v="0"/>
    <n v="0"/>
    <n v="0"/>
    <n v="0"/>
    <n v="0"/>
    <n v="0"/>
    <n v="0"/>
    <n v="0"/>
    <n v="-549.86"/>
    <n v="0"/>
  </r>
  <r>
    <n v="1"/>
    <d v="2020-05-01T00:00:00"/>
    <d v="2021-06-01T00:00:00"/>
    <n v="453"/>
    <x v="0"/>
    <n v="671057.01"/>
    <n v="671057.01"/>
    <n v="8.4000000000000005E-2"/>
    <n v="4697.3999999999996"/>
    <n v="450860.13"/>
    <n v="0"/>
    <n v="0"/>
    <n v="0"/>
    <n v="0"/>
    <n v="0"/>
    <n v="0"/>
    <n v="0"/>
    <n v="0"/>
    <n v="0"/>
    <n v="0"/>
    <n v="0"/>
    <s v="CF-3922-Lt Truck/Van"/>
    <x v="32"/>
    <n v="16"/>
    <s v="Nat Gas General Plant"/>
    <s v="3922-Trans-Light Trucks, Vans"/>
    <n v="0"/>
    <n v="0"/>
    <x v="0"/>
    <n v="0"/>
    <n v="0"/>
    <n v="0"/>
    <n v="671057.01"/>
    <n v="0"/>
    <n v="0"/>
    <n v="0"/>
    <n v="0"/>
    <n v="0"/>
    <n v="0"/>
    <n v="0"/>
    <n v="4697.4000000000005"/>
    <n v="4697.3999999999996"/>
    <n v="0"/>
    <n v="450860.13"/>
    <n v="4697.3999999999996"/>
  </r>
  <r>
    <n v="1"/>
    <d v="2020-05-01T00:00:00"/>
    <d v="2021-06-01T00:00:00"/>
    <n v="453"/>
    <x v="1"/>
    <n v="671057.01"/>
    <n v="671057.01"/>
    <n v="8.4000000000000005E-2"/>
    <n v="4697.3999999999996"/>
    <n v="455557.53"/>
    <n v="0"/>
    <n v="0"/>
    <n v="0"/>
    <n v="0"/>
    <n v="0"/>
    <n v="0"/>
    <n v="0"/>
    <n v="0"/>
    <n v="0"/>
    <n v="0"/>
    <n v="0"/>
    <s v="CF-3922-Lt Truck/Van"/>
    <x v="32"/>
    <n v="16"/>
    <s v="Nat Gas General Plant"/>
    <s v="3922-Trans-Light Trucks, Vans"/>
    <n v="0"/>
    <n v="0"/>
    <x v="0"/>
    <n v="0"/>
    <n v="0"/>
    <n v="0"/>
    <n v="671057.01"/>
    <n v="0"/>
    <n v="0"/>
    <n v="0"/>
    <n v="0"/>
    <n v="0"/>
    <n v="0"/>
    <n v="0"/>
    <n v="4697.4000000000005"/>
    <n v="4697.3999999999996"/>
    <n v="0"/>
    <n v="455557.53"/>
    <n v="4697.3999999999996"/>
  </r>
  <r>
    <n v="1"/>
    <d v="2020-05-01T00:00:00"/>
    <d v="2021-06-01T00:00:00"/>
    <n v="453"/>
    <x v="2"/>
    <n v="671057.01"/>
    <n v="671057.01"/>
    <n v="8.4000000000000005E-2"/>
    <n v="4697.3999999999996"/>
    <n v="460254.93"/>
    <n v="0"/>
    <n v="0"/>
    <n v="0"/>
    <n v="0"/>
    <n v="0"/>
    <n v="0"/>
    <n v="0"/>
    <n v="0"/>
    <n v="0"/>
    <n v="0"/>
    <n v="0"/>
    <s v="CF-3922-Lt Truck/Van"/>
    <x v="32"/>
    <n v="16"/>
    <s v="Nat Gas General Plant"/>
    <s v="3922-Trans-Light Trucks, Vans"/>
    <n v="0"/>
    <n v="0"/>
    <x v="0"/>
    <n v="0"/>
    <n v="0"/>
    <n v="0"/>
    <n v="671057.01"/>
    <n v="0"/>
    <n v="0"/>
    <n v="0"/>
    <n v="0"/>
    <n v="0"/>
    <n v="0"/>
    <n v="0"/>
    <n v="4697.4000000000005"/>
    <n v="4697.3999999999996"/>
    <n v="0"/>
    <n v="460254.93"/>
    <n v="4697.3999999999996"/>
  </r>
  <r>
    <n v="1"/>
    <d v="2020-05-01T00:00:00"/>
    <d v="2021-06-01T00:00:00"/>
    <n v="453"/>
    <x v="3"/>
    <n v="671057.01"/>
    <n v="671057.01"/>
    <n v="8.4000000000000005E-2"/>
    <n v="4697.3999999999996"/>
    <n v="464952.33"/>
    <n v="0"/>
    <n v="0"/>
    <n v="0"/>
    <n v="0"/>
    <n v="0"/>
    <n v="0"/>
    <n v="0"/>
    <n v="0"/>
    <n v="0"/>
    <n v="0"/>
    <n v="0"/>
    <s v="CF-3922-Lt Truck/Van"/>
    <x v="32"/>
    <n v="16"/>
    <s v="Nat Gas General Plant"/>
    <s v="3922-Trans-Light Trucks, Vans"/>
    <n v="0"/>
    <n v="0"/>
    <x v="0"/>
    <n v="0"/>
    <n v="0"/>
    <n v="0"/>
    <n v="671057.01"/>
    <n v="0"/>
    <n v="0"/>
    <n v="0"/>
    <n v="0"/>
    <n v="0"/>
    <n v="0"/>
    <n v="0"/>
    <n v="4697.4000000000005"/>
    <n v="4697.3999999999996"/>
    <n v="0"/>
    <n v="464952.33"/>
    <n v="4697.3999999999996"/>
  </r>
  <r>
    <n v="1"/>
    <d v="2020-05-01T00:00:00"/>
    <d v="2021-06-01T00:00:00"/>
    <n v="453"/>
    <x v="4"/>
    <n v="671057.01"/>
    <n v="671057.01"/>
    <n v="8.4000000000000005E-2"/>
    <n v="4697.3999999999996"/>
    <n v="469649.73"/>
    <n v="0"/>
    <n v="0"/>
    <n v="0"/>
    <n v="0"/>
    <n v="0"/>
    <n v="0"/>
    <n v="0"/>
    <n v="0"/>
    <n v="0"/>
    <n v="0"/>
    <n v="0"/>
    <s v="CF-3922-Lt Truck/Van"/>
    <x v="32"/>
    <n v="16"/>
    <s v="Nat Gas General Plant"/>
    <s v="3922-Trans-Light Trucks, Vans"/>
    <n v="0"/>
    <n v="0"/>
    <x v="0"/>
    <n v="0"/>
    <n v="0"/>
    <n v="0"/>
    <n v="671057.01"/>
    <n v="0"/>
    <n v="0"/>
    <n v="0"/>
    <n v="0"/>
    <n v="0"/>
    <n v="0"/>
    <n v="0"/>
    <n v="4697.4000000000005"/>
    <n v="4697.3999999999996"/>
    <n v="0"/>
    <n v="469649.73"/>
    <n v="4697.3999999999996"/>
  </r>
  <r>
    <n v="1"/>
    <d v="2020-05-01T00:00:00"/>
    <d v="2021-06-01T00:00:00"/>
    <n v="453"/>
    <x v="5"/>
    <n v="671057.01"/>
    <n v="671057.01"/>
    <n v="8.4000000000000005E-2"/>
    <n v="4697.3999999999996"/>
    <n v="474347.13"/>
    <n v="0"/>
    <n v="0"/>
    <n v="0"/>
    <n v="0"/>
    <n v="0"/>
    <n v="0"/>
    <n v="0"/>
    <n v="0"/>
    <n v="0"/>
    <n v="0"/>
    <n v="0"/>
    <s v="CF-3922-Lt Truck/Van"/>
    <x v="32"/>
    <n v="16"/>
    <s v="Nat Gas General Plant"/>
    <s v="3922-Trans-Light Trucks, Vans"/>
    <n v="0"/>
    <n v="0"/>
    <x v="0"/>
    <n v="0"/>
    <n v="0"/>
    <n v="0"/>
    <n v="671057.01"/>
    <n v="0"/>
    <n v="0"/>
    <n v="0"/>
    <n v="0"/>
    <n v="0"/>
    <n v="0"/>
    <n v="0"/>
    <n v="4697.4000000000005"/>
    <n v="4697.3999999999996"/>
    <n v="0"/>
    <n v="474347.13"/>
    <n v="4697.3999999999996"/>
  </r>
  <r>
    <n v="1"/>
    <d v="2020-05-01T00:00:00"/>
    <d v="2021-06-01T00:00:00"/>
    <n v="454"/>
    <x v="0"/>
    <n v="9739.48"/>
    <n v="9739.48"/>
    <n v="5.8000000000000003E-2"/>
    <n v="47.07"/>
    <n v="-1101.82"/>
    <n v="0"/>
    <n v="0"/>
    <n v="0"/>
    <n v="0"/>
    <n v="0"/>
    <n v="0"/>
    <n v="0"/>
    <n v="0"/>
    <n v="0"/>
    <n v="0"/>
    <n v="0"/>
    <s v="CF-3924-Trailers"/>
    <x v="33"/>
    <n v="16"/>
    <s v="Nat Gas General Plant"/>
    <s v="3924-Transportation - Trailers"/>
    <n v="0"/>
    <n v="0"/>
    <x v="0"/>
    <n v="0"/>
    <n v="0"/>
    <n v="0"/>
    <n v="9739.48"/>
    <n v="0"/>
    <n v="0"/>
    <n v="0"/>
    <n v="0"/>
    <n v="0"/>
    <n v="0"/>
    <n v="0"/>
    <n v="47.07"/>
    <n v="47.07"/>
    <n v="0"/>
    <n v="-1101.82"/>
    <n v="47.07"/>
  </r>
  <r>
    <n v="1"/>
    <d v="2020-05-01T00:00:00"/>
    <d v="2021-06-01T00:00:00"/>
    <n v="454"/>
    <x v="1"/>
    <n v="9739.48"/>
    <n v="9739.48"/>
    <n v="5.8000000000000003E-2"/>
    <n v="47.07"/>
    <n v="-1054.75"/>
    <n v="0"/>
    <n v="0"/>
    <n v="0"/>
    <n v="0"/>
    <n v="0"/>
    <n v="0"/>
    <n v="0"/>
    <n v="0"/>
    <n v="0"/>
    <n v="0"/>
    <n v="0"/>
    <s v="CF-3924-Trailers"/>
    <x v="33"/>
    <n v="16"/>
    <s v="Nat Gas General Plant"/>
    <s v="3924-Transportation - Trailers"/>
    <n v="0"/>
    <n v="0"/>
    <x v="0"/>
    <n v="0"/>
    <n v="0"/>
    <n v="0"/>
    <n v="9739.48"/>
    <n v="0"/>
    <n v="0"/>
    <n v="0"/>
    <n v="0"/>
    <n v="0"/>
    <n v="0"/>
    <n v="0"/>
    <n v="47.07"/>
    <n v="47.07"/>
    <n v="0"/>
    <n v="-1054.75"/>
    <n v="47.07"/>
  </r>
  <r>
    <n v="1"/>
    <d v="2020-05-01T00:00:00"/>
    <d v="2021-06-01T00:00:00"/>
    <n v="454"/>
    <x v="2"/>
    <n v="9739.48"/>
    <n v="9739.48"/>
    <n v="5.8000000000000003E-2"/>
    <n v="47.07"/>
    <n v="-1007.68"/>
    <n v="0"/>
    <n v="0"/>
    <n v="0"/>
    <n v="0"/>
    <n v="0"/>
    <n v="0"/>
    <n v="0"/>
    <n v="0"/>
    <n v="0"/>
    <n v="0"/>
    <n v="0"/>
    <s v="CF-3924-Trailers"/>
    <x v="33"/>
    <n v="16"/>
    <s v="Nat Gas General Plant"/>
    <s v="3924-Transportation - Trailers"/>
    <n v="0"/>
    <n v="0"/>
    <x v="0"/>
    <n v="0"/>
    <n v="0"/>
    <n v="0"/>
    <n v="9739.48"/>
    <n v="0"/>
    <n v="0"/>
    <n v="0"/>
    <n v="0"/>
    <n v="0"/>
    <n v="0"/>
    <n v="0"/>
    <n v="47.07"/>
    <n v="47.07"/>
    <n v="0"/>
    <n v="-1007.68"/>
    <n v="47.07"/>
  </r>
  <r>
    <n v="1"/>
    <d v="2020-05-01T00:00:00"/>
    <d v="2021-06-01T00:00:00"/>
    <n v="454"/>
    <x v="3"/>
    <n v="9739.48"/>
    <n v="9739.48"/>
    <n v="5.8000000000000003E-2"/>
    <n v="47.07"/>
    <n v="-960.61"/>
    <n v="0"/>
    <n v="0"/>
    <n v="0"/>
    <n v="0"/>
    <n v="0"/>
    <n v="0"/>
    <n v="0"/>
    <n v="0"/>
    <n v="0"/>
    <n v="0"/>
    <n v="0"/>
    <s v="CF-3924-Trailers"/>
    <x v="33"/>
    <n v="16"/>
    <s v="Nat Gas General Plant"/>
    <s v="3924-Transportation - Trailers"/>
    <n v="0"/>
    <n v="0"/>
    <x v="0"/>
    <n v="0"/>
    <n v="0"/>
    <n v="0"/>
    <n v="9739.48"/>
    <n v="0"/>
    <n v="0"/>
    <n v="0"/>
    <n v="0"/>
    <n v="0"/>
    <n v="0"/>
    <n v="0"/>
    <n v="47.07"/>
    <n v="47.07"/>
    <n v="0"/>
    <n v="-960.61"/>
    <n v="47.07"/>
  </r>
  <r>
    <n v="1"/>
    <d v="2020-05-01T00:00:00"/>
    <d v="2021-06-01T00:00:00"/>
    <n v="454"/>
    <x v="4"/>
    <n v="9739.48"/>
    <n v="9739.48"/>
    <n v="5.8000000000000003E-2"/>
    <n v="47.07"/>
    <n v="-913.54"/>
    <n v="0"/>
    <n v="0"/>
    <n v="0"/>
    <n v="0"/>
    <n v="0"/>
    <n v="0"/>
    <n v="0"/>
    <n v="0"/>
    <n v="0"/>
    <n v="0"/>
    <n v="0"/>
    <s v="CF-3924-Trailers"/>
    <x v="33"/>
    <n v="16"/>
    <s v="Nat Gas General Plant"/>
    <s v="3924-Transportation - Trailers"/>
    <n v="0"/>
    <n v="0"/>
    <x v="0"/>
    <n v="0"/>
    <n v="0"/>
    <n v="0"/>
    <n v="9739.48"/>
    <n v="0"/>
    <n v="0"/>
    <n v="0"/>
    <n v="0"/>
    <n v="0"/>
    <n v="0"/>
    <n v="0"/>
    <n v="47.07"/>
    <n v="47.07"/>
    <n v="0"/>
    <n v="-913.54"/>
    <n v="47.07"/>
  </r>
  <r>
    <n v="1"/>
    <d v="2020-05-01T00:00:00"/>
    <d v="2021-06-01T00:00:00"/>
    <n v="454"/>
    <x v="5"/>
    <n v="9739.48"/>
    <n v="9739.48"/>
    <n v="5.8000000000000003E-2"/>
    <n v="47.07"/>
    <n v="-866.47"/>
    <n v="0"/>
    <n v="0"/>
    <n v="0"/>
    <n v="0"/>
    <n v="0"/>
    <n v="0"/>
    <n v="0"/>
    <n v="0"/>
    <n v="0"/>
    <n v="0"/>
    <n v="0"/>
    <s v="CF-3924-Trailers"/>
    <x v="33"/>
    <n v="16"/>
    <s v="Nat Gas General Plant"/>
    <s v="3924-Transportation - Trailers"/>
    <n v="0"/>
    <n v="0"/>
    <x v="0"/>
    <n v="0"/>
    <n v="0"/>
    <n v="0"/>
    <n v="9739.48"/>
    <n v="0"/>
    <n v="0"/>
    <n v="0"/>
    <n v="0"/>
    <n v="0"/>
    <n v="0"/>
    <n v="0"/>
    <n v="47.07"/>
    <n v="47.07"/>
    <n v="0"/>
    <n v="-866.47"/>
    <n v="47.07"/>
  </r>
  <r>
    <n v="1"/>
    <d v="2020-05-01T00:00:00"/>
    <d v="2021-06-01T00:00:00"/>
    <n v="451"/>
    <x v="0"/>
    <n v="86066.93"/>
    <n v="86066.93"/>
    <n v="8.4000000000000005E-2"/>
    <n v="602.47"/>
    <n v="-27487.64"/>
    <n v="0"/>
    <n v="0"/>
    <n v="0"/>
    <n v="0"/>
    <n v="0"/>
    <n v="0"/>
    <n v="0"/>
    <n v="0"/>
    <n v="0"/>
    <n v="0"/>
    <n v="0"/>
    <s v="CF-3920-Transp Equip"/>
    <x v="34"/>
    <n v="16"/>
    <s v="Nat Gas General Plant"/>
    <s v="392-Transportation Equipment"/>
    <n v="0"/>
    <n v="0"/>
    <x v="0"/>
    <n v="0"/>
    <n v="0"/>
    <n v="0"/>
    <n v="86066.93"/>
    <n v="0"/>
    <n v="0"/>
    <n v="0"/>
    <n v="0"/>
    <n v="0"/>
    <n v="0"/>
    <n v="0"/>
    <n v="602.47"/>
    <n v="602.47"/>
    <n v="0"/>
    <n v="-27487.64"/>
    <n v="602.47"/>
  </r>
  <r>
    <n v="1"/>
    <d v="2020-05-01T00:00:00"/>
    <d v="2021-06-01T00:00:00"/>
    <n v="451"/>
    <x v="1"/>
    <n v="86066.93"/>
    <n v="86066.93"/>
    <n v="8.4000000000000005E-2"/>
    <n v="602.47"/>
    <n v="-26885.17"/>
    <n v="0"/>
    <n v="0"/>
    <n v="0"/>
    <n v="0"/>
    <n v="0"/>
    <n v="0"/>
    <n v="0"/>
    <n v="0"/>
    <n v="0"/>
    <n v="0"/>
    <n v="0"/>
    <s v="CF-3920-Transp Equip"/>
    <x v="34"/>
    <n v="16"/>
    <s v="Nat Gas General Plant"/>
    <s v="392-Transportation Equipment"/>
    <n v="0"/>
    <n v="0"/>
    <x v="0"/>
    <n v="0"/>
    <n v="0"/>
    <n v="0"/>
    <n v="86066.93"/>
    <n v="0"/>
    <n v="0"/>
    <n v="0"/>
    <n v="0"/>
    <n v="0"/>
    <n v="0"/>
    <n v="0"/>
    <n v="602.47"/>
    <n v="602.47"/>
    <n v="0"/>
    <n v="-26885.17"/>
    <n v="602.47"/>
  </r>
  <r>
    <n v="1"/>
    <d v="2020-05-01T00:00:00"/>
    <d v="2021-06-01T00:00:00"/>
    <n v="451"/>
    <x v="2"/>
    <n v="86066.93"/>
    <n v="86066.93"/>
    <n v="8.4000000000000005E-2"/>
    <n v="602.47"/>
    <n v="-26282.7"/>
    <n v="0"/>
    <n v="0"/>
    <n v="0"/>
    <n v="0"/>
    <n v="0"/>
    <n v="0"/>
    <n v="0"/>
    <n v="0"/>
    <n v="0"/>
    <n v="0"/>
    <n v="0"/>
    <s v="CF-3920-Transp Equip"/>
    <x v="34"/>
    <n v="16"/>
    <s v="Nat Gas General Plant"/>
    <s v="392-Transportation Equipment"/>
    <n v="0"/>
    <n v="0"/>
    <x v="0"/>
    <n v="0"/>
    <n v="0"/>
    <n v="0"/>
    <n v="86066.93"/>
    <n v="0"/>
    <n v="0"/>
    <n v="0"/>
    <n v="0"/>
    <n v="0"/>
    <n v="0"/>
    <n v="0"/>
    <n v="602.47"/>
    <n v="602.47"/>
    <n v="0"/>
    <n v="-26282.7"/>
    <n v="602.47"/>
  </r>
  <r>
    <n v="1"/>
    <d v="2020-05-01T00:00:00"/>
    <d v="2021-06-01T00:00:00"/>
    <n v="451"/>
    <x v="3"/>
    <n v="86066.93"/>
    <n v="86066.93"/>
    <n v="8.4000000000000005E-2"/>
    <n v="602.47"/>
    <n v="-25680.23"/>
    <n v="0"/>
    <n v="0"/>
    <n v="0"/>
    <n v="0"/>
    <n v="0"/>
    <n v="0"/>
    <n v="0"/>
    <n v="0"/>
    <n v="0"/>
    <n v="0"/>
    <n v="0"/>
    <s v="CF-3920-Transp Equip"/>
    <x v="34"/>
    <n v="16"/>
    <s v="Nat Gas General Plant"/>
    <s v="392-Transportation Equipment"/>
    <n v="0"/>
    <n v="0"/>
    <x v="0"/>
    <n v="0"/>
    <n v="0"/>
    <n v="0"/>
    <n v="86066.93"/>
    <n v="0"/>
    <n v="0"/>
    <n v="0"/>
    <n v="0"/>
    <n v="0"/>
    <n v="0"/>
    <n v="0"/>
    <n v="602.47"/>
    <n v="602.47"/>
    <n v="0"/>
    <n v="-25680.23"/>
    <n v="602.47"/>
  </r>
  <r>
    <n v="1"/>
    <d v="2020-05-01T00:00:00"/>
    <d v="2021-06-01T00:00:00"/>
    <n v="451"/>
    <x v="4"/>
    <n v="86066.93"/>
    <n v="86066.93"/>
    <n v="8.4000000000000005E-2"/>
    <n v="602.47"/>
    <n v="-25077.759999999998"/>
    <n v="0"/>
    <n v="0"/>
    <n v="0"/>
    <n v="0"/>
    <n v="0"/>
    <n v="0"/>
    <n v="0"/>
    <n v="0"/>
    <n v="0"/>
    <n v="0"/>
    <n v="0"/>
    <s v="CF-3920-Transp Equip"/>
    <x v="34"/>
    <n v="16"/>
    <s v="Nat Gas General Plant"/>
    <s v="392-Transportation Equipment"/>
    <n v="0"/>
    <n v="0"/>
    <x v="0"/>
    <n v="0"/>
    <n v="0"/>
    <n v="0"/>
    <n v="86066.93"/>
    <n v="0"/>
    <n v="0"/>
    <n v="0"/>
    <n v="0"/>
    <n v="0"/>
    <n v="0"/>
    <n v="0"/>
    <n v="602.47"/>
    <n v="602.47"/>
    <n v="0"/>
    <n v="-25077.759999999998"/>
    <n v="602.47"/>
  </r>
  <r>
    <n v="1"/>
    <d v="2020-05-01T00:00:00"/>
    <d v="2021-06-01T00:00:00"/>
    <n v="451"/>
    <x v="5"/>
    <n v="86066.93"/>
    <n v="86066.93"/>
    <n v="8.4000000000000005E-2"/>
    <n v="602.47"/>
    <n v="-24475.29"/>
    <n v="0"/>
    <n v="0"/>
    <n v="0"/>
    <n v="0"/>
    <n v="0"/>
    <n v="0"/>
    <n v="0"/>
    <n v="0"/>
    <n v="0"/>
    <n v="0"/>
    <n v="0"/>
    <s v="CF-3920-Transp Equip"/>
    <x v="34"/>
    <n v="16"/>
    <s v="Nat Gas General Plant"/>
    <s v="392-Transportation Equipment"/>
    <n v="0"/>
    <n v="0"/>
    <x v="0"/>
    <n v="0"/>
    <n v="0"/>
    <n v="0"/>
    <n v="86066.93"/>
    <n v="0"/>
    <n v="0"/>
    <n v="0"/>
    <n v="0"/>
    <n v="0"/>
    <n v="0"/>
    <n v="0"/>
    <n v="602.47"/>
    <n v="602.47"/>
    <n v="0"/>
    <n v="-24475.29"/>
    <n v="602.47"/>
  </r>
  <r>
    <n v="1"/>
    <d v="2020-05-01T00:00:00"/>
    <d v="2021-06-01T00:00:00"/>
    <n v="455"/>
    <x v="0"/>
    <n v="315771.21999999997"/>
    <n v="315771.21999999997"/>
    <n v="6.6666699999999995E-2"/>
    <n v="1754.29"/>
    <n v="153040.35"/>
    <n v="0"/>
    <n v="0"/>
    <n v="0"/>
    <n v="0"/>
    <n v="0"/>
    <n v="0"/>
    <n v="0"/>
    <n v="0"/>
    <n v="0"/>
    <n v="112.59"/>
    <n v="0"/>
    <s v="CF-3940-Tools/Shop Eq"/>
    <x v="35"/>
    <n v="16"/>
    <s v="Nat Gas General Plant"/>
    <s v="394-Tools, Shop &amp; Garage Equip"/>
    <n v="0"/>
    <n v="0"/>
    <x v="0"/>
    <n v="0"/>
    <n v="0"/>
    <n v="0"/>
    <n v="315771.21999999997"/>
    <n v="0"/>
    <n v="0"/>
    <n v="0"/>
    <n v="0"/>
    <n v="0"/>
    <n v="0"/>
    <n v="0"/>
    <n v="1754.29"/>
    <n v="1866.8799999999999"/>
    <n v="0"/>
    <n v="153040.35"/>
    <n v="1866.8799999999999"/>
  </r>
  <r>
    <n v="1"/>
    <d v="2020-05-01T00:00:00"/>
    <d v="2021-06-01T00:00:00"/>
    <n v="455"/>
    <x v="1"/>
    <n v="315771.21999999997"/>
    <n v="315771.21999999997"/>
    <n v="6.6666699999999995E-2"/>
    <n v="1754.29"/>
    <n v="154907.23000000001"/>
    <n v="0"/>
    <n v="0"/>
    <n v="0"/>
    <n v="0"/>
    <n v="0"/>
    <n v="0"/>
    <n v="0"/>
    <n v="0"/>
    <n v="0"/>
    <n v="112.59"/>
    <n v="0"/>
    <s v="CF-3940-Tools/Shop Eq"/>
    <x v="35"/>
    <n v="16"/>
    <s v="Nat Gas General Plant"/>
    <s v="394-Tools, Shop &amp; Garage Equip"/>
    <n v="0"/>
    <n v="0"/>
    <x v="0"/>
    <n v="0"/>
    <n v="0"/>
    <n v="0"/>
    <n v="315771.21999999997"/>
    <n v="0"/>
    <n v="0"/>
    <n v="0"/>
    <n v="0"/>
    <n v="0"/>
    <n v="0"/>
    <n v="0"/>
    <n v="1754.29"/>
    <n v="1866.8799999999999"/>
    <n v="0"/>
    <n v="154907.23000000001"/>
    <n v="1866.8799999999999"/>
  </r>
  <r>
    <n v="1"/>
    <d v="2020-05-01T00:00:00"/>
    <d v="2021-06-01T00:00:00"/>
    <n v="455"/>
    <x v="2"/>
    <n v="315771.21999999997"/>
    <n v="315771.21999999997"/>
    <n v="6.6666699999999995E-2"/>
    <n v="1754.29"/>
    <n v="156774.10999999999"/>
    <n v="0"/>
    <n v="0"/>
    <n v="0"/>
    <n v="0"/>
    <n v="0"/>
    <n v="0"/>
    <n v="0"/>
    <n v="0"/>
    <n v="0"/>
    <n v="112.59"/>
    <n v="0"/>
    <s v="CF-3940-Tools/Shop Eq"/>
    <x v="35"/>
    <n v="16"/>
    <s v="Nat Gas General Plant"/>
    <s v="394-Tools, Shop &amp; Garage Equip"/>
    <n v="0"/>
    <n v="0"/>
    <x v="0"/>
    <n v="0"/>
    <n v="0"/>
    <n v="0"/>
    <n v="315771.21999999997"/>
    <n v="0"/>
    <n v="0"/>
    <n v="0"/>
    <n v="0"/>
    <n v="0"/>
    <n v="0"/>
    <n v="0"/>
    <n v="1754.29"/>
    <n v="1866.8799999999999"/>
    <n v="0"/>
    <n v="156774.10999999999"/>
    <n v="1866.8799999999999"/>
  </r>
  <r>
    <n v="1"/>
    <d v="2020-05-01T00:00:00"/>
    <d v="2021-06-01T00:00:00"/>
    <n v="455"/>
    <x v="3"/>
    <n v="315771.21999999997"/>
    <n v="315771.21999999997"/>
    <n v="6.6666699999999995E-2"/>
    <n v="1754.29"/>
    <n v="158640.99"/>
    <n v="0"/>
    <n v="0"/>
    <n v="0"/>
    <n v="0"/>
    <n v="0"/>
    <n v="0"/>
    <n v="0"/>
    <n v="0"/>
    <n v="0"/>
    <n v="112.59"/>
    <n v="0"/>
    <s v="CF-3940-Tools/Shop Eq"/>
    <x v="35"/>
    <n v="16"/>
    <s v="Nat Gas General Plant"/>
    <s v="394-Tools, Shop &amp; Garage Equip"/>
    <n v="0"/>
    <n v="0"/>
    <x v="0"/>
    <n v="0"/>
    <n v="0"/>
    <n v="0"/>
    <n v="315771.21999999997"/>
    <n v="0"/>
    <n v="0"/>
    <n v="0"/>
    <n v="0"/>
    <n v="0"/>
    <n v="0"/>
    <n v="0"/>
    <n v="1754.29"/>
    <n v="1866.8799999999999"/>
    <n v="0"/>
    <n v="158640.99"/>
    <n v="1866.8799999999999"/>
  </r>
  <r>
    <n v="1"/>
    <d v="2020-05-01T00:00:00"/>
    <d v="2021-06-01T00:00:00"/>
    <n v="455"/>
    <x v="4"/>
    <n v="315771.21999999997"/>
    <n v="315771.21999999997"/>
    <n v="6.6666699999999995E-2"/>
    <n v="1754.29"/>
    <n v="160507.87"/>
    <n v="0"/>
    <n v="0"/>
    <n v="0"/>
    <n v="0"/>
    <n v="0"/>
    <n v="0"/>
    <n v="0"/>
    <n v="0"/>
    <n v="0"/>
    <n v="112.59"/>
    <n v="0"/>
    <s v="CF-3940-Tools/Shop Eq"/>
    <x v="35"/>
    <n v="16"/>
    <s v="Nat Gas General Plant"/>
    <s v="394-Tools, Shop &amp; Garage Equip"/>
    <n v="0"/>
    <n v="0"/>
    <x v="0"/>
    <n v="0"/>
    <n v="0"/>
    <n v="0"/>
    <n v="315771.21999999997"/>
    <n v="0"/>
    <n v="0"/>
    <n v="0"/>
    <n v="0"/>
    <n v="0"/>
    <n v="0"/>
    <n v="0"/>
    <n v="1754.29"/>
    <n v="1866.8799999999999"/>
    <n v="0"/>
    <n v="160507.87"/>
    <n v="1866.8799999999999"/>
  </r>
  <r>
    <n v="1"/>
    <d v="2020-05-01T00:00:00"/>
    <d v="2021-06-01T00:00:00"/>
    <n v="455"/>
    <x v="5"/>
    <n v="331664.69"/>
    <n v="331664.69"/>
    <n v="6.6666699999999995E-2"/>
    <n v="1842.58"/>
    <n v="162463.04000000001"/>
    <n v="0"/>
    <n v="0"/>
    <n v="0"/>
    <n v="0"/>
    <n v="0"/>
    <n v="0"/>
    <n v="0"/>
    <n v="0"/>
    <n v="0"/>
    <n v="112.59"/>
    <n v="0"/>
    <s v="CF-3940-Tools/Shop Eq"/>
    <x v="35"/>
    <n v="16"/>
    <s v="Nat Gas General Plant"/>
    <s v="394-Tools, Shop &amp; Garage Equip"/>
    <n v="0"/>
    <n v="0"/>
    <x v="0"/>
    <n v="0"/>
    <n v="0"/>
    <n v="0"/>
    <n v="331664.69"/>
    <n v="0"/>
    <n v="0"/>
    <n v="0"/>
    <n v="0"/>
    <n v="0"/>
    <n v="0"/>
    <n v="0"/>
    <n v="1842.58"/>
    <n v="1955.1699999999998"/>
    <n v="0"/>
    <n v="162463.04000000001"/>
    <n v="1955.1699999999998"/>
  </r>
  <r>
    <n v="1"/>
    <d v="2020-05-01T00:00:00"/>
    <d v="2021-06-01T00:00:00"/>
    <n v="456"/>
    <x v="0"/>
    <n v="452230.64"/>
    <n v="452230.64"/>
    <n v="5.0999999999999997E-2"/>
    <n v="1921.98"/>
    <n v="562708.73"/>
    <n v="0"/>
    <n v="0"/>
    <n v="-1921.98"/>
    <n v="0"/>
    <n v="0"/>
    <n v="0"/>
    <n v="0"/>
    <n v="0"/>
    <n v="0"/>
    <n v="0"/>
    <n v="0"/>
    <s v="CF-3960-Pwr Op Equip"/>
    <x v="36"/>
    <n v="16"/>
    <s v="Nat Gas General Plant"/>
    <s v="396-Power Operated Equipment"/>
    <n v="0"/>
    <n v="0"/>
    <x v="0"/>
    <n v="0"/>
    <n v="0"/>
    <n v="0"/>
    <n v="452230.64"/>
    <n v="0"/>
    <n v="0"/>
    <n v="0"/>
    <n v="0"/>
    <n v="0"/>
    <n v="0"/>
    <n v="0"/>
    <n v="0"/>
    <n v="0"/>
    <n v="0"/>
    <n v="562708.73"/>
    <n v="0"/>
  </r>
  <r>
    <n v="1"/>
    <d v="2020-05-01T00:00:00"/>
    <d v="2021-06-01T00:00:00"/>
    <n v="456"/>
    <x v="1"/>
    <n v="452230.64"/>
    <n v="452230.64"/>
    <n v="5.0999999999999997E-2"/>
    <n v="1921.98"/>
    <n v="562708.73"/>
    <n v="0"/>
    <n v="0"/>
    <n v="-1921.98"/>
    <n v="0"/>
    <n v="0"/>
    <n v="0"/>
    <n v="0"/>
    <n v="0"/>
    <n v="0"/>
    <n v="0"/>
    <n v="0"/>
    <s v="CF-3960-Pwr Op Equip"/>
    <x v="36"/>
    <n v="16"/>
    <s v="Nat Gas General Plant"/>
    <s v="396-Power Operated Equipment"/>
    <n v="0"/>
    <n v="0"/>
    <x v="0"/>
    <n v="0"/>
    <n v="0"/>
    <n v="0"/>
    <n v="452230.64"/>
    <n v="0"/>
    <n v="0"/>
    <n v="0"/>
    <n v="0"/>
    <n v="0"/>
    <n v="0"/>
    <n v="0"/>
    <n v="0"/>
    <n v="0"/>
    <n v="0"/>
    <n v="562708.73"/>
    <n v="0"/>
  </r>
  <r>
    <n v="1"/>
    <d v="2020-05-01T00:00:00"/>
    <d v="2021-06-01T00:00:00"/>
    <n v="456"/>
    <x v="2"/>
    <n v="452230.64"/>
    <n v="452230.64"/>
    <n v="5.0999999999999997E-2"/>
    <n v="1921.98"/>
    <n v="562708.73"/>
    <n v="0"/>
    <n v="0"/>
    <n v="-1921.98"/>
    <n v="0"/>
    <n v="0"/>
    <n v="0"/>
    <n v="0"/>
    <n v="0"/>
    <n v="0"/>
    <n v="0"/>
    <n v="0"/>
    <s v="CF-3960-Pwr Op Equip"/>
    <x v="36"/>
    <n v="16"/>
    <s v="Nat Gas General Plant"/>
    <s v="396-Power Operated Equipment"/>
    <n v="0"/>
    <n v="0"/>
    <x v="0"/>
    <n v="0"/>
    <n v="0"/>
    <n v="0"/>
    <n v="452230.64"/>
    <n v="0"/>
    <n v="0"/>
    <n v="0"/>
    <n v="0"/>
    <n v="0"/>
    <n v="0"/>
    <n v="0"/>
    <n v="0"/>
    <n v="0"/>
    <n v="0"/>
    <n v="562708.73"/>
    <n v="0"/>
  </r>
  <r>
    <n v="1"/>
    <d v="2020-05-01T00:00:00"/>
    <d v="2021-06-01T00:00:00"/>
    <n v="456"/>
    <x v="3"/>
    <n v="452230.64"/>
    <n v="452230.64"/>
    <n v="5.0999999999999997E-2"/>
    <n v="1921.98"/>
    <n v="562708.73"/>
    <n v="0"/>
    <n v="0"/>
    <n v="-1921.98"/>
    <n v="0"/>
    <n v="0"/>
    <n v="0"/>
    <n v="0"/>
    <n v="0"/>
    <n v="0"/>
    <n v="0"/>
    <n v="0"/>
    <s v="CF-3960-Pwr Op Equip"/>
    <x v="36"/>
    <n v="16"/>
    <s v="Nat Gas General Plant"/>
    <s v="396-Power Operated Equipment"/>
    <n v="0"/>
    <n v="0"/>
    <x v="0"/>
    <n v="0"/>
    <n v="0"/>
    <n v="0"/>
    <n v="452230.64"/>
    <n v="0"/>
    <n v="0"/>
    <n v="0"/>
    <n v="0"/>
    <n v="0"/>
    <n v="0"/>
    <n v="0"/>
    <n v="0"/>
    <n v="0"/>
    <n v="0"/>
    <n v="562708.73"/>
    <n v="0"/>
  </r>
  <r>
    <n v="1"/>
    <d v="2020-05-01T00:00:00"/>
    <d v="2021-06-01T00:00:00"/>
    <n v="456"/>
    <x v="4"/>
    <n v="452230.64"/>
    <n v="452230.64"/>
    <n v="5.0999999999999997E-2"/>
    <n v="1921.98"/>
    <n v="562708.73"/>
    <n v="0"/>
    <n v="0"/>
    <n v="-1921.98"/>
    <n v="0"/>
    <n v="0"/>
    <n v="0"/>
    <n v="0"/>
    <n v="0"/>
    <n v="0"/>
    <n v="0"/>
    <n v="0"/>
    <s v="CF-3960-Pwr Op Equip"/>
    <x v="36"/>
    <n v="16"/>
    <s v="Nat Gas General Plant"/>
    <s v="396-Power Operated Equipment"/>
    <n v="0"/>
    <n v="0"/>
    <x v="0"/>
    <n v="0"/>
    <n v="0"/>
    <n v="0"/>
    <n v="452230.64"/>
    <n v="0"/>
    <n v="0"/>
    <n v="0"/>
    <n v="0"/>
    <n v="0"/>
    <n v="0"/>
    <n v="0"/>
    <n v="0"/>
    <n v="0"/>
    <n v="0"/>
    <n v="562708.73"/>
    <n v="0"/>
  </r>
  <r>
    <n v="1"/>
    <d v="2020-05-01T00:00:00"/>
    <d v="2021-06-01T00:00:00"/>
    <n v="456"/>
    <x v="5"/>
    <n v="452230.64"/>
    <n v="452230.64"/>
    <n v="5.0999999999999997E-2"/>
    <n v="1921.98"/>
    <n v="562708.73"/>
    <n v="0"/>
    <n v="0"/>
    <n v="-1921.98"/>
    <n v="0"/>
    <n v="0"/>
    <n v="0"/>
    <n v="0"/>
    <n v="0"/>
    <n v="0"/>
    <n v="0"/>
    <n v="0"/>
    <s v="CF-3960-Pwr Op Equip"/>
    <x v="36"/>
    <n v="16"/>
    <s v="Nat Gas General Plant"/>
    <s v="396-Power Operated Equipment"/>
    <n v="0"/>
    <n v="0"/>
    <x v="0"/>
    <n v="0"/>
    <n v="0"/>
    <n v="0"/>
    <n v="452230.64"/>
    <n v="0"/>
    <n v="0"/>
    <n v="0"/>
    <n v="0"/>
    <n v="0"/>
    <n v="0"/>
    <n v="0"/>
    <n v="0"/>
    <n v="0"/>
    <n v="0"/>
    <n v="562708.73"/>
    <n v="0"/>
  </r>
  <r>
    <n v="1"/>
    <d v="2020-05-01T00:00:00"/>
    <d v="2021-06-01T00:00:00"/>
    <n v="457"/>
    <x v="0"/>
    <n v="923154.02"/>
    <n v="923154.02"/>
    <n v="7.6923080000000005E-2"/>
    <n v="5917.65"/>
    <n v="476333.12"/>
    <n v="0"/>
    <n v="0"/>
    <n v="0"/>
    <n v="0"/>
    <n v="0"/>
    <n v="0"/>
    <n v="0"/>
    <n v="0"/>
    <n v="0"/>
    <n v="-5388.92"/>
    <n v="0"/>
    <s v="CF-3970-Comm Eq"/>
    <x v="37"/>
    <n v="16"/>
    <s v="Nat Gas General Plant"/>
    <s v="397-Communication Equipment"/>
    <n v="0"/>
    <n v="0"/>
    <x v="0"/>
    <n v="0"/>
    <n v="0"/>
    <n v="0"/>
    <n v="923154.02"/>
    <n v="0"/>
    <n v="0"/>
    <n v="0"/>
    <n v="0"/>
    <n v="0"/>
    <n v="0"/>
    <n v="0"/>
    <n v="5917.6500000000005"/>
    <n v="528.72999999999956"/>
    <n v="0"/>
    <n v="476333.12"/>
    <n v="528.72999999999956"/>
  </r>
  <r>
    <n v="1"/>
    <d v="2020-05-01T00:00:00"/>
    <d v="2021-06-01T00:00:00"/>
    <n v="457"/>
    <x v="1"/>
    <n v="923154.02"/>
    <n v="923154.02"/>
    <n v="7.6923080000000005E-2"/>
    <n v="5917.65"/>
    <n v="476861.85"/>
    <n v="0"/>
    <n v="0"/>
    <n v="0"/>
    <n v="0"/>
    <n v="0"/>
    <n v="0"/>
    <n v="0"/>
    <n v="0"/>
    <n v="0"/>
    <n v="-5388.92"/>
    <n v="0"/>
    <s v="CF-3970-Comm Eq"/>
    <x v="37"/>
    <n v="16"/>
    <s v="Nat Gas General Plant"/>
    <s v="397-Communication Equipment"/>
    <n v="0"/>
    <n v="0"/>
    <x v="0"/>
    <n v="0"/>
    <n v="0"/>
    <n v="0"/>
    <n v="923154.02"/>
    <n v="0"/>
    <n v="0"/>
    <n v="0"/>
    <n v="0"/>
    <n v="0"/>
    <n v="0"/>
    <n v="0"/>
    <n v="5917.6500000000005"/>
    <n v="528.72999999999956"/>
    <n v="0"/>
    <n v="476861.85"/>
    <n v="528.72999999999956"/>
  </r>
  <r>
    <n v="1"/>
    <d v="2020-05-01T00:00:00"/>
    <d v="2021-06-01T00:00:00"/>
    <n v="457"/>
    <x v="2"/>
    <n v="923154.02"/>
    <n v="923154.02"/>
    <n v="7.6923080000000005E-2"/>
    <n v="5917.65"/>
    <n v="477390.58"/>
    <n v="0"/>
    <n v="0"/>
    <n v="0"/>
    <n v="0"/>
    <n v="0"/>
    <n v="0"/>
    <n v="0"/>
    <n v="0"/>
    <n v="0"/>
    <n v="-5388.92"/>
    <n v="0"/>
    <s v="CF-3970-Comm Eq"/>
    <x v="37"/>
    <n v="16"/>
    <s v="Nat Gas General Plant"/>
    <s v="397-Communication Equipment"/>
    <n v="0"/>
    <n v="0"/>
    <x v="0"/>
    <n v="0"/>
    <n v="0"/>
    <n v="0"/>
    <n v="923154.02"/>
    <n v="0"/>
    <n v="0"/>
    <n v="0"/>
    <n v="0"/>
    <n v="0"/>
    <n v="0"/>
    <n v="0"/>
    <n v="5917.6500000000005"/>
    <n v="528.72999999999956"/>
    <n v="0"/>
    <n v="477390.58"/>
    <n v="528.72999999999956"/>
  </r>
  <r>
    <n v="1"/>
    <d v="2020-05-01T00:00:00"/>
    <d v="2021-06-01T00:00:00"/>
    <n v="457"/>
    <x v="3"/>
    <n v="923154.02"/>
    <n v="923154.02"/>
    <n v="7.6923080000000005E-2"/>
    <n v="5917.65"/>
    <n v="477919.31"/>
    <n v="0"/>
    <n v="0"/>
    <n v="0"/>
    <n v="0"/>
    <n v="0"/>
    <n v="0"/>
    <n v="0"/>
    <n v="0"/>
    <n v="0"/>
    <n v="-5388.92"/>
    <n v="0"/>
    <s v="CF-3970-Comm Eq"/>
    <x v="37"/>
    <n v="16"/>
    <s v="Nat Gas General Plant"/>
    <s v="397-Communication Equipment"/>
    <n v="0"/>
    <n v="0"/>
    <x v="0"/>
    <n v="0"/>
    <n v="0"/>
    <n v="0"/>
    <n v="923154.02"/>
    <n v="0"/>
    <n v="0"/>
    <n v="0"/>
    <n v="0"/>
    <n v="0"/>
    <n v="0"/>
    <n v="0"/>
    <n v="5917.6500000000005"/>
    <n v="528.72999999999956"/>
    <n v="0"/>
    <n v="477919.31"/>
    <n v="528.72999999999956"/>
  </r>
  <r>
    <n v="1"/>
    <d v="2020-05-01T00:00:00"/>
    <d v="2021-06-01T00:00:00"/>
    <n v="457"/>
    <x v="4"/>
    <n v="923154.02"/>
    <n v="923154.02"/>
    <n v="7.6923080000000005E-2"/>
    <n v="5917.65"/>
    <n v="440941.5"/>
    <n v="0"/>
    <n v="0"/>
    <n v="0"/>
    <n v="0"/>
    <n v="0"/>
    <n v="0"/>
    <n v="0"/>
    <n v="0"/>
    <n v="0"/>
    <n v="-5388.92"/>
    <n v="0"/>
    <s v="CF-3970-Comm Eq"/>
    <x v="37"/>
    <n v="16"/>
    <s v="Nat Gas General Plant"/>
    <s v="397-Communication Equipment"/>
    <n v="0"/>
    <n v="-37506.54"/>
    <x v="0"/>
    <n v="0"/>
    <n v="0"/>
    <n v="0"/>
    <n v="923154.02"/>
    <n v="0"/>
    <n v="0"/>
    <n v="0"/>
    <n v="0"/>
    <n v="0"/>
    <n v="0"/>
    <n v="0"/>
    <n v="5917.6500000000005"/>
    <n v="528.72999999999956"/>
    <n v="0"/>
    <n v="440941.5"/>
    <n v="528.72999999999956"/>
  </r>
  <r>
    <n v="1"/>
    <d v="2020-05-01T00:00:00"/>
    <d v="2021-06-01T00:00:00"/>
    <n v="457"/>
    <x v="5"/>
    <n v="885647.48"/>
    <n v="885647.48"/>
    <n v="7.6923080000000005E-2"/>
    <n v="5677.23"/>
    <n v="441229.81"/>
    <n v="0"/>
    <n v="0"/>
    <n v="0"/>
    <n v="0"/>
    <n v="0"/>
    <n v="0"/>
    <n v="0"/>
    <n v="0"/>
    <n v="0"/>
    <n v="-5388.92"/>
    <n v="0"/>
    <s v="CF-3970-Comm Eq"/>
    <x v="37"/>
    <n v="16"/>
    <s v="Nat Gas General Plant"/>
    <s v="397-Communication Equipment"/>
    <n v="0"/>
    <n v="0"/>
    <x v="0"/>
    <n v="0"/>
    <n v="0"/>
    <n v="0"/>
    <n v="885647.48"/>
    <n v="0"/>
    <n v="0"/>
    <n v="0"/>
    <n v="0"/>
    <n v="0"/>
    <n v="0"/>
    <n v="0"/>
    <n v="5677.2300000000005"/>
    <n v="288.30999999999949"/>
    <n v="0"/>
    <n v="441229.81"/>
    <n v="288.30999999999949"/>
  </r>
  <r>
    <n v="1"/>
    <d v="2020-05-01T00:00:00"/>
    <d v="2021-06-01T00:00:00"/>
    <n v="458"/>
    <x v="0"/>
    <n v="20124.740000000002"/>
    <n v="20124.740000000002"/>
    <n v="7.6923080000000005E-2"/>
    <n v="129"/>
    <n v="5073.04"/>
    <n v="0"/>
    <n v="0"/>
    <n v="0"/>
    <n v="0"/>
    <n v="0"/>
    <n v="0"/>
    <n v="0"/>
    <n v="0"/>
    <n v="0"/>
    <n v="0"/>
    <n v="0"/>
    <s v="CF-3971-DCU/AMR"/>
    <x v="38"/>
    <n v="16"/>
    <s v="Nat Gas General Plant"/>
    <s v="397-Communication Equipment"/>
    <n v="0"/>
    <n v="0"/>
    <x v="0"/>
    <n v="0"/>
    <n v="0"/>
    <n v="0"/>
    <n v="20124.740000000002"/>
    <n v="0"/>
    <n v="0"/>
    <n v="0"/>
    <n v="0"/>
    <n v="0"/>
    <n v="0"/>
    <n v="0"/>
    <n v="129"/>
    <n v="129"/>
    <n v="0"/>
    <n v="5073.04"/>
    <n v="129"/>
  </r>
  <r>
    <n v="1"/>
    <d v="2020-05-01T00:00:00"/>
    <d v="2021-06-01T00:00:00"/>
    <n v="458"/>
    <x v="1"/>
    <n v="20124.740000000002"/>
    <n v="20124.740000000002"/>
    <n v="7.6923080000000005E-2"/>
    <n v="129"/>
    <n v="5202.04"/>
    <n v="0"/>
    <n v="0"/>
    <n v="0"/>
    <n v="0"/>
    <n v="0"/>
    <n v="0"/>
    <n v="0"/>
    <n v="0"/>
    <n v="0"/>
    <n v="0"/>
    <n v="0"/>
    <s v="CF-3971-DCU/AMR"/>
    <x v="38"/>
    <n v="16"/>
    <s v="Nat Gas General Plant"/>
    <s v="397-Communication Equipment"/>
    <n v="0"/>
    <n v="0"/>
    <x v="0"/>
    <n v="0"/>
    <n v="0"/>
    <n v="0"/>
    <n v="20124.740000000002"/>
    <n v="0"/>
    <n v="0"/>
    <n v="0"/>
    <n v="0"/>
    <n v="0"/>
    <n v="0"/>
    <n v="0"/>
    <n v="129"/>
    <n v="129"/>
    <n v="0"/>
    <n v="5202.04"/>
    <n v="129"/>
  </r>
  <r>
    <n v="1"/>
    <d v="2020-05-01T00:00:00"/>
    <d v="2021-06-01T00:00:00"/>
    <n v="458"/>
    <x v="2"/>
    <n v="20124.740000000002"/>
    <n v="20124.740000000002"/>
    <n v="7.6923080000000005E-2"/>
    <n v="129"/>
    <n v="5331.04"/>
    <n v="0"/>
    <n v="0"/>
    <n v="0"/>
    <n v="0"/>
    <n v="0"/>
    <n v="0"/>
    <n v="0"/>
    <n v="0"/>
    <n v="0"/>
    <n v="0"/>
    <n v="0"/>
    <s v="CF-3971-DCU/AMR"/>
    <x v="38"/>
    <n v="16"/>
    <s v="Nat Gas General Plant"/>
    <s v="397-Communication Equipment"/>
    <n v="0"/>
    <n v="0"/>
    <x v="0"/>
    <n v="0"/>
    <n v="0"/>
    <n v="0"/>
    <n v="20124.740000000002"/>
    <n v="0"/>
    <n v="0"/>
    <n v="0"/>
    <n v="0"/>
    <n v="0"/>
    <n v="0"/>
    <n v="0"/>
    <n v="129"/>
    <n v="129"/>
    <n v="0"/>
    <n v="5331.04"/>
    <n v="129"/>
  </r>
  <r>
    <n v="1"/>
    <d v="2020-05-01T00:00:00"/>
    <d v="2021-06-01T00:00:00"/>
    <n v="458"/>
    <x v="3"/>
    <n v="20124.740000000002"/>
    <n v="20124.740000000002"/>
    <n v="7.6923080000000005E-2"/>
    <n v="129"/>
    <n v="5460.04"/>
    <n v="0"/>
    <n v="0"/>
    <n v="0"/>
    <n v="0"/>
    <n v="0"/>
    <n v="0"/>
    <n v="0"/>
    <n v="0"/>
    <n v="0"/>
    <n v="0"/>
    <n v="0"/>
    <s v="CF-3971-DCU/AMR"/>
    <x v="38"/>
    <n v="16"/>
    <s v="Nat Gas General Plant"/>
    <s v="397-Communication Equipment"/>
    <n v="0"/>
    <n v="0"/>
    <x v="0"/>
    <n v="0"/>
    <n v="0"/>
    <n v="0"/>
    <n v="20124.740000000002"/>
    <n v="0"/>
    <n v="0"/>
    <n v="0"/>
    <n v="0"/>
    <n v="0"/>
    <n v="0"/>
    <n v="0"/>
    <n v="129"/>
    <n v="129"/>
    <n v="0"/>
    <n v="5460.04"/>
    <n v="129"/>
  </r>
  <r>
    <n v="1"/>
    <d v="2020-05-01T00:00:00"/>
    <d v="2021-06-01T00:00:00"/>
    <n v="458"/>
    <x v="4"/>
    <n v="20124.740000000002"/>
    <n v="20124.740000000002"/>
    <n v="7.6923080000000005E-2"/>
    <n v="129"/>
    <n v="5589.04"/>
    <n v="0"/>
    <n v="0"/>
    <n v="0"/>
    <n v="0"/>
    <n v="0"/>
    <n v="0"/>
    <n v="0"/>
    <n v="0"/>
    <n v="0"/>
    <n v="0"/>
    <n v="0"/>
    <s v="CF-3971-DCU/AMR"/>
    <x v="38"/>
    <n v="16"/>
    <s v="Nat Gas General Plant"/>
    <s v="397-Communication Equipment"/>
    <n v="0"/>
    <n v="0"/>
    <x v="0"/>
    <n v="0"/>
    <n v="0"/>
    <n v="0"/>
    <n v="20124.740000000002"/>
    <n v="0"/>
    <n v="0"/>
    <n v="0"/>
    <n v="0"/>
    <n v="0"/>
    <n v="0"/>
    <n v="0"/>
    <n v="129"/>
    <n v="129"/>
    <n v="0"/>
    <n v="5589.04"/>
    <n v="129"/>
  </r>
  <r>
    <n v="1"/>
    <d v="2020-05-01T00:00:00"/>
    <d v="2021-06-01T00:00:00"/>
    <n v="458"/>
    <x v="5"/>
    <n v="20124.740000000002"/>
    <n v="20124.740000000002"/>
    <n v="7.6923080000000005E-2"/>
    <n v="129"/>
    <n v="5718.04"/>
    <n v="0"/>
    <n v="0"/>
    <n v="0"/>
    <n v="0"/>
    <n v="0"/>
    <n v="0"/>
    <n v="0"/>
    <n v="0"/>
    <n v="0"/>
    <n v="0"/>
    <n v="0"/>
    <s v="CF-3971-DCU/AMR"/>
    <x v="38"/>
    <n v="16"/>
    <s v="Nat Gas General Plant"/>
    <s v="397-Communication Equipment"/>
    <n v="0"/>
    <n v="0"/>
    <x v="0"/>
    <n v="0"/>
    <n v="0"/>
    <n v="0"/>
    <n v="20124.740000000002"/>
    <n v="0"/>
    <n v="0"/>
    <n v="0"/>
    <n v="0"/>
    <n v="0"/>
    <n v="0"/>
    <n v="0"/>
    <n v="129"/>
    <n v="129"/>
    <n v="0"/>
    <n v="5718.04"/>
    <n v="129"/>
  </r>
  <r>
    <n v="1"/>
    <d v="2020-05-01T00:00:00"/>
    <d v="2021-06-01T00:00:00"/>
    <n v="459"/>
    <x v="0"/>
    <n v="42473.919999999998"/>
    <n v="42473.919999999998"/>
    <n v="5.8823529999999999E-2"/>
    <n v="208.21"/>
    <n v="22347.01"/>
    <n v="0"/>
    <n v="0"/>
    <n v="0"/>
    <n v="0"/>
    <n v="0"/>
    <n v="0"/>
    <n v="0"/>
    <n v="0"/>
    <n v="0"/>
    <n v="-446.09"/>
    <n v="0"/>
    <s v="CF-3980-Misc Equip"/>
    <x v="39"/>
    <n v="16"/>
    <s v="Nat Gas General Plant"/>
    <s v="398-Miscellaneous Equipment"/>
    <n v="0"/>
    <n v="0"/>
    <x v="0"/>
    <n v="0"/>
    <n v="0"/>
    <n v="0"/>
    <n v="42473.919999999998"/>
    <n v="0"/>
    <n v="0"/>
    <n v="0"/>
    <n v="0"/>
    <n v="0"/>
    <n v="0"/>
    <n v="0"/>
    <n v="208.21"/>
    <n v="-237.87999999999997"/>
    <n v="0"/>
    <n v="22347.01"/>
    <n v="-237.87999999999997"/>
  </r>
  <r>
    <n v="1"/>
    <d v="2020-05-01T00:00:00"/>
    <d v="2021-06-01T00:00:00"/>
    <n v="459"/>
    <x v="1"/>
    <n v="42473.919999999998"/>
    <n v="42473.919999999998"/>
    <n v="5.8823529999999999E-2"/>
    <n v="208.21"/>
    <n v="22109.13"/>
    <n v="0"/>
    <n v="0"/>
    <n v="0"/>
    <n v="0"/>
    <n v="0"/>
    <n v="0"/>
    <n v="0"/>
    <n v="0"/>
    <n v="0"/>
    <n v="-446.09"/>
    <n v="0"/>
    <s v="CF-3980-Misc Equip"/>
    <x v="39"/>
    <n v="16"/>
    <s v="Nat Gas General Plant"/>
    <s v="398-Miscellaneous Equipment"/>
    <n v="0"/>
    <n v="0"/>
    <x v="0"/>
    <n v="0"/>
    <n v="0"/>
    <n v="0"/>
    <n v="42473.919999999998"/>
    <n v="0"/>
    <n v="0"/>
    <n v="0"/>
    <n v="0"/>
    <n v="0"/>
    <n v="0"/>
    <n v="0"/>
    <n v="208.21"/>
    <n v="-237.87999999999997"/>
    <n v="0"/>
    <n v="22109.13"/>
    <n v="-237.87999999999997"/>
  </r>
  <r>
    <n v="1"/>
    <d v="2020-05-01T00:00:00"/>
    <d v="2021-06-01T00:00:00"/>
    <n v="459"/>
    <x v="2"/>
    <n v="42473.919999999998"/>
    <n v="42473.919999999998"/>
    <n v="5.8823529999999999E-2"/>
    <n v="208.21"/>
    <n v="21871.25"/>
    <n v="0"/>
    <n v="0"/>
    <n v="0"/>
    <n v="0"/>
    <n v="0"/>
    <n v="0"/>
    <n v="0"/>
    <n v="0"/>
    <n v="0"/>
    <n v="-446.09"/>
    <n v="0"/>
    <s v="CF-3980-Misc Equip"/>
    <x v="39"/>
    <n v="16"/>
    <s v="Nat Gas General Plant"/>
    <s v="398-Miscellaneous Equipment"/>
    <n v="0"/>
    <n v="0"/>
    <x v="0"/>
    <n v="0"/>
    <n v="0"/>
    <n v="0"/>
    <n v="42473.919999999998"/>
    <n v="0"/>
    <n v="0"/>
    <n v="0"/>
    <n v="0"/>
    <n v="0"/>
    <n v="0"/>
    <n v="0"/>
    <n v="208.21"/>
    <n v="-237.87999999999997"/>
    <n v="0"/>
    <n v="21871.25"/>
    <n v="-237.87999999999997"/>
  </r>
  <r>
    <n v="1"/>
    <d v="2020-05-01T00:00:00"/>
    <d v="2021-06-01T00:00:00"/>
    <n v="459"/>
    <x v="3"/>
    <n v="42473.919999999998"/>
    <n v="42473.919999999998"/>
    <n v="5.8823529999999999E-2"/>
    <n v="208.21"/>
    <n v="21633.37"/>
    <n v="0"/>
    <n v="0"/>
    <n v="0"/>
    <n v="0"/>
    <n v="0"/>
    <n v="0"/>
    <n v="0"/>
    <n v="0"/>
    <n v="0"/>
    <n v="-446.09"/>
    <n v="0"/>
    <s v="CF-3980-Misc Equip"/>
    <x v="39"/>
    <n v="16"/>
    <s v="Nat Gas General Plant"/>
    <s v="398-Miscellaneous Equipment"/>
    <n v="0"/>
    <n v="0"/>
    <x v="0"/>
    <n v="0"/>
    <n v="0"/>
    <n v="0"/>
    <n v="42473.919999999998"/>
    <n v="0"/>
    <n v="0"/>
    <n v="0"/>
    <n v="0"/>
    <n v="0"/>
    <n v="0"/>
    <n v="0"/>
    <n v="208.21"/>
    <n v="-237.87999999999997"/>
    <n v="0"/>
    <n v="21633.37"/>
    <n v="-237.87999999999997"/>
  </r>
  <r>
    <n v="1"/>
    <d v="2020-05-01T00:00:00"/>
    <d v="2021-06-01T00:00:00"/>
    <n v="459"/>
    <x v="4"/>
    <n v="42473.919999999998"/>
    <n v="42473.919999999998"/>
    <n v="5.8823529999999999E-2"/>
    <n v="208.21"/>
    <n v="21395.49"/>
    <n v="0"/>
    <n v="0"/>
    <n v="0"/>
    <n v="0"/>
    <n v="0"/>
    <n v="0"/>
    <n v="0"/>
    <n v="0"/>
    <n v="0"/>
    <n v="-446.09"/>
    <n v="0"/>
    <s v="CF-3980-Misc Equip"/>
    <x v="39"/>
    <n v="16"/>
    <s v="Nat Gas General Plant"/>
    <s v="398-Miscellaneous Equipment"/>
    <n v="0"/>
    <n v="0"/>
    <x v="0"/>
    <n v="0"/>
    <n v="0"/>
    <n v="0"/>
    <n v="42473.919999999998"/>
    <n v="0"/>
    <n v="0"/>
    <n v="0"/>
    <n v="0"/>
    <n v="0"/>
    <n v="0"/>
    <n v="0"/>
    <n v="208.21"/>
    <n v="-237.87999999999997"/>
    <n v="0"/>
    <n v="21395.49"/>
    <n v="-237.87999999999997"/>
  </r>
  <r>
    <n v="1"/>
    <d v="2020-05-01T00:00:00"/>
    <d v="2021-06-01T00:00:00"/>
    <n v="459"/>
    <x v="5"/>
    <n v="42473.919999999998"/>
    <n v="42473.919999999998"/>
    <n v="5.8823529999999999E-2"/>
    <n v="208.21"/>
    <n v="21157.61"/>
    <n v="0"/>
    <n v="0"/>
    <n v="0"/>
    <n v="0"/>
    <n v="0"/>
    <n v="0"/>
    <n v="0"/>
    <n v="0"/>
    <n v="0"/>
    <n v="-446.09"/>
    <n v="0"/>
    <s v="CF-3980-Misc Equip"/>
    <x v="39"/>
    <n v="16"/>
    <s v="Nat Gas General Plant"/>
    <s v="398-Miscellaneous Equipment"/>
    <n v="0"/>
    <n v="0"/>
    <x v="0"/>
    <n v="0"/>
    <n v="0"/>
    <n v="0"/>
    <n v="42473.919999999998"/>
    <n v="0"/>
    <n v="0"/>
    <n v="0"/>
    <n v="0"/>
    <n v="0"/>
    <n v="0"/>
    <n v="0"/>
    <n v="208.21"/>
    <n v="-237.87999999999997"/>
    <n v="0"/>
    <n v="21157.61"/>
    <n v="-237.87999999999997"/>
  </r>
  <r>
    <n v="1"/>
    <d v="2020-05-01T00:00:00"/>
    <d v="2021-06-01T00:00:00"/>
    <n v="460"/>
    <x v="0"/>
    <n v="19074.7"/>
    <n v="19074.7"/>
    <n v="5.8823529999999999E-2"/>
    <n v="93.5"/>
    <n v="8806.07"/>
    <n v="0"/>
    <n v="0"/>
    <n v="0"/>
    <n v="0"/>
    <n v="0"/>
    <n v="0"/>
    <n v="0"/>
    <n v="0"/>
    <n v="0"/>
    <n v="130.16999999999999"/>
    <n v="0"/>
    <s v="CF-398A-Alloc Misc Equip"/>
    <x v="40"/>
    <n v="16"/>
    <s v="Nat Gas General Plant"/>
    <s v="398-Miscellaneous Equipment"/>
    <n v="0"/>
    <n v="0"/>
    <x v="0"/>
    <n v="0"/>
    <n v="0"/>
    <n v="0"/>
    <n v="19074.7"/>
    <n v="0"/>
    <n v="0"/>
    <n v="0"/>
    <n v="0"/>
    <n v="0"/>
    <n v="0"/>
    <n v="0"/>
    <n v="93.5"/>
    <n v="223.67"/>
    <n v="0"/>
    <n v="8806.07"/>
    <n v="223.67"/>
  </r>
  <r>
    <n v="1"/>
    <d v="2020-05-01T00:00:00"/>
    <d v="2021-06-01T00:00:00"/>
    <n v="460"/>
    <x v="1"/>
    <n v="19074.7"/>
    <n v="19074.7"/>
    <n v="5.8823529999999999E-2"/>
    <n v="93.5"/>
    <n v="9029.74"/>
    <n v="0"/>
    <n v="0"/>
    <n v="0"/>
    <n v="0"/>
    <n v="0"/>
    <n v="0"/>
    <n v="0"/>
    <n v="0"/>
    <n v="0"/>
    <n v="130.16999999999999"/>
    <n v="0"/>
    <s v="CF-398A-Alloc Misc Equip"/>
    <x v="40"/>
    <n v="16"/>
    <s v="Nat Gas General Plant"/>
    <s v="398-Miscellaneous Equipment"/>
    <n v="0"/>
    <n v="0"/>
    <x v="0"/>
    <n v="0"/>
    <n v="0"/>
    <n v="0"/>
    <n v="19074.7"/>
    <n v="0"/>
    <n v="0"/>
    <n v="0"/>
    <n v="0"/>
    <n v="0"/>
    <n v="0"/>
    <n v="0"/>
    <n v="93.5"/>
    <n v="223.67"/>
    <n v="0"/>
    <n v="9029.74"/>
    <n v="223.67"/>
  </r>
  <r>
    <n v="1"/>
    <d v="2020-05-01T00:00:00"/>
    <d v="2021-06-01T00:00:00"/>
    <n v="460"/>
    <x v="2"/>
    <n v="19074.7"/>
    <n v="19074.7"/>
    <n v="5.8823529999999999E-2"/>
    <n v="93.5"/>
    <n v="9253.41"/>
    <n v="0"/>
    <n v="0"/>
    <n v="0"/>
    <n v="0"/>
    <n v="0"/>
    <n v="0"/>
    <n v="0"/>
    <n v="0"/>
    <n v="0"/>
    <n v="130.16999999999999"/>
    <n v="0"/>
    <s v="CF-398A-Alloc Misc Equip"/>
    <x v="40"/>
    <n v="16"/>
    <s v="Nat Gas General Plant"/>
    <s v="398-Miscellaneous Equipment"/>
    <n v="0"/>
    <n v="0"/>
    <x v="0"/>
    <n v="0"/>
    <n v="0"/>
    <n v="0"/>
    <n v="19074.7"/>
    <n v="0"/>
    <n v="0"/>
    <n v="0"/>
    <n v="0"/>
    <n v="0"/>
    <n v="0"/>
    <n v="0"/>
    <n v="93.5"/>
    <n v="223.67"/>
    <n v="0"/>
    <n v="9253.41"/>
    <n v="223.67"/>
  </r>
  <r>
    <n v="1"/>
    <d v="2020-05-01T00:00:00"/>
    <d v="2021-06-01T00:00:00"/>
    <n v="460"/>
    <x v="3"/>
    <n v="19074.7"/>
    <n v="19074.7"/>
    <n v="5.8823529999999999E-2"/>
    <n v="93.5"/>
    <n v="9477.08"/>
    <n v="0"/>
    <n v="0"/>
    <n v="0"/>
    <n v="0"/>
    <n v="0"/>
    <n v="0"/>
    <n v="0"/>
    <n v="0"/>
    <n v="0"/>
    <n v="130.16999999999999"/>
    <n v="0"/>
    <s v="CF-398A-Alloc Misc Equip"/>
    <x v="40"/>
    <n v="16"/>
    <s v="Nat Gas General Plant"/>
    <s v="398-Miscellaneous Equipment"/>
    <n v="0"/>
    <n v="0"/>
    <x v="0"/>
    <n v="0"/>
    <n v="0"/>
    <n v="0"/>
    <n v="19074.7"/>
    <n v="0"/>
    <n v="0"/>
    <n v="0"/>
    <n v="0"/>
    <n v="0"/>
    <n v="0"/>
    <n v="0"/>
    <n v="93.5"/>
    <n v="223.67"/>
    <n v="0"/>
    <n v="9477.08"/>
    <n v="223.67"/>
  </r>
  <r>
    <n v="1"/>
    <d v="2020-05-01T00:00:00"/>
    <d v="2021-06-01T00:00:00"/>
    <n v="460"/>
    <x v="4"/>
    <n v="19074.7"/>
    <n v="19074.7"/>
    <n v="5.8823529999999999E-2"/>
    <n v="93.5"/>
    <n v="9700.75"/>
    <n v="0"/>
    <n v="0"/>
    <n v="0"/>
    <n v="0"/>
    <n v="0"/>
    <n v="0"/>
    <n v="0"/>
    <n v="0"/>
    <n v="0"/>
    <n v="130.16999999999999"/>
    <n v="0"/>
    <s v="CF-398A-Alloc Misc Equip"/>
    <x v="40"/>
    <n v="16"/>
    <s v="Nat Gas General Plant"/>
    <s v="398-Miscellaneous Equipment"/>
    <n v="0"/>
    <n v="0"/>
    <x v="0"/>
    <n v="0"/>
    <n v="0"/>
    <n v="0"/>
    <n v="19074.7"/>
    <n v="0"/>
    <n v="0"/>
    <n v="0"/>
    <n v="0"/>
    <n v="0"/>
    <n v="0"/>
    <n v="0"/>
    <n v="93.5"/>
    <n v="223.67"/>
    <n v="0"/>
    <n v="9700.75"/>
    <n v="223.67"/>
  </r>
  <r>
    <n v="1"/>
    <d v="2020-05-01T00:00:00"/>
    <d v="2021-06-01T00:00:00"/>
    <n v="460"/>
    <x v="5"/>
    <n v="19074.7"/>
    <n v="19074.7"/>
    <n v="5.8823529999999999E-2"/>
    <n v="93.5"/>
    <n v="9924.42"/>
    <n v="0"/>
    <n v="0"/>
    <n v="0"/>
    <n v="0"/>
    <n v="0"/>
    <n v="0"/>
    <n v="0"/>
    <n v="0"/>
    <n v="0"/>
    <n v="130.16999999999999"/>
    <n v="0"/>
    <s v="CF-398A-Alloc Misc Equip"/>
    <x v="40"/>
    <n v="16"/>
    <s v="Nat Gas General Plant"/>
    <s v="398-Miscellaneous Equipment"/>
    <n v="0"/>
    <n v="0"/>
    <x v="0"/>
    <n v="0"/>
    <n v="0"/>
    <n v="0"/>
    <n v="19074.7"/>
    <n v="0"/>
    <n v="0"/>
    <n v="0"/>
    <n v="0"/>
    <n v="0"/>
    <n v="0"/>
    <n v="0"/>
    <n v="93.5"/>
    <n v="223.67"/>
    <n v="0"/>
    <n v="9924.42"/>
    <n v="223.67"/>
  </r>
  <r>
    <n v="1"/>
    <d v="2020-05-01T00:00:00"/>
    <d v="2021-06-01T00:00:00"/>
    <n v="95"/>
    <x v="0"/>
    <n v="14132.29"/>
    <n v="14132.29"/>
    <n v="0.03"/>
    <n v="35.33"/>
    <n v="14132.29"/>
    <n v="0"/>
    <n v="0"/>
    <n v="-35.33"/>
    <n v="0"/>
    <n v="0"/>
    <n v="0"/>
    <n v="0"/>
    <n v="0"/>
    <n v="0"/>
    <n v="0"/>
    <n v="0"/>
    <s v="CF-3020-Franchise &amp; Consents"/>
    <x v="41"/>
    <n v="18"/>
    <s v="Nat Gas Intangible Plant"/>
    <s v="302-Franchises and Consents"/>
    <n v="0"/>
    <n v="0"/>
    <x v="0"/>
    <n v="0"/>
    <n v="0"/>
    <n v="0"/>
    <n v="14132.29"/>
    <n v="0"/>
    <n v="0"/>
    <n v="0"/>
    <n v="0"/>
    <n v="0"/>
    <n v="0"/>
    <n v="0"/>
    <n v="0"/>
    <n v="0"/>
    <n v="0"/>
    <n v="14132.29"/>
    <n v="0"/>
  </r>
  <r>
    <n v="1"/>
    <d v="2020-05-01T00:00:00"/>
    <d v="2021-06-01T00:00:00"/>
    <n v="95"/>
    <x v="1"/>
    <n v="14132.29"/>
    <n v="14132.29"/>
    <n v="0.03"/>
    <n v="35.33"/>
    <n v="14132.29"/>
    <n v="0"/>
    <n v="0"/>
    <n v="-35.33"/>
    <n v="0"/>
    <n v="0"/>
    <n v="0"/>
    <n v="0"/>
    <n v="0"/>
    <n v="0"/>
    <n v="0"/>
    <n v="0"/>
    <s v="CF-3020-Franchise &amp; Consents"/>
    <x v="41"/>
    <n v="18"/>
    <s v="Nat Gas Intangible Plant"/>
    <s v="302-Franchises and Consents"/>
    <n v="0"/>
    <n v="0"/>
    <x v="0"/>
    <n v="0"/>
    <n v="0"/>
    <n v="0"/>
    <n v="14132.29"/>
    <n v="0"/>
    <n v="0"/>
    <n v="0"/>
    <n v="0"/>
    <n v="0"/>
    <n v="0"/>
    <n v="0"/>
    <n v="0"/>
    <n v="0"/>
    <n v="0"/>
    <n v="14132.29"/>
    <n v="0"/>
  </r>
  <r>
    <n v="1"/>
    <d v="2020-05-01T00:00:00"/>
    <d v="2021-06-01T00:00:00"/>
    <n v="95"/>
    <x v="2"/>
    <n v="14132.29"/>
    <n v="14132.29"/>
    <n v="0.03"/>
    <n v="35.33"/>
    <n v="14132.29"/>
    <n v="0"/>
    <n v="0"/>
    <n v="-35.33"/>
    <n v="0"/>
    <n v="0"/>
    <n v="0"/>
    <n v="0"/>
    <n v="0"/>
    <n v="0"/>
    <n v="0"/>
    <n v="0"/>
    <s v="CF-3020-Franchise &amp; Consents"/>
    <x v="41"/>
    <n v="18"/>
    <s v="Nat Gas Intangible Plant"/>
    <s v="302-Franchises and Consents"/>
    <n v="0"/>
    <n v="0"/>
    <x v="0"/>
    <n v="0"/>
    <n v="0"/>
    <n v="0"/>
    <n v="14132.29"/>
    <n v="0"/>
    <n v="0"/>
    <n v="0"/>
    <n v="0"/>
    <n v="0"/>
    <n v="0"/>
    <n v="0"/>
    <n v="0"/>
    <n v="0"/>
    <n v="0"/>
    <n v="14132.29"/>
    <n v="0"/>
  </r>
  <r>
    <n v="1"/>
    <d v="2020-05-01T00:00:00"/>
    <d v="2021-06-01T00:00:00"/>
    <n v="95"/>
    <x v="3"/>
    <n v="14132.29"/>
    <n v="14132.29"/>
    <n v="0.03"/>
    <n v="35.33"/>
    <n v="14132.29"/>
    <n v="0"/>
    <n v="0"/>
    <n v="-35.33"/>
    <n v="0"/>
    <n v="0"/>
    <n v="0"/>
    <n v="0"/>
    <n v="0"/>
    <n v="0"/>
    <n v="0"/>
    <n v="0"/>
    <s v="CF-3020-Franchise &amp; Consents"/>
    <x v="41"/>
    <n v="18"/>
    <s v="Nat Gas Intangible Plant"/>
    <s v="302-Franchises and Consents"/>
    <n v="0"/>
    <n v="0"/>
    <x v="0"/>
    <n v="0"/>
    <n v="0"/>
    <n v="0"/>
    <n v="14132.29"/>
    <n v="0"/>
    <n v="0"/>
    <n v="0"/>
    <n v="0"/>
    <n v="0"/>
    <n v="0"/>
    <n v="0"/>
    <n v="0"/>
    <n v="0"/>
    <n v="0"/>
    <n v="14132.29"/>
    <n v="0"/>
  </r>
  <r>
    <n v="1"/>
    <d v="2020-05-01T00:00:00"/>
    <d v="2021-06-01T00:00:00"/>
    <n v="95"/>
    <x v="4"/>
    <n v="14132.29"/>
    <n v="14132.29"/>
    <n v="0.03"/>
    <n v="35.33"/>
    <n v="14132.29"/>
    <n v="0"/>
    <n v="0"/>
    <n v="-35.33"/>
    <n v="0"/>
    <n v="0"/>
    <n v="0"/>
    <n v="0"/>
    <n v="0"/>
    <n v="0"/>
    <n v="0"/>
    <n v="0"/>
    <s v="CF-3020-Franchise &amp; Consents"/>
    <x v="41"/>
    <n v="18"/>
    <s v="Nat Gas Intangible Plant"/>
    <s v="302-Franchises and Consents"/>
    <n v="0"/>
    <n v="0"/>
    <x v="0"/>
    <n v="0"/>
    <n v="0"/>
    <n v="0"/>
    <n v="14132.29"/>
    <n v="0"/>
    <n v="0"/>
    <n v="0"/>
    <n v="0"/>
    <n v="0"/>
    <n v="0"/>
    <n v="0"/>
    <n v="0"/>
    <n v="0"/>
    <n v="0"/>
    <n v="14132.29"/>
    <n v="0"/>
  </r>
  <r>
    <n v="1"/>
    <d v="2020-05-01T00:00:00"/>
    <d v="2021-06-01T00:00:00"/>
    <n v="95"/>
    <x v="5"/>
    <n v="14132.29"/>
    <n v="14132.29"/>
    <n v="0.03"/>
    <n v="35.33"/>
    <n v="14132.29"/>
    <n v="0"/>
    <n v="0"/>
    <n v="-35.33"/>
    <n v="0"/>
    <n v="0"/>
    <n v="0"/>
    <n v="0"/>
    <n v="0"/>
    <n v="0"/>
    <n v="0"/>
    <n v="0"/>
    <s v="CF-3020-Franchise &amp; Consents"/>
    <x v="41"/>
    <n v="18"/>
    <s v="Nat Gas Intangible Plant"/>
    <s v="302-Franchises and Consents"/>
    <n v="0"/>
    <n v="0"/>
    <x v="0"/>
    <n v="0"/>
    <n v="0"/>
    <n v="0"/>
    <n v="14132.29"/>
    <n v="0"/>
    <n v="0"/>
    <n v="0"/>
    <n v="0"/>
    <n v="0"/>
    <n v="0"/>
    <n v="0"/>
    <n v="0"/>
    <n v="0"/>
    <n v="0"/>
    <n v="14132.29"/>
    <n v="0"/>
  </r>
  <r>
    <n v="1"/>
    <d v="2020-05-01T00:00:00"/>
    <d v="2021-06-01T00:00:00"/>
    <n v="190"/>
    <x v="0"/>
    <n v="169995.87"/>
    <n v="169995.87"/>
    <n v="1.8100000000000002E-2"/>
    <n v="256.41000000000003"/>
    <n v="24504.39"/>
    <n v="0"/>
    <n v="0"/>
    <n v="0"/>
    <n v="0"/>
    <n v="0"/>
    <n v="0"/>
    <n v="0"/>
    <n v="0"/>
    <n v="0"/>
    <n v="0"/>
    <n v="0"/>
    <s v="FT-3761-Mains PL"/>
    <x v="5"/>
    <n v="15"/>
    <s v="Nat Gas Distribution Plant"/>
    <s v="3761-Mains - Plastic"/>
    <n v="0"/>
    <n v="0"/>
    <x v="1"/>
    <n v="41.08"/>
    <n v="-2268.41"/>
    <n v="2.8999999999999998E-3"/>
    <n v="169995.87"/>
    <n v="0"/>
    <n v="0"/>
    <n v="0"/>
    <n v="0"/>
    <n v="0"/>
    <n v="0"/>
    <n v="41.08"/>
    <n v="256.41000000000003"/>
    <n v="256.41000000000003"/>
    <n v="41.08"/>
    <n v="22235.98"/>
    <n v="297.49"/>
  </r>
  <r>
    <n v="1"/>
    <d v="2020-05-01T00:00:00"/>
    <d v="2021-06-01T00:00:00"/>
    <n v="190"/>
    <x v="1"/>
    <n v="169995.87"/>
    <n v="169995.87"/>
    <n v="1.8100000000000002E-2"/>
    <n v="256.41000000000003"/>
    <n v="24760.799999999999"/>
    <n v="0"/>
    <n v="0"/>
    <n v="0"/>
    <n v="0"/>
    <n v="0"/>
    <n v="0"/>
    <n v="0"/>
    <n v="0"/>
    <n v="0"/>
    <n v="0"/>
    <n v="0"/>
    <s v="FT-3761-Mains PL"/>
    <x v="5"/>
    <n v="15"/>
    <s v="Nat Gas Distribution Plant"/>
    <s v="3761-Mains - Plastic"/>
    <n v="0"/>
    <n v="0"/>
    <x v="1"/>
    <n v="41.08"/>
    <n v="-2227.33"/>
    <n v="2.8999999999999998E-3"/>
    <n v="169995.87"/>
    <n v="0"/>
    <n v="0"/>
    <n v="0"/>
    <n v="0"/>
    <n v="0"/>
    <n v="0"/>
    <n v="41.08"/>
    <n v="256.41000000000003"/>
    <n v="256.41000000000003"/>
    <n v="41.08"/>
    <n v="22533.47"/>
    <n v="297.49"/>
  </r>
  <r>
    <n v="1"/>
    <d v="2020-05-01T00:00:00"/>
    <d v="2021-06-01T00:00:00"/>
    <n v="190"/>
    <x v="2"/>
    <n v="169995.87"/>
    <n v="169995.87"/>
    <n v="1.8100000000000002E-2"/>
    <n v="256.41000000000003"/>
    <n v="25017.21"/>
    <n v="0"/>
    <n v="0"/>
    <n v="0"/>
    <n v="0"/>
    <n v="0"/>
    <n v="0"/>
    <n v="0"/>
    <n v="0"/>
    <n v="0"/>
    <n v="0"/>
    <n v="0"/>
    <s v="FT-3761-Mains PL"/>
    <x v="5"/>
    <n v="15"/>
    <s v="Nat Gas Distribution Plant"/>
    <s v="3761-Mains - Plastic"/>
    <n v="0"/>
    <n v="0"/>
    <x v="1"/>
    <n v="41.08"/>
    <n v="-2186.25"/>
    <n v="2.8999999999999998E-3"/>
    <n v="169995.87"/>
    <n v="0"/>
    <n v="0"/>
    <n v="0"/>
    <n v="0"/>
    <n v="0"/>
    <n v="0"/>
    <n v="41.08"/>
    <n v="256.41000000000003"/>
    <n v="256.41000000000003"/>
    <n v="41.08"/>
    <n v="22830.959999999999"/>
    <n v="297.49"/>
  </r>
  <r>
    <n v="1"/>
    <d v="2020-05-01T00:00:00"/>
    <d v="2021-06-01T00:00:00"/>
    <n v="190"/>
    <x v="3"/>
    <n v="169995.87"/>
    <n v="169995.87"/>
    <n v="1.8100000000000002E-2"/>
    <n v="256.41000000000003"/>
    <n v="25273.62"/>
    <n v="0"/>
    <n v="0"/>
    <n v="0"/>
    <n v="0"/>
    <n v="0"/>
    <n v="0"/>
    <n v="0"/>
    <n v="0"/>
    <n v="0"/>
    <n v="0"/>
    <n v="0"/>
    <s v="FT-3761-Mains PL"/>
    <x v="5"/>
    <n v="15"/>
    <s v="Nat Gas Distribution Plant"/>
    <s v="3761-Mains - Plastic"/>
    <n v="0"/>
    <n v="0"/>
    <x v="1"/>
    <n v="41.08"/>
    <n v="-2145.17"/>
    <n v="2.8999999999999998E-3"/>
    <n v="169995.87"/>
    <n v="0"/>
    <n v="0"/>
    <n v="0"/>
    <n v="0"/>
    <n v="0"/>
    <n v="0"/>
    <n v="41.08"/>
    <n v="256.41000000000003"/>
    <n v="256.41000000000003"/>
    <n v="41.08"/>
    <n v="23128.449999999997"/>
    <n v="297.49"/>
  </r>
  <r>
    <n v="1"/>
    <d v="2020-05-01T00:00:00"/>
    <d v="2021-06-01T00:00:00"/>
    <n v="190"/>
    <x v="4"/>
    <n v="174926.62"/>
    <n v="174926.62"/>
    <n v="1.8100000000000002E-2"/>
    <n v="263.85000000000002"/>
    <n v="25537.47"/>
    <n v="0"/>
    <n v="0"/>
    <n v="0"/>
    <n v="0"/>
    <n v="0"/>
    <n v="0"/>
    <n v="0"/>
    <n v="0"/>
    <n v="0"/>
    <n v="0"/>
    <n v="0"/>
    <s v="FT-3761-Mains PL"/>
    <x v="5"/>
    <n v="15"/>
    <s v="Nat Gas Distribution Plant"/>
    <s v="3761-Mains - Plastic"/>
    <n v="0"/>
    <n v="0"/>
    <x v="1"/>
    <n v="42.27"/>
    <n v="-2102.9"/>
    <n v="2.8999999999999998E-3"/>
    <n v="174926.62"/>
    <n v="0"/>
    <n v="0"/>
    <n v="0"/>
    <n v="0"/>
    <n v="0"/>
    <n v="0"/>
    <n v="42.27"/>
    <n v="263.85000000000002"/>
    <n v="263.85000000000002"/>
    <n v="42.27"/>
    <n v="23434.57"/>
    <n v="306.12"/>
  </r>
  <r>
    <n v="1"/>
    <d v="2020-05-01T00:00:00"/>
    <d v="2021-06-01T00:00:00"/>
    <n v="190"/>
    <x v="5"/>
    <n v="174926.62"/>
    <n v="174926.62"/>
    <n v="1.8100000000000002E-2"/>
    <n v="263.85000000000002"/>
    <n v="25801.32"/>
    <n v="0"/>
    <n v="0"/>
    <n v="0"/>
    <n v="0"/>
    <n v="0"/>
    <n v="0"/>
    <n v="0"/>
    <n v="0"/>
    <n v="0"/>
    <n v="0"/>
    <n v="0"/>
    <s v="FT-3761-Mains PL"/>
    <x v="5"/>
    <n v="15"/>
    <s v="Nat Gas Distribution Plant"/>
    <s v="3761-Mains - Plastic"/>
    <n v="0"/>
    <n v="0"/>
    <x v="1"/>
    <n v="42.27"/>
    <n v="-2060.63"/>
    <n v="2.8999999999999998E-3"/>
    <n v="174926.62"/>
    <n v="0"/>
    <n v="0"/>
    <n v="0"/>
    <n v="0"/>
    <n v="0"/>
    <n v="0"/>
    <n v="42.27"/>
    <n v="263.85000000000002"/>
    <n v="263.85000000000002"/>
    <n v="42.27"/>
    <n v="23740.69"/>
    <n v="306.12"/>
  </r>
  <r>
    <n v="1"/>
    <d v="2020-05-01T00:00:00"/>
    <d v="2021-06-01T00:00:00"/>
    <n v="191"/>
    <x v="0"/>
    <n v="164160.54999999999"/>
    <n v="164160.54999999999"/>
    <n v="1.719E-2"/>
    <n v="235.16"/>
    <n v="132369.29999999999"/>
    <n v="0"/>
    <n v="0"/>
    <n v="0"/>
    <n v="0"/>
    <n v="0"/>
    <n v="0"/>
    <n v="0"/>
    <n v="0"/>
    <n v="0"/>
    <n v="0"/>
    <n v="0"/>
    <s v="FT-3762-Mains ST"/>
    <x v="6"/>
    <n v="15"/>
    <s v="Nat Gas Distribution Plant"/>
    <s v="3762-Mains - Other"/>
    <n v="0"/>
    <n v="0"/>
    <x v="1"/>
    <n v="65.8"/>
    <n v="37482.620000000003"/>
    <n v="4.81E-3"/>
    <n v="164160.54999999999"/>
    <n v="0"/>
    <n v="0"/>
    <n v="0"/>
    <n v="0"/>
    <n v="0"/>
    <n v="0"/>
    <n v="65.8"/>
    <n v="235.16"/>
    <n v="235.16"/>
    <n v="65.8"/>
    <n v="169851.91999999998"/>
    <n v="300.95999999999998"/>
  </r>
  <r>
    <n v="1"/>
    <d v="2020-05-01T00:00:00"/>
    <d v="2021-06-01T00:00:00"/>
    <n v="191"/>
    <x v="1"/>
    <n v="164160.54999999999"/>
    <n v="164160.54999999999"/>
    <n v="1.719E-2"/>
    <n v="235.16"/>
    <n v="132604.46"/>
    <n v="0"/>
    <n v="0"/>
    <n v="0"/>
    <n v="0"/>
    <n v="0"/>
    <n v="0"/>
    <n v="0"/>
    <n v="0"/>
    <n v="0"/>
    <n v="0"/>
    <n v="0"/>
    <s v="FT-3762-Mains ST"/>
    <x v="6"/>
    <n v="15"/>
    <s v="Nat Gas Distribution Plant"/>
    <s v="3762-Mains - Other"/>
    <n v="0"/>
    <n v="0"/>
    <x v="1"/>
    <n v="65.8"/>
    <n v="37548.42"/>
    <n v="4.81E-3"/>
    <n v="164160.54999999999"/>
    <n v="0"/>
    <n v="0"/>
    <n v="0"/>
    <n v="0"/>
    <n v="0"/>
    <n v="0"/>
    <n v="65.8"/>
    <n v="235.16"/>
    <n v="235.16"/>
    <n v="65.8"/>
    <n v="170152.88"/>
    <n v="300.95999999999998"/>
  </r>
  <r>
    <n v="1"/>
    <d v="2020-05-01T00:00:00"/>
    <d v="2021-06-01T00:00:00"/>
    <n v="191"/>
    <x v="2"/>
    <n v="164160.54999999999"/>
    <n v="164160.54999999999"/>
    <n v="1.719E-2"/>
    <n v="235.16"/>
    <n v="132839.62"/>
    <n v="0"/>
    <n v="0"/>
    <n v="0"/>
    <n v="0"/>
    <n v="0"/>
    <n v="0"/>
    <n v="0"/>
    <n v="0"/>
    <n v="0"/>
    <n v="0"/>
    <n v="0"/>
    <s v="FT-3762-Mains ST"/>
    <x v="6"/>
    <n v="15"/>
    <s v="Nat Gas Distribution Plant"/>
    <s v="3762-Mains - Other"/>
    <n v="0"/>
    <n v="0"/>
    <x v="1"/>
    <n v="65.8"/>
    <n v="37614.22"/>
    <n v="4.81E-3"/>
    <n v="164160.54999999999"/>
    <n v="0"/>
    <n v="0"/>
    <n v="0"/>
    <n v="0"/>
    <n v="0"/>
    <n v="0"/>
    <n v="65.8"/>
    <n v="235.16"/>
    <n v="235.16"/>
    <n v="65.8"/>
    <n v="170453.84"/>
    <n v="300.95999999999998"/>
  </r>
  <r>
    <n v="1"/>
    <d v="2020-05-01T00:00:00"/>
    <d v="2021-06-01T00:00:00"/>
    <n v="191"/>
    <x v="3"/>
    <n v="164160.54999999999"/>
    <n v="164160.54999999999"/>
    <n v="1.719E-2"/>
    <n v="235.16"/>
    <n v="135670.98000000001"/>
    <n v="0"/>
    <n v="0"/>
    <n v="0"/>
    <n v="0"/>
    <n v="0"/>
    <n v="0"/>
    <n v="0"/>
    <n v="0"/>
    <n v="2596.1999999999998"/>
    <n v="0"/>
    <n v="0"/>
    <s v="FT-3762-Mains ST"/>
    <x v="6"/>
    <n v="15"/>
    <s v="Nat Gas Distribution Plant"/>
    <s v="3762-Mains - Other"/>
    <n v="0"/>
    <n v="0"/>
    <x v="1"/>
    <n v="65.8"/>
    <n v="31455.439999999999"/>
    <n v="4.81E-3"/>
    <n v="164160.54999999999"/>
    <n v="0"/>
    <n v="0"/>
    <n v="0"/>
    <n v="0"/>
    <n v="0"/>
    <n v="0"/>
    <n v="65.8"/>
    <n v="235.16"/>
    <n v="235.16"/>
    <n v="65.8"/>
    <n v="167126.42000000001"/>
    <n v="300.95999999999998"/>
  </r>
  <r>
    <n v="1"/>
    <d v="2020-05-01T00:00:00"/>
    <d v="2021-06-01T00:00:00"/>
    <n v="191"/>
    <x v="4"/>
    <n v="282457.31"/>
    <n v="282457.31"/>
    <n v="1.719E-2"/>
    <n v="404.62"/>
    <n v="136075.6"/>
    <n v="0"/>
    <n v="0"/>
    <n v="0"/>
    <n v="0"/>
    <n v="0"/>
    <n v="0"/>
    <n v="0"/>
    <n v="0"/>
    <n v="0"/>
    <n v="0"/>
    <n v="0"/>
    <s v="FT-3762-Mains ST"/>
    <x v="6"/>
    <n v="15"/>
    <s v="Nat Gas Distribution Plant"/>
    <s v="3762-Mains - Other"/>
    <n v="0"/>
    <n v="0"/>
    <x v="1"/>
    <n v="113.22"/>
    <n v="31568.66"/>
    <n v="4.81E-3"/>
    <n v="282457.31"/>
    <n v="0"/>
    <n v="0"/>
    <n v="0"/>
    <n v="0"/>
    <n v="0"/>
    <n v="0"/>
    <n v="113.22"/>
    <n v="404.62"/>
    <n v="404.62"/>
    <n v="113.22"/>
    <n v="167644.26"/>
    <n v="517.84"/>
  </r>
  <r>
    <n v="1"/>
    <d v="2020-05-01T00:00:00"/>
    <d v="2021-06-01T00:00:00"/>
    <n v="191"/>
    <x v="5"/>
    <n v="282457.31"/>
    <n v="282457.31"/>
    <n v="1.719E-2"/>
    <n v="404.62"/>
    <n v="136480.22"/>
    <n v="0"/>
    <n v="0"/>
    <n v="0"/>
    <n v="0"/>
    <n v="0"/>
    <n v="0"/>
    <n v="0"/>
    <n v="0"/>
    <n v="0"/>
    <n v="0"/>
    <n v="0"/>
    <s v="FT-3762-Mains ST"/>
    <x v="6"/>
    <n v="15"/>
    <s v="Nat Gas Distribution Plant"/>
    <s v="3762-Mains - Other"/>
    <n v="0"/>
    <n v="0"/>
    <x v="1"/>
    <n v="113.22"/>
    <n v="31681.88"/>
    <n v="4.81E-3"/>
    <n v="282457.31"/>
    <n v="0"/>
    <n v="0"/>
    <n v="0"/>
    <n v="0"/>
    <n v="0"/>
    <n v="0"/>
    <n v="113.22"/>
    <n v="404.62"/>
    <n v="404.62"/>
    <n v="113.22"/>
    <n v="168162.1"/>
    <n v="517.84"/>
  </r>
  <r>
    <n v="1"/>
    <d v="2020-05-01T00:00:00"/>
    <d v="2021-06-01T00:00:00"/>
    <n v="192"/>
    <x v="0"/>
    <n v="0"/>
    <n v="0"/>
    <n v="2.1000000000000001E-2"/>
    <n v="0"/>
    <n v="0"/>
    <n v="0"/>
    <n v="0"/>
    <n v="0"/>
    <n v="0"/>
    <n v="0"/>
    <n v="0"/>
    <n v="0"/>
    <n v="0"/>
    <n v="0"/>
    <n v="0"/>
    <n v="0"/>
    <s v="FT-376G-Mains GRIP"/>
    <x v="7"/>
    <n v="15"/>
    <s v="Nat Gas Distribution Plant"/>
    <s v="376G-Mains Plastic-GRIP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92"/>
    <x v="1"/>
    <n v="0"/>
    <n v="0"/>
    <n v="2.1000000000000001E-2"/>
    <n v="0"/>
    <n v="0"/>
    <n v="0"/>
    <n v="0"/>
    <n v="0"/>
    <n v="0"/>
    <n v="0"/>
    <n v="0"/>
    <n v="0"/>
    <n v="0"/>
    <n v="0"/>
    <n v="0"/>
    <n v="0"/>
    <s v="FT-376G-Mains GRIP"/>
    <x v="7"/>
    <n v="15"/>
    <s v="Nat Gas Distribution Plant"/>
    <s v="376G-Mains Plastic-GRIP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92"/>
    <x v="2"/>
    <n v="0"/>
    <n v="0"/>
    <n v="2.1000000000000001E-2"/>
    <n v="0"/>
    <n v="0"/>
    <n v="0"/>
    <n v="0"/>
    <n v="0"/>
    <n v="0"/>
    <n v="0"/>
    <n v="0"/>
    <n v="0"/>
    <n v="0"/>
    <n v="0"/>
    <n v="0"/>
    <n v="0"/>
    <s v="FT-376G-Mains GRIP"/>
    <x v="7"/>
    <n v="15"/>
    <s v="Nat Gas Distribution Plant"/>
    <s v="376G-Mains Plastic-GRIP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92"/>
    <x v="3"/>
    <n v="0"/>
    <n v="0"/>
    <n v="2.1000000000000001E-2"/>
    <n v="0"/>
    <n v="0"/>
    <n v="0"/>
    <n v="0"/>
    <n v="0"/>
    <n v="0"/>
    <n v="0"/>
    <n v="0"/>
    <n v="0"/>
    <n v="0"/>
    <n v="0"/>
    <n v="0"/>
    <n v="0"/>
    <s v="FT-376G-Mains GRIP"/>
    <x v="7"/>
    <n v="15"/>
    <s v="Nat Gas Distribution Plant"/>
    <s v="376G-Mains Plastic-GRIP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92"/>
    <x v="4"/>
    <n v="0"/>
    <n v="0"/>
    <n v="2.1000000000000001E-2"/>
    <n v="0"/>
    <n v="0"/>
    <n v="0"/>
    <n v="0"/>
    <n v="0"/>
    <n v="0"/>
    <n v="0"/>
    <n v="0"/>
    <n v="0"/>
    <n v="0"/>
    <n v="0"/>
    <n v="0"/>
    <n v="0"/>
    <s v="FT-376G-Mains GRIP"/>
    <x v="7"/>
    <n v="15"/>
    <s v="Nat Gas Distribution Plant"/>
    <s v="376G-Mains Plastic-GRIP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92"/>
    <x v="5"/>
    <n v="0"/>
    <n v="0"/>
    <n v="2.1000000000000001E-2"/>
    <n v="0"/>
    <n v="0"/>
    <n v="0"/>
    <n v="0"/>
    <n v="0"/>
    <n v="0"/>
    <n v="0"/>
    <n v="0"/>
    <n v="0"/>
    <n v="0"/>
    <n v="0"/>
    <n v="0"/>
    <n v="0"/>
    <s v="FT-376G-Mains GRIP"/>
    <x v="7"/>
    <n v="15"/>
    <s v="Nat Gas Distribution Plant"/>
    <s v="376G-Mains Plastic-GRIP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542"/>
    <x v="0"/>
    <n v="0"/>
    <n v="0"/>
    <n v="1.8100000000000002E-2"/>
    <n v="0"/>
    <n v="0"/>
    <n v="0"/>
    <n v="0"/>
    <n v="0"/>
    <n v="0"/>
    <n v="0"/>
    <n v="0"/>
    <n v="0"/>
    <n v="0"/>
    <n v="0"/>
    <n v="0"/>
    <n v="0"/>
    <s v="FT-3760 - Mains"/>
    <x v="42"/>
    <n v="15"/>
    <s v="Nat Gas Distribution Plant"/>
    <s v="376-Mains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542"/>
    <x v="1"/>
    <n v="0"/>
    <n v="0"/>
    <n v="1.8100000000000002E-2"/>
    <n v="0"/>
    <n v="0"/>
    <n v="0"/>
    <n v="0"/>
    <n v="0"/>
    <n v="0"/>
    <n v="0"/>
    <n v="0"/>
    <n v="0"/>
    <n v="0"/>
    <n v="0"/>
    <n v="0"/>
    <n v="0"/>
    <s v="FT-3760 - Mains"/>
    <x v="42"/>
    <n v="15"/>
    <s v="Nat Gas Distribution Plant"/>
    <s v="376-Mains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542"/>
    <x v="2"/>
    <n v="0"/>
    <n v="0"/>
    <n v="1.8100000000000002E-2"/>
    <n v="0"/>
    <n v="0"/>
    <n v="0"/>
    <n v="0"/>
    <n v="0"/>
    <n v="0"/>
    <n v="0"/>
    <n v="0"/>
    <n v="0"/>
    <n v="0"/>
    <n v="0"/>
    <n v="0"/>
    <n v="0"/>
    <s v="FT-3760 - Mains"/>
    <x v="42"/>
    <n v="15"/>
    <s v="Nat Gas Distribution Plant"/>
    <s v="376-Mains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542"/>
    <x v="3"/>
    <n v="0"/>
    <n v="0"/>
    <n v="1.8100000000000002E-2"/>
    <n v="0"/>
    <n v="0"/>
    <n v="0"/>
    <n v="0"/>
    <n v="0"/>
    <n v="0"/>
    <n v="0"/>
    <n v="0"/>
    <n v="0"/>
    <n v="0"/>
    <n v="0"/>
    <n v="0"/>
    <n v="0"/>
    <s v="FT-3760 - Mains"/>
    <x v="42"/>
    <n v="15"/>
    <s v="Nat Gas Distribution Plant"/>
    <s v="376-Mains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542"/>
    <x v="4"/>
    <n v="0"/>
    <n v="0"/>
    <n v="1.8100000000000002E-2"/>
    <n v="0"/>
    <n v="0"/>
    <n v="0"/>
    <n v="0"/>
    <n v="0"/>
    <n v="0"/>
    <n v="0"/>
    <n v="0"/>
    <n v="0"/>
    <n v="0"/>
    <n v="0"/>
    <n v="0"/>
    <n v="0"/>
    <s v="FT-3760 - Mains"/>
    <x v="42"/>
    <n v="15"/>
    <s v="Nat Gas Distribution Plant"/>
    <s v="376-Mains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542"/>
    <x v="5"/>
    <n v="0"/>
    <n v="0"/>
    <n v="1.8100000000000002E-2"/>
    <n v="0"/>
    <n v="0"/>
    <n v="0"/>
    <n v="0"/>
    <n v="0"/>
    <n v="0"/>
    <n v="0"/>
    <n v="0"/>
    <n v="0"/>
    <n v="0"/>
    <n v="0"/>
    <n v="0"/>
    <n v="0"/>
    <s v="FT-3760 - Mains"/>
    <x v="42"/>
    <n v="15"/>
    <s v="Nat Gas Distribution Plant"/>
    <s v="376-Mains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93"/>
    <x v="0"/>
    <n v="1068.8"/>
    <n v="1068.8"/>
    <n v="3.3329999999999999E-2"/>
    <n v="2.97"/>
    <n v="1068.8"/>
    <n v="0"/>
    <n v="0"/>
    <n v="-2.97"/>
    <n v="0"/>
    <n v="0"/>
    <n v="0"/>
    <n v="0"/>
    <n v="0"/>
    <n v="0"/>
    <n v="0"/>
    <n v="0"/>
    <s v="FT-3780-M&amp;R Stat Eq-Gen"/>
    <x v="8"/>
    <n v="15"/>
    <s v="Nat Gas Distribution Plant"/>
    <s v="378-M&amp;R Stat Equip-Gen"/>
    <n v="0"/>
    <n v="0"/>
    <x v="1"/>
    <n v="0.15"/>
    <n v="1.35"/>
    <n v="1.67E-3"/>
    <n v="1068.8"/>
    <n v="0"/>
    <n v="0"/>
    <n v="0"/>
    <n v="0"/>
    <n v="0"/>
    <n v="0"/>
    <n v="0.15"/>
    <n v="0"/>
    <n v="0"/>
    <n v="0.15"/>
    <n v="1070.1499999999999"/>
    <n v="0.15"/>
  </r>
  <r>
    <n v="1"/>
    <d v="2020-05-01T00:00:00"/>
    <d v="2021-06-01T00:00:00"/>
    <n v="193"/>
    <x v="1"/>
    <n v="1068.8"/>
    <n v="1068.8"/>
    <n v="3.3329999999999999E-2"/>
    <n v="2.97"/>
    <n v="1068.8"/>
    <n v="0"/>
    <n v="0"/>
    <n v="-2.97"/>
    <n v="0"/>
    <n v="0"/>
    <n v="0"/>
    <n v="0"/>
    <n v="0"/>
    <n v="0"/>
    <n v="0"/>
    <n v="0"/>
    <s v="FT-3780-M&amp;R Stat Eq-Gen"/>
    <x v="8"/>
    <n v="15"/>
    <s v="Nat Gas Distribution Plant"/>
    <s v="378-M&amp;R Stat Equip-Gen"/>
    <n v="0"/>
    <n v="0"/>
    <x v="1"/>
    <n v="0.15"/>
    <n v="1.5"/>
    <n v="1.67E-3"/>
    <n v="1068.8"/>
    <n v="0"/>
    <n v="0"/>
    <n v="0"/>
    <n v="0"/>
    <n v="0"/>
    <n v="0"/>
    <n v="0.15"/>
    <n v="0"/>
    <n v="0"/>
    <n v="0.15"/>
    <n v="1070.3"/>
    <n v="0.15"/>
  </r>
  <r>
    <n v="1"/>
    <d v="2020-05-01T00:00:00"/>
    <d v="2021-06-01T00:00:00"/>
    <n v="193"/>
    <x v="2"/>
    <n v="1068.8"/>
    <n v="1068.8"/>
    <n v="3.3329999999999999E-2"/>
    <n v="2.97"/>
    <n v="1068.8"/>
    <n v="0"/>
    <n v="0"/>
    <n v="-2.97"/>
    <n v="0"/>
    <n v="0"/>
    <n v="0"/>
    <n v="0"/>
    <n v="0"/>
    <n v="0"/>
    <n v="0"/>
    <n v="0"/>
    <s v="FT-3780-M&amp;R Stat Eq-Gen"/>
    <x v="8"/>
    <n v="15"/>
    <s v="Nat Gas Distribution Plant"/>
    <s v="378-M&amp;R Stat Equip-Gen"/>
    <n v="0"/>
    <n v="0"/>
    <x v="1"/>
    <n v="0.15"/>
    <n v="1.65"/>
    <n v="1.67E-3"/>
    <n v="1068.8"/>
    <n v="0"/>
    <n v="0"/>
    <n v="0"/>
    <n v="0"/>
    <n v="0"/>
    <n v="0"/>
    <n v="0.15"/>
    <n v="0"/>
    <n v="0"/>
    <n v="0.15"/>
    <n v="1070.45"/>
    <n v="0.15"/>
  </r>
  <r>
    <n v="1"/>
    <d v="2020-05-01T00:00:00"/>
    <d v="2021-06-01T00:00:00"/>
    <n v="193"/>
    <x v="3"/>
    <n v="1068.8"/>
    <n v="1068.8"/>
    <n v="3.3329999999999999E-2"/>
    <n v="2.97"/>
    <n v="1068.8"/>
    <n v="0"/>
    <n v="0"/>
    <n v="-2.97"/>
    <n v="0"/>
    <n v="0"/>
    <n v="0"/>
    <n v="0"/>
    <n v="0"/>
    <n v="0"/>
    <n v="0"/>
    <n v="0"/>
    <s v="FT-3780-M&amp;R Stat Eq-Gen"/>
    <x v="8"/>
    <n v="15"/>
    <s v="Nat Gas Distribution Plant"/>
    <s v="378-M&amp;R Stat Equip-Gen"/>
    <n v="0"/>
    <n v="0"/>
    <x v="1"/>
    <n v="0.15"/>
    <n v="1.8"/>
    <n v="1.67E-3"/>
    <n v="1068.8"/>
    <n v="0"/>
    <n v="0"/>
    <n v="0"/>
    <n v="0"/>
    <n v="0"/>
    <n v="0"/>
    <n v="0.15"/>
    <n v="0"/>
    <n v="0"/>
    <n v="0.15"/>
    <n v="1070.5999999999999"/>
    <n v="0.15"/>
  </r>
  <r>
    <n v="1"/>
    <d v="2020-05-01T00:00:00"/>
    <d v="2021-06-01T00:00:00"/>
    <n v="193"/>
    <x v="4"/>
    <n v="1068.8"/>
    <n v="1068.8"/>
    <n v="3.3329999999999999E-2"/>
    <n v="2.97"/>
    <n v="1068.8"/>
    <n v="0"/>
    <n v="0"/>
    <n v="-2.97"/>
    <n v="0"/>
    <n v="0"/>
    <n v="0"/>
    <n v="0"/>
    <n v="0"/>
    <n v="0"/>
    <n v="0"/>
    <n v="0"/>
    <s v="FT-3780-M&amp;R Stat Eq-Gen"/>
    <x v="8"/>
    <n v="15"/>
    <s v="Nat Gas Distribution Plant"/>
    <s v="378-M&amp;R Stat Equip-Gen"/>
    <n v="0"/>
    <n v="0"/>
    <x v="1"/>
    <n v="0.15"/>
    <n v="1.95"/>
    <n v="1.67E-3"/>
    <n v="1068.8"/>
    <n v="0"/>
    <n v="0"/>
    <n v="0"/>
    <n v="0"/>
    <n v="0"/>
    <n v="0"/>
    <n v="0.15"/>
    <n v="0"/>
    <n v="0"/>
    <n v="0.15"/>
    <n v="1070.75"/>
    <n v="0.15"/>
  </r>
  <r>
    <n v="1"/>
    <d v="2020-05-01T00:00:00"/>
    <d v="2021-06-01T00:00:00"/>
    <n v="193"/>
    <x v="5"/>
    <n v="1068.8"/>
    <n v="1068.8"/>
    <n v="3.3329999999999999E-2"/>
    <n v="2.97"/>
    <n v="1068.8"/>
    <n v="0"/>
    <n v="0"/>
    <n v="-2.97"/>
    <n v="0"/>
    <n v="0"/>
    <n v="0"/>
    <n v="0"/>
    <n v="0"/>
    <n v="0"/>
    <n v="0"/>
    <n v="0"/>
    <s v="FT-3780-M&amp;R Stat Eq-Gen"/>
    <x v="8"/>
    <n v="15"/>
    <s v="Nat Gas Distribution Plant"/>
    <s v="378-M&amp;R Stat Equip-Gen"/>
    <n v="0"/>
    <n v="0"/>
    <x v="1"/>
    <n v="0.15"/>
    <n v="2.1"/>
    <n v="1.67E-3"/>
    <n v="1068.8"/>
    <n v="0"/>
    <n v="0"/>
    <n v="0"/>
    <n v="0"/>
    <n v="0"/>
    <n v="0"/>
    <n v="0.15"/>
    <n v="0"/>
    <n v="0"/>
    <n v="0.15"/>
    <n v="1070.8999999999999"/>
    <n v="0.15"/>
  </r>
  <r>
    <n v="1"/>
    <d v="2020-05-01T00:00:00"/>
    <d v="2021-06-01T00:00:00"/>
    <n v="194"/>
    <x v="0"/>
    <n v="162952.04999999999"/>
    <n v="162952.04999999999"/>
    <n v="2.9520000000000001E-2"/>
    <n v="400.86"/>
    <n v="22783.74"/>
    <n v="0"/>
    <n v="0"/>
    <n v="0"/>
    <n v="0"/>
    <n v="0"/>
    <n v="0"/>
    <n v="0"/>
    <n v="0"/>
    <n v="0"/>
    <n v="0"/>
    <n v="0"/>
    <s v="FT-3790-M&amp;R Stat Eq-CGate"/>
    <x v="9"/>
    <n v="15"/>
    <s v="Nat Gas Distribution Plant"/>
    <s v="379-M&amp;R Stat Equip-Cgate"/>
    <n v="0"/>
    <n v="0"/>
    <x v="1"/>
    <n v="20.100000000000001"/>
    <n v="-14208.85"/>
    <n v="1.48E-3"/>
    <n v="162952.04999999999"/>
    <n v="0"/>
    <n v="0"/>
    <n v="0"/>
    <n v="0"/>
    <n v="0"/>
    <n v="0"/>
    <n v="20.100000000000001"/>
    <n v="400.86"/>
    <n v="400.86"/>
    <n v="20.100000000000001"/>
    <n v="8574.8900000000012"/>
    <n v="420.96000000000004"/>
  </r>
  <r>
    <n v="1"/>
    <d v="2020-05-01T00:00:00"/>
    <d v="2021-06-01T00:00:00"/>
    <n v="194"/>
    <x v="1"/>
    <n v="162952.04999999999"/>
    <n v="162952.04999999999"/>
    <n v="2.9520000000000001E-2"/>
    <n v="400.86"/>
    <n v="23184.6"/>
    <n v="0"/>
    <n v="0"/>
    <n v="0"/>
    <n v="0"/>
    <n v="0"/>
    <n v="0"/>
    <n v="0"/>
    <n v="0"/>
    <n v="0"/>
    <n v="0"/>
    <n v="0"/>
    <s v="FT-3790-M&amp;R Stat Eq-CGate"/>
    <x v="9"/>
    <n v="15"/>
    <s v="Nat Gas Distribution Plant"/>
    <s v="379-M&amp;R Stat Equip-Cgate"/>
    <n v="0"/>
    <n v="0"/>
    <x v="1"/>
    <n v="20.100000000000001"/>
    <n v="-14188.75"/>
    <n v="1.48E-3"/>
    <n v="162952.04999999999"/>
    <n v="0"/>
    <n v="0"/>
    <n v="0"/>
    <n v="0"/>
    <n v="0"/>
    <n v="0"/>
    <n v="20.100000000000001"/>
    <n v="400.86"/>
    <n v="400.86"/>
    <n v="20.100000000000001"/>
    <n v="8995.8499999999985"/>
    <n v="420.96000000000004"/>
  </r>
  <r>
    <n v="1"/>
    <d v="2020-05-01T00:00:00"/>
    <d v="2021-06-01T00:00:00"/>
    <n v="194"/>
    <x v="2"/>
    <n v="162952.04999999999"/>
    <n v="162952.04999999999"/>
    <n v="2.9520000000000001E-2"/>
    <n v="400.86"/>
    <n v="23585.46"/>
    <n v="0"/>
    <n v="0"/>
    <n v="0"/>
    <n v="0"/>
    <n v="0"/>
    <n v="0"/>
    <n v="0"/>
    <n v="0"/>
    <n v="0"/>
    <n v="0"/>
    <n v="0"/>
    <s v="FT-3790-M&amp;R Stat Eq-CGate"/>
    <x v="9"/>
    <n v="15"/>
    <s v="Nat Gas Distribution Plant"/>
    <s v="379-M&amp;R Stat Equip-Cgate"/>
    <n v="0"/>
    <n v="0"/>
    <x v="1"/>
    <n v="20.100000000000001"/>
    <n v="-14168.65"/>
    <n v="1.48E-3"/>
    <n v="162952.04999999999"/>
    <n v="0"/>
    <n v="0"/>
    <n v="0"/>
    <n v="0"/>
    <n v="0"/>
    <n v="0"/>
    <n v="20.100000000000001"/>
    <n v="400.86"/>
    <n v="400.86"/>
    <n v="20.100000000000001"/>
    <n v="9416.81"/>
    <n v="420.96000000000004"/>
  </r>
  <r>
    <n v="1"/>
    <d v="2020-05-01T00:00:00"/>
    <d v="2021-06-01T00:00:00"/>
    <n v="194"/>
    <x v="3"/>
    <n v="162952.04999999999"/>
    <n v="162952.04999999999"/>
    <n v="2.9520000000000001E-2"/>
    <n v="400.86"/>
    <n v="23986.32"/>
    <n v="0"/>
    <n v="0"/>
    <n v="0"/>
    <n v="0"/>
    <n v="0"/>
    <n v="0"/>
    <n v="0"/>
    <n v="0"/>
    <n v="0"/>
    <n v="0"/>
    <n v="0"/>
    <s v="FT-3790-M&amp;R Stat Eq-CGate"/>
    <x v="9"/>
    <n v="15"/>
    <s v="Nat Gas Distribution Plant"/>
    <s v="379-M&amp;R Stat Equip-Cgate"/>
    <n v="0"/>
    <n v="0"/>
    <x v="1"/>
    <n v="20.100000000000001"/>
    <n v="-14148.55"/>
    <n v="1.48E-3"/>
    <n v="162952.04999999999"/>
    <n v="0"/>
    <n v="0"/>
    <n v="0"/>
    <n v="0"/>
    <n v="0"/>
    <n v="0"/>
    <n v="20.100000000000001"/>
    <n v="400.86"/>
    <n v="400.86"/>
    <n v="20.100000000000001"/>
    <n v="9837.77"/>
    <n v="420.96000000000004"/>
  </r>
  <r>
    <n v="1"/>
    <d v="2020-05-01T00:00:00"/>
    <d v="2021-06-01T00:00:00"/>
    <n v="194"/>
    <x v="4"/>
    <n v="162952.04999999999"/>
    <n v="162952.04999999999"/>
    <n v="2.9520000000000001E-2"/>
    <n v="400.86"/>
    <n v="24387.18"/>
    <n v="0"/>
    <n v="0"/>
    <n v="0"/>
    <n v="0"/>
    <n v="0"/>
    <n v="0"/>
    <n v="0"/>
    <n v="0"/>
    <n v="0"/>
    <n v="0"/>
    <n v="0"/>
    <s v="FT-3790-M&amp;R Stat Eq-CGate"/>
    <x v="9"/>
    <n v="15"/>
    <s v="Nat Gas Distribution Plant"/>
    <s v="379-M&amp;R Stat Equip-Cgate"/>
    <n v="0"/>
    <n v="0"/>
    <x v="1"/>
    <n v="20.100000000000001"/>
    <n v="-14128.45"/>
    <n v="1.48E-3"/>
    <n v="162952.04999999999"/>
    <n v="0"/>
    <n v="0"/>
    <n v="0"/>
    <n v="0"/>
    <n v="0"/>
    <n v="0"/>
    <n v="20.100000000000001"/>
    <n v="400.86"/>
    <n v="400.86"/>
    <n v="20.100000000000001"/>
    <n v="10258.73"/>
    <n v="420.96000000000004"/>
  </r>
  <r>
    <n v="1"/>
    <d v="2020-05-01T00:00:00"/>
    <d v="2021-06-01T00:00:00"/>
    <n v="194"/>
    <x v="5"/>
    <n v="162952.04999999999"/>
    <n v="162952.04999999999"/>
    <n v="2.9520000000000001E-2"/>
    <n v="400.86"/>
    <n v="24788.04"/>
    <n v="0"/>
    <n v="0"/>
    <n v="0"/>
    <n v="0"/>
    <n v="0"/>
    <n v="0"/>
    <n v="0"/>
    <n v="0"/>
    <n v="0"/>
    <n v="0"/>
    <n v="0"/>
    <s v="FT-3790-M&amp;R Stat Eq-CGate"/>
    <x v="9"/>
    <n v="15"/>
    <s v="Nat Gas Distribution Plant"/>
    <s v="379-M&amp;R Stat Equip-Cgate"/>
    <n v="0"/>
    <n v="0"/>
    <x v="1"/>
    <n v="20.100000000000001"/>
    <n v="-14108.35"/>
    <n v="1.48E-3"/>
    <n v="162952.04999999999"/>
    <n v="0"/>
    <n v="0"/>
    <n v="0"/>
    <n v="0"/>
    <n v="0"/>
    <n v="0"/>
    <n v="20.100000000000001"/>
    <n v="400.86"/>
    <n v="400.86"/>
    <n v="20.100000000000001"/>
    <n v="10679.69"/>
    <n v="420.96000000000004"/>
  </r>
  <r>
    <n v="1"/>
    <d v="2020-05-01T00:00:00"/>
    <d v="2021-06-01T00:00:00"/>
    <n v="195"/>
    <x v="0"/>
    <n v="74611.289999999994"/>
    <n v="74611.289999999994"/>
    <n v="1.8030000000000001E-2"/>
    <n v="112.1"/>
    <n v="23099.62"/>
    <n v="0"/>
    <n v="0"/>
    <n v="0"/>
    <n v="0"/>
    <n v="0"/>
    <n v="0"/>
    <n v="0"/>
    <n v="0"/>
    <n v="0"/>
    <n v="0"/>
    <n v="0"/>
    <s v="FT-3801-Services PL"/>
    <x v="10"/>
    <n v="15"/>
    <s v="Nat Gas Distribution Plant"/>
    <s v="3801-Services - Plastic"/>
    <n v="0"/>
    <n v="0"/>
    <x v="1"/>
    <n v="24.68"/>
    <n v="-13983.29"/>
    <n v="3.9699999999999996E-3"/>
    <n v="74611.289999999994"/>
    <n v="0"/>
    <n v="0"/>
    <n v="0"/>
    <n v="0"/>
    <n v="0"/>
    <n v="0"/>
    <n v="24.68"/>
    <n v="112.10000000000001"/>
    <n v="112.1"/>
    <n v="24.68"/>
    <n v="9116.3299999999981"/>
    <n v="136.78"/>
  </r>
  <r>
    <n v="1"/>
    <d v="2020-05-01T00:00:00"/>
    <d v="2021-06-01T00:00:00"/>
    <n v="195"/>
    <x v="1"/>
    <n v="74611.289999999994"/>
    <n v="74611.289999999994"/>
    <n v="1.8030000000000001E-2"/>
    <n v="112.1"/>
    <n v="23211.72"/>
    <n v="0"/>
    <n v="0"/>
    <n v="0"/>
    <n v="0"/>
    <n v="0"/>
    <n v="0"/>
    <n v="0"/>
    <n v="0"/>
    <n v="0"/>
    <n v="0"/>
    <n v="0"/>
    <s v="FT-3801-Services PL"/>
    <x v="10"/>
    <n v="15"/>
    <s v="Nat Gas Distribution Plant"/>
    <s v="3801-Services - Plastic"/>
    <n v="0"/>
    <n v="0"/>
    <x v="1"/>
    <n v="24.68"/>
    <n v="-13958.61"/>
    <n v="3.9699999999999996E-3"/>
    <n v="74611.289999999994"/>
    <n v="0"/>
    <n v="0"/>
    <n v="0"/>
    <n v="0"/>
    <n v="0"/>
    <n v="0"/>
    <n v="24.68"/>
    <n v="112.10000000000001"/>
    <n v="112.1"/>
    <n v="24.68"/>
    <n v="9253.11"/>
    <n v="136.78"/>
  </r>
  <r>
    <n v="1"/>
    <d v="2020-05-01T00:00:00"/>
    <d v="2021-06-01T00:00:00"/>
    <n v="195"/>
    <x v="2"/>
    <n v="74611.289999999994"/>
    <n v="74611.289999999994"/>
    <n v="1.8030000000000001E-2"/>
    <n v="112.1"/>
    <n v="23323.82"/>
    <n v="0"/>
    <n v="0"/>
    <n v="0"/>
    <n v="0"/>
    <n v="0"/>
    <n v="0"/>
    <n v="0"/>
    <n v="0"/>
    <n v="0"/>
    <n v="0"/>
    <n v="0"/>
    <s v="FT-3801-Services PL"/>
    <x v="10"/>
    <n v="15"/>
    <s v="Nat Gas Distribution Plant"/>
    <s v="3801-Services - Plastic"/>
    <n v="0"/>
    <n v="0"/>
    <x v="1"/>
    <n v="24.68"/>
    <n v="-13933.93"/>
    <n v="3.9699999999999996E-3"/>
    <n v="74611.289999999994"/>
    <n v="0"/>
    <n v="0"/>
    <n v="0"/>
    <n v="0"/>
    <n v="0"/>
    <n v="0"/>
    <n v="24.68"/>
    <n v="112.10000000000001"/>
    <n v="112.1"/>
    <n v="24.68"/>
    <n v="9389.89"/>
    <n v="136.78"/>
  </r>
  <r>
    <n v="1"/>
    <d v="2020-05-01T00:00:00"/>
    <d v="2021-06-01T00:00:00"/>
    <n v="195"/>
    <x v="3"/>
    <n v="74611.289999999994"/>
    <n v="74611.289999999994"/>
    <n v="1.8030000000000001E-2"/>
    <n v="112.1"/>
    <n v="23435.919999999998"/>
    <n v="0"/>
    <n v="0"/>
    <n v="0"/>
    <n v="0"/>
    <n v="0"/>
    <n v="0"/>
    <n v="0"/>
    <n v="0"/>
    <n v="0"/>
    <n v="0"/>
    <n v="0"/>
    <s v="FT-3801-Services PL"/>
    <x v="10"/>
    <n v="15"/>
    <s v="Nat Gas Distribution Plant"/>
    <s v="3801-Services - Plastic"/>
    <n v="0"/>
    <n v="0"/>
    <x v="1"/>
    <n v="24.68"/>
    <n v="-13909.25"/>
    <n v="3.9699999999999996E-3"/>
    <n v="74611.289999999994"/>
    <n v="0"/>
    <n v="0"/>
    <n v="0"/>
    <n v="0"/>
    <n v="0"/>
    <n v="0"/>
    <n v="24.68"/>
    <n v="112.10000000000001"/>
    <n v="112.1"/>
    <n v="24.68"/>
    <n v="9526.6699999999983"/>
    <n v="136.78"/>
  </r>
  <r>
    <n v="1"/>
    <d v="2020-05-01T00:00:00"/>
    <d v="2021-06-01T00:00:00"/>
    <n v="195"/>
    <x v="4"/>
    <n v="74611.289999999994"/>
    <n v="74611.289999999994"/>
    <n v="1.8030000000000001E-2"/>
    <n v="112.1"/>
    <n v="23548.02"/>
    <n v="0"/>
    <n v="0"/>
    <n v="0"/>
    <n v="0"/>
    <n v="0"/>
    <n v="0"/>
    <n v="0"/>
    <n v="0"/>
    <n v="0"/>
    <n v="0"/>
    <n v="0"/>
    <s v="FT-3801-Services PL"/>
    <x v="10"/>
    <n v="15"/>
    <s v="Nat Gas Distribution Plant"/>
    <s v="3801-Services - Plastic"/>
    <n v="0"/>
    <n v="0"/>
    <x v="1"/>
    <n v="24.68"/>
    <n v="-13884.57"/>
    <n v="3.9699999999999996E-3"/>
    <n v="74611.289999999994"/>
    <n v="0"/>
    <n v="0"/>
    <n v="0"/>
    <n v="0"/>
    <n v="0"/>
    <n v="0"/>
    <n v="24.68"/>
    <n v="112.10000000000001"/>
    <n v="112.1"/>
    <n v="24.68"/>
    <n v="9663.4500000000007"/>
    <n v="136.78"/>
  </r>
  <r>
    <n v="1"/>
    <d v="2020-05-01T00:00:00"/>
    <d v="2021-06-01T00:00:00"/>
    <n v="195"/>
    <x v="5"/>
    <n v="74611.289999999994"/>
    <n v="74611.289999999994"/>
    <n v="1.8030000000000001E-2"/>
    <n v="112.1"/>
    <n v="23660.12"/>
    <n v="0"/>
    <n v="0"/>
    <n v="0"/>
    <n v="0"/>
    <n v="0"/>
    <n v="0"/>
    <n v="0"/>
    <n v="0"/>
    <n v="0"/>
    <n v="0"/>
    <n v="0"/>
    <s v="FT-3801-Services PL"/>
    <x v="10"/>
    <n v="15"/>
    <s v="Nat Gas Distribution Plant"/>
    <s v="3801-Services - Plastic"/>
    <n v="0"/>
    <n v="0"/>
    <x v="1"/>
    <n v="24.68"/>
    <n v="-13859.89"/>
    <n v="3.9699999999999996E-3"/>
    <n v="74611.289999999994"/>
    <n v="0"/>
    <n v="0"/>
    <n v="0"/>
    <n v="0"/>
    <n v="0"/>
    <n v="0"/>
    <n v="24.68"/>
    <n v="112.10000000000001"/>
    <n v="112.1"/>
    <n v="24.68"/>
    <n v="9800.23"/>
    <n v="136.78"/>
  </r>
  <r>
    <n v="1"/>
    <d v="2020-05-01T00:00:00"/>
    <d v="2021-06-01T00:00:00"/>
    <n v="196"/>
    <x v="0"/>
    <n v="62198.23"/>
    <n v="62198.23"/>
    <n v="4.0890000000000003E-2"/>
    <n v="211.94"/>
    <n v="-48267.46"/>
    <n v="0"/>
    <n v="0"/>
    <n v="0"/>
    <n v="0"/>
    <n v="0"/>
    <n v="0"/>
    <n v="0"/>
    <n v="0"/>
    <n v="0"/>
    <n v="0"/>
    <n v="0"/>
    <s v="FT-3802-Services ST"/>
    <x v="11"/>
    <n v="15"/>
    <s v="Nat Gas Distribution Plant"/>
    <s v="3802-Services - Other"/>
    <n v="0"/>
    <n v="0"/>
    <x v="1"/>
    <n v="264.91000000000003"/>
    <n v="69077.86"/>
    <n v="5.1110000000000003E-2"/>
    <n v="62198.23"/>
    <n v="0"/>
    <n v="0"/>
    <n v="0"/>
    <n v="0"/>
    <n v="0"/>
    <n v="0"/>
    <n v="264.91000000000003"/>
    <n v="211.94"/>
    <n v="211.94"/>
    <n v="264.91000000000003"/>
    <n v="20810.400000000001"/>
    <n v="476.85"/>
  </r>
  <r>
    <n v="1"/>
    <d v="2020-05-01T00:00:00"/>
    <d v="2021-06-01T00:00:00"/>
    <n v="196"/>
    <x v="1"/>
    <n v="62198.23"/>
    <n v="62198.23"/>
    <n v="4.0890000000000003E-2"/>
    <n v="211.94"/>
    <n v="-48055.519999999997"/>
    <n v="0"/>
    <n v="0"/>
    <n v="0"/>
    <n v="0"/>
    <n v="0"/>
    <n v="0"/>
    <n v="0"/>
    <n v="0"/>
    <n v="0"/>
    <n v="0"/>
    <n v="0"/>
    <s v="FT-3802-Services ST"/>
    <x v="11"/>
    <n v="15"/>
    <s v="Nat Gas Distribution Plant"/>
    <s v="3802-Services - Other"/>
    <n v="0"/>
    <n v="0"/>
    <x v="1"/>
    <n v="264.91000000000003"/>
    <n v="69342.77"/>
    <n v="5.1110000000000003E-2"/>
    <n v="62198.23"/>
    <n v="0"/>
    <n v="0"/>
    <n v="0"/>
    <n v="0"/>
    <n v="0"/>
    <n v="0"/>
    <n v="264.91000000000003"/>
    <n v="211.94"/>
    <n v="211.94"/>
    <n v="264.91000000000003"/>
    <n v="21287.250000000007"/>
    <n v="476.85"/>
  </r>
  <r>
    <n v="1"/>
    <d v="2020-05-01T00:00:00"/>
    <d v="2021-06-01T00:00:00"/>
    <n v="196"/>
    <x v="2"/>
    <n v="62198.23"/>
    <n v="62198.23"/>
    <n v="4.0890000000000003E-2"/>
    <n v="211.94"/>
    <n v="-47843.58"/>
    <n v="0"/>
    <n v="0"/>
    <n v="0"/>
    <n v="0"/>
    <n v="0"/>
    <n v="0"/>
    <n v="0"/>
    <n v="0"/>
    <n v="0"/>
    <n v="0"/>
    <n v="0"/>
    <s v="FT-3802-Services ST"/>
    <x v="11"/>
    <n v="15"/>
    <s v="Nat Gas Distribution Plant"/>
    <s v="3802-Services - Other"/>
    <n v="0"/>
    <n v="0"/>
    <x v="1"/>
    <n v="264.91000000000003"/>
    <n v="69607.679999999993"/>
    <n v="5.1110000000000003E-2"/>
    <n v="62198.23"/>
    <n v="0"/>
    <n v="0"/>
    <n v="0"/>
    <n v="0"/>
    <n v="0"/>
    <n v="0"/>
    <n v="264.91000000000003"/>
    <n v="211.94"/>
    <n v="211.94"/>
    <n v="264.91000000000003"/>
    <n v="21764.099999999991"/>
    <n v="476.85"/>
  </r>
  <r>
    <n v="1"/>
    <d v="2020-05-01T00:00:00"/>
    <d v="2021-06-01T00:00:00"/>
    <n v="196"/>
    <x v="3"/>
    <n v="62198.23"/>
    <n v="62198.23"/>
    <n v="4.0890000000000003E-2"/>
    <n v="211.94"/>
    <n v="-47631.64"/>
    <n v="0"/>
    <n v="0"/>
    <n v="0"/>
    <n v="0"/>
    <n v="0"/>
    <n v="0"/>
    <n v="0"/>
    <n v="0"/>
    <n v="0"/>
    <n v="0"/>
    <n v="0"/>
    <s v="FT-3802-Services ST"/>
    <x v="11"/>
    <n v="15"/>
    <s v="Nat Gas Distribution Plant"/>
    <s v="3802-Services - Other"/>
    <n v="0"/>
    <n v="0"/>
    <x v="1"/>
    <n v="264.91000000000003"/>
    <n v="69872.59"/>
    <n v="5.1110000000000003E-2"/>
    <n v="62198.23"/>
    <n v="0"/>
    <n v="0"/>
    <n v="0"/>
    <n v="0"/>
    <n v="0"/>
    <n v="0"/>
    <n v="264.91000000000003"/>
    <n v="211.94"/>
    <n v="211.94"/>
    <n v="264.91000000000003"/>
    <n v="22240.949999999997"/>
    <n v="476.85"/>
  </r>
  <r>
    <n v="1"/>
    <d v="2020-05-01T00:00:00"/>
    <d v="2021-06-01T00:00:00"/>
    <n v="196"/>
    <x v="4"/>
    <n v="62198.23"/>
    <n v="62198.23"/>
    <n v="4.0890000000000003E-2"/>
    <n v="211.94"/>
    <n v="-47419.7"/>
    <n v="0"/>
    <n v="0"/>
    <n v="0"/>
    <n v="0"/>
    <n v="0"/>
    <n v="0"/>
    <n v="0"/>
    <n v="0"/>
    <n v="0"/>
    <n v="0"/>
    <n v="0"/>
    <s v="FT-3802-Services ST"/>
    <x v="11"/>
    <n v="15"/>
    <s v="Nat Gas Distribution Plant"/>
    <s v="3802-Services - Other"/>
    <n v="0"/>
    <n v="0"/>
    <x v="1"/>
    <n v="264.91000000000003"/>
    <n v="70137.5"/>
    <n v="5.1110000000000003E-2"/>
    <n v="62198.23"/>
    <n v="0"/>
    <n v="0"/>
    <n v="0"/>
    <n v="0"/>
    <n v="0"/>
    <n v="0"/>
    <n v="264.91000000000003"/>
    <n v="211.94"/>
    <n v="211.94"/>
    <n v="264.91000000000003"/>
    <n v="22717.800000000003"/>
    <n v="476.85"/>
  </r>
  <r>
    <n v="1"/>
    <d v="2020-05-01T00:00:00"/>
    <d v="2021-06-01T00:00:00"/>
    <n v="196"/>
    <x v="5"/>
    <n v="62198.23"/>
    <n v="62198.23"/>
    <n v="4.0890000000000003E-2"/>
    <n v="211.94"/>
    <n v="-47207.76"/>
    <n v="0"/>
    <n v="0"/>
    <n v="0"/>
    <n v="0"/>
    <n v="0"/>
    <n v="0"/>
    <n v="0"/>
    <n v="0"/>
    <n v="0"/>
    <n v="0"/>
    <n v="0"/>
    <s v="FT-3802-Services ST"/>
    <x v="11"/>
    <n v="15"/>
    <s v="Nat Gas Distribution Plant"/>
    <s v="3802-Services - Other"/>
    <n v="0"/>
    <n v="0"/>
    <x v="1"/>
    <n v="264.91000000000003"/>
    <n v="70402.41"/>
    <n v="5.1110000000000003E-2"/>
    <n v="62198.23"/>
    <n v="0"/>
    <n v="0"/>
    <n v="0"/>
    <n v="0"/>
    <n v="0"/>
    <n v="0"/>
    <n v="264.91000000000003"/>
    <n v="211.94"/>
    <n v="211.94"/>
    <n v="264.91000000000003"/>
    <n v="23194.65"/>
    <n v="476.85"/>
  </r>
  <r>
    <n v="1"/>
    <d v="2020-05-01T00:00:00"/>
    <d v="2021-06-01T00:00:00"/>
    <n v="197"/>
    <x v="0"/>
    <n v="253934.16"/>
    <n v="253934.16"/>
    <n v="1.8030000000000001E-2"/>
    <n v="381.54"/>
    <n v="17207.86"/>
    <n v="0"/>
    <n v="0"/>
    <n v="0"/>
    <n v="0"/>
    <n v="0"/>
    <n v="0"/>
    <n v="0"/>
    <n v="0"/>
    <n v="0"/>
    <n v="0"/>
    <n v="0"/>
    <s v="FT-380G-Services GRIP"/>
    <x v="12"/>
    <n v="15"/>
    <s v="Nat Gas Distribution Plant"/>
    <s v="380G-Services Plastic-GRIP"/>
    <n v="0"/>
    <n v="0"/>
    <x v="1"/>
    <n v="84.01"/>
    <n v="-110840.91"/>
    <n v="3.9699999999999996E-3"/>
    <n v="253934.16"/>
    <n v="0"/>
    <n v="0"/>
    <n v="0"/>
    <n v="0"/>
    <n v="0"/>
    <n v="0"/>
    <n v="84.01"/>
    <n v="381.54"/>
    <n v="381.54"/>
    <n v="84.01"/>
    <n v="-93633.05"/>
    <n v="465.55"/>
  </r>
  <r>
    <n v="1"/>
    <d v="2020-05-01T00:00:00"/>
    <d v="2021-06-01T00:00:00"/>
    <n v="197"/>
    <x v="1"/>
    <n v="253934.16"/>
    <n v="253934.16"/>
    <n v="1.8030000000000001E-2"/>
    <n v="381.54"/>
    <n v="17589.400000000001"/>
    <n v="0"/>
    <n v="0"/>
    <n v="0"/>
    <n v="0"/>
    <n v="0"/>
    <n v="0"/>
    <n v="0"/>
    <n v="0"/>
    <n v="0"/>
    <n v="0"/>
    <n v="0"/>
    <s v="FT-380G-Services GRIP"/>
    <x v="12"/>
    <n v="15"/>
    <s v="Nat Gas Distribution Plant"/>
    <s v="380G-Services Plastic-GRIP"/>
    <n v="0"/>
    <n v="0"/>
    <x v="1"/>
    <n v="84.01"/>
    <n v="-110756.9"/>
    <n v="3.9699999999999996E-3"/>
    <n v="253934.16"/>
    <n v="0"/>
    <n v="0"/>
    <n v="0"/>
    <n v="0"/>
    <n v="0"/>
    <n v="0"/>
    <n v="84.01"/>
    <n v="381.54"/>
    <n v="381.54"/>
    <n v="84.01"/>
    <n v="-93167.5"/>
    <n v="465.55"/>
  </r>
  <r>
    <n v="1"/>
    <d v="2020-05-01T00:00:00"/>
    <d v="2021-06-01T00:00:00"/>
    <n v="197"/>
    <x v="2"/>
    <n v="253934.16"/>
    <n v="253934.16"/>
    <n v="1.8030000000000001E-2"/>
    <n v="381.54"/>
    <n v="17970.939999999999"/>
    <n v="0"/>
    <n v="0"/>
    <n v="0"/>
    <n v="0"/>
    <n v="0"/>
    <n v="0"/>
    <n v="0"/>
    <n v="0"/>
    <n v="0"/>
    <n v="0"/>
    <n v="0"/>
    <s v="FT-380G-Services GRIP"/>
    <x v="12"/>
    <n v="15"/>
    <s v="Nat Gas Distribution Plant"/>
    <s v="380G-Services Plastic-GRIP"/>
    <n v="0"/>
    <n v="0"/>
    <x v="1"/>
    <n v="84.01"/>
    <n v="-110672.89"/>
    <n v="3.9699999999999996E-3"/>
    <n v="253934.16"/>
    <n v="0"/>
    <n v="0"/>
    <n v="0"/>
    <n v="0"/>
    <n v="0"/>
    <n v="0"/>
    <n v="84.01"/>
    <n v="381.54"/>
    <n v="381.54"/>
    <n v="84.01"/>
    <n v="-92701.95"/>
    <n v="465.55"/>
  </r>
  <r>
    <n v="1"/>
    <d v="2020-05-01T00:00:00"/>
    <d v="2021-06-01T00:00:00"/>
    <n v="197"/>
    <x v="3"/>
    <n v="253934.16"/>
    <n v="253934.16"/>
    <n v="1.8030000000000001E-2"/>
    <n v="381.54"/>
    <n v="18352.48"/>
    <n v="0"/>
    <n v="0"/>
    <n v="0"/>
    <n v="0"/>
    <n v="0"/>
    <n v="0"/>
    <n v="0"/>
    <n v="0"/>
    <n v="0"/>
    <n v="0"/>
    <n v="0"/>
    <s v="FT-380G-Services GRIP"/>
    <x v="12"/>
    <n v="15"/>
    <s v="Nat Gas Distribution Plant"/>
    <s v="380G-Services Plastic-GRIP"/>
    <n v="0"/>
    <n v="0"/>
    <x v="1"/>
    <n v="84.01"/>
    <n v="-110588.88"/>
    <n v="3.9699999999999996E-3"/>
    <n v="253934.16"/>
    <n v="0"/>
    <n v="0"/>
    <n v="0"/>
    <n v="0"/>
    <n v="0"/>
    <n v="0"/>
    <n v="84.01"/>
    <n v="381.54"/>
    <n v="381.54"/>
    <n v="84.01"/>
    <n v="-92236.400000000009"/>
    <n v="465.55"/>
  </r>
  <r>
    <n v="1"/>
    <d v="2020-05-01T00:00:00"/>
    <d v="2021-06-01T00:00:00"/>
    <n v="197"/>
    <x v="4"/>
    <n v="253934.16"/>
    <n v="253934.16"/>
    <n v="1.8030000000000001E-2"/>
    <n v="381.54"/>
    <n v="18734.02"/>
    <n v="0"/>
    <n v="0"/>
    <n v="0"/>
    <n v="0"/>
    <n v="0"/>
    <n v="0"/>
    <n v="0"/>
    <n v="0"/>
    <n v="0"/>
    <n v="0"/>
    <n v="0"/>
    <s v="FT-380G-Services GRIP"/>
    <x v="12"/>
    <n v="15"/>
    <s v="Nat Gas Distribution Plant"/>
    <s v="380G-Services Plastic-GRIP"/>
    <n v="0"/>
    <n v="0"/>
    <x v="1"/>
    <n v="84.01"/>
    <n v="-110504.87"/>
    <n v="3.9699999999999996E-3"/>
    <n v="253934.16"/>
    <n v="0"/>
    <n v="0"/>
    <n v="0"/>
    <n v="0"/>
    <n v="0"/>
    <n v="0"/>
    <n v="84.01"/>
    <n v="381.54"/>
    <n v="381.54"/>
    <n v="84.01"/>
    <n v="-91770.849999999991"/>
    <n v="465.55"/>
  </r>
  <r>
    <n v="1"/>
    <d v="2020-05-01T00:00:00"/>
    <d v="2021-06-01T00:00:00"/>
    <n v="197"/>
    <x v="5"/>
    <n v="253934.16"/>
    <n v="253934.16"/>
    <n v="1.8030000000000001E-2"/>
    <n v="381.54"/>
    <n v="19115.560000000001"/>
    <n v="0"/>
    <n v="0"/>
    <n v="0"/>
    <n v="0"/>
    <n v="0"/>
    <n v="0"/>
    <n v="0"/>
    <n v="0"/>
    <n v="0"/>
    <n v="0"/>
    <n v="0"/>
    <s v="FT-380G-Services GRIP"/>
    <x v="12"/>
    <n v="15"/>
    <s v="Nat Gas Distribution Plant"/>
    <s v="380G-Services Plastic-GRIP"/>
    <n v="0"/>
    <n v="0"/>
    <x v="1"/>
    <n v="84.01"/>
    <n v="-110420.86"/>
    <n v="3.9699999999999996E-3"/>
    <n v="253934.16"/>
    <n v="0"/>
    <n v="0"/>
    <n v="0"/>
    <n v="0"/>
    <n v="0"/>
    <n v="0"/>
    <n v="84.01"/>
    <n v="381.54"/>
    <n v="381.54"/>
    <n v="84.01"/>
    <n v="-91305.3"/>
    <n v="465.55"/>
  </r>
  <r>
    <n v="1"/>
    <d v="2020-05-01T00:00:00"/>
    <d v="2021-06-01T00:00:00"/>
    <n v="198"/>
    <x v="0"/>
    <n v="149776.34"/>
    <n v="149776.34"/>
    <n v="3.5999999999999997E-2"/>
    <n v="449.33"/>
    <n v="29960.97"/>
    <n v="0"/>
    <n v="0"/>
    <n v="0"/>
    <n v="0"/>
    <n v="0"/>
    <n v="0"/>
    <n v="0"/>
    <n v="0"/>
    <n v="0"/>
    <n v="0"/>
    <n v="0"/>
    <s v="FT-3810-Meters"/>
    <x v="13"/>
    <n v="15"/>
    <s v="Nat Gas Distribution Plant"/>
    <s v="381-Meters"/>
    <n v="0"/>
    <n v="0"/>
    <x v="1"/>
    <n v="0"/>
    <n v="-721.02"/>
    <n v="0"/>
    <n v="149776.34"/>
    <n v="0"/>
    <n v="0"/>
    <n v="0"/>
    <n v="0"/>
    <n v="0"/>
    <n v="0"/>
    <n v="0"/>
    <n v="449.33"/>
    <n v="449.33"/>
    <n v="0"/>
    <n v="29239.95"/>
    <n v="449.33"/>
  </r>
  <r>
    <n v="1"/>
    <d v="2020-05-01T00:00:00"/>
    <d v="2021-06-01T00:00:00"/>
    <n v="198"/>
    <x v="1"/>
    <n v="149776.34"/>
    <n v="149776.34"/>
    <n v="3.5999999999999997E-2"/>
    <n v="449.33"/>
    <n v="30410.3"/>
    <n v="0"/>
    <n v="0"/>
    <n v="0"/>
    <n v="0"/>
    <n v="0"/>
    <n v="0"/>
    <n v="0"/>
    <n v="0"/>
    <n v="0"/>
    <n v="0"/>
    <n v="0"/>
    <s v="FT-3810-Meters"/>
    <x v="13"/>
    <n v="15"/>
    <s v="Nat Gas Distribution Plant"/>
    <s v="381-Meters"/>
    <n v="0"/>
    <n v="0"/>
    <x v="1"/>
    <n v="0"/>
    <n v="-721.02"/>
    <n v="0"/>
    <n v="149776.34"/>
    <n v="0"/>
    <n v="0"/>
    <n v="0"/>
    <n v="0"/>
    <n v="0"/>
    <n v="0"/>
    <n v="0"/>
    <n v="449.33"/>
    <n v="449.33"/>
    <n v="0"/>
    <n v="29689.279999999999"/>
    <n v="449.33"/>
  </r>
  <r>
    <n v="1"/>
    <d v="2020-05-01T00:00:00"/>
    <d v="2021-06-01T00:00:00"/>
    <n v="198"/>
    <x v="2"/>
    <n v="149776.34"/>
    <n v="149776.34"/>
    <n v="3.5999999999999997E-2"/>
    <n v="449.33"/>
    <n v="30859.63"/>
    <n v="0"/>
    <n v="0"/>
    <n v="0"/>
    <n v="0"/>
    <n v="0"/>
    <n v="0"/>
    <n v="0"/>
    <n v="0"/>
    <n v="0"/>
    <n v="0"/>
    <n v="0"/>
    <s v="FT-3810-Meters"/>
    <x v="13"/>
    <n v="15"/>
    <s v="Nat Gas Distribution Plant"/>
    <s v="381-Meters"/>
    <n v="0"/>
    <n v="0"/>
    <x v="1"/>
    <n v="0"/>
    <n v="-721.02"/>
    <n v="0"/>
    <n v="149776.34"/>
    <n v="0"/>
    <n v="0"/>
    <n v="0"/>
    <n v="0"/>
    <n v="0"/>
    <n v="0"/>
    <n v="0"/>
    <n v="449.33"/>
    <n v="449.33"/>
    <n v="0"/>
    <n v="30138.61"/>
    <n v="449.33"/>
  </r>
  <r>
    <n v="1"/>
    <d v="2020-05-01T00:00:00"/>
    <d v="2021-06-01T00:00:00"/>
    <n v="198"/>
    <x v="3"/>
    <n v="149776.34"/>
    <n v="149776.34"/>
    <n v="3.5999999999999997E-2"/>
    <n v="449.33"/>
    <n v="31308.959999999999"/>
    <n v="0"/>
    <n v="0"/>
    <n v="0"/>
    <n v="0"/>
    <n v="0"/>
    <n v="0"/>
    <n v="0"/>
    <n v="0"/>
    <n v="0"/>
    <n v="0"/>
    <n v="0"/>
    <s v="FT-3810-Meters"/>
    <x v="13"/>
    <n v="15"/>
    <s v="Nat Gas Distribution Plant"/>
    <s v="381-Meters"/>
    <n v="0"/>
    <n v="0"/>
    <x v="1"/>
    <n v="0"/>
    <n v="-721.02"/>
    <n v="0"/>
    <n v="149776.34"/>
    <n v="0"/>
    <n v="0"/>
    <n v="0"/>
    <n v="0"/>
    <n v="0"/>
    <n v="0"/>
    <n v="0"/>
    <n v="449.33"/>
    <n v="449.33"/>
    <n v="0"/>
    <n v="30587.94"/>
    <n v="449.33"/>
  </r>
  <r>
    <n v="1"/>
    <d v="2020-05-01T00:00:00"/>
    <d v="2021-06-01T00:00:00"/>
    <n v="198"/>
    <x v="4"/>
    <n v="149776.34"/>
    <n v="149776.34"/>
    <n v="3.5999999999999997E-2"/>
    <n v="449.33"/>
    <n v="31758.29"/>
    <n v="0"/>
    <n v="0"/>
    <n v="0"/>
    <n v="0"/>
    <n v="0"/>
    <n v="0"/>
    <n v="0"/>
    <n v="0"/>
    <n v="0"/>
    <n v="0"/>
    <n v="0"/>
    <s v="FT-3810-Meters"/>
    <x v="13"/>
    <n v="15"/>
    <s v="Nat Gas Distribution Plant"/>
    <s v="381-Meters"/>
    <n v="0"/>
    <n v="0"/>
    <x v="1"/>
    <n v="0"/>
    <n v="-721.02"/>
    <n v="0"/>
    <n v="149776.34"/>
    <n v="0"/>
    <n v="0"/>
    <n v="0"/>
    <n v="0"/>
    <n v="0"/>
    <n v="0"/>
    <n v="0"/>
    <n v="449.33"/>
    <n v="449.33"/>
    <n v="0"/>
    <n v="31037.27"/>
    <n v="449.33"/>
  </r>
  <r>
    <n v="1"/>
    <d v="2020-05-01T00:00:00"/>
    <d v="2021-06-01T00:00:00"/>
    <n v="198"/>
    <x v="5"/>
    <n v="149776.34"/>
    <n v="149776.34"/>
    <n v="3.5999999999999997E-2"/>
    <n v="449.33"/>
    <n v="32207.62"/>
    <n v="0"/>
    <n v="0"/>
    <n v="0"/>
    <n v="0"/>
    <n v="0"/>
    <n v="0"/>
    <n v="0"/>
    <n v="0"/>
    <n v="0"/>
    <n v="0"/>
    <n v="0"/>
    <s v="FT-3810-Meters"/>
    <x v="13"/>
    <n v="15"/>
    <s v="Nat Gas Distribution Plant"/>
    <s v="381-Meters"/>
    <n v="0"/>
    <n v="0"/>
    <x v="1"/>
    <n v="0"/>
    <n v="-721.02"/>
    <n v="0"/>
    <n v="149776.34"/>
    <n v="0"/>
    <n v="0"/>
    <n v="0"/>
    <n v="0"/>
    <n v="0"/>
    <n v="0"/>
    <n v="0"/>
    <n v="449.33"/>
    <n v="449.33"/>
    <n v="0"/>
    <n v="31486.6"/>
    <n v="449.33"/>
  </r>
  <r>
    <n v="1"/>
    <d v="2020-05-01T00:00:00"/>
    <d v="2021-06-01T00:00:00"/>
    <n v="199"/>
    <x v="0"/>
    <n v="61679.06"/>
    <n v="61679.06"/>
    <n v="2.9090000000000001E-2"/>
    <n v="149.52000000000001"/>
    <n v="8067.6"/>
    <n v="0"/>
    <n v="-40.35"/>
    <n v="0"/>
    <n v="0"/>
    <n v="0"/>
    <n v="0"/>
    <n v="0"/>
    <n v="0"/>
    <n v="0"/>
    <n v="0"/>
    <n v="0"/>
    <s v="FT-3820-Meter Installs"/>
    <x v="15"/>
    <n v="15"/>
    <s v="Nat Gas Distribution Plant"/>
    <s v="382-Meter Installations"/>
    <n v="0"/>
    <n v="0"/>
    <x v="1"/>
    <n v="14.96"/>
    <n v="-19198.52"/>
    <n v="2.9099999999999998E-3"/>
    <n v="61679.06"/>
    <n v="0"/>
    <n v="0"/>
    <n v="0"/>
    <n v="0"/>
    <n v="0"/>
    <n v="0"/>
    <n v="14.96"/>
    <n v="149.52000000000001"/>
    <n v="149.52000000000001"/>
    <n v="14.96"/>
    <n v="-11130.92"/>
    <n v="164.48000000000002"/>
  </r>
  <r>
    <n v="1"/>
    <d v="2020-05-01T00:00:00"/>
    <d v="2021-06-01T00:00:00"/>
    <n v="199"/>
    <x v="1"/>
    <n v="61987.71"/>
    <n v="61987.71"/>
    <n v="2.9090000000000001E-2"/>
    <n v="150.27000000000001"/>
    <n v="8217.8700000000008"/>
    <n v="0"/>
    <n v="0"/>
    <n v="0"/>
    <n v="0"/>
    <n v="0"/>
    <n v="0"/>
    <n v="0"/>
    <n v="0"/>
    <n v="0"/>
    <n v="0"/>
    <n v="0"/>
    <s v="FT-3820-Meter Installs"/>
    <x v="15"/>
    <n v="15"/>
    <s v="Nat Gas Distribution Plant"/>
    <s v="382-Meter Installations"/>
    <n v="0"/>
    <n v="0"/>
    <x v="1"/>
    <n v="15.03"/>
    <n v="-19183.490000000002"/>
    <n v="2.9099999999999998E-3"/>
    <n v="61987.71"/>
    <n v="0"/>
    <n v="0"/>
    <n v="0"/>
    <n v="0"/>
    <n v="0"/>
    <n v="0"/>
    <n v="15.030000000000001"/>
    <n v="150.27000000000001"/>
    <n v="150.27000000000001"/>
    <n v="15.03"/>
    <n v="-10965.62"/>
    <n v="165.3"/>
  </r>
  <r>
    <n v="1"/>
    <d v="2020-05-01T00:00:00"/>
    <d v="2021-06-01T00:00:00"/>
    <n v="199"/>
    <x v="2"/>
    <n v="61987.71"/>
    <n v="61987.71"/>
    <n v="2.9090000000000001E-2"/>
    <n v="150.27000000000001"/>
    <n v="8368.14"/>
    <n v="0"/>
    <n v="-73.41"/>
    <n v="0"/>
    <n v="0"/>
    <n v="0"/>
    <n v="0"/>
    <n v="0"/>
    <n v="0"/>
    <n v="0"/>
    <n v="0"/>
    <n v="0"/>
    <s v="FT-3820-Meter Installs"/>
    <x v="15"/>
    <n v="15"/>
    <s v="Nat Gas Distribution Plant"/>
    <s v="382-Meter Installations"/>
    <n v="0"/>
    <n v="0"/>
    <x v="1"/>
    <n v="15.03"/>
    <n v="-19241.87"/>
    <n v="2.9099999999999998E-3"/>
    <n v="61987.71"/>
    <n v="0"/>
    <n v="0"/>
    <n v="0"/>
    <n v="0"/>
    <n v="0"/>
    <n v="0"/>
    <n v="15.030000000000001"/>
    <n v="150.27000000000001"/>
    <n v="150.27000000000001"/>
    <n v="15.03"/>
    <n v="-10873.73"/>
    <n v="165.3"/>
  </r>
  <r>
    <n v="1"/>
    <d v="2020-05-01T00:00:00"/>
    <d v="2021-06-01T00:00:00"/>
    <n v="199"/>
    <x v="3"/>
    <n v="62549.3"/>
    <n v="62549.3"/>
    <n v="2.9090000000000001E-2"/>
    <n v="151.63"/>
    <n v="8519.77"/>
    <n v="0"/>
    <n v="0"/>
    <n v="0"/>
    <n v="0"/>
    <n v="0"/>
    <n v="0"/>
    <n v="0"/>
    <n v="0"/>
    <n v="0"/>
    <n v="0"/>
    <n v="0"/>
    <s v="FT-3820-Meter Installs"/>
    <x v="15"/>
    <n v="15"/>
    <s v="Nat Gas Distribution Plant"/>
    <s v="382-Meter Installations"/>
    <n v="0"/>
    <n v="0"/>
    <x v="1"/>
    <n v="15.17"/>
    <n v="-19226.7"/>
    <n v="2.9099999999999998E-3"/>
    <n v="62549.3"/>
    <n v="0"/>
    <n v="0"/>
    <n v="0"/>
    <n v="0"/>
    <n v="0"/>
    <n v="0"/>
    <n v="15.17"/>
    <n v="151.63"/>
    <n v="151.63"/>
    <n v="15.17"/>
    <n v="-10706.93"/>
    <n v="166.79999999999998"/>
  </r>
  <r>
    <n v="1"/>
    <d v="2020-05-01T00:00:00"/>
    <d v="2021-06-01T00:00:00"/>
    <n v="199"/>
    <x v="4"/>
    <n v="62549.3"/>
    <n v="62549.3"/>
    <n v="2.9090000000000001E-2"/>
    <n v="151.63"/>
    <n v="8671.4"/>
    <n v="0"/>
    <n v="0"/>
    <n v="0"/>
    <n v="0"/>
    <n v="0"/>
    <n v="0"/>
    <n v="0"/>
    <n v="0"/>
    <n v="0"/>
    <n v="0"/>
    <n v="0"/>
    <s v="FT-3820-Meter Installs"/>
    <x v="15"/>
    <n v="15"/>
    <s v="Nat Gas Distribution Plant"/>
    <s v="382-Meter Installations"/>
    <n v="0"/>
    <n v="0"/>
    <x v="1"/>
    <n v="15.17"/>
    <n v="-19211.53"/>
    <n v="2.9099999999999998E-3"/>
    <n v="62549.3"/>
    <n v="0"/>
    <n v="0"/>
    <n v="0"/>
    <n v="0"/>
    <n v="0"/>
    <n v="0"/>
    <n v="15.17"/>
    <n v="151.63"/>
    <n v="151.63"/>
    <n v="15.17"/>
    <n v="-10540.13"/>
    <n v="166.79999999999998"/>
  </r>
  <r>
    <n v="1"/>
    <d v="2020-05-01T00:00:00"/>
    <d v="2021-06-01T00:00:00"/>
    <n v="199"/>
    <x v="5"/>
    <n v="62549.3"/>
    <n v="62549.3"/>
    <n v="2.9090000000000001E-2"/>
    <n v="151.63"/>
    <n v="8823.0300000000007"/>
    <n v="0"/>
    <n v="-38.15"/>
    <n v="0"/>
    <n v="0"/>
    <n v="0"/>
    <n v="0"/>
    <n v="0"/>
    <n v="0"/>
    <n v="0"/>
    <n v="0"/>
    <n v="0"/>
    <s v="FT-3820-Meter Installs"/>
    <x v="15"/>
    <n v="15"/>
    <s v="Nat Gas Distribution Plant"/>
    <s v="382-Meter Installations"/>
    <n v="0"/>
    <n v="0"/>
    <x v="1"/>
    <n v="15.17"/>
    <n v="-19234.509999999998"/>
    <n v="2.9099999999999998E-3"/>
    <n v="62549.3"/>
    <n v="0"/>
    <n v="0"/>
    <n v="0"/>
    <n v="0"/>
    <n v="0"/>
    <n v="0"/>
    <n v="15.17"/>
    <n v="151.63"/>
    <n v="151.63"/>
    <n v="15.17"/>
    <n v="-10411.479999999998"/>
    <n v="166.79999999999998"/>
  </r>
  <r>
    <n v="1"/>
    <d v="2020-05-01T00:00:00"/>
    <d v="2021-06-01T00:00:00"/>
    <n v="200418"/>
    <x v="0"/>
    <n v="118296.76"/>
    <n v="118296.76"/>
    <n v="2.3E-2"/>
    <n v="226.74"/>
    <n v="2142.7199999999998"/>
    <n v="0"/>
    <n v="0"/>
    <n v="0"/>
    <n v="0"/>
    <n v="0"/>
    <n v="0"/>
    <n v="0"/>
    <n v="0"/>
    <n v="0"/>
    <n v="0"/>
    <n v="0"/>
    <s v="FT-3850-M&amp;R Stat Eq-Ind"/>
    <x v="19"/>
    <n v="15"/>
    <s v="Nat Gas Distribution Plant"/>
    <s v="385-Industrial M&amp;R Stat Equip"/>
    <n v="0"/>
    <n v="0"/>
    <x v="1"/>
    <n v="0"/>
    <n v="-6224.58"/>
    <n v="0"/>
    <n v="118296.76"/>
    <n v="0"/>
    <n v="0"/>
    <n v="0"/>
    <n v="0"/>
    <n v="0"/>
    <n v="0"/>
    <n v="0"/>
    <n v="226.74"/>
    <n v="226.74"/>
    <n v="0"/>
    <n v="-4081.86"/>
    <n v="226.74"/>
  </r>
  <r>
    <n v="1"/>
    <d v="2020-05-01T00:00:00"/>
    <d v="2021-06-01T00:00:00"/>
    <n v="200418"/>
    <x v="1"/>
    <n v="118296.76"/>
    <n v="118296.76"/>
    <n v="2.3E-2"/>
    <n v="226.74"/>
    <n v="2369.46"/>
    <n v="0"/>
    <n v="0"/>
    <n v="0"/>
    <n v="0"/>
    <n v="0"/>
    <n v="0"/>
    <n v="0"/>
    <n v="0"/>
    <n v="0"/>
    <n v="0"/>
    <n v="0"/>
    <s v="FT-3850-M&amp;R Stat Eq-Ind"/>
    <x v="19"/>
    <n v="15"/>
    <s v="Nat Gas Distribution Plant"/>
    <s v="385-Industrial M&amp;R Stat Equip"/>
    <n v="0"/>
    <n v="0"/>
    <x v="1"/>
    <n v="0"/>
    <n v="-6224.58"/>
    <n v="0"/>
    <n v="118296.76"/>
    <n v="0"/>
    <n v="0"/>
    <n v="0"/>
    <n v="0"/>
    <n v="0"/>
    <n v="0"/>
    <n v="0"/>
    <n v="226.74"/>
    <n v="226.74"/>
    <n v="0"/>
    <n v="-3855.12"/>
    <n v="226.74"/>
  </r>
  <r>
    <n v="1"/>
    <d v="2020-05-01T00:00:00"/>
    <d v="2021-06-01T00:00:00"/>
    <n v="200418"/>
    <x v="2"/>
    <n v="118296.76"/>
    <n v="118296.76"/>
    <n v="2.3E-2"/>
    <n v="226.74"/>
    <n v="2596.1999999999998"/>
    <n v="0"/>
    <n v="0"/>
    <n v="0"/>
    <n v="0"/>
    <n v="0"/>
    <n v="0"/>
    <n v="0"/>
    <n v="0"/>
    <n v="0"/>
    <n v="0"/>
    <n v="0"/>
    <s v="FT-3850-M&amp;R Stat Eq-Ind"/>
    <x v="19"/>
    <n v="15"/>
    <s v="Nat Gas Distribution Plant"/>
    <s v="385-Industrial M&amp;R Stat Equip"/>
    <n v="0"/>
    <n v="0"/>
    <x v="1"/>
    <n v="0"/>
    <n v="-6224.58"/>
    <n v="0"/>
    <n v="118296.76"/>
    <n v="0"/>
    <n v="0"/>
    <n v="0"/>
    <n v="0"/>
    <n v="0"/>
    <n v="0"/>
    <n v="0"/>
    <n v="226.74"/>
    <n v="226.74"/>
    <n v="0"/>
    <n v="-3628.38"/>
    <n v="226.74"/>
  </r>
  <r>
    <n v="1"/>
    <d v="2020-05-01T00:00:00"/>
    <d v="2021-06-01T00:00:00"/>
    <n v="200418"/>
    <x v="3"/>
    <n v="118296.76"/>
    <n v="118296.76"/>
    <n v="2.3E-2"/>
    <n v="226.74"/>
    <n v="0"/>
    <n v="0"/>
    <n v="0"/>
    <n v="-226.74"/>
    <n v="0"/>
    <n v="0"/>
    <n v="0"/>
    <n v="0"/>
    <n v="-2596.1999999999998"/>
    <n v="0"/>
    <n v="0"/>
    <n v="0"/>
    <s v="FT-3850-M&amp;R Stat Eq-Ind"/>
    <x v="19"/>
    <n v="15"/>
    <s v="Nat Gas Distribution Plant"/>
    <s v="385-Industrial M&amp;R Stat Equip"/>
    <n v="0"/>
    <n v="0"/>
    <x v="1"/>
    <n v="0"/>
    <n v="0"/>
    <n v="0"/>
    <n v="118296.76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418"/>
    <x v="4"/>
    <n v="0"/>
    <n v="0"/>
    <n v="2.3E-2"/>
    <n v="0"/>
    <n v="0"/>
    <n v="0"/>
    <n v="0"/>
    <n v="0"/>
    <n v="0"/>
    <n v="0"/>
    <n v="0"/>
    <n v="0"/>
    <n v="0"/>
    <n v="0"/>
    <n v="0"/>
    <n v="0"/>
    <s v="FT-3850-M&amp;R Stat Eq-Ind"/>
    <x v="19"/>
    <n v="15"/>
    <s v="Nat Gas Distribution Plant"/>
    <s v="385-Industrial M&amp;R Stat Equip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418"/>
    <x v="5"/>
    <n v="0"/>
    <n v="0"/>
    <n v="2.3E-2"/>
    <n v="0"/>
    <n v="0"/>
    <n v="0"/>
    <n v="0"/>
    <n v="0"/>
    <n v="0"/>
    <n v="0"/>
    <n v="0"/>
    <n v="0"/>
    <n v="0"/>
    <n v="0"/>
    <n v="0"/>
    <n v="0"/>
    <s v="FT-3850-M&amp;R Stat Eq-Ind"/>
    <x v="19"/>
    <n v="15"/>
    <s v="Nat Gas Distribution Plant"/>
    <s v="385-Industrial M&amp;R Stat Equip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"/>
    <x v="0"/>
    <n v="24376.11"/>
    <n v="24376.11"/>
    <n v="0.04"/>
    <n v="81.25"/>
    <n v="24376.11"/>
    <n v="0"/>
    <n v="0"/>
    <n v="-81.25"/>
    <n v="0"/>
    <n v="0"/>
    <n v="0"/>
    <n v="0"/>
    <n v="0"/>
    <n v="0"/>
    <n v="0"/>
    <n v="0"/>
    <s v="FT-3870-Other Eq"/>
    <x v="20"/>
    <n v="15"/>
    <s v="Nat Gas Distribution Plant"/>
    <s v="387-Other Equipment"/>
    <n v="0"/>
    <n v="0"/>
    <x v="1"/>
    <n v="0"/>
    <n v="0"/>
    <n v="0"/>
    <n v="24376.11"/>
    <n v="0"/>
    <n v="0"/>
    <n v="0"/>
    <n v="0"/>
    <n v="0"/>
    <n v="0"/>
    <n v="0"/>
    <n v="0"/>
    <n v="0"/>
    <n v="0"/>
    <n v="24376.11"/>
    <n v="0"/>
  </r>
  <r>
    <n v="1"/>
    <d v="2020-05-01T00:00:00"/>
    <d v="2021-06-01T00:00:00"/>
    <n v="200"/>
    <x v="1"/>
    <n v="24376.11"/>
    <n v="24376.11"/>
    <n v="0.04"/>
    <n v="81.25"/>
    <n v="24376.11"/>
    <n v="0"/>
    <n v="0"/>
    <n v="-81.25"/>
    <n v="0"/>
    <n v="0"/>
    <n v="0"/>
    <n v="0"/>
    <n v="0"/>
    <n v="0"/>
    <n v="0"/>
    <n v="0"/>
    <s v="FT-3870-Other Eq"/>
    <x v="20"/>
    <n v="15"/>
    <s v="Nat Gas Distribution Plant"/>
    <s v="387-Other Equipment"/>
    <n v="0"/>
    <n v="0"/>
    <x v="1"/>
    <n v="0"/>
    <n v="0"/>
    <n v="0"/>
    <n v="24376.11"/>
    <n v="0"/>
    <n v="0"/>
    <n v="0"/>
    <n v="0"/>
    <n v="0"/>
    <n v="0"/>
    <n v="0"/>
    <n v="0"/>
    <n v="0"/>
    <n v="0"/>
    <n v="24376.11"/>
    <n v="0"/>
  </r>
  <r>
    <n v="1"/>
    <d v="2020-05-01T00:00:00"/>
    <d v="2021-06-01T00:00:00"/>
    <n v="200"/>
    <x v="2"/>
    <n v="24376.11"/>
    <n v="24376.11"/>
    <n v="0.04"/>
    <n v="81.25"/>
    <n v="24376.11"/>
    <n v="0"/>
    <n v="0"/>
    <n v="-81.25"/>
    <n v="0"/>
    <n v="0"/>
    <n v="0"/>
    <n v="0"/>
    <n v="0"/>
    <n v="0"/>
    <n v="0"/>
    <n v="0"/>
    <s v="FT-3870-Other Eq"/>
    <x v="20"/>
    <n v="15"/>
    <s v="Nat Gas Distribution Plant"/>
    <s v="387-Other Equipment"/>
    <n v="0"/>
    <n v="0"/>
    <x v="1"/>
    <n v="0"/>
    <n v="0"/>
    <n v="0"/>
    <n v="24376.11"/>
    <n v="0"/>
    <n v="0"/>
    <n v="0"/>
    <n v="0"/>
    <n v="0"/>
    <n v="0"/>
    <n v="0"/>
    <n v="0"/>
    <n v="0"/>
    <n v="0"/>
    <n v="24376.11"/>
    <n v="0"/>
  </r>
  <r>
    <n v="1"/>
    <d v="2020-05-01T00:00:00"/>
    <d v="2021-06-01T00:00:00"/>
    <n v="200"/>
    <x v="3"/>
    <n v="24376.11"/>
    <n v="24376.11"/>
    <n v="0.04"/>
    <n v="81.25"/>
    <n v="24376.11"/>
    <n v="0"/>
    <n v="0"/>
    <n v="-81.25"/>
    <n v="0"/>
    <n v="0"/>
    <n v="0"/>
    <n v="0"/>
    <n v="0"/>
    <n v="0"/>
    <n v="0"/>
    <n v="0"/>
    <s v="FT-3870-Other Eq"/>
    <x v="20"/>
    <n v="15"/>
    <s v="Nat Gas Distribution Plant"/>
    <s v="387-Other Equipment"/>
    <n v="0"/>
    <n v="0"/>
    <x v="1"/>
    <n v="0"/>
    <n v="0"/>
    <n v="0"/>
    <n v="24376.11"/>
    <n v="0"/>
    <n v="0"/>
    <n v="0"/>
    <n v="0"/>
    <n v="0"/>
    <n v="0"/>
    <n v="0"/>
    <n v="0"/>
    <n v="0"/>
    <n v="0"/>
    <n v="24376.11"/>
    <n v="0"/>
  </r>
  <r>
    <n v="1"/>
    <d v="2020-05-01T00:00:00"/>
    <d v="2021-06-01T00:00:00"/>
    <n v="200"/>
    <x v="4"/>
    <n v="24376.11"/>
    <n v="24376.11"/>
    <n v="0.04"/>
    <n v="81.25"/>
    <n v="24376.11"/>
    <n v="0"/>
    <n v="0"/>
    <n v="-81.25"/>
    <n v="0"/>
    <n v="0"/>
    <n v="0"/>
    <n v="0"/>
    <n v="0"/>
    <n v="0"/>
    <n v="0"/>
    <n v="0"/>
    <s v="FT-3870-Other Eq"/>
    <x v="20"/>
    <n v="15"/>
    <s v="Nat Gas Distribution Plant"/>
    <s v="387-Other Equipment"/>
    <n v="0"/>
    <n v="0"/>
    <x v="1"/>
    <n v="0"/>
    <n v="0"/>
    <n v="0"/>
    <n v="24376.11"/>
    <n v="0"/>
    <n v="0"/>
    <n v="0"/>
    <n v="0"/>
    <n v="0"/>
    <n v="0"/>
    <n v="0"/>
    <n v="0"/>
    <n v="0"/>
    <n v="0"/>
    <n v="24376.11"/>
    <n v="0"/>
  </r>
  <r>
    <n v="1"/>
    <d v="2020-05-01T00:00:00"/>
    <d v="2021-06-01T00:00:00"/>
    <n v="200"/>
    <x v="5"/>
    <n v="24376.11"/>
    <n v="24376.11"/>
    <n v="0.04"/>
    <n v="81.25"/>
    <n v="24376.11"/>
    <n v="0"/>
    <n v="0"/>
    <n v="-81.25"/>
    <n v="0"/>
    <n v="0"/>
    <n v="0"/>
    <n v="0"/>
    <n v="0"/>
    <n v="0"/>
    <n v="0"/>
    <n v="0"/>
    <s v="FT-3870-Other Eq"/>
    <x v="20"/>
    <n v="15"/>
    <s v="Nat Gas Distribution Plant"/>
    <s v="387-Other Equipment"/>
    <n v="0"/>
    <n v="0"/>
    <x v="1"/>
    <n v="0"/>
    <n v="0"/>
    <n v="0"/>
    <n v="24376.11"/>
    <n v="0"/>
    <n v="0"/>
    <n v="0"/>
    <n v="0"/>
    <n v="0"/>
    <n v="0"/>
    <n v="0"/>
    <n v="0"/>
    <n v="0"/>
    <n v="0"/>
    <n v="24376.11"/>
    <n v="0"/>
  </r>
  <r>
    <n v="1"/>
    <d v="2020-05-01T00:00:00"/>
    <d v="2021-06-01T00:00:00"/>
    <n v="201"/>
    <x v="0"/>
    <n v="0"/>
    <n v="0"/>
    <n v="0.05"/>
    <n v="0"/>
    <n v="-172.32"/>
    <n v="0"/>
    <n v="0"/>
    <n v="0"/>
    <n v="0"/>
    <n v="0"/>
    <n v="0"/>
    <n v="0"/>
    <n v="0"/>
    <n v="0"/>
    <n v="-8.92"/>
    <n v="0"/>
    <s v="FT-3913-Furn &amp; Fix"/>
    <x v="27"/>
    <n v="16"/>
    <s v="Nat Gas General Plant"/>
    <s v="3913-Furn &amp; Fix"/>
    <n v="0"/>
    <n v="0"/>
    <x v="1"/>
    <n v="0"/>
    <n v="0"/>
    <n v="0"/>
    <n v="0"/>
    <n v="0"/>
    <n v="0"/>
    <n v="0"/>
    <n v="0"/>
    <n v="0"/>
    <n v="0"/>
    <n v="0"/>
    <n v="0"/>
    <n v="-8.92"/>
    <n v="0"/>
    <n v="-172.32"/>
    <n v="-8.92"/>
  </r>
  <r>
    <n v="1"/>
    <d v="2020-05-01T00:00:00"/>
    <d v="2021-06-01T00:00:00"/>
    <n v="201"/>
    <x v="1"/>
    <n v="0"/>
    <n v="0"/>
    <n v="0.05"/>
    <n v="0"/>
    <n v="-181.24"/>
    <n v="0"/>
    <n v="0"/>
    <n v="0"/>
    <n v="0"/>
    <n v="0"/>
    <n v="0"/>
    <n v="0"/>
    <n v="0"/>
    <n v="0"/>
    <n v="-8.92"/>
    <n v="0"/>
    <s v="FT-3913-Furn &amp; Fix"/>
    <x v="27"/>
    <n v="16"/>
    <s v="Nat Gas General Plant"/>
    <s v="3913-Furn &amp; Fix"/>
    <n v="0"/>
    <n v="0"/>
    <x v="1"/>
    <n v="0"/>
    <n v="0"/>
    <n v="0"/>
    <n v="0"/>
    <n v="0"/>
    <n v="0"/>
    <n v="0"/>
    <n v="0"/>
    <n v="0"/>
    <n v="0"/>
    <n v="0"/>
    <n v="0"/>
    <n v="-8.92"/>
    <n v="0"/>
    <n v="-181.24"/>
    <n v="-8.92"/>
  </r>
  <r>
    <n v="1"/>
    <d v="2020-05-01T00:00:00"/>
    <d v="2021-06-01T00:00:00"/>
    <n v="201"/>
    <x v="2"/>
    <n v="0"/>
    <n v="0"/>
    <n v="0.05"/>
    <n v="0"/>
    <n v="-190.16"/>
    <n v="0"/>
    <n v="0"/>
    <n v="0"/>
    <n v="0"/>
    <n v="0"/>
    <n v="0"/>
    <n v="0"/>
    <n v="0"/>
    <n v="0"/>
    <n v="-8.92"/>
    <n v="0"/>
    <s v="FT-3913-Furn &amp; Fix"/>
    <x v="27"/>
    <n v="16"/>
    <s v="Nat Gas General Plant"/>
    <s v="3913-Furn &amp; Fix"/>
    <n v="0"/>
    <n v="0"/>
    <x v="1"/>
    <n v="0"/>
    <n v="0"/>
    <n v="0"/>
    <n v="0"/>
    <n v="0"/>
    <n v="0"/>
    <n v="0"/>
    <n v="0"/>
    <n v="0"/>
    <n v="0"/>
    <n v="0"/>
    <n v="0"/>
    <n v="-8.92"/>
    <n v="0"/>
    <n v="-190.16"/>
    <n v="-8.92"/>
  </r>
  <r>
    <n v="1"/>
    <d v="2020-05-01T00:00:00"/>
    <d v="2021-06-01T00:00:00"/>
    <n v="201"/>
    <x v="3"/>
    <n v="0"/>
    <n v="0"/>
    <n v="0.05"/>
    <n v="0"/>
    <n v="-199.08"/>
    <n v="0"/>
    <n v="0"/>
    <n v="0"/>
    <n v="0"/>
    <n v="0"/>
    <n v="0"/>
    <n v="0"/>
    <n v="0"/>
    <n v="0"/>
    <n v="-8.92"/>
    <n v="0"/>
    <s v="FT-3913-Furn &amp; Fix"/>
    <x v="27"/>
    <n v="16"/>
    <s v="Nat Gas General Plant"/>
    <s v="3913-Furn &amp; Fix"/>
    <n v="0"/>
    <n v="0"/>
    <x v="1"/>
    <n v="0"/>
    <n v="0"/>
    <n v="0"/>
    <n v="0"/>
    <n v="0"/>
    <n v="0"/>
    <n v="0"/>
    <n v="0"/>
    <n v="0"/>
    <n v="0"/>
    <n v="0"/>
    <n v="0"/>
    <n v="-8.92"/>
    <n v="0"/>
    <n v="-199.08"/>
    <n v="-8.92"/>
  </r>
  <r>
    <n v="1"/>
    <d v="2020-05-01T00:00:00"/>
    <d v="2021-06-01T00:00:00"/>
    <n v="201"/>
    <x v="4"/>
    <n v="0"/>
    <n v="0"/>
    <n v="0.05"/>
    <n v="0"/>
    <n v="-208"/>
    <n v="0"/>
    <n v="0"/>
    <n v="0"/>
    <n v="0"/>
    <n v="0"/>
    <n v="0"/>
    <n v="0"/>
    <n v="0"/>
    <n v="0"/>
    <n v="-8.92"/>
    <n v="0"/>
    <s v="FT-3913-Furn &amp; Fix"/>
    <x v="27"/>
    <n v="16"/>
    <s v="Nat Gas General Plant"/>
    <s v="3913-Furn &amp; Fix"/>
    <n v="0"/>
    <n v="0"/>
    <x v="1"/>
    <n v="0"/>
    <n v="0"/>
    <n v="0"/>
    <n v="0"/>
    <n v="0"/>
    <n v="0"/>
    <n v="0"/>
    <n v="0"/>
    <n v="0"/>
    <n v="0"/>
    <n v="0"/>
    <n v="0"/>
    <n v="-8.92"/>
    <n v="0"/>
    <n v="-208"/>
    <n v="-8.92"/>
  </r>
  <r>
    <n v="1"/>
    <d v="2020-05-01T00:00:00"/>
    <d v="2021-06-01T00:00:00"/>
    <n v="201"/>
    <x v="5"/>
    <n v="0"/>
    <n v="0"/>
    <n v="0.05"/>
    <n v="0"/>
    <n v="-216.92"/>
    <n v="0"/>
    <n v="0"/>
    <n v="0"/>
    <n v="0"/>
    <n v="0"/>
    <n v="0"/>
    <n v="0"/>
    <n v="0"/>
    <n v="0"/>
    <n v="-8.92"/>
    <n v="0"/>
    <s v="FT-3913-Furn &amp; Fix"/>
    <x v="27"/>
    <n v="16"/>
    <s v="Nat Gas General Plant"/>
    <s v="3913-Furn &amp; Fix"/>
    <n v="0"/>
    <n v="0"/>
    <x v="1"/>
    <n v="0"/>
    <n v="0"/>
    <n v="0"/>
    <n v="0"/>
    <n v="0"/>
    <n v="0"/>
    <n v="0"/>
    <n v="0"/>
    <n v="0"/>
    <n v="0"/>
    <n v="0"/>
    <n v="0"/>
    <n v="-8.92"/>
    <n v="0"/>
    <n v="-216.92"/>
    <n v="-8.92"/>
  </r>
  <r>
    <n v="1"/>
    <d v="2020-05-01T00:00:00"/>
    <d v="2021-06-01T00:00:00"/>
    <n v="202"/>
    <x v="0"/>
    <n v="4546.18"/>
    <n v="4546.18"/>
    <n v="0.1"/>
    <n v="37.880000000000003"/>
    <n v="428.56"/>
    <n v="0"/>
    <n v="0"/>
    <n v="0"/>
    <n v="0"/>
    <n v="0"/>
    <n v="0"/>
    <n v="0"/>
    <n v="0"/>
    <n v="0"/>
    <n v="5.75"/>
    <n v="0"/>
    <s v="FT-391S-Alloc Sys Software"/>
    <x v="30"/>
    <n v="16"/>
    <s v="Nat Gas General Plant"/>
    <s v="391-Office Furniture and Equipment"/>
    <n v="0"/>
    <n v="0"/>
    <x v="1"/>
    <n v="0"/>
    <n v="0"/>
    <n v="0"/>
    <n v="4546.18"/>
    <n v="0"/>
    <n v="0"/>
    <n v="0"/>
    <n v="0"/>
    <n v="0"/>
    <n v="0"/>
    <n v="0"/>
    <n v="37.880000000000003"/>
    <n v="43.63"/>
    <n v="0"/>
    <n v="428.56"/>
    <n v="43.63"/>
  </r>
  <r>
    <n v="1"/>
    <d v="2020-05-01T00:00:00"/>
    <d v="2021-06-01T00:00:00"/>
    <n v="202"/>
    <x v="1"/>
    <n v="4571.5200000000004"/>
    <n v="4571.5200000000004"/>
    <n v="0.1"/>
    <n v="38.1"/>
    <n v="472.41"/>
    <n v="0"/>
    <n v="0"/>
    <n v="0"/>
    <n v="0"/>
    <n v="0"/>
    <n v="0"/>
    <n v="0"/>
    <n v="0"/>
    <n v="0"/>
    <n v="5.75"/>
    <n v="0"/>
    <s v="FT-391S-Alloc Sys Software"/>
    <x v="30"/>
    <n v="16"/>
    <s v="Nat Gas General Plant"/>
    <s v="391-Office Furniture and Equipment"/>
    <n v="0"/>
    <n v="0"/>
    <x v="1"/>
    <n v="0"/>
    <n v="0"/>
    <n v="0"/>
    <n v="4571.5200000000004"/>
    <n v="0"/>
    <n v="0"/>
    <n v="0"/>
    <n v="0"/>
    <n v="0"/>
    <n v="0"/>
    <n v="0"/>
    <n v="38.1"/>
    <n v="43.85"/>
    <n v="0"/>
    <n v="472.41"/>
    <n v="43.85"/>
  </r>
  <r>
    <n v="1"/>
    <d v="2020-05-01T00:00:00"/>
    <d v="2021-06-01T00:00:00"/>
    <n v="202"/>
    <x v="2"/>
    <n v="4578.4399999999996"/>
    <n v="4578.4399999999996"/>
    <n v="0.1"/>
    <n v="38.15"/>
    <n v="516.30999999999995"/>
    <n v="0"/>
    <n v="0"/>
    <n v="0"/>
    <n v="0"/>
    <n v="0"/>
    <n v="0"/>
    <n v="0"/>
    <n v="0"/>
    <n v="0"/>
    <n v="5.75"/>
    <n v="0"/>
    <s v="FT-391S-Alloc Sys Software"/>
    <x v="30"/>
    <n v="16"/>
    <s v="Nat Gas General Plant"/>
    <s v="391-Office Furniture and Equipment"/>
    <n v="0"/>
    <n v="0"/>
    <x v="1"/>
    <n v="0"/>
    <n v="0"/>
    <n v="0"/>
    <n v="4578.4399999999996"/>
    <n v="0"/>
    <n v="0"/>
    <n v="0"/>
    <n v="0"/>
    <n v="0"/>
    <n v="0"/>
    <n v="0"/>
    <n v="38.15"/>
    <n v="43.9"/>
    <n v="0"/>
    <n v="516.30999999999995"/>
    <n v="43.9"/>
  </r>
  <r>
    <n v="1"/>
    <d v="2020-05-01T00:00:00"/>
    <d v="2021-06-01T00:00:00"/>
    <n v="202"/>
    <x v="3"/>
    <n v="4656.8599999999997"/>
    <n v="4656.8599999999997"/>
    <n v="0.1"/>
    <n v="38.81"/>
    <n v="560.87"/>
    <n v="0"/>
    <n v="0"/>
    <n v="0"/>
    <n v="0"/>
    <n v="0"/>
    <n v="0"/>
    <n v="0"/>
    <n v="0"/>
    <n v="0"/>
    <n v="5.75"/>
    <n v="0"/>
    <s v="FT-391S-Alloc Sys Software"/>
    <x v="30"/>
    <n v="16"/>
    <s v="Nat Gas General Plant"/>
    <s v="391-Office Furniture and Equipment"/>
    <n v="0"/>
    <n v="0"/>
    <x v="1"/>
    <n v="0"/>
    <n v="0"/>
    <n v="0"/>
    <n v="4656.8599999999997"/>
    <n v="0"/>
    <n v="0"/>
    <n v="0"/>
    <n v="0"/>
    <n v="0"/>
    <n v="0"/>
    <n v="0"/>
    <n v="38.81"/>
    <n v="44.56"/>
    <n v="0"/>
    <n v="560.87"/>
    <n v="44.56"/>
  </r>
  <r>
    <n v="1"/>
    <d v="2020-05-01T00:00:00"/>
    <d v="2021-06-01T00:00:00"/>
    <n v="202"/>
    <x v="4"/>
    <n v="4666.91"/>
    <n v="4666.91"/>
    <n v="0.1"/>
    <n v="38.89"/>
    <n v="605.51"/>
    <n v="0"/>
    <n v="0"/>
    <n v="0"/>
    <n v="0"/>
    <n v="0"/>
    <n v="0"/>
    <n v="0"/>
    <n v="0"/>
    <n v="0"/>
    <n v="5.75"/>
    <n v="0"/>
    <s v="FT-391S-Alloc Sys Software"/>
    <x v="30"/>
    <n v="16"/>
    <s v="Nat Gas General Plant"/>
    <s v="391-Office Furniture and Equipment"/>
    <n v="0"/>
    <n v="0"/>
    <x v="1"/>
    <n v="0"/>
    <n v="0"/>
    <n v="0"/>
    <n v="4666.91"/>
    <n v="0"/>
    <n v="0"/>
    <n v="0"/>
    <n v="0"/>
    <n v="0"/>
    <n v="0"/>
    <n v="0"/>
    <n v="38.89"/>
    <n v="44.64"/>
    <n v="0"/>
    <n v="605.51"/>
    <n v="44.64"/>
  </r>
  <r>
    <n v="1"/>
    <d v="2020-05-01T00:00:00"/>
    <d v="2021-06-01T00:00:00"/>
    <n v="202"/>
    <x v="5"/>
    <n v="4684.4799999999996"/>
    <n v="4684.4799999999996"/>
    <n v="0.1"/>
    <n v="39.04"/>
    <n v="650.29999999999995"/>
    <n v="0"/>
    <n v="0"/>
    <n v="0"/>
    <n v="0"/>
    <n v="0"/>
    <n v="0"/>
    <n v="0"/>
    <n v="0"/>
    <n v="0"/>
    <n v="5.75"/>
    <n v="0"/>
    <s v="FT-391S-Alloc Sys Software"/>
    <x v="30"/>
    <n v="16"/>
    <s v="Nat Gas General Plant"/>
    <s v="391-Office Furniture and Equipment"/>
    <n v="0"/>
    <n v="0"/>
    <x v="1"/>
    <n v="0"/>
    <n v="0"/>
    <n v="0"/>
    <n v="4684.4799999999996"/>
    <n v="0"/>
    <n v="0"/>
    <n v="0"/>
    <n v="0"/>
    <n v="0"/>
    <n v="0"/>
    <n v="0"/>
    <n v="39.04"/>
    <n v="44.79"/>
    <n v="0"/>
    <n v="650.29999999999995"/>
    <n v="44.79"/>
  </r>
  <r>
    <n v="1"/>
    <d v="2020-05-01T00:00:00"/>
    <d v="2021-06-01T00:00:00"/>
    <n v="519"/>
    <x v="0"/>
    <n v="28000"/>
    <n v="28000"/>
    <n v="8.4000000000000005E-2"/>
    <n v="196"/>
    <n v="28000"/>
    <n v="0"/>
    <n v="0"/>
    <n v="-196"/>
    <n v="0"/>
    <n v="0"/>
    <n v="0"/>
    <n v="0"/>
    <n v="0"/>
    <n v="0"/>
    <n v="0"/>
    <n v="0"/>
    <s v="FT-3922-Lt Truck/Van"/>
    <x v="32"/>
    <n v="16"/>
    <s v="Nat Gas General Plant"/>
    <s v="3922-Trans-Light Trucks, Vans"/>
    <n v="0"/>
    <n v="0"/>
    <x v="1"/>
    <n v="0"/>
    <n v="0"/>
    <n v="0"/>
    <n v="28000"/>
    <n v="0"/>
    <n v="0"/>
    <n v="0"/>
    <n v="0"/>
    <n v="0"/>
    <n v="0"/>
    <n v="0"/>
    <n v="0"/>
    <n v="0"/>
    <n v="0"/>
    <n v="28000"/>
    <n v="0"/>
  </r>
  <r>
    <n v="1"/>
    <d v="2020-05-01T00:00:00"/>
    <d v="2021-06-01T00:00:00"/>
    <n v="519"/>
    <x v="1"/>
    <n v="28000"/>
    <n v="28000"/>
    <n v="8.4000000000000005E-2"/>
    <n v="196"/>
    <n v="28000"/>
    <n v="0"/>
    <n v="0"/>
    <n v="-196"/>
    <n v="0"/>
    <n v="0"/>
    <n v="0"/>
    <n v="0"/>
    <n v="0"/>
    <n v="0"/>
    <n v="0"/>
    <n v="0"/>
    <s v="FT-3922-Lt Truck/Van"/>
    <x v="32"/>
    <n v="16"/>
    <s v="Nat Gas General Plant"/>
    <s v="3922-Trans-Light Trucks, Vans"/>
    <n v="0"/>
    <n v="0"/>
    <x v="1"/>
    <n v="0"/>
    <n v="0"/>
    <n v="0"/>
    <n v="28000"/>
    <n v="0"/>
    <n v="0"/>
    <n v="0"/>
    <n v="0"/>
    <n v="0"/>
    <n v="0"/>
    <n v="0"/>
    <n v="0"/>
    <n v="0"/>
    <n v="0"/>
    <n v="28000"/>
    <n v="0"/>
  </r>
  <r>
    <n v="1"/>
    <d v="2020-05-01T00:00:00"/>
    <d v="2021-06-01T00:00:00"/>
    <n v="519"/>
    <x v="2"/>
    <n v="28000"/>
    <n v="28000"/>
    <n v="8.4000000000000005E-2"/>
    <n v="196"/>
    <n v="28000"/>
    <n v="0"/>
    <n v="0"/>
    <n v="-196"/>
    <n v="0"/>
    <n v="0"/>
    <n v="0"/>
    <n v="0"/>
    <n v="0"/>
    <n v="0"/>
    <n v="0"/>
    <n v="0"/>
    <s v="FT-3922-Lt Truck/Van"/>
    <x v="32"/>
    <n v="16"/>
    <s v="Nat Gas General Plant"/>
    <s v="3922-Trans-Light Trucks, Vans"/>
    <n v="0"/>
    <n v="0"/>
    <x v="1"/>
    <n v="0"/>
    <n v="0"/>
    <n v="0"/>
    <n v="28000"/>
    <n v="0"/>
    <n v="0"/>
    <n v="0"/>
    <n v="0"/>
    <n v="0"/>
    <n v="0"/>
    <n v="0"/>
    <n v="0"/>
    <n v="0"/>
    <n v="0"/>
    <n v="28000"/>
    <n v="0"/>
  </r>
  <r>
    <n v="1"/>
    <d v="2020-05-01T00:00:00"/>
    <d v="2021-06-01T00:00:00"/>
    <n v="519"/>
    <x v="3"/>
    <n v="28000"/>
    <n v="28000"/>
    <n v="8.4000000000000005E-2"/>
    <n v="196"/>
    <n v="28000"/>
    <n v="0"/>
    <n v="0"/>
    <n v="-196"/>
    <n v="0"/>
    <n v="0"/>
    <n v="0"/>
    <n v="0"/>
    <n v="0"/>
    <n v="0"/>
    <n v="0"/>
    <n v="0"/>
    <s v="FT-3922-Lt Truck/Van"/>
    <x v="32"/>
    <n v="16"/>
    <s v="Nat Gas General Plant"/>
    <s v="3922-Trans-Light Trucks, Vans"/>
    <n v="0"/>
    <n v="0"/>
    <x v="1"/>
    <n v="0"/>
    <n v="0"/>
    <n v="0"/>
    <n v="28000"/>
    <n v="0"/>
    <n v="0"/>
    <n v="0"/>
    <n v="0"/>
    <n v="0"/>
    <n v="0"/>
    <n v="0"/>
    <n v="0"/>
    <n v="0"/>
    <n v="0"/>
    <n v="28000"/>
    <n v="0"/>
  </r>
  <r>
    <n v="1"/>
    <d v="2020-05-01T00:00:00"/>
    <d v="2021-06-01T00:00:00"/>
    <n v="519"/>
    <x v="4"/>
    <n v="28000"/>
    <n v="28000"/>
    <n v="8.4000000000000005E-2"/>
    <n v="196"/>
    <n v="28000"/>
    <n v="0"/>
    <n v="0"/>
    <n v="-196"/>
    <n v="0"/>
    <n v="0"/>
    <n v="0"/>
    <n v="0"/>
    <n v="0"/>
    <n v="0"/>
    <n v="0"/>
    <n v="0"/>
    <s v="FT-3922-Lt Truck/Van"/>
    <x v="32"/>
    <n v="16"/>
    <s v="Nat Gas General Plant"/>
    <s v="3922-Trans-Light Trucks, Vans"/>
    <n v="0"/>
    <n v="0"/>
    <x v="1"/>
    <n v="0"/>
    <n v="0"/>
    <n v="0"/>
    <n v="28000"/>
    <n v="0"/>
    <n v="0"/>
    <n v="0"/>
    <n v="0"/>
    <n v="0"/>
    <n v="0"/>
    <n v="0"/>
    <n v="0"/>
    <n v="0"/>
    <n v="0"/>
    <n v="28000"/>
    <n v="0"/>
  </r>
  <r>
    <n v="1"/>
    <d v="2020-05-01T00:00:00"/>
    <d v="2021-06-01T00:00:00"/>
    <n v="519"/>
    <x v="5"/>
    <n v="28000"/>
    <n v="28000"/>
    <n v="8.4000000000000005E-2"/>
    <n v="196"/>
    <n v="28000"/>
    <n v="0"/>
    <n v="0"/>
    <n v="-196"/>
    <n v="0"/>
    <n v="0"/>
    <n v="0"/>
    <n v="0"/>
    <n v="0"/>
    <n v="0"/>
    <n v="0"/>
    <n v="0"/>
    <s v="FT-3922-Lt Truck/Van"/>
    <x v="32"/>
    <n v="16"/>
    <s v="Nat Gas General Plant"/>
    <s v="3922-Trans-Light Trucks, Vans"/>
    <n v="0"/>
    <n v="0"/>
    <x v="1"/>
    <n v="0"/>
    <n v="0"/>
    <n v="0"/>
    <n v="28000"/>
    <n v="0"/>
    <n v="0"/>
    <n v="0"/>
    <n v="0"/>
    <n v="0"/>
    <n v="0"/>
    <n v="0"/>
    <n v="0"/>
    <n v="0"/>
    <n v="0"/>
    <n v="28000"/>
    <n v="0"/>
  </r>
  <r>
    <n v="1"/>
    <d v="2020-05-01T00:00:00"/>
    <d v="2021-06-01T00:00:00"/>
    <n v="203"/>
    <x v="0"/>
    <n v="0"/>
    <n v="0"/>
    <n v="0.17399999999999999"/>
    <n v="0"/>
    <n v="0"/>
    <n v="0"/>
    <n v="0"/>
    <n v="0"/>
    <n v="0"/>
    <n v="0"/>
    <n v="0"/>
    <n v="0"/>
    <n v="0"/>
    <n v="0"/>
    <n v="0"/>
    <n v="0"/>
    <s v="FT-3920-Transp Equip"/>
    <x v="34"/>
    <n v="16"/>
    <s v="Nat Gas General Plant"/>
    <s v="392-Transportation Equipme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3"/>
    <x v="1"/>
    <n v="0"/>
    <n v="0"/>
    <n v="0.17399999999999999"/>
    <n v="0"/>
    <n v="0"/>
    <n v="0"/>
    <n v="0"/>
    <n v="0"/>
    <n v="0"/>
    <n v="0"/>
    <n v="0"/>
    <n v="0"/>
    <n v="0"/>
    <n v="0"/>
    <n v="0"/>
    <n v="0"/>
    <s v="FT-3920-Transp Equip"/>
    <x v="34"/>
    <n v="16"/>
    <s v="Nat Gas General Plant"/>
    <s v="392-Transportation Equipme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3"/>
    <x v="2"/>
    <n v="0"/>
    <n v="0"/>
    <n v="0.17399999999999999"/>
    <n v="0"/>
    <n v="0"/>
    <n v="0"/>
    <n v="0"/>
    <n v="0"/>
    <n v="0"/>
    <n v="0"/>
    <n v="0"/>
    <n v="0"/>
    <n v="0"/>
    <n v="0"/>
    <n v="0"/>
    <n v="0"/>
    <s v="FT-3920-Transp Equip"/>
    <x v="34"/>
    <n v="16"/>
    <s v="Nat Gas General Plant"/>
    <s v="392-Transportation Equipme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3"/>
    <x v="3"/>
    <n v="0"/>
    <n v="0"/>
    <n v="0.17399999999999999"/>
    <n v="0"/>
    <n v="0"/>
    <n v="0"/>
    <n v="0"/>
    <n v="0"/>
    <n v="0"/>
    <n v="0"/>
    <n v="0"/>
    <n v="0"/>
    <n v="0"/>
    <n v="0"/>
    <n v="0"/>
    <n v="0"/>
    <s v="FT-3920-Transp Equip"/>
    <x v="34"/>
    <n v="16"/>
    <s v="Nat Gas General Plant"/>
    <s v="392-Transportation Equipme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3"/>
    <x v="4"/>
    <n v="0"/>
    <n v="0"/>
    <n v="0.17399999999999999"/>
    <n v="0"/>
    <n v="0"/>
    <n v="0"/>
    <n v="0"/>
    <n v="0"/>
    <n v="0"/>
    <n v="0"/>
    <n v="0"/>
    <n v="0"/>
    <n v="0"/>
    <n v="0"/>
    <n v="0"/>
    <n v="0"/>
    <s v="FT-3920-Transp Equip"/>
    <x v="34"/>
    <n v="16"/>
    <s v="Nat Gas General Plant"/>
    <s v="392-Transportation Equipme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3"/>
    <x v="5"/>
    <n v="0"/>
    <n v="0"/>
    <n v="0.17399999999999999"/>
    <n v="0"/>
    <n v="0"/>
    <n v="0"/>
    <n v="0"/>
    <n v="0"/>
    <n v="0"/>
    <n v="0"/>
    <n v="0"/>
    <n v="0"/>
    <n v="0"/>
    <n v="0"/>
    <n v="0"/>
    <n v="0"/>
    <s v="FT-3920-Transp Equip"/>
    <x v="34"/>
    <n v="16"/>
    <s v="Nat Gas General Plant"/>
    <s v="392-Transportation Equipme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9"/>
    <x v="0"/>
    <n v="0"/>
    <n v="0"/>
    <n v="0"/>
    <n v="0"/>
    <n v="0"/>
    <n v="0"/>
    <n v="0"/>
    <n v="0"/>
    <n v="0"/>
    <n v="0"/>
    <n v="0"/>
    <n v="0"/>
    <n v="0"/>
    <n v="0"/>
    <n v="0"/>
    <n v="0"/>
    <s v="FT-3030-Misc Intang Plant"/>
    <x v="43"/>
    <n v="18"/>
    <s v="Nat Gas Intangible Plant"/>
    <s v="303-Miscellaneous Intangible Pla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9"/>
    <x v="1"/>
    <n v="0"/>
    <n v="0"/>
    <n v="0"/>
    <n v="0"/>
    <n v="0"/>
    <n v="0"/>
    <n v="0"/>
    <n v="0"/>
    <n v="0"/>
    <n v="0"/>
    <n v="0"/>
    <n v="0"/>
    <n v="0"/>
    <n v="0"/>
    <n v="0"/>
    <n v="0"/>
    <s v="FT-3030-Misc Intang Plant"/>
    <x v="43"/>
    <n v="18"/>
    <s v="Nat Gas Intangible Plant"/>
    <s v="303-Miscellaneous Intangible Pla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9"/>
    <x v="2"/>
    <n v="0"/>
    <n v="0"/>
    <n v="0"/>
    <n v="0"/>
    <n v="0"/>
    <n v="0"/>
    <n v="0"/>
    <n v="0"/>
    <n v="0"/>
    <n v="0"/>
    <n v="0"/>
    <n v="0"/>
    <n v="0"/>
    <n v="0"/>
    <n v="0"/>
    <n v="0"/>
    <s v="FT-3030-Misc Intang Plant"/>
    <x v="43"/>
    <n v="18"/>
    <s v="Nat Gas Intangible Plant"/>
    <s v="303-Miscellaneous Intangible Pla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9"/>
    <x v="3"/>
    <n v="0"/>
    <n v="0"/>
    <n v="0"/>
    <n v="0"/>
    <n v="0"/>
    <n v="0"/>
    <n v="0"/>
    <n v="0"/>
    <n v="0"/>
    <n v="0"/>
    <n v="0"/>
    <n v="0"/>
    <n v="0"/>
    <n v="0"/>
    <n v="0"/>
    <n v="0"/>
    <s v="FT-3030-Misc Intang Plant"/>
    <x v="43"/>
    <n v="18"/>
    <s v="Nat Gas Intangible Plant"/>
    <s v="303-Miscellaneous Intangible Pla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9"/>
    <x v="4"/>
    <n v="0"/>
    <n v="0"/>
    <n v="0"/>
    <n v="0"/>
    <n v="0"/>
    <n v="0"/>
    <n v="0"/>
    <n v="0"/>
    <n v="0"/>
    <n v="0"/>
    <n v="0"/>
    <n v="0"/>
    <n v="0"/>
    <n v="0"/>
    <n v="0"/>
    <n v="0"/>
    <s v="FT-3030-Misc Intang Plant"/>
    <x v="43"/>
    <n v="18"/>
    <s v="Nat Gas Intangible Plant"/>
    <s v="303-Miscellaneous Intangible Pla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9"/>
    <x v="5"/>
    <n v="0"/>
    <n v="0"/>
    <n v="0"/>
    <n v="0"/>
    <n v="0"/>
    <n v="0"/>
    <n v="0"/>
    <n v="0"/>
    <n v="0"/>
    <n v="0"/>
    <n v="0"/>
    <n v="0"/>
    <n v="0"/>
    <n v="0"/>
    <n v="0"/>
    <n v="0"/>
    <s v="FT-3030-Misc Intang Plant"/>
    <x v="43"/>
    <n v="18"/>
    <s v="Nat Gas Intangible Plant"/>
    <s v="303-Miscellaneous Intangible Pla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919391"/>
    <x v="0"/>
    <n v="20500"/>
    <n v="20500"/>
    <n v="5.5E-2"/>
    <n v="93.96"/>
    <n v="751.68"/>
    <n v="0"/>
    <n v="0"/>
    <n v="0"/>
    <n v="0"/>
    <n v="0"/>
    <n v="0"/>
    <n v="0"/>
    <n v="0"/>
    <n v="0"/>
    <n v="0"/>
    <n v="0"/>
    <s v="FI-3741-Land &amp; Land Rights"/>
    <x v="2"/>
    <n v="15"/>
    <s v="Nat Gas Distribution Plant"/>
    <s v="374-Land - Distribution"/>
    <n v="0"/>
    <n v="0"/>
    <x v="2"/>
    <n v="0"/>
    <n v="0"/>
    <n v="0"/>
    <n v="20500"/>
    <n v="0"/>
    <n v="0"/>
    <n v="0"/>
    <n v="0"/>
    <n v="0"/>
    <n v="0"/>
    <n v="0"/>
    <n v="93.960000000000008"/>
    <n v="93.96"/>
    <n v="0"/>
    <n v="751.68"/>
    <n v="93.96"/>
  </r>
  <r>
    <n v="1"/>
    <d v="2020-05-01T00:00:00"/>
    <d v="2021-06-01T00:00:00"/>
    <n v="919391"/>
    <x v="1"/>
    <n v="20500"/>
    <n v="20500"/>
    <n v="5.5E-2"/>
    <n v="93.96"/>
    <n v="845.64"/>
    <n v="0"/>
    <n v="0"/>
    <n v="0"/>
    <n v="0"/>
    <n v="0"/>
    <n v="0"/>
    <n v="0"/>
    <n v="0"/>
    <n v="0"/>
    <n v="0"/>
    <n v="0"/>
    <s v="FI-3741-Land &amp; Land Rights"/>
    <x v="2"/>
    <n v="15"/>
    <s v="Nat Gas Distribution Plant"/>
    <s v="374-Land - Distribution"/>
    <n v="0"/>
    <n v="0"/>
    <x v="2"/>
    <n v="0"/>
    <n v="0"/>
    <n v="0"/>
    <n v="20500"/>
    <n v="0"/>
    <n v="0"/>
    <n v="0"/>
    <n v="0"/>
    <n v="0"/>
    <n v="0"/>
    <n v="0"/>
    <n v="93.960000000000008"/>
    <n v="93.96"/>
    <n v="0"/>
    <n v="845.64"/>
    <n v="93.96"/>
  </r>
  <r>
    <n v="1"/>
    <d v="2020-05-01T00:00:00"/>
    <d v="2021-06-01T00:00:00"/>
    <n v="919391"/>
    <x v="2"/>
    <n v="20500"/>
    <n v="20500"/>
    <n v="5.5E-2"/>
    <n v="93.96"/>
    <n v="939.6"/>
    <n v="0"/>
    <n v="0"/>
    <n v="0"/>
    <n v="0"/>
    <n v="0"/>
    <n v="0"/>
    <n v="0"/>
    <n v="0"/>
    <n v="0"/>
    <n v="0"/>
    <n v="0"/>
    <s v="FI-3741-Land &amp; Land Rights"/>
    <x v="2"/>
    <n v="15"/>
    <s v="Nat Gas Distribution Plant"/>
    <s v="374-Land - Distribution"/>
    <n v="0"/>
    <n v="0"/>
    <x v="2"/>
    <n v="0"/>
    <n v="0"/>
    <n v="0"/>
    <n v="20500"/>
    <n v="0"/>
    <n v="0"/>
    <n v="0"/>
    <n v="0"/>
    <n v="0"/>
    <n v="0"/>
    <n v="0"/>
    <n v="93.960000000000008"/>
    <n v="93.96"/>
    <n v="0"/>
    <n v="939.6"/>
    <n v="93.96"/>
  </r>
  <r>
    <n v="1"/>
    <d v="2020-05-01T00:00:00"/>
    <d v="2021-06-01T00:00:00"/>
    <n v="919391"/>
    <x v="3"/>
    <n v="20500"/>
    <n v="20500"/>
    <n v="5.5E-2"/>
    <n v="93.96"/>
    <n v="1033.56"/>
    <n v="0"/>
    <n v="0"/>
    <n v="0"/>
    <n v="0"/>
    <n v="0"/>
    <n v="0"/>
    <n v="0"/>
    <n v="0"/>
    <n v="0"/>
    <n v="0"/>
    <n v="0"/>
    <s v="FI-3741-Land &amp; Land Rights"/>
    <x v="2"/>
    <n v="15"/>
    <s v="Nat Gas Distribution Plant"/>
    <s v="374-Land - Distribution"/>
    <n v="0"/>
    <n v="0"/>
    <x v="2"/>
    <n v="0"/>
    <n v="0"/>
    <n v="0"/>
    <n v="20500"/>
    <n v="0"/>
    <n v="0"/>
    <n v="0"/>
    <n v="0"/>
    <n v="0"/>
    <n v="0"/>
    <n v="0"/>
    <n v="93.960000000000008"/>
    <n v="93.96"/>
    <n v="0"/>
    <n v="1033.56"/>
    <n v="93.96"/>
  </r>
  <r>
    <n v="1"/>
    <d v="2020-05-01T00:00:00"/>
    <d v="2021-06-01T00:00:00"/>
    <n v="919391"/>
    <x v="4"/>
    <n v="20500"/>
    <n v="20500"/>
    <n v="5.5E-2"/>
    <n v="93.96"/>
    <n v="1127.52"/>
    <n v="0"/>
    <n v="0"/>
    <n v="0"/>
    <n v="0"/>
    <n v="0"/>
    <n v="0"/>
    <n v="0"/>
    <n v="0"/>
    <n v="0"/>
    <n v="0"/>
    <n v="0"/>
    <s v="FI-3741-Land &amp; Land Rights"/>
    <x v="2"/>
    <n v="15"/>
    <s v="Nat Gas Distribution Plant"/>
    <s v="374-Land - Distribution"/>
    <n v="0"/>
    <n v="0"/>
    <x v="2"/>
    <n v="0"/>
    <n v="0"/>
    <n v="0"/>
    <n v="20500"/>
    <n v="0"/>
    <n v="0"/>
    <n v="0"/>
    <n v="0"/>
    <n v="0"/>
    <n v="0"/>
    <n v="0"/>
    <n v="93.960000000000008"/>
    <n v="93.96"/>
    <n v="0"/>
    <n v="1127.52"/>
    <n v="93.96"/>
  </r>
  <r>
    <n v="1"/>
    <d v="2020-05-01T00:00:00"/>
    <d v="2021-06-01T00:00:00"/>
    <n v="919391"/>
    <x v="5"/>
    <n v="20500"/>
    <n v="20500"/>
    <n v="5.5E-2"/>
    <n v="93.96"/>
    <n v="1221.48"/>
    <n v="0"/>
    <n v="0"/>
    <n v="0"/>
    <n v="0"/>
    <n v="0"/>
    <n v="0"/>
    <n v="0"/>
    <n v="0"/>
    <n v="0"/>
    <n v="0"/>
    <n v="0"/>
    <s v="FI-3741-Land &amp; Land Rights"/>
    <x v="2"/>
    <n v="15"/>
    <s v="Nat Gas Distribution Plant"/>
    <s v="374-Land - Distribution"/>
    <n v="0"/>
    <n v="0"/>
    <x v="2"/>
    <n v="0"/>
    <n v="0"/>
    <n v="0"/>
    <n v="20500"/>
    <n v="0"/>
    <n v="0"/>
    <n v="0"/>
    <n v="0"/>
    <n v="0"/>
    <n v="0"/>
    <n v="0"/>
    <n v="93.960000000000008"/>
    <n v="93.96"/>
    <n v="0"/>
    <n v="1221.48"/>
    <n v="93.96"/>
  </r>
  <r>
    <n v="1"/>
    <d v="2020-05-01T00:00:00"/>
    <d v="2021-06-01T00:00:00"/>
    <n v="501"/>
    <x v="0"/>
    <n v="462705.36"/>
    <n v="462705.36"/>
    <n v="1.8100000000000002E-2"/>
    <n v="697.91"/>
    <n v="132947.10999999999"/>
    <n v="0"/>
    <n v="0"/>
    <n v="0"/>
    <n v="0"/>
    <n v="0"/>
    <n v="0"/>
    <n v="0"/>
    <n v="0"/>
    <n v="0"/>
    <n v="0"/>
    <n v="0"/>
    <s v="FI-3761-Mains PL"/>
    <x v="5"/>
    <n v="15"/>
    <s v="Nat Gas Distribution Plant"/>
    <s v="3761-Mains - Plastic"/>
    <n v="0"/>
    <n v="0"/>
    <x v="2"/>
    <n v="111.82"/>
    <n v="50572.04"/>
    <n v="2.8999999999999998E-3"/>
    <n v="462705.36"/>
    <n v="0"/>
    <n v="0"/>
    <n v="0"/>
    <n v="0"/>
    <n v="0"/>
    <n v="0"/>
    <n v="111.82000000000001"/>
    <n v="697.91"/>
    <n v="697.91"/>
    <n v="111.82"/>
    <n v="183519.15"/>
    <n v="809.73"/>
  </r>
  <r>
    <n v="1"/>
    <d v="2020-05-01T00:00:00"/>
    <d v="2021-06-01T00:00:00"/>
    <n v="501"/>
    <x v="1"/>
    <n v="462705.36"/>
    <n v="462705.36"/>
    <n v="1.8100000000000002E-2"/>
    <n v="697.91"/>
    <n v="133645.01999999999"/>
    <n v="0"/>
    <n v="0"/>
    <n v="0"/>
    <n v="0"/>
    <n v="0"/>
    <n v="0"/>
    <n v="0"/>
    <n v="0"/>
    <n v="0"/>
    <n v="0"/>
    <n v="0"/>
    <s v="FI-3761-Mains PL"/>
    <x v="5"/>
    <n v="15"/>
    <s v="Nat Gas Distribution Plant"/>
    <s v="3761-Mains - Plastic"/>
    <n v="0"/>
    <n v="0"/>
    <x v="2"/>
    <n v="111.82"/>
    <n v="50683.86"/>
    <n v="2.8999999999999998E-3"/>
    <n v="462705.36"/>
    <n v="0"/>
    <n v="0"/>
    <n v="0"/>
    <n v="0"/>
    <n v="0"/>
    <n v="0"/>
    <n v="111.82000000000001"/>
    <n v="697.91"/>
    <n v="697.91"/>
    <n v="111.82"/>
    <n v="184328.88"/>
    <n v="809.73"/>
  </r>
  <r>
    <n v="1"/>
    <d v="2020-05-01T00:00:00"/>
    <d v="2021-06-01T00:00:00"/>
    <n v="501"/>
    <x v="2"/>
    <n v="462705.36"/>
    <n v="462705.36"/>
    <n v="1.8100000000000002E-2"/>
    <n v="697.91"/>
    <n v="134342.93"/>
    <n v="0"/>
    <n v="0"/>
    <n v="0"/>
    <n v="0"/>
    <n v="0"/>
    <n v="0"/>
    <n v="0"/>
    <n v="0"/>
    <n v="0"/>
    <n v="0"/>
    <n v="0"/>
    <s v="FI-3761-Mains PL"/>
    <x v="5"/>
    <n v="15"/>
    <s v="Nat Gas Distribution Plant"/>
    <s v="3761-Mains - Plastic"/>
    <n v="0"/>
    <n v="0"/>
    <x v="2"/>
    <n v="111.82"/>
    <n v="50795.68"/>
    <n v="2.8999999999999998E-3"/>
    <n v="462705.36"/>
    <n v="0"/>
    <n v="0"/>
    <n v="0"/>
    <n v="0"/>
    <n v="0"/>
    <n v="0"/>
    <n v="111.82000000000001"/>
    <n v="697.91"/>
    <n v="697.91"/>
    <n v="111.82"/>
    <n v="185138.61"/>
    <n v="809.73"/>
  </r>
  <r>
    <n v="1"/>
    <d v="2020-05-01T00:00:00"/>
    <d v="2021-06-01T00:00:00"/>
    <n v="501"/>
    <x v="3"/>
    <n v="462705.36"/>
    <n v="462705.36"/>
    <n v="1.8100000000000002E-2"/>
    <n v="697.91"/>
    <n v="135040.84"/>
    <n v="0"/>
    <n v="0"/>
    <n v="0"/>
    <n v="0"/>
    <n v="0"/>
    <n v="0"/>
    <n v="0"/>
    <n v="0"/>
    <n v="0"/>
    <n v="0"/>
    <n v="0"/>
    <s v="FI-3761-Mains PL"/>
    <x v="5"/>
    <n v="15"/>
    <s v="Nat Gas Distribution Plant"/>
    <s v="3761-Mains - Plastic"/>
    <n v="0"/>
    <n v="0"/>
    <x v="2"/>
    <n v="111.82"/>
    <n v="50907.5"/>
    <n v="2.8999999999999998E-3"/>
    <n v="462705.36"/>
    <n v="0"/>
    <n v="0"/>
    <n v="0"/>
    <n v="0"/>
    <n v="0"/>
    <n v="0"/>
    <n v="111.82000000000001"/>
    <n v="697.91"/>
    <n v="697.91"/>
    <n v="111.82"/>
    <n v="185948.34"/>
    <n v="809.73"/>
  </r>
  <r>
    <n v="1"/>
    <d v="2020-05-01T00:00:00"/>
    <d v="2021-06-01T00:00:00"/>
    <n v="501"/>
    <x v="4"/>
    <n v="462705.36"/>
    <n v="462705.36"/>
    <n v="1.8100000000000002E-2"/>
    <n v="697.91"/>
    <n v="135738.75"/>
    <n v="0"/>
    <n v="0"/>
    <n v="0"/>
    <n v="0"/>
    <n v="0"/>
    <n v="0"/>
    <n v="0"/>
    <n v="0"/>
    <n v="0"/>
    <n v="0"/>
    <n v="0"/>
    <s v="FI-3761-Mains PL"/>
    <x v="5"/>
    <n v="15"/>
    <s v="Nat Gas Distribution Plant"/>
    <s v="3761-Mains - Plastic"/>
    <n v="0"/>
    <n v="0"/>
    <x v="2"/>
    <n v="111.82"/>
    <n v="51019.32"/>
    <n v="2.8999999999999998E-3"/>
    <n v="462705.36"/>
    <n v="0"/>
    <n v="0"/>
    <n v="0"/>
    <n v="0"/>
    <n v="0"/>
    <n v="0"/>
    <n v="111.82000000000001"/>
    <n v="697.91"/>
    <n v="697.91"/>
    <n v="111.82"/>
    <n v="186758.07"/>
    <n v="809.73"/>
  </r>
  <r>
    <n v="1"/>
    <d v="2020-05-01T00:00:00"/>
    <d v="2021-06-01T00:00:00"/>
    <n v="501"/>
    <x v="5"/>
    <n v="462705.36"/>
    <n v="462705.36"/>
    <n v="1.8100000000000002E-2"/>
    <n v="697.91"/>
    <n v="136436.66"/>
    <n v="0"/>
    <n v="0"/>
    <n v="0"/>
    <n v="0"/>
    <n v="0"/>
    <n v="0"/>
    <n v="0"/>
    <n v="0"/>
    <n v="0"/>
    <n v="0"/>
    <n v="0"/>
    <s v="FI-3761-Mains PL"/>
    <x v="5"/>
    <n v="15"/>
    <s v="Nat Gas Distribution Plant"/>
    <s v="3761-Mains - Plastic"/>
    <n v="0"/>
    <n v="0"/>
    <x v="2"/>
    <n v="111.82"/>
    <n v="51131.14"/>
    <n v="2.8999999999999998E-3"/>
    <n v="462705.36"/>
    <n v="0"/>
    <n v="0"/>
    <n v="0"/>
    <n v="0"/>
    <n v="0"/>
    <n v="0"/>
    <n v="111.82000000000001"/>
    <n v="697.91"/>
    <n v="697.91"/>
    <n v="111.82"/>
    <n v="187567.8"/>
    <n v="809.73"/>
  </r>
  <r>
    <n v="1"/>
    <d v="2020-05-01T00:00:00"/>
    <d v="2021-06-01T00:00:00"/>
    <n v="502"/>
    <x v="0"/>
    <n v="905925.91"/>
    <n v="905925.91"/>
    <n v="1.719E-2"/>
    <n v="1297.74"/>
    <n v="317420.48"/>
    <n v="0"/>
    <n v="0"/>
    <n v="0"/>
    <n v="0"/>
    <n v="0"/>
    <n v="0"/>
    <n v="0"/>
    <n v="0"/>
    <n v="0"/>
    <n v="0"/>
    <n v="0"/>
    <s v="FI-3762-Mains ST"/>
    <x v="6"/>
    <n v="15"/>
    <s v="Nat Gas Distribution Plant"/>
    <s v="3762-Mains - Other"/>
    <n v="0"/>
    <n v="0"/>
    <x v="2"/>
    <n v="363.13"/>
    <n v="100880.88"/>
    <n v="4.81E-3"/>
    <n v="905925.91"/>
    <n v="0"/>
    <n v="0"/>
    <n v="0"/>
    <n v="0"/>
    <n v="0"/>
    <n v="0"/>
    <n v="363.13"/>
    <n v="1297.74"/>
    <n v="1297.74"/>
    <n v="363.13"/>
    <n v="418301.36"/>
    <n v="1660.87"/>
  </r>
  <r>
    <n v="1"/>
    <d v="2020-05-01T00:00:00"/>
    <d v="2021-06-01T00:00:00"/>
    <n v="502"/>
    <x v="1"/>
    <n v="905925.91"/>
    <n v="905925.91"/>
    <n v="1.719E-2"/>
    <n v="1297.74"/>
    <n v="318718.21999999997"/>
    <n v="0"/>
    <n v="0"/>
    <n v="0"/>
    <n v="0"/>
    <n v="0"/>
    <n v="0"/>
    <n v="0"/>
    <n v="0"/>
    <n v="0"/>
    <n v="0"/>
    <n v="0"/>
    <s v="FI-3762-Mains ST"/>
    <x v="6"/>
    <n v="15"/>
    <s v="Nat Gas Distribution Plant"/>
    <s v="3762-Mains - Other"/>
    <n v="0"/>
    <n v="0"/>
    <x v="2"/>
    <n v="363.13"/>
    <n v="101244.01"/>
    <n v="4.81E-3"/>
    <n v="905925.91"/>
    <n v="0"/>
    <n v="0"/>
    <n v="0"/>
    <n v="0"/>
    <n v="0"/>
    <n v="0"/>
    <n v="363.13"/>
    <n v="1297.74"/>
    <n v="1297.74"/>
    <n v="363.13"/>
    <n v="419962.23"/>
    <n v="1660.87"/>
  </r>
  <r>
    <n v="1"/>
    <d v="2020-05-01T00:00:00"/>
    <d v="2021-06-01T00:00:00"/>
    <n v="502"/>
    <x v="2"/>
    <n v="905925.91"/>
    <n v="905925.91"/>
    <n v="1.719E-2"/>
    <n v="1297.74"/>
    <n v="301888.76"/>
    <n v="0"/>
    <n v="0"/>
    <n v="0"/>
    <n v="0"/>
    <n v="0"/>
    <n v="0"/>
    <n v="0"/>
    <n v="0"/>
    <n v="0"/>
    <n v="0"/>
    <n v="0"/>
    <s v="FI-3762-Mains ST"/>
    <x v="6"/>
    <n v="15"/>
    <s v="Nat Gas Distribution Plant"/>
    <s v="3762-Mains - Other"/>
    <n v="0"/>
    <n v="-18127.2"/>
    <x v="2"/>
    <n v="363.13"/>
    <n v="101607.14"/>
    <n v="4.81E-3"/>
    <n v="905925.91"/>
    <n v="0"/>
    <n v="0"/>
    <n v="0"/>
    <n v="0"/>
    <n v="0"/>
    <n v="0"/>
    <n v="363.13"/>
    <n v="1297.74"/>
    <n v="1297.74"/>
    <n v="363.13"/>
    <n v="403495.9"/>
    <n v="1660.87"/>
  </r>
  <r>
    <n v="1"/>
    <d v="2020-05-01T00:00:00"/>
    <d v="2021-06-01T00:00:00"/>
    <n v="502"/>
    <x v="3"/>
    <n v="887798.71"/>
    <n v="887798.71"/>
    <n v="1.719E-2"/>
    <n v="1271.77"/>
    <n v="303160.53000000003"/>
    <n v="0"/>
    <n v="0"/>
    <n v="0"/>
    <n v="0"/>
    <n v="0"/>
    <n v="0"/>
    <n v="0"/>
    <n v="0"/>
    <n v="0"/>
    <n v="0"/>
    <n v="0"/>
    <s v="FI-3762-Mains ST"/>
    <x v="6"/>
    <n v="15"/>
    <s v="Nat Gas Distribution Plant"/>
    <s v="3762-Mains - Other"/>
    <n v="0"/>
    <n v="0"/>
    <x v="2"/>
    <n v="355.86"/>
    <n v="101963"/>
    <n v="4.81E-3"/>
    <n v="887798.71"/>
    <n v="0"/>
    <n v="0"/>
    <n v="0"/>
    <n v="0"/>
    <n v="0"/>
    <n v="0"/>
    <n v="355.86"/>
    <n v="1271.77"/>
    <n v="1271.77"/>
    <n v="355.86"/>
    <n v="405123.53"/>
    <n v="1627.63"/>
  </r>
  <r>
    <n v="1"/>
    <d v="2020-05-01T00:00:00"/>
    <d v="2021-06-01T00:00:00"/>
    <n v="502"/>
    <x v="4"/>
    <n v="887798.71"/>
    <n v="887798.71"/>
    <n v="1.719E-2"/>
    <n v="1271.77"/>
    <n v="304432.3"/>
    <n v="0"/>
    <n v="0"/>
    <n v="0"/>
    <n v="0"/>
    <n v="0"/>
    <n v="0"/>
    <n v="0"/>
    <n v="0"/>
    <n v="0"/>
    <n v="0"/>
    <n v="0"/>
    <s v="FI-3762-Mains ST"/>
    <x v="6"/>
    <n v="15"/>
    <s v="Nat Gas Distribution Plant"/>
    <s v="3762-Mains - Other"/>
    <n v="0"/>
    <n v="0"/>
    <x v="2"/>
    <n v="355.86"/>
    <n v="102318.86"/>
    <n v="4.81E-3"/>
    <n v="887798.71"/>
    <n v="0"/>
    <n v="0"/>
    <n v="0"/>
    <n v="0"/>
    <n v="0"/>
    <n v="0"/>
    <n v="355.86"/>
    <n v="1271.77"/>
    <n v="1271.77"/>
    <n v="355.86"/>
    <n v="406751.16"/>
    <n v="1627.63"/>
  </r>
  <r>
    <n v="1"/>
    <d v="2020-05-01T00:00:00"/>
    <d v="2021-06-01T00:00:00"/>
    <n v="502"/>
    <x v="5"/>
    <n v="887798.71"/>
    <n v="887798.71"/>
    <n v="1.719E-2"/>
    <n v="1271.77"/>
    <n v="305704.07"/>
    <n v="0"/>
    <n v="0"/>
    <n v="0"/>
    <n v="0"/>
    <n v="0"/>
    <n v="0"/>
    <n v="0"/>
    <n v="0"/>
    <n v="0"/>
    <n v="0"/>
    <n v="0"/>
    <s v="FI-3762-Mains ST"/>
    <x v="6"/>
    <n v="15"/>
    <s v="Nat Gas Distribution Plant"/>
    <s v="3762-Mains - Other"/>
    <n v="0"/>
    <n v="0"/>
    <x v="2"/>
    <n v="355.86"/>
    <n v="102674.72"/>
    <n v="4.81E-3"/>
    <n v="887798.71"/>
    <n v="0"/>
    <n v="0"/>
    <n v="0"/>
    <n v="0"/>
    <n v="0"/>
    <n v="0"/>
    <n v="355.86"/>
    <n v="1271.77"/>
    <n v="1271.77"/>
    <n v="355.86"/>
    <n v="408378.79000000004"/>
    <n v="1627.63"/>
  </r>
  <r>
    <n v="1"/>
    <d v="2020-05-01T00:00:00"/>
    <d v="2021-06-01T00:00:00"/>
    <n v="503"/>
    <x v="0"/>
    <n v="465762.02"/>
    <n v="465762.02"/>
    <n v="3.3329999999999999E-2"/>
    <n v="1293.6500000000001"/>
    <n v="126753.31"/>
    <n v="0"/>
    <n v="0"/>
    <n v="0"/>
    <n v="0"/>
    <n v="0"/>
    <n v="0"/>
    <n v="0"/>
    <n v="0"/>
    <n v="0"/>
    <n v="0"/>
    <n v="0"/>
    <s v="FI-3780-M&amp;R Stat Eq-Gen"/>
    <x v="8"/>
    <n v="15"/>
    <s v="Nat Gas Distribution Plant"/>
    <s v="378-M&amp;R Stat Equip-Gen"/>
    <n v="0"/>
    <n v="0"/>
    <x v="2"/>
    <n v="64.819999999999993"/>
    <n v="-4682.99"/>
    <n v="1.67E-3"/>
    <n v="465762.02"/>
    <n v="0"/>
    <n v="0"/>
    <n v="0"/>
    <n v="0"/>
    <n v="0"/>
    <n v="0"/>
    <n v="64.820000000000007"/>
    <n v="1293.6500000000001"/>
    <n v="1293.6500000000001"/>
    <n v="64.819999999999993"/>
    <n v="122070.31999999999"/>
    <n v="1358.47"/>
  </r>
  <r>
    <n v="1"/>
    <d v="2020-05-01T00:00:00"/>
    <d v="2021-06-01T00:00:00"/>
    <n v="503"/>
    <x v="1"/>
    <n v="465762.02"/>
    <n v="465762.02"/>
    <n v="3.3329999999999999E-2"/>
    <n v="1293.6500000000001"/>
    <n v="128046.96"/>
    <n v="0"/>
    <n v="0"/>
    <n v="0"/>
    <n v="0"/>
    <n v="0"/>
    <n v="0"/>
    <n v="0"/>
    <n v="0"/>
    <n v="0"/>
    <n v="0"/>
    <n v="0"/>
    <s v="FI-3780-M&amp;R Stat Eq-Gen"/>
    <x v="8"/>
    <n v="15"/>
    <s v="Nat Gas Distribution Plant"/>
    <s v="378-M&amp;R Stat Equip-Gen"/>
    <n v="0"/>
    <n v="0"/>
    <x v="2"/>
    <n v="64.819999999999993"/>
    <n v="-4618.17"/>
    <n v="1.67E-3"/>
    <n v="465762.02"/>
    <n v="0"/>
    <n v="0"/>
    <n v="0"/>
    <n v="0"/>
    <n v="0"/>
    <n v="0"/>
    <n v="64.820000000000007"/>
    <n v="1293.6500000000001"/>
    <n v="1293.6500000000001"/>
    <n v="64.819999999999993"/>
    <n v="123428.79000000001"/>
    <n v="1358.47"/>
  </r>
  <r>
    <n v="1"/>
    <d v="2020-05-01T00:00:00"/>
    <d v="2021-06-01T00:00:00"/>
    <n v="503"/>
    <x v="2"/>
    <n v="465762.02"/>
    <n v="465762.02"/>
    <n v="3.3329999999999999E-2"/>
    <n v="1293.6500000000001"/>
    <n v="129340.61"/>
    <n v="0"/>
    <n v="0"/>
    <n v="0"/>
    <n v="0"/>
    <n v="0"/>
    <n v="0"/>
    <n v="0"/>
    <n v="0"/>
    <n v="0"/>
    <n v="0"/>
    <n v="0"/>
    <s v="FI-3780-M&amp;R Stat Eq-Gen"/>
    <x v="8"/>
    <n v="15"/>
    <s v="Nat Gas Distribution Plant"/>
    <s v="378-M&amp;R Stat Equip-Gen"/>
    <n v="0"/>
    <n v="0"/>
    <x v="2"/>
    <n v="64.819999999999993"/>
    <n v="-4553.3500000000004"/>
    <n v="1.67E-3"/>
    <n v="465762.02"/>
    <n v="0"/>
    <n v="0"/>
    <n v="0"/>
    <n v="0"/>
    <n v="0"/>
    <n v="0"/>
    <n v="64.820000000000007"/>
    <n v="1293.6500000000001"/>
    <n v="1293.6500000000001"/>
    <n v="64.819999999999993"/>
    <n v="124787.26"/>
    <n v="1358.47"/>
  </r>
  <r>
    <n v="1"/>
    <d v="2020-05-01T00:00:00"/>
    <d v="2021-06-01T00:00:00"/>
    <n v="503"/>
    <x v="3"/>
    <n v="465762.02"/>
    <n v="465762.02"/>
    <n v="3.3329999999999999E-2"/>
    <n v="1293.6500000000001"/>
    <n v="130634.26"/>
    <n v="0"/>
    <n v="0"/>
    <n v="0"/>
    <n v="0"/>
    <n v="0"/>
    <n v="0"/>
    <n v="0"/>
    <n v="0"/>
    <n v="0"/>
    <n v="0"/>
    <n v="0"/>
    <s v="FI-3780-M&amp;R Stat Eq-Gen"/>
    <x v="8"/>
    <n v="15"/>
    <s v="Nat Gas Distribution Plant"/>
    <s v="378-M&amp;R Stat Equip-Gen"/>
    <n v="0"/>
    <n v="0"/>
    <x v="2"/>
    <n v="64.819999999999993"/>
    <n v="-4488.53"/>
    <n v="1.67E-3"/>
    <n v="465762.02"/>
    <n v="0"/>
    <n v="0"/>
    <n v="0"/>
    <n v="0"/>
    <n v="0"/>
    <n v="0"/>
    <n v="64.820000000000007"/>
    <n v="1293.6500000000001"/>
    <n v="1293.6500000000001"/>
    <n v="64.819999999999993"/>
    <n v="126145.73"/>
    <n v="1358.47"/>
  </r>
  <r>
    <n v="1"/>
    <d v="2020-05-01T00:00:00"/>
    <d v="2021-06-01T00:00:00"/>
    <n v="503"/>
    <x v="4"/>
    <n v="465762.02"/>
    <n v="465762.02"/>
    <n v="3.3329999999999999E-2"/>
    <n v="1293.6500000000001"/>
    <n v="131927.91"/>
    <n v="0"/>
    <n v="0"/>
    <n v="0"/>
    <n v="0"/>
    <n v="0"/>
    <n v="0"/>
    <n v="0"/>
    <n v="0"/>
    <n v="0"/>
    <n v="0"/>
    <n v="0"/>
    <s v="FI-3780-M&amp;R Stat Eq-Gen"/>
    <x v="8"/>
    <n v="15"/>
    <s v="Nat Gas Distribution Plant"/>
    <s v="378-M&amp;R Stat Equip-Gen"/>
    <n v="0"/>
    <n v="0"/>
    <x v="2"/>
    <n v="64.819999999999993"/>
    <n v="-4423.71"/>
    <n v="1.67E-3"/>
    <n v="465762.02"/>
    <n v="0"/>
    <n v="0"/>
    <n v="0"/>
    <n v="0"/>
    <n v="0"/>
    <n v="0"/>
    <n v="64.820000000000007"/>
    <n v="1293.6500000000001"/>
    <n v="1293.6500000000001"/>
    <n v="64.819999999999993"/>
    <n v="127504.2"/>
    <n v="1358.47"/>
  </r>
  <r>
    <n v="1"/>
    <d v="2020-05-01T00:00:00"/>
    <d v="2021-06-01T00:00:00"/>
    <n v="503"/>
    <x v="5"/>
    <n v="465762.02"/>
    <n v="465762.02"/>
    <n v="3.3329999999999999E-2"/>
    <n v="1293.6500000000001"/>
    <n v="133221.56"/>
    <n v="0"/>
    <n v="0"/>
    <n v="0"/>
    <n v="0"/>
    <n v="0"/>
    <n v="0"/>
    <n v="0"/>
    <n v="0"/>
    <n v="0"/>
    <n v="0"/>
    <n v="0"/>
    <s v="FI-3780-M&amp;R Stat Eq-Gen"/>
    <x v="8"/>
    <n v="15"/>
    <s v="Nat Gas Distribution Plant"/>
    <s v="378-M&amp;R Stat Equip-Gen"/>
    <n v="0"/>
    <n v="0"/>
    <x v="2"/>
    <n v="64.819999999999993"/>
    <n v="-4358.8900000000003"/>
    <n v="1.67E-3"/>
    <n v="465762.02"/>
    <n v="0"/>
    <n v="0"/>
    <n v="0"/>
    <n v="0"/>
    <n v="0"/>
    <n v="0"/>
    <n v="64.820000000000007"/>
    <n v="1293.6500000000001"/>
    <n v="1293.6500000000001"/>
    <n v="64.819999999999993"/>
    <n v="128862.67"/>
    <n v="1358.47"/>
  </r>
  <r>
    <n v="1"/>
    <d v="2020-05-01T00:00:00"/>
    <d v="2021-06-01T00:00:00"/>
    <n v="504"/>
    <x v="0"/>
    <n v="9374.42"/>
    <n v="9374.42"/>
    <n v="2.9520000000000001E-2"/>
    <n v="23.06"/>
    <n v="930.54"/>
    <n v="0"/>
    <n v="0"/>
    <n v="0"/>
    <n v="0"/>
    <n v="0"/>
    <n v="0"/>
    <n v="0"/>
    <n v="0"/>
    <n v="0"/>
    <n v="0"/>
    <n v="0"/>
    <s v="FI-3790-M&amp;R Stat Eq-CGate"/>
    <x v="9"/>
    <n v="15"/>
    <s v="Nat Gas Distribution Plant"/>
    <s v="379-M&amp;R Stat Equip-Cgate"/>
    <n v="0"/>
    <n v="0"/>
    <x v="2"/>
    <n v="1.1599999999999999"/>
    <n v="-777.56"/>
    <n v="1.48E-3"/>
    <n v="9374.42"/>
    <n v="0"/>
    <n v="0"/>
    <n v="0"/>
    <n v="0"/>
    <n v="0"/>
    <n v="0"/>
    <n v="1.1599999999999999"/>
    <n v="23.06"/>
    <n v="23.06"/>
    <n v="1.1599999999999999"/>
    <n v="152.98000000000002"/>
    <n v="24.22"/>
  </r>
  <r>
    <n v="1"/>
    <d v="2020-05-01T00:00:00"/>
    <d v="2021-06-01T00:00:00"/>
    <n v="504"/>
    <x v="1"/>
    <n v="9374.42"/>
    <n v="9374.42"/>
    <n v="2.9520000000000001E-2"/>
    <n v="23.06"/>
    <n v="953.6"/>
    <n v="0"/>
    <n v="0"/>
    <n v="0"/>
    <n v="0"/>
    <n v="0"/>
    <n v="0"/>
    <n v="0"/>
    <n v="0"/>
    <n v="0"/>
    <n v="0"/>
    <n v="0"/>
    <s v="FI-3790-M&amp;R Stat Eq-CGate"/>
    <x v="9"/>
    <n v="15"/>
    <s v="Nat Gas Distribution Plant"/>
    <s v="379-M&amp;R Stat Equip-Cgate"/>
    <n v="0"/>
    <n v="0"/>
    <x v="2"/>
    <n v="1.1599999999999999"/>
    <n v="-776.4"/>
    <n v="1.48E-3"/>
    <n v="9374.42"/>
    <n v="0"/>
    <n v="0"/>
    <n v="0"/>
    <n v="0"/>
    <n v="0"/>
    <n v="0"/>
    <n v="1.1599999999999999"/>
    <n v="23.06"/>
    <n v="23.06"/>
    <n v="1.1599999999999999"/>
    <n v="177.20000000000005"/>
    <n v="24.22"/>
  </r>
  <r>
    <n v="1"/>
    <d v="2020-05-01T00:00:00"/>
    <d v="2021-06-01T00:00:00"/>
    <n v="504"/>
    <x v="2"/>
    <n v="9374.42"/>
    <n v="9374.42"/>
    <n v="2.9520000000000001E-2"/>
    <n v="23.06"/>
    <n v="976.66"/>
    <n v="0"/>
    <n v="0"/>
    <n v="0"/>
    <n v="0"/>
    <n v="0"/>
    <n v="0"/>
    <n v="0"/>
    <n v="0"/>
    <n v="0"/>
    <n v="0"/>
    <n v="0"/>
    <s v="FI-3790-M&amp;R Stat Eq-CGate"/>
    <x v="9"/>
    <n v="15"/>
    <s v="Nat Gas Distribution Plant"/>
    <s v="379-M&amp;R Stat Equip-Cgate"/>
    <n v="0"/>
    <n v="0"/>
    <x v="2"/>
    <n v="1.1599999999999999"/>
    <n v="-775.24"/>
    <n v="1.48E-3"/>
    <n v="9374.42"/>
    <n v="0"/>
    <n v="0"/>
    <n v="0"/>
    <n v="0"/>
    <n v="0"/>
    <n v="0"/>
    <n v="1.1599999999999999"/>
    <n v="23.06"/>
    <n v="23.06"/>
    <n v="1.1599999999999999"/>
    <n v="201.41999999999996"/>
    <n v="24.22"/>
  </r>
  <r>
    <n v="1"/>
    <d v="2020-05-01T00:00:00"/>
    <d v="2021-06-01T00:00:00"/>
    <n v="504"/>
    <x v="3"/>
    <n v="9374.42"/>
    <n v="9374.42"/>
    <n v="2.9520000000000001E-2"/>
    <n v="23.06"/>
    <n v="999.72"/>
    <n v="0"/>
    <n v="0"/>
    <n v="0"/>
    <n v="0"/>
    <n v="0"/>
    <n v="0"/>
    <n v="0"/>
    <n v="0"/>
    <n v="0"/>
    <n v="0"/>
    <n v="0"/>
    <s v="FI-3790-M&amp;R Stat Eq-CGate"/>
    <x v="9"/>
    <n v="15"/>
    <s v="Nat Gas Distribution Plant"/>
    <s v="379-M&amp;R Stat Equip-Cgate"/>
    <n v="0"/>
    <n v="0"/>
    <x v="2"/>
    <n v="1.1599999999999999"/>
    <n v="-774.08"/>
    <n v="1.48E-3"/>
    <n v="9374.42"/>
    <n v="0"/>
    <n v="0"/>
    <n v="0"/>
    <n v="0"/>
    <n v="0"/>
    <n v="0"/>
    <n v="1.1599999999999999"/>
    <n v="23.06"/>
    <n v="23.06"/>
    <n v="1.1599999999999999"/>
    <n v="225.64"/>
    <n v="24.22"/>
  </r>
  <r>
    <n v="1"/>
    <d v="2020-05-01T00:00:00"/>
    <d v="2021-06-01T00:00:00"/>
    <n v="504"/>
    <x v="4"/>
    <n v="9374.42"/>
    <n v="9374.42"/>
    <n v="2.9520000000000001E-2"/>
    <n v="23.06"/>
    <n v="1022.78"/>
    <n v="0"/>
    <n v="0"/>
    <n v="0"/>
    <n v="0"/>
    <n v="0"/>
    <n v="0"/>
    <n v="0"/>
    <n v="0"/>
    <n v="0"/>
    <n v="0"/>
    <n v="0"/>
    <s v="FI-3790-M&amp;R Stat Eq-CGate"/>
    <x v="9"/>
    <n v="15"/>
    <s v="Nat Gas Distribution Plant"/>
    <s v="379-M&amp;R Stat Equip-Cgate"/>
    <n v="0"/>
    <n v="0"/>
    <x v="2"/>
    <n v="1.1599999999999999"/>
    <n v="-772.92"/>
    <n v="1.48E-3"/>
    <n v="9374.42"/>
    <n v="0"/>
    <n v="0"/>
    <n v="0"/>
    <n v="0"/>
    <n v="0"/>
    <n v="0"/>
    <n v="1.1599999999999999"/>
    <n v="23.06"/>
    <n v="23.06"/>
    <n v="1.1599999999999999"/>
    <n v="249.86"/>
    <n v="24.22"/>
  </r>
  <r>
    <n v="1"/>
    <d v="2020-05-01T00:00:00"/>
    <d v="2021-06-01T00:00:00"/>
    <n v="504"/>
    <x v="5"/>
    <n v="9374.42"/>
    <n v="9374.42"/>
    <n v="2.9520000000000001E-2"/>
    <n v="23.06"/>
    <n v="1045.8399999999999"/>
    <n v="0"/>
    <n v="0"/>
    <n v="0"/>
    <n v="0"/>
    <n v="0"/>
    <n v="0"/>
    <n v="0"/>
    <n v="0"/>
    <n v="0"/>
    <n v="0"/>
    <n v="0"/>
    <s v="FI-3790-M&amp;R Stat Eq-CGate"/>
    <x v="9"/>
    <n v="15"/>
    <s v="Nat Gas Distribution Plant"/>
    <s v="379-M&amp;R Stat Equip-Cgate"/>
    <n v="0"/>
    <n v="0"/>
    <x v="2"/>
    <n v="1.1599999999999999"/>
    <n v="-771.76"/>
    <n v="1.48E-3"/>
    <n v="9374.42"/>
    <n v="0"/>
    <n v="0"/>
    <n v="0"/>
    <n v="0"/>
    <n v="0"/>
    <n v="0"/>
    <n v="1.1599999999999999"/>
    <n v="23.06"/>
    <n v="23.06"/>
    <n v="1.1599999999999999"/>
    <n v="274.07999999999993"/>
    <n v="24.22"/>
  </r>
  <r>
    <n v="1"/>
    <d v="2020-05-01T00:00:00"/>
    <d v="2021-06-01T00:00:00"/>
    <n v="505"/>
    <x v="0"/>
    <n v="104132.33"/>
    <n v="104132.33"/>
    <n v="1.8030000000000001E-2"/>
    <n v="156.46"/>
    <n v="120983.9"/>
    <n v="0"/>
    <n v="0"/>
    <n v="-156.46"/>
    <n v="0"/>
    <n v="0"/>
    <n v="0"/>
    <n v="0"/>
    <n v="0"/>
    <n v="0"/>
    <n v="0"/>
    <n v="0"/>
    <s v="FI-3801-Services PL"/>
    <x v="10"/>
    <n v="15"/>
    <s v="Nat Gas Distribution Plant"/>
    <s v="3801-Services - Plastic"/>
    <n v="0"/>
    <n v="0"/>
    <x v="2"/>
    <n v="34.450000000000003"/>
    <n v="13149.81"/>
    <n v="3.9699999999999996E-3"/>
    <n v="104132.33"/>
    <n v="0"/>
    <n v="0"/>
    <n v="0"/>
    <n v="0"/>
    <n v="0"/>
    <n v="0"/>
    <n v="34.450000000000003"/>
    <n v="0"/>
    <n v="0"/>
    <n v="34.450000000000003"/>
    <n v="134133.71"/>
    <n v="34.450000000000003"/>
  </r>
  <r>
    <n v="1"/>
    <d v="2020-05-01T00:00:00"/>
    <d v="2021-06-01T00:00:00"/>
    <n v="505"/>
    <x v="1"/>
    <n v="104132.33"/>
    <n v="104132.33"/>
    <n v="1.8030000000000001E-2"/>
    <n v="156.46"/>
    <n v="120983.9"/>
    <n v="0"/>
    <n v="-16.63"/>
    <n v="-156.46"/>
    <n v="0"/>
    <n v="0"/>
    <n v="0"/>
    <n v="0"/>
    <n v="0"/>
    <n v="0"/>
    <n v="0"/>
    <n v="0"/>
    <s v="FI-3801-Services PL"/>
    <x v="10"/>
    <n v="15"/>
    <s v="Nat Gas Distribution Plant"/>
    <s v="3801-Services - Plastic"/>
    <n v="0"/>
    <n v="0"/>
    <x v="2"/>
    <n v="34.450000000000003"/>
    <n v="13167.63"/>
    <n v="3.9699999999999996E-3"/>
    <n v="104132.33"/>
    <n v="0"/>
    <n v="0"/>
    <n v="0"/>
    <n v="0"/>
    <n v="0"/>
    <n v="0"/>
    <n v="34.450000000000003"/>
    <n v="0"/>
    <n v="0"/>
    <n v="34.450000000000003"/>
    <n v="134151.53"/>
    <n v="34.450000000000003"/>
  </r>
  <r>
    <n v="1"/>
    <d v="2020-05-01T00:00:00"/>
    <d v="2021-06-01T00:00:00"/>
    <n v="505"/>
    <x v="2"/>
    <n v="104309.07"/>
    <n v="104309.07"/>
    <n v="1.8030000000000001E-2"/>
    <n v="156.72"/>
    <n v="120983.9"/>
    <n v="0"/>
    <n v="0"/>
    <n v="-156.72"/>
    <n v="0"/>
    <n v="0"/>
    <n v="0"/>
    <n v="0"/>
    <n v="0"/>
    <n v="0"/>
    <n v="0"/>
    <n v="0"/>
    <s v="FI-3801-Services PL"/>
    <x v="10"/>
    <n v="15"/>
    <s v="Nat Gas Distribution Plant"/>
    <s v="3801-Services - Plastic"/>
    <n v="0"/>
    <n v="0"/>
    <x v="2"/>
    <n v="34.51"/>
    <n v="13202.14"/>
    <n v="3.9699999999999996E-3"/>
    <n v="104309.07"/>
    <n v="0"/>
    <n v="0"/>
    <n v="0"/>
    <n v="0"/>
    <n v="0"/>
    <n v="0"/>
    <n v="34.51"/>
    <n v="0"/>
    <n v="0"/>
    <n v="34.51"/>
    <n v="134186.03999999998"/>
    <n v="34.51"/>
  </r>
  <r>
    <n v="1"/>
    <d v="2020-05-01T00:00:00"/>
    <d v="2021-06-01T00:00:00"/>
    <n v="505"/>
    <x v="3"/>
    <n v="104309.07"/>
    <n v="104309.07"/>
    <n v="1.8030000000000001E-2"/>
    <n v="156.72"/>
    <n v="120983.9"/>
    <n v="0"/>
    <n v="0"/>
    <n v="-156.72"/>
    <n v="0"/>
    <n v="0"/>
    <n v="0"/>
    <n v="0"/>
    <n v="0"/>
    <n v="0"/>
    <n v="0"/>
    <n v="0"/>
    <s v="FI-3801-Services PL"/>
    <x v="10"/>
    <n v="15"/>
    <s v="Nat Gas Distribution Plant"/>
    <s v="3801-Services - Plastic"/>
    <n v="0"/>
    <n v="0"/>
    <x v="2"/>
    <n v="34.51"/>
    <n v="13236.65"/>
    <n v="3.9699999999999996E-3"/>
    <n v="104309.07"/>
    <n v="0"/>
    <n v="0"/>
    <n v="0"/>
    <n v="0"/>
    <n v="0"/>
    <n v="0"/>
    <n v="34.51"/>
    <n v="0"/>
    <n v="0"/>
    <n v="34.51"/>
    <n v="134220.54999999999"/>
    <n v="34.51"/>
  </r>
  <r>
    <n v="1"/>
    <d v="2020-05-01T00:00:00"/>
    <d v="2021-06-01T00:00:00"/>
    <n v="505"/>
    <x v="4"/>
    <n v="104309.07"/>
    <n v="104309.07"/>
    <n v="1.8030000000000001E-2"/>
    <n v="156.72"/>
    <n v="120983.9"/>
    <n v="0"/>
    <n v="0"/>
    <n v="-156.72"/>
    <n v="0"/>
    <n v="0"/>
    <n v="0"/>
    <n v="0"/>
    <n v="0"/>
    <n v="0"/>
    <n v="0"/>
    <n v="0"/>
    <s v="FI-3801-Services PL"/>
    <x v="10"/>
    <n v="15"/>
    <s v="Nat Gas Distribution Plant"/>
    <s v="3801-Services - Plastic"/>
    <n v="0"/>
    <n v="0"/>
    <x v="2"/>
    <n v="34.51"/>
    <n v="13271.16"/>
    <n v="3.9699999999999996E-3"/>
    <n v="104309.07"/>
    <n v="0"/>
    <n v="0"/>
    <n v="0"/>
    <n v="0"/>
    <n v="0"/>
    <n v="0"/>
    <n v="34.51"/>
    <n v="0"/>
    <n v="0"/>
    <n v="34.51"/>
    <n v="134255.06"/>
    <n v="34.51"/>
  </r>
  <r>
    <n v="1"/>
    <d v="2020-05-01T00:00:00"/>
    <d v="2021-06-01T00:00:00"/>
    <n v="505"/>
    <x v="5"/>
    <n v="104309.07"/>
    <n v="104309.07"/>
    <n v="1.8030000000000001E-2"/>
    <n v="156.72"/>
    <n v="120983.9"/>
    <n v="0"/>
    <n v="-56.81"/>
    <n v="-156.72"/>
    <n v="0"/>
    <n v="0"/>
    <n v="0"/>
    <n v="0"/>
    <n v="0"/>
    <n v="0"/>
    <n v="0"/>
    <n v="0"/>
    <s v="FI-3801-Services PL"/>
    <x v="10"/>
    <n v="15"/>
    <s v="Nat Gas Distribution Plant"/>
    <s v="3801-Services - Plastic"/>
    <n v="0"/>
    <n v="0"/>
    <x v="2"/>
    <n v="34.51"/>
    <n v="13248.86"/>
    <n v="3.9699999999999996E-3"/>
    <n v="104309.07"/>
    <n v="0"/>
    <n v="0"/>
    <n v="0"/>
    <n v="0"/>
    <n v="0"/>
    <n v="0"/>
    <n v="34.51"/>
    <n v="0"/>
    <n v="0"/>
    <n v="34.51"/>
    <n v="134232.76"/>
    <n v="34.51"/>
  </r>
  <r>
    <n v="1"/>
    <d v="2020-05-01T00:00:00"/>
    <d v="2021-06-01T00:00:00"/>
    <n v="506"/>
    <x v="0"/>
    <n v="294203.84000000003"/>
    <n v="294203.84000000003"/>
    <n v="3.5999999999999997E-2"/>
    <n v="882.61"/>
    <n v="69658.740000000005"/>
    <n v="0"/>
    <n v="0"/>
    <n v="0"/>
    <n v="0"/>
    <n v="0"/>
    <n v="0"/>
    <n v="0"/>
    <n v="0"/>
    <n v="0"/>
    <n v="0"/>
    <n v="0"/>
    <s v="FI-3810-Meters"/>
    <x v="13"/>
    <n v="15"/>
    <s v="Nat Gas Distribution Plant"/>
    <s v="381-Meters"/>
    <n v="0"/>
    <n v="0"/>
    <x v="2"/>
    <n v="0"/>
    <n v="0"/>
    <n v="0"/>
    <n v="294203.84000000003"/>
    <n v="0"/>
    <n v="0"/>
    <n v="0"/>
    <n v="0"/>
    <n v="0"/>
    <n v="0"/>
    <n v="0"/>
    <n v="882.61"/>
    <n v="882.61"/>
    <n v="0"/>
    <n v="69658.740000000005"/>
    <n v="882.61"/>
  </r>
  <r>
    <n v="1"/>
    <d v="2020-05-01T00:00:00"/>
    <d v="2021-06-01T00:00:00"/>
    <n v="506"/>
    <x v="1"/>
    <n v="294203.84000000003"/>
    <n v="294203.84000000003"/>
    <n v="3.5999999999999997E-2"/>
    <n v="882.61"/>
    <n v="70541.350000000006"/>
    <n v="0"/>
    <n v="0"/>
    <n v="0"/>
    <n v="0"/>
    <n v="0"/>
    <n v="0"/>
    <n v="0"/>
    <n v="0"/>
    <n v="0"/>
    <n v="0"/>
    <n v="0"/>
    <s v="FI-3810-Meters"/>
    <x v="13"/>
    <n v="15"/>
    <s v="Nat Gas Distribution Plant"/>
    <s v="381-Meters"/>
    <n v="0"/>
    <n v="0"/>
    <x v="2"/>
    <n v="0"/>
    <n v="0"/>
    <n v="0"/>
    <n v="294203.84000000003"/>
    <n v="0"/>
    <n v="0"/>
    <n v="0"/>
    <n v="0"/>
    <n v="0"/>
    <n v="0"/>
    <n v="0"/>
    <n v="882.61"/>
    <n v="882.61"/>
    <n v="0"/>
    <n v="70541.350000000006"/>
    <n v="882.61"/>
  </r>
  <r>
    <n v="1"/>
    <d v="2020-05-01T00:00:00"/>
    <d v="2021-06-01T00:00:00"/>
    <n v="506"/>
    <x v="2"/>
    <n v="294203.84000000003"/>
    <n v="294203.84000000003"/>
    <n v="3.5999999999999997E-2"/>
    <n v="882.61"/>
    <n v="71423.960000000006"/>
    <n v="0"/>
    <n v="0"/>
    <n v="0"/>
    <n v="0"/>
    <n v="0"/>
    <n v="0"/>
    <n v="0"/>
    <n v="0"/>
    <n v="0"/>
    <n v="0"/>
    <n v="0"/>
    <s v="FI-3810-Meters"/>
    <x v="13"/>
    <n v="15"/>
    <s v="Nat Gas Distribution Plant"/>
    <s v="381-Meters"/>
    <n v="0"/>
    <n v="0"/>
    <x v="2"/>
    <n v="0"/>
    <n v="0"/>
    <n v="0"/>
    <n v="294203.84000000003"/>
    <n v="0"/>
    <n v="0"/>
    <n v="0"/>
    <n v="0"/>
    <n v="0"/>
    <n v="0"/>
    <n v="0"/>
    <n v="882.61"/>
    <n v="882.61"/>
    <n v="0"/>
    <n v="71423.960000000006"/>
    <n v="882.61"/>
  </r>
  <r>
    <n v="1"/>
    <d v="2020-05-01T00:00:00"/>
    <d v="2021-06-01T00:00:00"/>
    <n v="506"/>
    <x v="3"/>
    <n v="294203.84000000003"/>
    <n v="294203.84000000003"/>
    <n v="3.5999999999999997E-2"/>
    <n v="882.61"/>
    <n v="72306.570000000007"/>
    <n v="0"/>
    <n v="0"/>
    <n v="0"/>
    <n v="0"/>
    <n v="0"/>
    <n v="0"/>
    <n v="0"/>
    <n v="0"/>
    <n v="0"/>
    <n v="0"/>
    <n v="0"/>
    <s v="FI-3810-Meters"/>
    <x v="13"/>
    <n v="15"/>
    <s v="Nat Gas Distribution Plant"/>
    <s v="381-Meters"/>
    <n v="0"/>
    <n v="0"/>
    <x v="2"/>
    <n v="0"/>
    <n v="0"/>
    <n v="0"/>
    <n v="294203.84000000003"/>
    <n v="0"/>
    <n v="0"/>
    <n v="0"/>
    <n v="0"/>
    <n v="0"/>
    <n v="0"/>
    <n v="0"/>
    <n v="882.61"/>
    <n v="882.61"/>
    <n v="0"/>
    <n v="72306.570000000007"/>
    <n v="882.61"/>
  </r>
  <r>
    <n v="1"/>
    <d v="2020-05-01T00:00:00"/>
    <d v="2021-06-01T00:00:00"/>
    <n v="506"/>
    <x v="4"/>
    <n v="294203.84000000003"/>
    <n v="294203.84000000003"/>
    <n v="3.5999999999999997E-2"/>
    <n v="882.61"/>
    <n v="73189.179999999993"/>
    <n v="0"/>
    <n v="0"/>
    <n v="0"/>
    <n v="0"/>
    <n v="0"/>
    <n v="0"/>
    <n v="0"/>
    <n v="0"/>
    <n v="0"/>
    <n v="0"/>
    <n v="0"/>
    <s v="FI-3810-Meters"/>
    <x v="13"/>
    <n v="15"/>
    <s v="Nat Gas Distribution Plant"/>
    <s v="381-Meters"/>
    <n v="0"/>
    <n v="0"/>
    <x v="2"/>
    <n v="0"/>
    <n v="0"/>
    <n v="0"/>
    <n v="294203.84000000003"/>
    <n v="0"/>
    <n v="0"/>
    <n v="0"/>
    <n v="0"/>
    <n v="0"/>
    <n v="0"/>
    <n v="0"/>
    <n v="882.61"/>
    <n v="882.61"/>
    <n v="0"/>
    <n v="73189.179999999993"/>
    <n v="882.61"/>
  </r>
  <r>
    <n v="1"/>
    <d v="2020-05-01T00:00:00"/>
    <d v="2021-06-01T00:00:00"/>
    <n v="506"/>
    <x v="5"/>
    <n v="294203.84000000003"/>
    <n v="294203.84000000003"/>
    <n v="3.5999999999999997E-2"/>
    <n v="882.61"/>
    <n v="74071.789999999994"/>
    <n v="0"/>
    <n v="0"/>
    <n v="0"/>
    <n v="0"/>
    <n v="0"/>
    <n v="0"/>
    <n v="0"/>
    <n v="0"/>
    <n v="0"/>
    <n v="0"/>
    <n v="0"/>
    <s v="FI-3810-Meters"/>
    <x v="13"/>
    <n v="15"/>
    <s v="Nat Gas Distribution Plant"/>
    <s v="381-Meters"/>
    <n v="0"/>
    <n v="0"/>
    <x v="2"/>
    <n v="0"/>
    <n v="0"/>
    <n v="0"/>
    <n v="294203.84000000003"/>
    <n v="0"/>
    <n v="0"/>
    <n v="0"/>
    <n v="0"/>
    <n v="0"/>
    <n v="0"/>
    <n v="0"/>
    <n v="882.61"/>
    <n v="882.61"/>
    <n v="0"/>
    <n v="74071.789999999994"/>
    <n v="882.61"/>
  </r>
  <r>
    <n v="1"/>
    <d v="2020-05-01T00:00:00"/>
    <d v="2021-06-01T00:00:00"/>
    <n v="507"/>
    <x v="0"/>
    <n v="247679.69"/>
    <n v="247679.69"/>
    <n v="2.9090000000000001E-2"/>
    <n v="600.41999999999996"/>
    <n v="38621.19"/>
    <n v="0"/>
    <n v="0"/>
    <n v="0"/>
    <n v="0"/>
    <n v="0"/>
    <n v="0"/>
    <n v="0"/>
    <n v="0"/>
    <n v="0"/>
    <n v="0"/>
    <n v="0"/>
    <s v="FI-3820-Meter Installs"/>
    <x v="15"/>
    <n v="15"/>
    <s v="Nat Gas Distribution Plant"/>
    <s v="382-Meter Installations"/>
    <n v="0"/>
    <n v="0"/>
    <x v="2"/>
    <n v="60.06"/>
    <n v="3247.66"/>
    <n v="2.9099999999999998E-3"/>
    <n v="247679.69"/>
    <n v="0"/>
    <n v="0"/>
    <n v="0"/>
    <n v="0"/>
    <n v="0"/>
    <n v="0"/>
    <n v="60.06"/>
    <n v="600.41999999999996"/>
    <n v="600.41999999999996"/>
    <n v="60.06"/>
    <n v="41868.850000000006"/>
    <n v="660.48"/>
  </r>
  <r>
    <n v="1"/>
    <d v="2020-05-01T00:00:00"/>
    <d v="2021-06-01T00:00:00"/>
    <n v="507"/>
    <x v="1"/>
    <n v="247679.69"/>
    <n v="247679.69"/>
    <n v="2.9090000000000001E-2"/>
    <n v="600.41999999999996"/>
    <n v="39221.61"/>
    <n v="0"/>
    <n v="0"/>
    <n v="0"/>
    <n v="0"/>
    <n v="0"/>
    <n v="0"/>
    <n v="0"/>
    <n v="0"/>
    <n v="0"/>
    <n v="0"/>
    <n v="0"/>
    <s v="FI-3820-Meter Installs"/>
    <x v="15"/>
    <n v="15"/>
    <s v="Nat Gas Distribution Plant"/>
    <s v="382-Meter Installations"/>
    <n v="0"/>
    <n v="0"/>
    <x v="2"/>
    <n v="60.06"/>
    <n v="3307.72"/>
    <n v="2.9099999999999998E-3"/>
    <n v="247679.69"/>
    <n v="0"/>
    <n v="0"/>
    <n v="0"/>
    <n v="0"/>
    <n v="0"/>
    <n v="0"/>
    <n v="60.06"/>
    <n v="600.41999999999996"/>
    <n v="600.41999999999996"/>
    <n v="60.06"/>
    <n v="42529.33"/>
    <n v="660.48"/>
  </r>
  <r>
    <n v="1"/>
    <d v="2020-05-01T00:00:00"/>
    <d v="2021-06-01T00:00:00"/>
    <n v="507"/>
    <x v="2"/>
    <n v="247679.69"/>
    <n v="247679.69"/>
    <n v="2.9090000000000001E-2"/>
    <n v="600.41999999999996"/>
    <n v="39822.03"/>
    <n v="0"/>
    <n v="-10.88"/>
    <n v="0"/>
    <n v="0"/>
    <n v="0"/>
    <n v="0"/>
    <n v="0"/>
    <n v="0"/>
    <n v="0"/>
    <n v="0"/>
    <n v="0"/>
    <s v="FI-3820-Meter Installs"/>
    <x v="15"/>
    <n v="15"/>
    <s v="Nat Gas Distribution Plant"/>
    <s v="382-Meter Installations"/>
    <n v="0"/>
    <n v="0"/>
    <x v="2"/>
    <n v="60.06"/>
    <n v="3356.9"/>
    <n v="2.9099999999999998E-3"/>
    <n v="247679.69"/>
    <n v="0"/>
    <n v="0"/>
    <n v="0"/>
    <n v="0"/>
    <n v="0"/>
    <n v="0"/>
    <n v="60.06"/>
    <n v="600.41999999999996"/>
    <n v="600.41999999999996"/>
    <n v="60.06"/>
    <n v="43178.93"/>
    <n v="660.48"/>
  </r>
  <r>
    <n v="1"/>
    <d v="2020-05-01T00:00:00"/>
    <d v="2021-06-01T00:00:00"/>
    <n v="507"/>
    <x v="3"/>
    <n v="247865.38"/>
    <n v="247865.38"/>
    <n v="2.9090000000000001E-2"/>
    <n v="600.87"/>
    <n v="40422.9"/>
    <n v="0"/>
    <n v="-9.5"/>
    <n v="0"/>
    <n v="0"/>
    <n v="0"/>
    <n v="0"/>
    <n v="0"/>
    <n v="0"/>
    <n v="0"/>
    <n v="0"/>
    <n v="0"/>
    <s v="FI-3820-Meter Installs"/>
    <x v="15"/>
    <n v="15"/>
    <s v="Nat Gas Distribution Plant"/>
    <s v="382-Meter Installations"/>
    <n v="0"/>
    <n v="0"/>
    <x v="2"/>
    <n v="60.11"/>
    <n v="3407.51"/>
    <n v="2.9099999999999998E-3"/>
    <n v="247865.38"/>
    <n v="0"/>
    <n v="0"/>
    <n v="0"/>
    <n v="0"/>
    <n v="0"/>
    <n v="0"/>
    <n v="60.11"/>
    <n v="600.87"/>
    <n v="600.87"/>
    <n v="60.11"/>
    <n v="43830.41"/>
    <n v="660.98"/>
  </r>
  <r>
    <n v="1"/>
    <d v="2020-05-01T00:00:00"/>
    <d v="2021-06-01T00:00:00"/>
    <n v="507"/>
    <x v="4"/>
    <n v="248035.96"/>
    <n v="248035.96"/>
    <n v="2.9090000000000001E-2"/>
    <n v="601.28"/>
    <n v="41024.18"/>
    <n v="0"/>
    <n v="-3.02"/>
    <n v="0"/>
    <n v="0"/>
    <n v="0"/>
    <n v="0"/>
    <n v="0"/>
    <n v="0"/>
    <n v="0"/>
    <n v="0"/>
    <n v="0"/>
    <s v="FI-3820-Meter Installs"/>
    <x v="15"/>
    <n v="15"/>
    <s v="Nat Gas Distribution Plant"/>
    <s v="382-Meter Installations"/>
    <n v="0"/>
    <n v="0"/>
    <x v="2"/>
    <n v="60.15"/>
    <n v="3464.64"/>
    <n v="2.9099999999999998E-3"/>
    <n v="248035.96"/>
    <n v="0"/>
    <n v="0"/>
    <n v="0"/>
    <n v="0"/>
    <n v="0"/>
    <n v="0"/>
    <n v="60.15"/>
    <n v="601.28"/>
    <n v="601.28"/>
    <n v="60.15"/>
    <n v="44488.82"/>
    <n v="661.43"/>
  </r>
  <r>
    <n v="1"/>
    <d v="2020-05-01T00:00:00"/>
    <d v="2021-06-01T00:00:00"/>
    <n v="507"/>
    <x v="5"/>
    <n v="248092.27"/>
    <n v="248092.27"/>
    <n v="2.9090000000000001E-2"/>
    <n v="601.41999999999996"/>
    <n v="41625.599999999999"/>
    <n v="0"/>
    <n v="0"/>
    <n v="0"/>
    <n v="0"/>
    <n v="0"/>
    <n v="0"/>
    <n v="0"/>
    <n v="0"/>
    <n v="0"/>
    <n v="0"/>
    <n v="0"/>
    <s v="FI-3820-Meter Installs"/>
    <x v="15"/>
    <n v="15"/>
    <s v="Nat Gas Distribution Plant"/>
    <s v="382-Meter Installations"/>
    <n v="0"/>
    <n v="0"/>
    <x v="2"/>
    <n v="60.16"/>
    <n v="3524.8"/>
    <n v="2.9099999999999998E-3"/>
    <n v="248092.27"/>
    <n v="0"/>
    <n v="0"/>
    <n v="0"/>
    <n v="0"/>
    <n v="0"/>
    <n v="0"/>
    <n v="60.160000000000004"/>
    <n v="601.41999999999996"/>
    <n v="601.41999999999996"/>
    <n v="60.16"/>
    <n v="45150.400000000001"/>
    <n v="661.57999999999993"/>
  </r>
  <r>
    <n v="1"/>
    <d v="2020-05-01T00:00:00"/>
    <d v="2021-06-01T00:00:00"/>
    <n v="508"/>
    <x v="0"/>
    <n v="20315.86"/>
    <n v="20315.86"/>
    <n v="3.3000000000000002E-2"/>
    <n v="55.87"/>
    <n v="13265.27"/>
    <n v="0"/>
    <n v="0"/>
    <n v="0"/>
    <n v="0"/>
    <n v="0"/>
    <n v="0"/>
    <n v="0"/>
    <n v="0"/>
    <n v="0"/>
    <n v="0"/>
    <n v="0"/>
    <s v="FI-3830-House Reg"/>
    <x v="17"/>
    <n v="15"/>
    <s v="Nat Gas Distribution Plant"/>
    <s v="383-House Regulators"/>
    <n v="0"/>
    <n v="0"/>
    <x v="2"/>
    <n v="0"/>
    <n v="0"/>
    <n v="0"/>
    <n v="20315.86"/>
    <n v="0"/>
    <n v="0"/>
    <n v="0"/>
    <n v="0"/>
    <n v="0"/>
    <n v="0"/>
    <n v="0"/>
    <n v="55.870000000000005"/>
    <n v="55.87"/>
    <n v="0"/>
    <n v="13265.27"/>
    <n v="55.87"/>
  </r>
  <r>
    <n v="1"/>
    <d v="2020-05-01T00:00:00"/>
    <d v="2021-06-01T00:00:00"/>
    <n v="508"/>
    <x v="1"/>
    <n v="20315.86"/>
    <n v="20315.86"/>
    <n v="3.3000000000000002E-2"/>
    <n v="55.87"/>
    <n v="13321.14"/>
    <n v="0"/>
    <n v="0"/>
    <n v="0"/>
    <n v="0"/>
    <n v="0"/>
    <n v="0"/>
    <n v="0"/>
    <n v="0"/>
    <n v="0"/>
    <n v="0"/>
    <n v="0"/>
    <s v="FI-3830-House Reg"/>
    <x v="17"/>
    <n v="15"/>
    <s v="Nat Gas Distribution Plant"/>
    <s v="383-House Regulators"/>
    <n v="0"/>
    <n v="0"/>
    <x v="2"/>
    <n v="0"/>
    <n v="0"/>
    <n v="0"/>
    <n v="20315.86"/>
    <n v="0"/>
    <n v="0"/>
    <n v="0"/>
    <n v="0"/>
    <n v="0"/>
    <n v="0"/>
    <n v="0"/>
    <n v="55.870000000000005"/>
    <n v="55.87"/>
    <n v="0"/>
    <n v="13321.14"/>
    <n v="55.87"/>
  </r>
  <r>
    <n v="1"/>
    <d v="2020-05-01T00:00:00"/>
    <d v="2021-06-01T00:00:00"/>
    <n v="508"/>
    <x v="2"/>
    <n v="20315.86"/>
    <n v="20315.86"/>
    <n v="3.3000000000000002E-2"/>
    <n v="55.87"/>
    <n v="13377.01"/>
    <n v="0"/>
    <n v="0"/>
    <n v="0"/>
    <n v="0"/>
    <n v="0"/>
    <n v="0"/>
    <n v="0"/>
    <n v="0"/>
    <n v="0"/>
    <n v="0"/>
    <n v="0"/>
    <s v="FI-3830-House Reg"/>
    <x v="17"/>
    <n v="15"/>
    <s v="Nat Gas Distribution Plant"/>
    <s v="383-House Regulators"/>
    <n v="0"/>
    <n v="0"/>
    <x v="2"/>
    <n v="0"/>
    <n v="0"/>
    <n v="0"/>
    <n v="20315.86"/>
    <n v="0"/>
    <n v="0"/>
    <n v="0"/>
    <n v="0"/>
    <n v="0"/>
    <n v="0"/>
    <n v="0"/>
    <n v="55.870000000000005"/>
    <n v="55.87"/>
    <n v="0"/>
    <n v="13377.01"/>
    <n v="55.87"/>
  </r>
  <r>
    <n v="1"/>
    <d v="2020-05-01T00:00:00"/>
    <d v="2021-06-01T00:00:00"/>
    <n v="508"/>
    <x v="3"/>
    <n v="20315.86"/>
    <n v="20315.86"/>
    <n v="3.3000000000000002E-2"/>
    <n v="55.87"/>
    <n v="13432.88"/>
    <n v="0"/>
    <n v="0"/>
    <n v="0"/>
    <n v="0"/>
    <n v="0"/>
    <n v="0"/>
    <n v="0"/>
    <n v="0"/>
    <n v="0"/>
    <n v="0"/>
    <n v="0"/>
    <s v="FI-3830-House Reg"/>
    <x v="17"/>
    <n v="15"/>
    <s v="Nat Gas Distribution Plant"/>
    <s v="383-House Regulators"/>
    <n v="0"/>
    <n v="0"/>
    <x v="2"/>
    <n v="0"/>
    <n v="0"/>
    <n v="0"/>
    <n v="20315.86"/>
    <n v="0"/>
    <n v="0"/>
    <n v="0"/>
    <n v="0"/>
    <n v="0"/>
    <n v="0"/>
    <n v="0"/>
    <n v="55.870000000000005"/>
    <n v="55.87"/>
    <n v="0"/>
    <n v="13432.88"/>
    <n v="55.87"/>
  </r>
  <r>
    <n v="1"/>
    <d v="2020-05-01T00:00:00"/>
    <d v="2021-06-01T00:00:00"/>
    <n v="508"/>
    <x v="4"/>
    <n v="20315.86"/>
    <n v="20315.86"/>
    <n v="3.3000000000000002E-2"/>
    <n v="55.87"/>
    <n v="13488.75"/>
    <n v="0"/>
    <n v="0"/>
    <n v="0"/>
    <n v="0"/>
    <n v="0"/>
    <n v="0"/>
    <n v="0"/>
    <n v="0"/>
    <n v="0"/>
    <n v="0"/>
    <n v="0"/>
    <s v="FI-3830-House Reg"/>
    <x v="17"/>
    <n v="15"/>
    <s v="Nat Gas Distribution Plant"/>
    <s v="383-House Regulators"/>
    <n v="0"/>
    <n v="0"/>
    <x v="2"/>
    <n v="0"/>
    <n v="0"/>
    <n v="0"/>
    <n v="20315.86"/>
    <n v="0"/>
    <n v="0"/>
    <n v="0"/>
    <n v="0"/>
    <n v="0"/>
    <n v="0"/>
    <n v="0"/>
    <n v="55.870000000000005"/>
    <n v="55.87"/>
    <n v="0"/>
    <n v="13488.75"/>
    <n v="55.87"/>
  </r>
  <r>
    <n v="1"/>
    <d v="2020-05-01T00:00:00"/>
    <d v="2021-06-01T00:00:00"/>
    <n v="508"/>
    <x v="5"/>
    <n v="20315.86"/>
    <n v="20315.86"/>
    <n v="3.3000000000000002E-2"/>
    <n v="55.87"/>
    <n v="13544.62"/>
    <n v="0"/>
    <n v="0"/>
    <n v="0"/>
    <n v="0"/>
    <n v="0"/>
    <n v="0"/>
    <n v="0"/>
    <n v="0"/>
    <n v="0"/>
    <n v="0"/>
    <n v="0"/>
    <s v="FI-3830-House Reg"/>
    <x v="17"/>
    <n v="15"/>
    <s v="Nat Gas Distribution Plant"/>
    <s v="383-House Regulators"/>
    <n v="0"/>
    <n v="0"/>
    <x v="2"/>
    <n v="0"/>
    <n v="0"/>
    <n v="0"/>
    <n v="20315.86"/>
    <n v="0"/>
    <n v="0"/>
    <n v="0"/>
    <n v="0"/>
    <n v="0"/>
    <n v="0"/>
    <n v="0"/>
    <n v="55.870000000000005"/>
    <n v="55.87"/>
    <n v="0"/>
    <n v="13544.62"/>
    <n v="55.87"/>
  </r>
  <r>
    <n v="1"/>
    <d v="2020-05-01T00:00:00"/>
    <d v="2021-06-01T00:00:00"/>
    <n v="200417"/>
    <x v="0"/>
    <n v="0"/>
    <n v="0"/>
    <n v="2.7E-2"/>
    <n v="0"/>
    <n v="0.44"/>
    <n v="0"/>
    <n v="0"/>
    <n v="0"/>
    <n v="0"/>
    <n v="0"/>
    <n v="0"/>
    <n v="0"/>
    <n v="0"/>
    <n v="0"/>
    <n v="0"/>
    <n v="0"/>
    <s v="FI-3840-House Reg Installs"/>
    <x v="18"/>
    <n v="15"/>
    <s v="Nat Gas Distribution Plant"/>
    <s v="384-House Reg Installations"/>
    <n v="0"/>
    <n v="0"/>
    <x v="2"/>
    <n v="0"/>
    <n v="0"/>
    <n v="0"/>
    <n v="0"/>
    <n v="0"/>
    <n v="0"/>
    <n v="0"/>
    <n v="0"/>
    <n v="0"/>
    <n v="0"/>
    <n v="0"/>
    <n v="0"/>
    <n v="0"/>
    <n v="0"/>
    <n v="0.44"/>
    <n v="0"/>
  </r>
  <r>
    <n v="1"/>
    <d v="2020-05-01T00:00:00"/>
    <d v="2021-06-01T00:00:00"/>
    <n v="200417"/>
    <x v="1"/>
    <n v="0"/>
    <n v="0"/>
    <n v="2.7E-2"/>
    <n v="0"/>
    <n v="0.44"/>
    <n v="0"/>
    <n v="0"/>
    <n v="0"/>
    <n v="0"/>
    <n v="0"/>
    <n v="0"/>
    <n v="0"/>
    <n v="0"/>
    <n v="0"/>
    <n v="0"/>
    <n v="0"/>
    <s v="FI-3840-House Reg Installs"/>
    <x v="18"/>
    <n v="15"/>
    <s v="Nat Gas Distribution Plant"/>
    <s v="384-House Reg Installations"/>
    <n v="0"/>
    <n v="0"/>
    <x v="2"/>
    <n v="0"/>
    <n v="0"/>
    <n v="0"/>
    <n v="0"/>
    <n v="0"/>
    <n v="0"/>
    <n v="0"/>
    <n v="0"/>
    <n v="0"/>
    <n v="0"/>
    <n v="0"/>
    <n v="0"/>
    <n v="0"/>
    <n v="0"/>
    <n v="0.44"/>
    <n v="0"/>
  </r>
  <r>
    <n v="1"/>
    <d v="2020-05-01T00:00:00"/>
    <d v="2021-06-01T00:00:00"/>
    <n v="200417"/>
    <x v="2"/>
    <n v="0"/>
    <n v="0"/>
    <n v="2.7E-2"/>
    <n v="0"/>
    <n v="0.44"/>
    <n v="0"/>
    <n v="0"/>
    <n v="0"/>
    <n v="0"/>
    <n v="0"/>
    <n v="0"/>
    <n v="0"/>
    <n v="0"/>
    <n v="0"/>
    <n v="0"/>
    <n v="0"/>
    <s v="FI-3840-House Reg Installs"/>
    <x v="18"/>
    <n v="15"/>
    <s v="Nat Gas Distribution Plant"/>
    <s v="384-House Reg Installations"/>
    <n v="0"/>
    <n v="0"/>
    <x v="2"/>
    <n v="0"/>
    <n v="0"/>
    <n v="0"/>
    <n v="0"/>
    <n v="0"/>
    <n v="0"/>
    <n v="0"/>
    <n v="0"/>
    <n v="0"/>
    <n v="0"/>
    <n v="0"/>
    <n v="0"/>
    <n v="0"/>
    <n v="0"/>
    <n v="0.44"/>
    <n v="0"/>
  </r>
  <r>
    <n v="1"/>
    <d v="2020-05-01T00:00:00"/>
    <d v="2021-06-01T00:00:00"/>
    <n v="200417"/>
    <x v="3"/>
    <n v="0"/>
    <n v="0"/>
    <n v="2.7E-2"/>
    <n v="0"/>
    <n v="0.44"/>
    <n v="0"/>
    <n v="0"/>
    <n v="0"/>
    <n v="0"/>
    <n v="0"/>
    <n v="0"/>
    <n v="0"/>
    <n v="0"/>
    <n v="0"/>
    <n v="0"/>
    <n v="0"/>
    <s v="FI-3840-House Reg Installs"/>
    <x v="18"/>
    <n v="15"/>
    <s v="Nat Gas Distribution Plant"/>
    <s v="384-House Reg Installations"/>
    <n v="0"/>
    <n v="0"/>
    <x v="2"/>
    <n v="0"/>
    <n v="0"/>
    <n v="0"/>
    <n v="0"/>
    <n v="0"/>
    <n v="0"/>
    <n v="0"/>
    <n v="0"/>
    <n v="0"/>
    <n v="0"/>
    <n v="0"/>
    <n v="0"/>
    <n v="0"/>
    <n v="0"/>
    <n v="0.44"/>
    <n v="0"/>
  </r>
  <r>
    <n v="1"/>
    <d v="2020-05-01T00:00:00"/>
    <d v="2021-06-01T00:00:00"/>
    <n v="200417"/>
    <x v="4"/>
    <n v="0"/>
    <n v="0"/>
    <n v="2.7E-2"/>
    <n v="0"/>
    <n v="0.44"/>
    <n v="0"/>
    <n v="0"/>
    <n v="0"/>
    <n v="0"/>
    <n v="0"/>
    <n v="0"/>
    <n v="0"/>
    <n v="0"/>
    <n v="0"/>
    <n v="0"/>
    <n v="0"/>
    <s v="FI-3840-House Reg Installs"/>
    <x v="18"/>
    <n v="15"/>
    <s v="Nat Gas Distribution Plant"/>
    <s v="384-House Reg Installations"/>
    <n v="0"/>
    <n v="0"/>
    <x v="2"/>
    <n v="0"/>
    <n v="0"/>
    <n v="0"/>
    <n v="0"/>
    <n v="0"/>
    <n v="0"/>
    <n v="0"/>
    <n v="0"/>
    <n v="0"/>
    <n v="0"/>
    <n v="0"/>
    <n v="0"/>
    <n v="0"/>
    <n v="0"/>
    <n v="0.44"/>
    <n v="0"/>
  </r>
  <r>
    <n v="1"/>
    <d v="2020-05-01T00:00:00"/>
    <d v="2021-06-01T00:00:00"/>
    <n v="200417"/>
    <x v="5"/>
    <n v="0"/>
    <n v="0"/>
    <n v="2.7E-2"/>
    <n v="0"/>
    <n v="0.44"/>
    <n v="0"/>
    <n v="0"/>
    <n v="0"/>
    <n v="0"/>
    <n v="0"/>
    <n v="0"/>
    <n v="0"/>
    <n v="0"/>
    <n v="0"/>
    <n v="0"/>
    <n v="0"/>
    <s v="FI-3840-House Reg Installs"/>
    <x v="18"/>
    <n v="15"/>
    <s v="Nat Gas Distribution Plant"/>
    <s v="384-House Reg Installations"/>
    <n v="0"/>
    <n v="0"/>
    <x v="2"/>
    <n v="0"/>
    <n v="0"/>
    <n v="0"/>
    <n v="0"/>
    <n v="0"/>
    <n v="0"/>
    <n v="0"/>
    <n v="0"/>
    <n v="0"/>
    <n v="0"/>
    <n v="0"/>
    <n v="0"/>
    <n v="0"/>
    <n v="0"/>
    <n v="0.44"/>
    <n v="0"/>
  </r>
  <r>
    <n v="1"/>
    <d v="2020-05-01T00:00:00"/>
    <d v="2021-06-01T00:00:00"/>
    <n v="509"/>
    <x v="0"/>
    <n v="99570.17"/>
    <n v="99570.17"/>
    <n v="2.3E-2"/>
    <n v="190.84"/>
    <n v="98817.14"/>
    <n v="0"/>
    <n v="0"/>
    <n v="0"/>
    <n v="0"/>
    <n v="0"/>
    <n v="0"/>
    <n v="0"/>
    <n v="0"/>
    <n v="0"/>
    <n v="0"/>
    <n v="0"/>
    <s v="FI-3850-M&amp;R Stat Eq-Ind"/>
    <x v="19"/>
    <n v="15"/>
    <s v="Nat Gas Distribution Plant"/>
    <s v="385-Industrial M&amp;R Stat Equip"/>
    <n v="0"/>
    <n v="0"/>
    <x v="2"/>
    <n v="0"/>
    <n v="0"/>
    <n v="0"/>
    <n v="99570.17"/>
    <n v="0"/>
    <n v="0"/>
    <n v="0"/>
    <n v="0"/>
    <n v="0"/>
    <n v="0"/>
    <n v="0"/>
    <n v="190.84"/>
    <n v="190.84"/>
    <n v="0"/>
    <n v="98817.14"/>
    <n v="190.84"/>
  </r>
  <r>
    <n v="1"/>
    <d v="2020-05-01T00:00:00"/>
    <d v="2021-06-01T00:00:00"/>
    <n v="509"/>
    <x v="1"/>
    <n v="99570.17"/>
    <n v="99570.17"/>
    <n v="2.3E-2"/>
    <n v="190.84"/>
    <n v="99007.98"/>
    <n v="0"/>
    <n v="0"/>
    <n v="0"/>
    <n v="0"/>
    <n v="0"/>
    <n v="0"/>
    <n v="0"/>
    <n v="0"/>
    <n v="0"/>
    <n v="0"/>
    <n v="0"/>
    <s v="FI-3850-M&amp;R Stat Eq-Ind"/>
    <x v="19"/>
    <n v="15"/>
    <s v="Nat Gas Distribution Plant"/>
    <s v="385-Industrial M&amp;R Stat Equip"/>
    <n v="0"/>
    <n v="0"/>
    <x v="2"/>
    <n v="0"/>
    <n v="0"/>
    <n v="0"/>
    <n v="99570.17"/>
    <n v="0"/>
    <n v="0"/>
    <n v="0"/>
    <n v="0"/>
    <n v="0"/>
    <n v="0"/>
    <n v="0"/>
    <n v="190.84"/>
    <n v="190.84"/>
    <n v="0"/>
    <n v="99007.98"/>
    <n v="190.84"/>
  </r>
  <r>
    <n v="1"/>
    <d v="2020-05-01T00:00:00"/>
    <d v="2021-06-01T00:00:00"/>
    <n v="509"/>
    <x v="2"/>
    <n v="99570.17"/>
    <n v="99570.17"/>
    <n v="2.3E-2"/>
    <n v="190.84"/>
    <n v="99198.82"/>
    <n v="0"/>
    <n v="0"/>
    <n v="0"/>
    <n v="0"/>
    <n v="0"/>
    <n v="0"/>
    <n v="0"/>
    <n v="0"/>
    <n v="0"/>
    <n v="0"/>
    <n v="0"/>
    <s v="FI-3850-M&amp;R Stat Eq-Ind"/>
    <x v="19"/>
    <n v="15"/>
    <s v="Nat Gas Distribution Plant"/>
    <s v="385-Industrial M&amp;R Stat Equip"/>
    <n v="0"/>
    <n v="0"/>
    <x v="2"/>
    <n v="0"/>
    <n v="0"/>
    <n v="0"/>
    <n v="99570.17"/>
    <n v="0"/>
    <n v="0"/>
    <n v="0"/>
    <n v="0"/>
    <n v="0"/>
    <n v="0"/>
    <n v="0"/>
    <n v="190.84"/>
    <n v="190.84"/>
    <n v="0"/>
    <n v="99198.82"/>
    <n v="190.84"/>
  </r>
  <r>
    <n v="1"/>
    <d v="2020-05-01T00:00:00"/>
    <d v="2021-06-01T00:00:00"/>
    <n v="509"/>
    <x v="3"/>
    <n v="99570.17"/>
    <n v="99570.17"/>
    <n v="2.3E-2"/>
    <n v="190.84"/>
    <n v="99389.66"/>
    <n v="0"/>
    <n v="0"/>
    <n v="0"/>
    <n v="0"/>
    <n v="0"/>
    <n v="0"/>
    <n v="0"/>
    <n v="0"/>
    <n v="0"/>
    <n v="0"/>
    <n v="0"/>
    <s v="FI-3850-M&amp;R Stat Eq-Ind"/>
    <x v="19"/>
    <n v="15"/>
    <s v="Nat Gas Distribution Plant"/>
    <s v="385-Industrial M&amp;R Stat Equip"/>
    <n v="0"/>
    <n v="0"/>
    <x v="2"/>
    <n v="0"/>
    <n v="0"/>
    <n v="0"/>
    <n v="99570.17"/>
    <n v="0"/>
    <n v="0"/>
    <n v="0"/>
    <n v="0"/>
    <n v="0"/>
    <n v="0"/>
    <n v="0"/>
    <n v="190.84"/>
    <n v="190.84"/>
    <n v="0"/>
    <n v="99389.66"/>
    <n v="190.84"/>
  </r>
  <r>
    <n v="1"/>
    <d v="2020-05-01T00:00:00"/>
    <d v="2021-06-01T00:00:00"/>
    <n v="509"/>
    <x v="4"/>
    <n v="99570.17"/>
    <n v="99570.17"/>
    <n v="2.3E-2"/>
    <n v="190.84"/>
    <n v="99570.17"/>
    <n v="0"/>
    <n v="0"/>
    <n v="-10.33"/>
    <n v="0"/>
    <n v="0"/>
    <n v="0"/>
    <n v="0"/>
    <n v="0"/>
    <n v="0"/>
    <n v="0"/>
    <n v="0"/>
    <s v="FI-3850-M&amp;R Stat Eq-Ind"/>
    <x v="19"/>
    <n v="15"/>
    <s v="Nat Gas Distribution Plant"/>
    <s v="385-Industrial M&amp;R Stat Equip"/>
    <n v="0"/>
    <n v="0"/>
    <x v="2"/>
    <n v="0"/>
    <n v="0"/>
    <n v="0"/>
    <n v="99570.17"/>
    <n v="0"/>
    <n v="0"/>
    <n v="0"/>
    <n v="0"/>
    <n v="0"/>
    <n v="0"/>
    <n v="0"/>
    <n v="180.51"/>
    <n v="180.51"/>
    <n v="0"/>
    <n v="99570.17"/>
    <n v="180.51"/>
  </r>
  <r>
    <n v="1"/>
    <d v="2020-05-01T00:00:00"/>
    <d v="2021-06-01T00:00:00"/>
    <n v="509"/>
    <x v="5"/>
    <n v="99570.17"/>
    <n v="99570.17"/>
    <n v="2.3E-2"/>
    <n v="190.84"/>
    <n v="99570.17"/>
    <n v="0"/>
    <n v="0"/>
    <n v="-190.84"/>
    <n v="0"/>
    <n v="0"/>
    <n v="0"/>
    <n v="0"/>
    <n v="0"/>
    <n v="0"/>
    <n v="0"/>
    <n v="0"/>
    <s v="FI-3850-M&amp;R Stat Eq-Ind"/>
    <x v="19"/>
    <n v="15"/>
    <s v="Nat Gas Distribution Plant"/>
    <s v="385-Industrial M&amp;R Stat Equip"/>
    <n v="0"/>
    <n v="0"/>
    <x v="2"/>
    <n v="0"/>
    <n v="0"/>
    <n v="0"/>
    <n v="99570.17"/>
    <n v="0"/>
    <n v="0"/>
    <n v="0"/>
    <n v="0"/>
    <n v="0"/>
    <n v="0"/>
    <n v="0"/>
    <n v="0"/>
    <n v="0"/>
    <n v="0"/>
    <n v="99570.17"/>
    <n v="0"/>
  </r>
  <r>
    <n v="1"/>
    <d v="2020-05-01T00:00:00"/>
    <d v="2021-06-01T00:00:00"/>
    <n v="520"/>
    <x v="0"/>
    <n v="0"/>
    <n v="0"/>
    <n v="0"/>
    <n v="0"/>
    <n v="0"/>
    <n v="0"/>
    <n v="0"/>
    <n v="0"/>
    <n v="0"/>
    <n v="0"/>
    <n v="0"/>
    <n v="0"/>
    <n v="0"/>
    <n v="0"/>
    <n v="0"/>
    <n v="0"/>
    <s v="FI-3890-Land &amp; Land Rights"/>
    <x v="21"/>
    <n v="16"/>
    <s v="Nat Gas General Plant"/>
    <s v="389-Land -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520"/>
    <x v="1"/>
    <n v="0"/>
    <n v="0"/>
    <n v="0"/>
    <n v="0"/>
    <n v="0"/>
    <n v="0"/>
    <n v="0"/>
    <n v="0"/>
    <n v="0"/>
    <n v="0"/>
    <n v="0"/>
    <n v="0"/>
    <n v="0"/>
    <n v="0"/>
    <n v="0"/>
    <n v="0"/>
    <s v="FI-3890-Land &amp; Land Rights"/>
    <x v="21"/>
    <n v="16"/>
    <s v="Nat Gas General Plant"/>
    <s v="389-Land -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520"/>
    <x v="2"/>
    <n v="0"/>
    <n v="0"/>
    <n v="0"/>
    <n v="0"/>
    <n v="0"/>
    <n v="0"/>
    <n v="0"/>
    <n v="0"/>
    <n v="0"/>
    <n v="0"/>
    <n v="0"/>
    <n v="0"/>
    <n v="0"/>
    <n v="0"/>
    <n v="0"/>
    <n v="0"/>
    <s v="FI-3890-Land &amp; Land Rights"/>
    <x v="21"/>
    <n v="16"/>
    <s v="Nat Gas General Plant"/>
    <s v="389-Land -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520"/>
    <x v="3"/>
    <n v="0"/>
    <n v="0"/>
    <n v="0"/>
    <n v="0"/>
    <n v="0"/>
    <n v="0"/>
    <n v="0"/>
    <n v="0"/>
    <n v="0"/>
    <n v="0"/>
    <n v="0"/>
    <n v="0"/>
    <n v="0"/>
    <n v="0"/>
    <n v="0"/>
    <n v="0"/>
    <s v="FI-3890-Land &amp; Land Rights"/>
    <x v="21"/>
    <n v="16"/>
    <s v="Nat Gas General Plant"/>
    <s v="389-Land -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520"/>
    <x v="4"/>
    <n v="0"/>
    <n v="0"/>
    <n v="0"/>
    <n v="0"/>
    <n v="0"/>
    <n v="0"/>
    <n v="0"/>
    <n v="0"/>
    <n v="0"/>
    <n v="0"/>
    <n v="0"/>
    <n v="0"/>
    <n v="0"/>
    <n v="0"/>
    <n v="0"/>
    <n v="0"/>
    <s v="FI-3890-Land &amp; Land Rights"/>
    <x v="21"/>
    <n v="16"/>
    <s v="Nat Gas General Plant"/>
    <s v="389-Land -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520"/>
    <x v="5"/>
    <n v="0"/>
    <n v="0"/>
    <n v="0"/>
    <n v="0"/>
    <n v="0"/>
    <n v="0"/>
    <n v="0"/>
    <n v="0"/>
    <n v="0"/>
    <n v="0"/>
    <n v="0"/>
    <n v="0"/>
    <n v="0"/>
    <n v="0"/>
    <n v="0"/>
    <n v="0"/>
    <s v="FI-3890-Land &amp; Land Rights"/>
    <x v="21"/>
    <n v="16"/>
    <s v="Nat Gas General Plant"/>
    <s v="389-Land -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521"/>
    <x v="0"/>
    <n v="1266.3900000000001"/>
    <n v="1266.3900000000001"/>
    <n v="0"/>
    <n v="0"/>
    <n v="0"/>
    <n v="0"/>
    <n v="0"/>
    <n v="0"/>
    <n v="0"/>
    <n v="0"/>
    <n v="0"/>
    <n v="0"/>
    <n v="0"/>
    <n v="0"/>
    <n v="0"/>
    <n v="0"/>
    <s v="FI-389A-Alloc Land - FB"/>
    <x v="22"/>
    <n v="16"/>
    <s v="Nat Gas General Plant"/>
    <s v="389-Land - General"/>
    <n v="0"/>
    <n v="0"/>
    <x v="2"/>
    <n v="0"/>
    <n v="0"/>
    <n v="0"/>
    <n v="1266.3900000000001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521"/>
    <x v="1"/>
    <n v="1266.3900000000001"/>
    <n v="1266.3900000000001"/>
    <n v="0"/>
    <n v="0"/>
    <n v="0"/>
    <n v="0"/>
    <n v="0"/>
    <n v="0"/>
    <n v="0"/>
    <n v="0"/>
    <n v="0"/>
    <n v="0"/>
    <n v="0"/>
    <n v="0"/>
    <n v="0"/>
    <n v="0"/>
    <s v="FI-389A-Alloc Land - FB"/>
    <x v="22"/>
    <n v="16"/>
    <s v="Nat Gas General Plant"/>
    <s v="389-Land - General"/>
    <n v="0"/>
    <n v="0"/>
    <x v="2"/>
    <n v="0"/>
    <n v="0"/>
    <n v="0"/>
    <n v="1266.3900000000001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521"/>
    <x v="2"/>
    <n v="1266.3900000000001"/>
    <n v="1266.3900000000001"/>
    <n v="0"/>
    <n v="0"/>
    <n v="0"/>
    <n v="0"/>
    <n v="0"/>
    <n v="0"/>
    <n v="0"/>
    <n v="0"/>
    <n v="0"/>
    <n v="0"/>
    <n v="0"/>
    <n v="0"/>
    <n v="0"/>
    <n v="0"/>
    <s v="FI-389A-Alloc Land - FB"/>
    <x v="22"/>
    <n v="16"/>
    <s v="Nat Gas General Plant"/>
    <s v="389-Land - General"/>
    <n v="0"/>
    <n v="0"/>
    <x v="2"/>
    <n v="0"/>
    <n v="0"/>
    <n v="0"/>
    <n v="1266.3900000000001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521"/>
    <x v="3"/>
    <n v="1266.3900000000001"/>
    <n v="1266.3900000000001"/>
    <n v="0"/>
    <n v="0"/>
    <n v="0"/>
    <n v="0"/>
    <n v="0"/>
    <n v="0"/>
    <n v="0"/>
    <n v="0"/>
    <n v="0"/>
    <n v="0"/>
    <n v="0"/>
    <n v="0"/>
    <n v="0"/>
    <n v="0"/>
    <s v="FI-389A-Alloc Land - FB"/>
    <x v="22"/>
    <n v="16"/>
    <s v="Nat Gas General Plant"/>
    <s v="389-Land - General"/>
    <n v="0"/>
    <n v="0"/>
    <x v="2"/>
    <n v="0"/>
    <n v="0"/>
    <n v="0"/>
    <n v="1266.3900000000001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521"/>
    <x v="4"/>
    <n v="1266.3900000000001"/>
    <n v="1266.3900000000001"/>
    <n v="0"/>
    <n v="0"/>
    <n v="0"/>
    <n v="0"/>
    <n v="0"/>
    <n v="0"/>
    <n v="0"/>
    <n v="0"/>
    <n v="0"/>
    <n v="0"/>
    <n v="0"/>
    <n v="0"/>
    <n v="0"/>
    <n v="0"/>
    <s v="FI-389A-Alloc Land - FB"/>
    <x v="22"/>
    <n v="16"/>
    <s v="Nat Gas General Plant"/>
    <s v="389-Land - General"/>
    <n v="0"/>
    <n v="0"/>
    <x v="2"/>
    <n v="0"/>
    <n v="0"/>
    <n v="0"/>
    <n v="1266.3900000000001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521"/>
    <x v="5"/>
    <n v="1266.3900000000001"/>
    <n v="1266.3900000000001"/>
    <n v="0"/>
    <n v="0"/>
    <n v="0"/>
    <n v="0"/>
    <n v="0"/>
    <n v="0"/>
    <n v="0"/>
    <n v="0"/>
    <n v="0"/>
    <n v="0"/>
    <n v="0"/>
    <n v="0"/>
    <n v="0"/>
    <n v="0"/>
    <s v="FI-389A-Alloc Land - FB"/>
    <x v="22"/>
    <n v="16"/>
    <s v="Nat Gas General Plant"/>
    <s v="389-Land - General"/>
    <n v="0"/>
    <n v="0"/>
    <x v="2"/>
    <n v="0"/>
    <n v="0"/>
    <n v="0"/>
    <n v="1266.3900000000001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510"/>
    <x v="0"/>
    <n v="4010.19"/>
    <n v="4010.19"/>
    <n v="2.3E-2"/>
    <n v="7.69"/>
    <n v="614.21"/>
    <n v="0"/>
    <n v="0"/>
    <n v="0"/>
    <n v="0"/>
    <n v="0"/>
    <n v="0"/>
    <n v="0"/>
    <n v="0"/>
    <n v="0"/>
    <n v="0"/>
    <n v="0"/>
    <s v="FI-390A-Alloc Struc&amp;Impr"/>
    <x v="24"/>
    <n v="16"/>
    <s v="Nat Gas General Plant"/>
    <s v="390-Structures and Improvements"/>
    <n v="0"/>
    <n v="0"/>
    <x v="2"/>
    <n v="0"/>
    <n v="0"/>
    <n v="0"/>
    <n v="4010.19"/>
    <n v="0"/>
    <n v="0"/>
    <n v="0"/>
    <n v="0"/>
    <n v="0"/>
    <n v="0"/>
    <n v="0"/>
    <n v="7.69"/>
    <n v="7.69"/>
    <n v="0"/>
    <n v="614.21"/>
    <n v="7.69"/>
  </r>
  <r>
    <n v="1"/>
    <d v="2020-05-01T00:00:00"/>
    <d v="2021-06-01T00:00:00"/>
    <n v="510"/>
    <x v="1"/>
    <n v="4010.19"/>
    <n v="4010.19"/>
    <n v="2.3E-2"/>
    <n v="7.69"/>
    <n v="621.9"/>
    <n v="0"/>
    <n v="0"/>
    <n v="0"/>
    <n v="0"/>
    <n v="0"/>
    <n v="0"/>
    <n v="0"/>
    <n v="0"/>
    <n v="0"/>
    <n v="0"/>
    <n v="0"/>
    <s v="FI-390A-Alloc Struc&amp;Impr"/>
    <x v="24"/>
    <n v="16"/>
    <s v="Nat Gas General Plant"/>
    <s v="390-Structures and Improvements"/>
    <n v="0"/>
    <n v="0"/>
    <x v="2"/>
    <n v="0"/>
    <n v="0"/>
    <n v="0"/>
    <n v="4010.19"/>
    <n v="0"/>
    <n v="0"/>
    <n v="0"/>
    <n v="0"/>
    <n v="0"/>
    <n v="0"/>
    <n v="0"/>
    <n v="7.69"/>
    <n v="7.69"/>
    <n v="0"/>
    <n v="621.9"/>
    <n v="7.69"/>
  </r>
  <r>
    <n v="1"/>
    <d v="2020-05-01T00:00:00"/>
    <d v="2021-06-01T00:00:00"/>
    <n v="510"/>
    <x v="2"/>
    <n v="4010.19"/>
    <n v="4010.19"/>
    <n v="2.3E-2"/>
    <n v="7.69"/>
    <n v="629.59"/>
    <n v="0"/>
    <n v="0"/>
    <n v="0"/>
    <n v="0"/>
    <n v="0"/>
    <n v="0"/>
    <n v="0"/>
    <n v="0"/>
    <n v="0"/>
    <n v="0"/>
    <n v="0"/>
    <s v="FI-390A-Alloc Struc&amp;Impr"/>
    <x v="24"/>
    <n v="16"/>
    <s v="Nat Gas General Plant"/>
    <s v="390-Structures and Improvements"/>
    <n v="0"/>
    <n v="0"/>
    <x v="2"/>
    <n v="0"/>
    <n v="0"/>
    <n v="0"/>
    <n v="4010.19"/>
    <n v="0"/>
    <n v="0"/>
    <n v="0"/>
    <n v="0"/>
    <n v="0"/>
    <n v="0"/>
    <n v="0"/>
    <n v="7.69"/>
    <n v="7.69"/>
    <n v="0"/>
    <n v="629.59"/>
    <n v="7.69"/>
  </r>
  <r>
    <n v="1"/>
    <d v="2020-05-01T00:00:00"/>
    <d v="2021-06-01T00:00:00"/>
    <n v="510"/>
    <x v="3"/>
    <n v="4010.19"/>
    <n v="4010.19"/>
    <n v="2.3E-2"/>
    <n v="7.69"/>
    <n v="637.28"/>
    <n v="0"/>
    <n v="0"/>
    <n v="0"/>
    <n v="0"/>
    <n v="0"/>
    <n v="0"/>
    <n v="0"/>
    <n v="0"/>
    <n v="0"/>
    <n v="0"/>
    <n v="0"/>
    <s v="FI-390A-Alloc Struc&amp;Impr"/>
    <x v="24"/>
    <n v="16"/>
    <s v="Nat Gas General Plant"/>
    <s v="390-Structures and Improvements"/>
    <n v="0"/>
    <n v="0"/>
    <x v="2"/>
    <n v="0"/>
    <n v="0"/>
    <n v="0"/>
    <n v="4010.19"/>
    <n v="0"/>
    <n v="0"/>
    <n v="0"/>
    <n v="0"/>
    <n v="0"/>
    <n v="0"/>
    <n v="0"/>
    <n v="7.69"/>
    <n v="7.69"/>
    <n v="0"/>
    <n v="637.28"/>
    <n v="7.69"/>
  </r>
  <r>
    <n v="1"/>
    <d v="2020-05-01T00:00:00"/>
    <d v="2021-06-01T00:00:00"/>
    <n v="510"/>
    <x v="4"/>
    <n v="4010.19"/>
    <n v="4010.19"/>
    <n v="2.3E-2"/>
    <n v="7.69"/>
    <n v="644.97"/>
    <n v="0"/>
    <n v="0"/>
    <n v="0"/>
    <n v="0"/>
    <n v="0"/>
    <n v="0"/>
    <n v="0"/>
    <n v="0"/>
    <n v="0"/>
    <n v="0"/>
    <n v="0"/>
    <s v="FI-390A-Alloc Struc&amp;Impr"/>
    <x v="24"/>
    <n v="16"/>
    <s v="Nat Gas General Plant"/>
    <s v="390-Structures and Improvements"/>
    <n v="0"/>
    <n v="0"/>
    <x v="2"/>
    <n v="0"/>
    <n v="0"/>
    <n v="0"/>
    <n v="4010.19"/>
    <n v="0"/>
    <n v="0"/>
    <n v="0"/>
    <n v="0"/>
    <n v="0"/>
    <n v="0"/>
    <n v="0"/>
    <n v="7.69"/>
    <n v="7.69"/>
    <n v="0"/>
    <n v="644.97"/>
    <n v="7.69"/>
  </r>
  <r>
    <n v="1"/>
    <d v="2020-05-01T00:00:00"/>
    <d v="2021-06-01T00:00:00"/>
    <n v="510"/>
    <x v="5"/>
    <n v="4010.19"/>
    <n v="4010.19"/>
    <n v="2.3E-2"/>
    <n v="7.69"/>
    <n v="652.66"/>
    <n v="0"/>
    <n v="0"/>
    <n v="0"/>
    <n v="0"/>
    <n v="0"/>
    <n v="0"/>
    <n v="0"/>
    <n v="0"/>
    <n v="0"/>
    <n v="0"/>
    <n v="0"/>
    <s v="FI-390A-Alloc Struc&amp;Impr"/>
    <x v="24"/>
    <n v="16"/>
    <s v="Nat Gas General Plant"/>
    <s v="390-Structures and Improvements"/>
    <n v="0"/>
    <n v="0"/>
    <x v="2"/>
    <n v="0"/>
    <n v="0"/>
    <n v="0"/>
    <n v="4010.19"/>
    <n v="0"/>
    <n v="0"/>
    <n v="0"/>
    <n v="0"/>
    <n v="0"/>
    <n v="0"/>
    <n v="0"/>
    <n v="7.69"/>
    <n v="7.69"/>
    <n v="0"/>
    <n v="652.66"/>
    <n v="7.69"/>
  </r>
  <r>
    <n v="1"/>
    <d v="2020-05-01T00:00:00"/>
    <d v="2021-06-01T00:00:00"/>
    <n v="200414"/>
    <x v="0"/>
    <n v="0"/>
    <n v="0"/>
    <n v="0.1"/>
    <n v="0"/>
    <n v="-3629.82"/>
    <n v="0"/>
    <n v="0"/>
    <n v="0"/>
    <n v="0"/>
    <n v="0"/>
    <n v="0"/>
    <n v="0"/>
    <n v="0"/>
    <n v="0"/>
    <n v="-182.42"/>
    <n v="0"/>
    <s v="FI-3912-Comp Hdwr"/>
    <x v="26"/>
    <n v="16"/>
    <s v="Nat Gas General Plant"/>
    <s v="3912-Comp Hdwr"/>
    <n v="0"/>
    <n v="0"/>
    <x v="2"/>
    <n v="0"/>
    <n v="0"/>
    <n v="0"/>
    <n v="0"/>
    <n v="0"/>
    <n v="0"/>
    <n v="0"/>
    <n v="0"/>
    <n v="0"/>
    <n v="0"/>
    <n v="0"/>
    <n v="0"/>
    <n v="-182.42"/>
    <n v="0"/>
    <n v="-3629.82"/>
    <n v="-182.42"/>
  </r>
  <r>
    <n v="1"/>
    <d v="2020-05-01T00:00:00"/>
    <d v="2021-06-01T00:00:00"/>
    <n v="200414"/>
    <x v="1"/>
    <n v="0"/>
    <n v="0"/>
    <n v="0.1"/>
    <n v="0"/>
    <n v="-3812.24"/>
    <n v="0"/>
    <n v="0"/>
    <n v="0"/>
    <n v="0"/>
    <n v="0"/>
    <n v="0"/>
    <n v="0"/>
    <n v="0"/>
    <n v="0"/>
    <n v="-182.42"/>
    <n v="0"/>
    <s v="FI-3912-Comp Hdwr"/>
    <x v="26"/>
    <n v="16"/>
    <s v="Nat Gas General Plant"/>
    <s v="3912-Comp Hdwr"/>
    <n v="0"/>
    <n v="0"/>
    <x v="2"/>
    <n v="0"/>
    <n v="0"/>
    <n v="0"/>
    <n v="0"/>
    <n v="0"/>
    <n v="0"/>
    <n v="0"/>
    <n v="0"/>
    <n v="0"/>
    <n v="0"/>
    <n v="0"/>
    <n v="0"/>
    <n v="-182.42"/>
    <n v="0"/>
    <n v="-3812.24"/>
    <n v="-182.42"/>
  </r>
  <r>
    <n v="1"/>
    <d v="2020-05-01T00:00:00"/>
    <d v="2021-06-01T00:00:00"/>
    <n v="200414"/>
    <x v="2"/>
    <n v="0"/>
    <n v="0"/>
    <n v="0.1"/>
    <n v="0"/>
    <n v="-3994.66"/>
    <n v="0"/>
    <n v="0"/>
    <n v="0"/>
    <n v="0"/>
    <n v="0"/>
    <n v="0"/>
    <n v="0"/>
    <n v="0"/>
    <n v="0"/>
    <n v="-182.42"/>
    <n v="0"/>
    <s v="FI-3912-Comp Hdwr"/>
    <x v="26"/>
    <n v="16"/>
    <s v="Nat Gas General Plant"/>
    <s v="3912-Comp Hdwr"/>
    <n v="0"/>
    <n v="0"/>
    <x v="2"/>
    <n v="0"/>
    <n v="0"/>
    <n v="0"/>
    <n v="0"/>
    <n v="0"/>
    <n v="0"/>
    <n v="0"/>
    <n v="0"/>
    <n v="0"/>
    <n v="0"/>
    <n v="0"/>
    <n v="0"/>
    <n v="-182.42"/>
    <n v="0"/>
    <n v="-3994.66"/>
    <n v="-182.42"/>
  </r>
  <r>
    <n v="1"/>
    <d v="2020-05-01T00:00:00"/>
    <d v="2021-06-01T00:00:00"/>
    <n v="200414"/>
    <x v="3"/>
    <n v="0"/>
    <n v="0"/>
    <n v="0.1"/>
    <n v="0"/>
    <n v="-4177.08"/>
    <n v="0"/>
    <n v="0"/>
    <n v="0"/>
    <n v="0"/>
    <n v="0"/>
    <n v="0"/>
    <n v="0"/>
    <n v="0"/>
    <n v="0"/>
    <n v="-182.42"/>
    <n v="0"/>
    <s v="FI-3912-Comp Hdwr"/>
    <x v="26"/>
    <n v="16"/>
    <s v="Nat Gas General Plant"/>
    <s v="3912-Comp Hdwr"/>
    <n v="0"/>
    <n v="0"/>
    <x v="2"/>
    <n v="0"/>
    <n v="0"/>
    <n v="0"/>
    <n v="0"/>
    <n v="0"/>
    <n v="0"/>
    <n v="0"/>
    <n v="0"/>
    <n v="0"/>
    <n v="0"/>
    <n v="0"/>
    <n v="0"/>
    <n v="-182.42"/>
    <n v="0"/>
    <n v="-4177.08"/>
    <n v="-182.42"/>
  </r>
  <r>
    <n v="1"/>
    <d v="2020-05-01T00:00:00"/>
    <d v="2021-06-01T00:00:00"/>
    <n v="200414"/>
    <x v="4"/>
    <n v="0"/>
    <n v="0"/>
    <n v="0.1"/>
    <n v="0"/>
    <n v="-4359.5"/>
    <n v="0"/>
    <n v="0"/>
    <n v="0"/>
    <n v="0"/>
    <n v="0"/>
    <n v="0"/>
    <n v="0"/>
    <n v="0"/>
    <n v="0"/>
    <n v="-182.42"/>
    <n v="0"/>
    <s v="FI-3912-Comp Hdwr"/>
    <x v="26"/>
    <n v="16"/>
    <s v="Nat Gas General Plant"/>
    <s v="3912-Comp Hdwr"/>
    <n v="0"/>
    <n v="0"/>
    <x v="2"/>
    <n v="0"/>
    <n v="0"/>
    <n v="0"/>
    <n v="0"/>
    <n v="0"/>
    <n v="0"/>
    <n v="0"/>
    <n v="0"/>
    <n v="0"/>
    <n v="0"/>
    <n v="0"/>
    <n v="0"/>
    <n v="-182.42"/>
    <n v="0"/>
    <n v="-4359.5"/>
    <n v="-182.42"/>
  </r>
  <r>
    <n v="1"/>
    <d v="2020-05-01T00:00:00"/>
    <d v="2021-06-01T00:00:00"/>
    <n v="200414"/>
    <x v="5"/>
    <n v="0"/>
    <n v="0"/>
    <n v="0.1"/>
    <n v="0"/>
    <n v="-4541.92"/>
    <n v="0"/>
    <n v="0"/>
    <n v="0"/>
    <n v="0"/>
    <n v="0"/>
    <n v="0"/>
    <n v="0"/>
    <n v="0"/>
    <n v="0"/>
    <n v="-182.42"/>
    <n v="0"/>
    <s v="FI-3912-Comp Hdwr"/>
    <x v="26"/>
    <n v="16"/>
    <s v="Nat Gas General Plant"/>
    <s v="3912-Comp Hdwr"/>
    <n v="0"/>
    <n v="0"/>
    <x v="2"/>
    <n v="0"/>
    <n v="0"/>
    <n v="0"/>
    <n v="0"/>
    <n v="0"/>
    <n v="0"/>
    <n v="0"/>
    <n v="0"/>
    <n v="0"/>
    <n v="0"/>
    <n v="0"/>
    <n v="0"/>
    <n v="-182.42"/>
    <n v="0"/>
    <n v="-4541.92"/>
    <n v="-182.42"/>
  </r>
  <r>
    <n v="1"/>
    <d v="2020-05-01T00:00:00"/>
    <d v="2021-06-01T00:00:00"/>
    <n v="511"/>
    <x v="0"/>
    <n v="13227.98"/>
    <n v="13227.98"/>
    <n v="0.05"/>
    <n v="55.12"/>
    <n v="12443.92"/>
    <n v="0"/>
    <n v="0"/>
    <n v="0"/>
    <n v="0"/>
    <n v="0"/>
    <n v="0"/>
    <n v="0"/>
    <n v="0"/>
    <n v="0"/>
    <n v="49.67"/>
    <n v="0"/>
    <s v="FI-3913-Furn &amp; Fix"/>
    <x v="27"/>
    <n v="16"/>
    <s v="Nat Gas General Plant"/>
    <s v="3913-Furn &amp; Fix"/>
    <n v="0"/>
    <n v="0"/>
    <x v="2"/>
    <n v="0"/>
    <n v="0"/>
    <n v="0"/>
    <n v="13227.98"/>
    <n v="0"/>
    <n v="0"/>
    <n v="0"/>
    <n v="0"/>
    <n v="0"/>
    <n v="0"/>
    <n v="0"/>
    <n v="55.120000000000005"/>
    <n v="104.78999999999999"/>
    <n v="0"/>
    <n v="12443.92"/>
    <n v="104.78999999999999"/>
  </r>
  <r>
    <n v="1"/>
    <d v="2020-05-01T00:00:00"/>
    <d v="2021-06-01T00:00:00"/>
    <n v="511"/>
    <x v="1"/>
    <n v="13227.98"/>
    <n v="13227.98"/>
    <n v="0.05"/>
    <n v="55.12"/>
    <n v="12548.71"/>
    <n v="0"/>
    <n v="0"/>
    <n v="0"/>
    <n v="0"/>
    <n v="0"/>
    <n v="0"/>
    <n v="0"/>
    <n v="0"/>
    <n v="0"/>
    <n v="49.67"/>
    <n v="0"/>
    <s v="FI-3913-Furn &amp; Fix"/>
    <x v="27"/>
    <n v="16"/>
    <s v="Nat Gas General Plant"/>
    <s v="3913-Furn &amp; Fix"/>
    <n v="0"/>
    <n v="0"/>
    <x v="2"/>
    <n v="0"/>
    <n v="0"/>
    <n v="0"/>
    <n v="13227.98"/>
    <n v="0"/>
    <n v="0"/>
    <n v="0"/>
    <n v="0"/>
    <n v="0"/>
    <n v="0"/>
    <n v="0"/>
    <n v="55.120000000000005"/>
    <n v="104.78999999999999"/>
    <n v="0"/>
    <n v="12548.71"/>
    <n v="104.78999999999999"/>
  </r>
  <r>
    <n v="1"/>
    <d v="2020-05-01T00:00:00"/>
    <d v="2021-06-01T00:00:00"/>
    <n v="511"/>
    <x v="2"/>
    <n v="13227.98"/>
    <n v="13227.98"/>
    <n v="0.05"/>
    <n v="55.12"/>
    <n v="12653.5"/>
    <n v="0"/>
    <n v="0"/>
    <n v="0"/>
    <n v="0"/>
    <n v="0"/>
    <n v="0"/>
    <n v="0"/>
    <n v="0"/>
    <n v="0"/>
    <n v="49.67"/>
    <n v="0"/>
    <s v="FI-3913-Furn &amp; Fix"/>
    <x v="27"/>
    <n v="16"/>
    <s v="Nat Gas General Plant"/>
    <s v="3913-Furn &amp; Fix"/>
    <n v="0"/>
    <n v="0"/>
    <x v="2"/>
    <n v="0"/>
    <n v="0"/>
    <n v="0"/>
    <n v="13227.98"/>
    <n v="0"/>
    <n v="0"/>
    <n v="0"/>
    <n v="0"/>
    <n v="0"/>
    <n v="0"/>
    <n v="0"/>
    <n v="55.120000000000005"/>
    <n v="104.78999999999999"/>
    <n v="0"/>
    <n v="12653.5"/>
    <n v="104.78999999999999"/>
  </r>
  <r>
    <n v="1"/>
    <d v="2020-05-01T00:00:00"/>
    <d v="2021-06-01T00:00:00"/>
    <n v="511"/>
    <x v="3"/>
    <n v="13227.98"/>
    <n v="13227.98"/>
    <n v="0.05"/>
    <n v="55.12"/>
    <n v="12758.29"/>
    <n v="0"/>
    <n v="0"/>
    <n v="0"/>
    <n v="0"/>
    <n v="0"/>
    <n v="0"/>
    <n v="0"/>
    <n v="0"/>
    <n v="0"/>
    <n v="49.67"/>
    <n v="0"/>
    <s v="FI-3913-Furn &amp; Fix"/>
    <x v="27"/>
    <n v="16"/>
    <s v="Nat Gas General Plant"/>
    <s v="3913-Furn &amp; Fix"/>
    <n v="0"/>
    <n v="0"/>
    <x v="2"/>
    <n v="0"/>
    <n v="0"/>
    <n v="0"/>
    <n v="13227.98"/>
    <n v="0"/>
    <n v="0"/>
    <n v="0"/>
    <n v="0"/>
    <n v="0"/>
    <n v="0"/>
    <n v="0"/>
    <n v="55.120000000000005"/>
    <n v="104.78999999999999"/>
    <n v="0"/>
    <n v="12758.29"/>
    <n v="104.78999999999999"/>
  </r>
  <r>
    <n v="1"/>
    <d v="2020-05-01T00:00:00"/>
    <d v="2021-06-01T00:00:00"/>
    <n v="511"/>
    <x v="4"/>
    <n v="13227.98"/>
    <n v="13227.98"/>
    <n v="0.05"/>
    <n v="55.12"/>
    <n v="12863.08"/>
    <n v="0"/>
    <n v="0"/>
    <n v="0"/>
    <n v="0"/>
    <n v="0"/>
    <n v="0"/>
    <n v="0"/>
    <n v="0"/>
    <n v="0"/>
    <n v="49.67"/>
    <n v="0"/>
    <s v="FI-3913-Furn &amp; Fix"/>
    <x v="27"/>
    <n v="16"/>
    <s v="Nat Gas General Plant"/>
    <s v="3913-Furn &amp; Fix"/>
    <n v="0"/>
    <n v="0"/>
    <x v="2"/>
    <n v="0"/>
    <n v="0"/>
    <n v="0"/>
    <n v="13227.98"/>
    <n v="0"/>
    <n v="0"/>
    <n v="0"/>
    <n v="0"/>
    <n v="0"/>
    <n v="0"/>
    <n v="0"/>
    <n v="55.120000000000005"/>
    <n v="104.78999999999999"/>
    <n v="0"/>
    <n v="12863.08"/>
    <n v="104.78999999999999"/>
  </r>
  <r>
    <n v="1"/>
    <d v="2020-05-01T00:00:00"/>
    <d v="2021-06-01T00:00:00"/>
    <n v="511"/>
    <x v="5"/>
    <n v="13227.98"/>
    <n v="13227.98"/>
    <n v="0.05"/>
    <n v="55.12"/>
    <n v="12967.87"/>
    <n v="0"/>
    <n v="0"/>
    <n v="0"/>
    <n v="0"/>
    <n v="0"/>
    <n v="0"/>
    <n v="0"/>
    <n v="0"/>
    <n v="0"/>
    <n v="49.67"/>
    <n v="0"/>
    <s v="FI-3913-Furn &amp; Fix"/>
    <x v="27"/>
    <n v="16"/>
    <s v="Nat Gas General Plant"/>
    <s v="3913-Furn &amp; Fix"/>
    <n v="0"/>
    <n v="0"/>
    <x v="2"/>
    <n v="0"/>
    <n v="0"/>
    <n v="0"/>
    <n v="13227.98"/>
    <n v="0"/>
    <n v="0"/>
    <n v="0"/>
    <n v="0"/>
    <n v="0"/>
    <n v="0"/>
    <n v="0"/>
    <n v="55.120000000000005"/>
    <n v="104.78999999999999"/>
    <n v="0"/>
    <n v="12967.87"/>
    <n v="104.78999999999999"/>
  </r>
  <r>
    <n v="1"/>
    <d v="2020-05-01T00:00:00"/>
    <d v="2021-06-01T00:00:00"/>
    <n v="512"/>
    <x v="0"/>
    <n v="80953.440000000002"/>
    <n v="80953.440000000002"/>
    <n v="0.1"/>
    <n v="674.61"/>
    <n v="34804.57"/>
    <n v="0"/>
    <n v="0"/>
    <n v="0"/>
    <n v="0"/>
    <n v="0"/>
    <n v="0"/>
    <n v="0"/>
    <n v="0"/>
    <n v="0"/>
    <n v="-45.67"/>
    <n v="0"/>
    <s v="FI-3914-Sys Sftwr"/>
    <x v="28"/>
    <n v="16"/>
    <s v="Nat Gas General Plant"/>
    <s v="3914-Software"/>
    <n v="0"/>
    <n v="0"/>
    <x v="2"/>
    <n v="0"/>
    <n v="0"/>
    <n v="0"/>
    <n v="80953.440000000002"/>
    <n v="0"/>
    <n v="0"/>
    <n v="0"/>
    <n v="0"/>
    <n v="0"/>
    <n v="0"/>
    <n v="0"/>
    <n v="674.61"/>
    <n v="628.94000000000005"/>
    <n v="0"/>
    <n v="34804.57"/>
    <n v="628.94000000000005"/>
  </r>
  <r>
    <n v="1"/>
    <d v="2020-05-01T00:00:00"/>
    <d v="2021-06-01T00:00:00"/>
    <n v="512"/>
    <x v="1"/>
    <n v="80985.070000000007"/>
    <n v="80985.070000000007"/>
    <n v="0.1"/>
    <n v="674.88"/>
    <n v="35433.78"/>
    <n v="0"/>
    <n v="0"/>
    <n v="0"/>
    <n v="0"/>
    <n v="0"/>
    <n v="0"/>
    <n v="0"/>
    <n v="0"/>
    <n v="0"/>
    <n v="-45.67"/>
    <n v="0"/>
    <s v="FI-3914-Sys Sftwr"/>
    <x v="28"/>
    <n v="16"/>
    <s v="Nat Gas General Plant"/>
    <s v="3914-Software"/>
    <n v="0"/>
    <n v="0"/>
    <x v="2"/>
    <n v="0"/>
    <n v="0"/>
    <n v="0"/>
    <n v="80985.070000000007"/>
    <n v="0"/>
    <n v="0"/>
    <n v="0"/>
    <n v="0"/>
    <n v="0"/>
    <n v="0"/>
    <n v="0"/>
    <n v="674.88"/>
    <n v="629.21"/>
    <n v="0"/>
    <n v="35433.78"/>
    <n v="629.21"/>
  </r>
  <r>
    <n v="1"/>
    <d v="2020-05-01T00:00:00"/>
    <d v="2021-06-01T00:00:00"/>
    <n v="512"/>
    <x v="2"/>
    <n v="80987.839999999997"/>
    <n v="80987.839999999997"/>
    <n v="0.1"/>
    <n v="674.9"/>
    <n v="36063.01"/>
    <n v="0"/>
    <n v="0"/>
    <n v="0"/>
    <n v="0"/>
    <n v="0"/>
    <n v="0"/>
    <n v="0"/>
    <n v="0"/>
    <n v="0"/>
    <n v="-45.67"/>
    <n v="0"/>
    <s v="FI-3914-Sys Sftwr"/>
    <x v="28"/>
    <n v="16"/>
    <s v="Nat Gas General Plant"/>
    <s v="3914-Software"/>
    <n v="0"/>
    <n v="0"/>
    <x v="2"/>
    <n v="0"/>
    <n v="0"/>
    <n v="0"/>
    <n v="80987.839999999997"/>
    <n v="0"/>
    <n v="0"/>
    <n v="0"/>
    <n v="0"/>
    <n v="0"/>
    <n v="0"/>
    <n v="0"/>
    <n v="674.9"/>
    <n v="629.23"/>
    <n v="0"/>
    <n v="36063.01"/>
    <n v="629.23"/>
  </r>
  <r>
    <n v="1"/>
    <d v="2020-05-01T00:00:00"/>
    <d v="2021-06-01T00:00:00"/>
    <n v="512"/>
    <x v="3"/>
    <n v="81019.210000000006"/>
    <n v="81019.210000000006"/>
    <n v="0.1"/>
    <n v="675.16"/>
    <n v="36692.5"/>
    <n v="0"/>
    <n v="0"/>
    <n v="0"/>
    <n v="0"/>
    <n v="0"/>
    <n v="0"/>
    <n v="0"/>
    <n v="0"/>
    <n v="0"/>
    <n v="-45.67"/>
    <n v="0"/>
    <s v="FI-3914-Sys Sftwr"/>
    <x v="28"/>
    <n v="16"/>
    <s v="Nat Gas General Plant"/>
    <s v="3914-Software"/>
    <n v="0"/>
    <n v="0"/>
    <x v="2"/>
    <n v="0"/>
    <n v="0"/>
    <n v="0"/>
    <n v="81019.210000000006"/>
    <n v="0"/>
    <n v="0"/>
    <n v="0"/>
    <n v="0"/>
    <n v="0"/>
    <n v="0"/>
    <n v="0"/>
    <n v="675.16"/>
    <n v="629.49"/>
    <n v="0"/>
    <n v="36692.5"/>
    <n v="629.49"/>
  </r>
  <r>
    <n v="1"/>
    <d v="2020-05-01T00:00:00"/>
    <d v="2021-06-01T00:00:00"/>
    <n v="512"/>
    <x v="4"/>
    <n v="81023.23"/>
    <n v="81023.23"/>
    <n v="0.1"/>
    <n v="675.19"/>
    <n v="37322.019999999997"/>
    <n v="0"/>
    <n v="0"/>
    <n v="0"/>
    <n v="0"/>
    <n v="0"/>
    <n v="0"/>
    <n v="0"/>
    <n v="0"/>
    <n v="0"/>
    <n v="-45.67"/>
    <n v="0"/>
    <s v="FI-3914-Sys Sftwr"/>
    <x v="28"/>
    <n v="16"/>
    <s v="Nat Gas General Plant"/>
    <s v="3914-Software"/>
    <n v="0"/>
    <n v="0"/>
    <x v="2"/>
    <n v="0"/>
    <n v="0"/>
    <n v="0"/>
    <n v="81023.23"/>
    <n v="0"/>
    <n v="0"/>
    <n v="0"/>
    <n v="0"/>
    <n v="0"/>
    <n v="0"/>
    <n v="0"/>
    <n v="675.19"/>
    <n v="629.5200000000001"/>
    <n v="0"/>
    <n v="37322.019999999997"/>
    <n v="629.5200000000001"/>
  </r>
  <r>
    <n v="1"/>
    <d v="2020-05-01T00:00:00"/>
    <d v="2021-06-01T00:00:00"/>
    <n v="512"/>
    <x v="5"/>
    <n v="81030.259999999995"/>
    <n v="81030.259999999995"/>
    <n v="0.1"/>
    <n v="675.25"/>
    <n v="37951.599999999999"/>
    <n v="0"/>
    <n v="0"/>
    <n v="0"/>
    <n v="0"/>
    <n v="0"/>
    <n v="0"/>
    <n v="0"/>
    <n v="0"/>
    <n v="0"/>
    <n v="-45.67"/>
    <n v="0"/>
    <s v="FI-3914-Sys Sftwr"/>
    <x v="28"/>
    <n v="16"/>
    <s v="Nat Gas General Plant"/>
    <s v="3914-Software"/>
    <n v="0"/>
    <n v="0"/>
    <x v="2"/>
    <n v="0"/>
    <n v="0"/>
    <n v="0"/>
    <n v="81030.259999999995"/>
    <n v="0"/>
    <n v="0"/>
    <n v="0"/>
    <n v="0"/>
    <n v="0"/>
    <n v="0"/>
    <n v="0"/>
    <n v="675.25"/>
    <n v="629.58000000000004"/>
    <n v="0"/>
    <n v="37951.599999999999"/>
    <n v="629.58000000000004"/>
  </r>
  <r>
    <n v="1"/>
    <d v="2020-05-01T00:00:00"/>
    <d v="2021-06-01T00:00:00"/>
    <n v="513"/>
    <x v="0"/>
    <n v="374.07"/>
    <n v="374.07"/>
    <n v="7.1428569999999997E-2"/>
    <n v="2.23"/>
    <n v="42.14"/>
    <n v="0"/>
    <n v="0"/>
    <n v="0"/>
    <n v="0"/>
    <n v="0"/>
    <n v="0"/>
    <n v="0"/>
    <n v="0"/>
    <n v="0"/>
    <n v="-3.33"/>
    <n v="0"/>
    <s v="FI-391A-Alloc Offc Furn &amp; Eq"/>
    <x v="29"/>
    <n v="16"/>
    <s v="Nat Gas General Plant"/>
    <s v="391-Office Furniture and Equipment"/>
    <n v="0"/>
    <n v="0"/>
    <x v="2"/>
    <n v="0"/>
    <n v="0"/>
    <n v="0"/>
    <n v="374.07"/>
    <n v="0"/>
    <n v="0"/>
    <n v="0"/>
    <n v="0"/>
    <n v="0"/>
    <n v="0"/>
    <n v="0"/>
    <n v="2.23"/>
    <n v="-1.1000000000000001"/>
    <n v="0"/>
    <n v="42.14"/>
    <n v="-1.1000000000000001"/>
  </r>
  <r>
    <n v="1"/>
    <d v="2020-05-01T00:00:00"/>
    <d v="2021-06-01T00:00:00"/>
    <n v="513"/>
    <x v="1"/>
    <n v="374.07"/>
    <n v="374.07"/>
    <n v="7.1428569999999997E-2"/>
    <n v="2.23"/>
    <n v="41.04"/>
    <n v="0"/>
    <n v="0"/>
    <n v="0"/>
    <n v="0"/>
    <n v="0"/>
    <n v="0"/>
    <n v="0"/>
    <n v="0"/>
    <n v="0"/>
    <n v="-3.33"/>
    <n v="0"/>
    <s v="FI-391A-Alloc Offc Furn &amp; Eq"/>
    <x v="29"/>
    <n v="16"/>
    <s v="Nat Gas General Plant"/>
    <s v="391-Office Furniture and Equipment"/>
    <n v="0"/>
    <n v="0"/>
    <x v="2"/>
    <n v="0"/>
    <n v="0"/>
    <n v="0"/>
    <n v="374.07"/>
    <n v="0"/>
    <n v="0"/>
    <n v="0"/>
    <n v="0"/>
    <n v="0"/>
    <n v="0"/>
    <n v="0"/>
    <n v="2.23"/>
    <n v="-1.1000000000000001"/>
    <n v="0"/>
    <n v="41.04"/>
    <n v="-1.1000000000000001"/>
  </r>
  <r>
    <n v="1"/>
    <d v="2020-05-01T00:00:00"/>
    <d v="2021-06-01T00:00:00"/>
    <n v="513"/>
    <x v="2"/>
    <n v="374.07"/>
    <n v="374.07"/>
    <n v="7.1428569999999997E-2"/>
    <n v="2.23"/>
    <n v="39.94"/>
    <n v="0"/>
    <n v="0"/>
    <n v="0"/>
    <n v="0"/>
    <n v="0"/>
    <n v="0"/>
    <n v="0"/>
    <n v="0"/>
    <n v="0"/>
    <n v="-3.33"/>
    <n v="0"/>
    <s v="FI-391A-Alloc Offc Furn &amp; Eq"/>
    <x v="29"/>
    <n v="16"/>
    <s v="Nat Gas General Plant"/>
    <s v="391-Office Furniture and Equipment"/>
    <n v="0"/>
    <n v="0"/>
    <x v="2"/>
    <n v="0"/>
    <n v="0"/>
    <n v="0"/>
    <n v="374.07"/>
    <n v="0"/>
    <n v="0"/>
    <n v="0"/>
    <n v="0"/>
    <n v="0"/>
    <n v="0"/>
    <n v="0"/>
    <n v="2.23"/>
    <n v="-1.1000000000000001"/>
    <n v="0"/>
    <n v="39.94"/>
    <n v="-1.1000000000000001"/>
  </r>
  <r>
    <n v="1"/>
    <d v="2020-05-01T00:00:00"/>
    <d v="2021-06-01T00:00:00"/>
    <n v="513"/>
    <x v="3"/>
    <n v="374.07"/>
    <n v="374.07"/>
    <n v="7.1428569999999997E-2"/>
    <n v="2.23"/>
    <n v="38.840000000000003"/>
    <n v="0"/>
    <n v="0"/>
    <n v="0"/>
    <n v="0"/>
    <n v="0"/>
    <n v="0"/>
    <n v="0"/>
    <n v="0"/>
    <n v="0"/>
    <n v="-3.33"/>
    <n v="0"/>
    <s v="FI-391A-Alloc Offc Furn &amp; Eq"/>
    <x v="29"/>
    <n v="16"/>
    <s v="Nat Gas General Plant"/>
    <s v="391-Office Furniture and Equipment"/>
    <n v="0"/>
    <n v="0"/>
    <x v="2"/>
    <n v="0"/>
    <n v="0"/>
    <n v="0"/>
    <n v="374.07"/>
    <n v="0"/>
    <n v="0"/>
    <n v="0"/>
    <n v="0"/>
    <n v="0"/>
    <n v="0"/>
    <n v="0"/>
    <n v="2.23"/>
    <n v="-1.1000000000000001"/>
    <n v="0"/>
    <n v="38.840000000000003"/>
    <n v="-1.1000000000000001"/>
  </r>
  <r>
    <n v="1"/>
    <d v="2020-05-01T00:00:00"/>
    <d v="2021-06-01T00:00:00"/>
    <n v="513"/>
    <x v="4"/>
    <n v="374.07"/>
    <n v="374.07"/>
    <n v="7.1428569999999997E-2"/>
    <n v="2.23"/>
    <n v="37.74"/>
    <n v="0"/>
    <n v="0"/>
    <n v="0"/>
    <n v="0"/>
    <n v="0"/>
    <n v="0"/>
    <n v="0"/>
    <n v="0"/>
    <n v="0"/>
    <n v="-3.33"/>
    <n v="0"/>
    <s v="FI-391A-Alloc Offc Furn &amp; Eq"/>
    <x v="29"/>
    <n v="16"/>
    <s v="Nat Gas General Plant"/>
    <s v="391-Office Furniture and Equipment"/>
    <n v="0"/>
    <n v="0"/>
    <x v="2"/>
    <n v="0"/>
    <n v="0"/>
    <n v="0"/>
    <n v="374.07"/>
    <n v="0"/>
    <n v="0"/>
    <n v="0"/>
    <n v="0"/>
    <n v="0"/>
    <n v="0"/>
    <n v="0"/>
    <n v="2.23"/>
    <n v="-1.1000000000000001"/>
    <n v="0"/>
    <n v="37.74"/>
    <n v="-1.1000000000000001"/>
  </r>
  <r>
    <n v="1"/>
    <d v="2020-05-01T00:00:00"/>
    <d v="2021-06-01T00:00:00"/>
    <n v="513"/>
    <x v="5"/>
    <n v="374.07"/>
    <n v="374.07"/>
    <n v="7.1428569999999997E-2"/>
    <n v="2.23"/>
    <n v="36.64"/>
    <n v="0"/>
    <n v="0"/>
    <n v="0"/>
    <n v="0"/>
    <n v="0"/>
    <n v="0"/>
    <n v="0"/>
    <n v="0"/>
    <n v="0"/>
    <n v="-3.33"/>
    <n v="0"/>
    <s v="FI-391A-Alloc Offc Furn &amp; Eq"/>
    <x v="29"/>
    <n v="16"/>
    <s v="Nat Gas General Plant"/>
    <s v="391-Office Furniture and Equipment"/>
    <n v="0"/>
    <n v="0"/>
    <x v="2"/>
    <n v="0"/>
    <n v="0"/>
    <n v="0"/>
    <n v="374.07"/>
    <n v="0"/>
    <n v="0"/>
    <n v="0"/>
    <n v="0"/>
    <n v="0"/>
    <n v="0"/>
    <n v="0"/>
    <n v="2.23"/>
    <n v="-1.1000000000000001"/>
    <n v="0"/>
    <n v="36.64"/>
    <n v="-1.1000000000000001"/>
  </r>
  <r>
    <n v="1"/>
    <d v="2020-05-01T00:00:00"/>
    <d v="2021-06-01T00:00:00"/>
    <n v="134"/>
    <x v="0"/>
    <n v="1331.9"/>
    <n v="1331.9"/>
    <n v="0.1"/>
    <n v="11.1"/>
    <n v="290.89999999999998"/>
    <n v="0"/>
    <n v="0"/>
    <n v="0"/>
    <n v="0"/>
    <n v="0"/>
    <n v="0"/>
    <n v="0"/>
    <n v="0"/>
    <n v="0"/>
    <n v="0"/>
    <n v="0"/>
    <s v="FI-391S-Alloc Sys Software"/>
    <x v="30"/>
    <n v="16"/>
    <s v="Nat Gas General Plant"/>
    <s v="391-Office Furniture and Equipment"/>
    <n v="0"/>
    <n v="0"/>
    <x v="2"/>
    <n v="0"/>
    <n v="0"/>
    <n v="0"/>
    <n v="1331.9"/>
    <n v="0"/>
    <n v="0"/>
    <n v="0"/>
    <n v="0"/>
    <n v="0"/>
    <n v="0"/>
    <n v="0"/>
    <n v="11.1"/>
    <n v="11.1"/>
    <n v="0"/>
    <n v="290.89999999999998"/>
    <n v="11.1"/>
  </r>
  <r>
    <n v="1"/>
    <d v="2020-05-01T00:00:00"/>
    <d v="2021-06-01T00:00:00"/>
    <n v="134"/>
    <x v="1"/>
    <n v="1331.9"/>
    <n v="1331.9"/>
    <n v="0.1"/>
    <n v="11.1"/>
    <n v="302"/>
    <n v="0"/>
    <n v="0"/>
    <n v="0"/>
    <n v="0"/>
    <n v="0"/>
    <n v="0"/>
    <n v="0"/>
    <n v="0"/>
    <n v="0"/>
    <n v="0"/>
    <n v="0"/>
    <s v="FI-391S-Alloc Sys Software"/>
    <x v="30"/>
    <n v="16"/>
    <s v="Nat Gas General Plant"/>
    <s v="391-Office Furniture and Equipment"/>
    <n v="0"/>
    <n v="0"/>
    <x v="2"/>
    <n v="0"/>
    <n v="0"/>
    <n v="0"/>
    <n v="1331.9"/>
    <n v="0"/>
    <n v="0"/>
    <n v="0"/>
    <n v="0"/>
    <n v="0"/>
    <n v="0"/>
    <n v="0"/>
    <n v="11.1"/>
    <n v="11.1"/>
    <n v="0"/>
    <n v="302"/>
    <n v="11.1"/>
  </r>
  <r>
    <n v="1"/>
    <d v="2020-05-01T00:00:00"/>
    <d v="2021-06-01T00:00:00"/>
    <n v="134"/>
    <x v="2"/>
    <n v="1331.9"/>
    <n v="1331.9"/>
    <n v="0.1"/>
    <n v="11.1"/>
    <n v="313.10000000000002"/>
    <n v="0"/>
    <n v="0"/>
    <n v="0"/>
    <n v="0"/>
    <n v="0"/>
    <n v="0"/>
    <n v="0"/>
    <n v="0"/>
    <n v="0"/>
    <n v="0"/>
    <n v="0"/>
    <s v="FI-391S-Alloc Sys Software"/>
    <x v="30"/>
    <n v="16"/>
    <s v="Nat Gas General Plant"/>
    <s v="391-Office Furniture and Equipment"/>
    <n v="0"/>
    <n v="0"/>
    <x v="2"/>
    <n v="0"/>
    <n v="0"/>
    <n v="0"/>
    <n v="1331.9"/>
    <n v="0"/>
    <n v="0"/>
    <n v="0"/>
    <n v="0"/>
    <n v="0"/>
    <n v="0"/>
    <n v="0"/>
    <n v="11.1"/>
    <n v="11.1"/>
    <n v="0"/>
    <n v="313.10000000000002"/>
    <n v="11.1"/>
  </r>
  <r>
    <n v="1"/>
    <d v="2020-05-01T00:00:00"/>
    <d v="2021-06-01T00:00:00"/>
    <n v="134"/>
    <x v="3"/>
    <n v="1331.9"/>
    <n v="1331.9"/>
    <n v="0.1"/>
    <n v="11.1"/>
    <n v="324.2"/>
    <n v="0"/>
    <n v="0"/>
    <n v="0"/>
    <n v="0"/>
    <n v="0"/>
    <n v="0"/>
    <n v="0"/>
    <n v="0"/>
    <n v="0"/>
    <n v="0"/>
    <n v="0"/>
    <s v="FI-391S-Alloc Sys Software"/>
    <x v="30"/>
    <n v="16"/>
    <s v="Nat Gas General Plant"/>
    <s v="391-Office Furniture and Equipment"/>
    <n v="0"/>
    <n v="0"/>
    <x v="2"/>
    <n v="0"/>
    <n v="0"/>
    <n v="0"/>
    <n v="1331.9"/>
    <n v="0"/>
    <n v="0"/>
    <n v="0"/>
    <n v="0"/>
    <n v="0"/>
    <n v="0"/>
    <n v="0"/>
    <n v="11.1"/>
    <n v="11.1"/>
    <n v="0"/>
    <n v="324.2"/>
    <n v="11.1"/>
  </r>
  <r>
    <n v="1"/>
    <d v="2020-05-01T00:00:00"/>
    <d v="2021-06-01T00:00:00"/>
    <n v="134"/>
    <x v="4"/>
    <n v="1331.9"/>
    <n v="1331.9"/>
    <n v="0.1"/>
    <n v="11.1"/>
    <n v="335.3"/>
    <n v="0"/>
    <n v="0"/>
    <n v="0"/>
    <n v="0"/>
    <n v="0"/>
    <n v="0"/>
    <n v="0"/>
    <n v="0"/>
    <n v="0"/>
    <n v="0"/>
    <n v="0"/>
    <s v="FI-391S-Alloc Sys Software"/>
    <x v="30"/>
    <n v="16"/>
    <s v="Nat Gas General Plant"/>
    <s v="391-Office Furniture and Equipment"/>
    <n v="0"/>
    <n v="0"/>
    <x v="2"/>
    <n v="0"/>
    <n v="0"/>
    <n v="0"/>
    <n v="1331.9"/>
    <n v="0"/>
    <n v="0"/>
    <n v="0"/>
    <n v="0"/>
    <n v="0"/>
    <n v="0"/>
    <n v="0"/>
    <n v="11.1"/>
    <n v="11.1"/>
    <n v="0"/>
    <n v="335.3"/>
    <n v="11.1"/>
  </r>
  <r>
    <n v="1"/>
    <d v="2020-05-01T00:00:00"/>
    <d v="2021-06-01T00:00:00"/>
    <n v="134"/>
    <x v="5"/>
    <n v="1331.9"/>
    <n v="1331.9"/>
    <n v="0.1"/>
    <n v="11.1"/>
    <n v="346.4"/>
    <n v="0"/>
    <n v="0"/>
    <n v="0"/>
    <n v="0"/>
    <n v="0"/>
    <n v="0"/>
    <n v="0"/>
    <n v="0"/>
    <n v="0"/>
    <n v="0"/>
    <n v="0"/>
    <s v="FI-391S-Alloc Sys Software"/>
    <x v="30"/>
    <n v="16"/>
    <s v="Nat Gas General Plant"/>
    <s v="391-Office Furniture and Equipment"/>
    <n v="0"/>
    <n v="0"/>
    <x v="2"/>
    <n v="0"/>
    <n v="0"/>
    <n v="0"/>
    <n v="1331.9"/>
    <n v="0"/>
    <n v="0"/>
    <n v="0"/>
    <n v="0"/>
    <n v="0"/>
    <n v="0"/>
    <n v="0"/>
    <n v="11.1"/>
    <n v="11.1"/>
    <n v="0"/>
    <n v="346.4"/>
    <n v="11.1"/>
  </r>
  <r>
    <n v="1"/>
    <d v="2020-05-01T00:00:00"/>
    <d v="2021-06-01T00:00:00"/>
    <n v="136"/>
    <x v="0"/>
    <n v="0"/>
    <n v="0"/>
    <n v="0.17399999999999999"/>
    <n v="0"/>
    <n v="0"/>
    <n v="0"/>
    <n v="0"/>
    <n v="0"/>
    <n v="0"/>
    <n v="0"/>
    <n v="0"/>
    <n v="0"/>
    <n v="0"/>
    <n v="0"/>
    <n v="0"/>
    <n v="0"/>
    <s v="FI-3921-Cars"/>
    <x v="31"/>
    <n v="16"/>
    <s v="Nat Gas General Plant"/>
    <s v="3921-Transportation - Ca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6"/>
    <x v="1"/>
    <n v="0"/>
    <n v="0"/>
    <n v="0.17399999999999999"/>
    <n v="0"/>
    <n v="0"/>
    <n v="0"/>
    <n v="0"/>
    <n v="0"/>
    <n v="0"/>
    <n v="0"/>
    <n v="0"/>
    <n v="0"/>
    <n v="0"/>
    <n v="0"/>
    <n v="0"/>
    <n v="0"/>
    <s v="FI-3921-Cars"/>
    <x v="31"/>
    <n v="16"/>
    <s v="Nat Gas General Plant"/>
    <s v="3921-Transportation - Ca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6"/>
    <x v="2"/>
    <n v="0"/>
    <n v="0"/>
    <n v="0.17399999999999999"/>
    <n v="0"/>
    <n v="0"/>
    <n v="0"/>
    <n v="0"/>
    <n v="0"/>
    <n v="0"/>
    <n v="0"/>
    <n v="0"/>
    <n v="0"/>
    <n v="0"/>
    <n v="0"/>
    <n v="0"/>
    <n v="0"/>
    <s v="FI-3921-Cars"/>
    <x v="31"/>
    <n v="16"/>
    <s v="Nat Gas General Plant"/>
    <s v="3921-Transportation - Ca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6"/>
    <x v="3"/>
    <n v="0"/>
    <n v="0"/>
    <n v="0.17399999999999999"/>
    <n v="0"/>
    <n v="0"/>
    <n v="0"/>
    <n v="0"/>
    <n v="0"/>
    <n v="0"/>
    <n v="0"/>
    <n v="0"/>
    <n v="0"/>
    <n v="0"/>
    <n v="0"/>
    <n v="0"/>
    <n v="0"/>
    <s v="FI-3921-Cars"/>
    <x v="31"/>
    <n v="16"/>
    <s v="Nat Gas General Plant"/>
    <s v="3921-Transportation - Ca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6"/>
    <x v="4"/>
    <n v="0"/>
    <n v="0"/>
    <n v="0.17399999999999999"/>
    <n v="0"/>
    <n v="0"/>
    <n v="0"/>
    <n v="0"/>
    <n v="0"/>
    <n v="0"/>
    <n v="0"/>
    <n v="0"/>
    <n v="0"/>
    <n v="0"/>
    <n v="0"/>
    <n v="0"/>
    <n v="0"/>
    <s v="FI-3921-Cars"/>
    <x v="31"/>
    <n v="16"/>
    <s v="Nat Gas General Plant"/>
    <s v="3921-Transportation - Ca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6"/>
    <x v="5"/>
    <n v="0"/>
    <n v="0"/>
    <n v="0.17399999999999999"/>
    <n v="0"/>
    <n v="0"/>
    <n v="0"/>
    <n v="0"/>
    <n v="0"/>
    <n v="0"/>
    <n v="0"/>
    <n v="0"/>
    <n v="0"/>
    <n v="0"/>
    <n v="0"/>
    <n v="0"/>
    <n v="0"/>
    <s v="FI-3921-Cars"/>
    <x v="31"/>
    <n v="16"/>
    <s v="Nat Gas General Plant"/>
    <s v="3921-Transportation - Ca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7"/>
    <x v="0"/>
    <n v="0"/>
    <n v="0"/>
    <n v="8.4000000000000005E-2"/>
    <n v="0"/>
    <n v="0"/>
    <n v="0"/>
    <n v="0"/>
    <n v="0"/>
    <n v="0"/>
    <n v="0"/>
    <n v="0"/>
    <n v="0"/>
    <n v="0"/>
    <n v="0"/>
    <n v="0"/>
    <n v="0"/>
    <s v="FI-3922-Lt Truck/Van"/>
    <x v="32"/>
    <n v="16"/>
    <s v="Nat Gas General Plant"/>
    <s v="3922-Trans-Light Trucks, V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7"/>
    <x v="1"/>
    <n v="0"/>
    <n v="0"/>
    <n v="8.4000000000000005E-2"/>
    <n v="0"/>
    <n v="0"/>
    <n v="0"/>
    <n v="0"/>
    <n v="0"/>
    <n v="0"/>
    <n v="0"/>
    <n v="0"/>
    <n v="0"/>
    <n v="0"/>
    <n v="0"/>
    <n v="0"/>
    <n v="0"/>
    <s v="FI-3922-Lt Truck/Van"/>
    <x v="32"/>
    <n v="16"/>
    <s v="Nat Gas General Plant"/>
    <s v="3922-Trans-Light Trucks, V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7"/>
    <x v="2"/>
    <n v="0"/>
    <n v="0"/>
    <n v="8.4000000000000005E-2"/>
    <n v="0"/>
    <n v="0"/>
    <n v="0"/>
    <n v="0"/>
    <n v="0"/>
    <n v="0"/>
    <n v="0"/>
    <n v="0"/>
    <n v="0"/>
    <n v="0"/>
    <n v="0"/>
    <n v="0"/>
    <n v="0"/>
    <s v="FI-3922-Lt Truck/Van"/>
    <x v="32"/>
    <n v="16"/>
    <s v="Nat Gas General Plant"/>
    <s v="3922-Trans-Light Trucks, V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7"/>
    <x v="3"/>
    <n v="0"/>
    <n v="0"/>
    <n v="8.4000000000000005E-2"/>
    <n v="0"/>
    <n v="0"/>
    <n v="0"/>
    <n v="0"/>
    <n v="0"/>
    <n v="0"/>
    <n v="0"/>
    <n v="0"/>
    <n v="0"/>
    <n v="0"/>
    <n v="0"/>
    <n v="0"/>
    <n v="0"/>
    <s v="FI-3922-Lt Truck/Van"/>
    <x v="32"/>
    <n v="16"/>
    <s v="Nat Gas General Plant"/>
    <s v="3922-Trans-Light Trucks, V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7"/>
    <x v="4"/>
    <n v="0"/>
    <n v="0"/>
    <n v="8.4000000000000005E-2"/>
    <n v="0"/>
    <n v="0"/>
    <n v="0"/>
    <n v="0"/>
    <n v="0"/>
    <n v="0"/>
    <n v="0"/>
    <n v="0"/>
    <n v="0"/>
    <n v="0"/>
    <n v="0"/>
    <n v="0"/>
    <n v="0"/>
    <s v="FI-3922-Lt Truck/Van"/>
    <x v="32"/>
    <n v="16"/>
    <s v="Nat Gas General Plant"/>
    <s v="3922-Trans-Light Trucks, V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7"/>
    <x v="5"/>
    <n v="0"/>
    <n v="0"/>
    <n v="8.4000000000000005E-2"/>
    <n v="0"/>
    <n v="0"/>
    <n v="0"/>
    <n v="0"/>
    <n v="0"/>
    <n v="0"/>
    <n v="0"/>
    <n v="0"/>
    <n v="0"/>
    <n v="0"/>
    <n v="0"/>
    <n v="0"/>
    <n v="0"/>
    <s v="FI-3922-Lt Truck/Van"/>
    <x v="32"/>
    <n v="16"/>
    <s v="Nat Gas General Plant"/>
    <s v="3922-Trans-Light Trucks, V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8"/>
    <x v="0"/>
    <n v="0"/>
    <n v="0"/>
    <n v="0"/>
    <n v="0"/>
    <n v="0"/>
    <n v="0"/>
    <n v="0"/>
    <n v="0"/>
    <n v="0"/>
    <n v="0"/>
    <n v="0"/>
    <n v="0"/>
    <n v="0"/>
    <n v="0"/>
    <n v="0"/>
    <n v="0"/>
    <s v="FI-3923-HD Truck/Bobtail"/>
    <x v="44"/>
    <n v="16"/>
    <s v="Nat Gas General Plant"/>
    <s v="3923-Transportation - Heavy Truck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8"/>
    <x v="1"/>
    <n v="0"/>
    <n v="0"/>
    <n v="0"/>
    <n v="0"/>
    <n v="0"/>
    <n v="0"/>
    <n v="0"/>
    <n v="0"/>
    <n v="0"/>
    <n v="0"/>
    <n v="0"/>
    <n v="0"/>
    <n v="0"/>
    <n v="0"/>
    <n v="0"/>
    <n v="0"/>
    <s v="FI-3923-HD Truck/Bobtail"/>
    <x v="44"/>
    <n v="16"/>
    <s v="Nat Gas General Plant"/>
    <s v="3923-Transportation - Heavy Truck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8"/>
    <x v="2"/>
    <n v="0"/>
    <n v="0"/>
    <n v="0"/>
    <n v="0"/>
    <n v="0"/>
    <n v="0"/>
    <n v="0"/>
    <n v="0"/>
    <n v="0"/>
    <n v="0"/>
    <n v="0"/>
    <n v="0"/>
    <n v="0"/>
    <n v="0"/>
    <n v="0"/>
    <n v="0"/>
    <s v="FI-3923-HD Truck/Bobtail"/>
    <x v="44"/>
    <n v="16"/>
    <s v="Nat Gas General Plant"/>
    <s v="3923-Transportation - Heavy Truck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8"/>
    <x v="3"/>
    <n v="0"/>
    <n v="0"/>
    <n v="0"/>
    <n v="0"/>
    <n v="0"/>
    <n v="0"/>
    <n v="0"/>
    <n v="0"/>
    <n v="0"/>
    <n v="0"/>
    <n v="0"/>
    <n v="0"/>
    <n v="0"/>
    <n v="0"/>
    <n v="0"/>
    <n v="0"/>
    <s v="FI-3923-HD Truck/Bobtail"/>
    <x v="44"/>
    <n v="16"/>
    <s v="Nat Gas General Plant"/>
    <s v="3923-Transportation - Heavy Truck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8"/>
    <x v="4"/>
    <n v="0"/>
    <n v="0"/>
    <n v="0"/>
    <n v="0"/>
    <n v="0"/>
    <n v="0"/>
    <n v="0"/>
    <n v="0"/>
    <n v="0"/>
    <n v="0"/>
    <n v="0"/>
    <n v="0"/>
    <n v="0"/>
    <n v="0"/>
    <n v="0"/>
    <n v="0"/>
    <s v="FI-3923-HD Truck/Bobtail"/>
    <x v="44"/>
    <n v="16"/>
    <s v="Nat Gas General Plant"/>
    <s v="3923-Transportation - Heavy Truck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8"/>
    <x v="5"/>
    <n v="0"/>
    <n v="0"/>
    <n v="0"/>
    <n v="0"/>
    <n v="0"/>
    <n v="0"/>
    <n v="0"/>
    <n v="0"/>
    <n v="0"/>
    <n v="0"/>
    <n v="0"/>
    <n v="0"/>
    <n v="0"/>
    <n v="0"/>
    <n v="0"/>
    <n v="0"/>
    <s v="FI-3923-HD Truck/Bobtail"/>
    <x v="44"/>
    <n v="16"/>
    <s v="Nat Gas General Plant"/>
    <s v="3923-Transportation - Heavy Truck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9"/>
    <x v="0"/>
    <n v="0"/>
    <n v="0"/>
    <n v="5.8000000000000003E-2"/>
    <n v="0"/>
    <n v="0"/>
    <n v="0"/>
    <n v="0"/>
    <n v="0"/>
    <n v="0"/>
    <n v="0"/>
    <n v="0"/>
    <n v="0"/>
    <n v="0"/>
    <n v="0"/>
    <n v="0"/>
    <n v="0"/>
    <s v="FI-3924-Trailers"/>
    <x v="33"/>
    <n v="16"/>
    <s v="Nat Gas General Plant"/>
    <s v="3924-Transportation - Trail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9"/>
    <x v="1"/>
    <n v="0"/>
    <n v="0"/>
    <n v="5.8000000000000003E-2"/>
    <n v="0"/>
    <n v="0"/>
    <n v="0"/>
    <n v="0"/>
    <n v="0"/>
    <n v="0"/>
    <n v="0"/>
    <n v="0"/>
    <n v="0"/>
    <n v="0"/>
    <n v="0"/>
    <n v="0"/>
    <n v="0"/>
    <s v="FI-3924-Trailers"/>
    <x v="33"/>
    <n v="16"/>
    <s v="Nat Gas General Plant"/>
    <s v="3924-Transportation - Trail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9"/>
    <x v="2"/>
    <n v="0"/>
    <n v="0"/>
    <n v="5.8000000000000003E-2"/>
    <n v="0"/>
    <n v="0"/>
    <n v="0"/>
    <n v="0"/>
    <n v="0"/>
    <n v="0"/>
    <n v="0"/>
    <n v="0"/>
    <n v="0"/>
    <n v="0"/>
    <n v="0"/>
    <n v="0"/>
    <n v="0"/>
    <s v="FI-3924-Trailers"/>
    <x v="33"/>
    <n v="16"/>
    <s v="Nat Gas General Plant"/>
    <s v="3924-Transportation - Trail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9"/>
    <x v="3"/>
    <n v="0"/>
    <n v="0"/>
    <n v="5.8000000000000003E-2"/>
    <n v="0"/>
    <n v="0"/>
    <n v="0"/>
    <n v="0"/>
    <n v="0"/>
    <n v="0"/>
    <n v="0"/>
    <n v="0"/>
    <n v="0"/>
    <n v="0"/>
    <n v="0"/>
    <n v="0"/>
    <n v="0"/>
    <s v="FI-3924-Trailers"/>
    <x v="33"/>
    <n v="16"/>
    <s v="Nat Gas General Plant"/>
    <s v="3924-Transportation - Trail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9"/>
    <x v="4"/>
    <n v="0"/>
    <n v="0"/>
    <n v="5.8000000000000003E-2"/>
    <n v="0"/>
    <n v="0"/>
    <n v="0"/>
    <n v="0"/>
    <n v="0"/>
    <n v="0"/>
    <n v="0"/>
    <n v="0"/>
    <n v="0"/>
    <n v="0"/>
    <n v="0"/>
    <n v="0"/>
    <n v="0"/>
    <s v="FI-3924-Trailers"/>
    <x v="33"/>
    <n v="16"/>
    <s v="Nat Gas General Plant"/>
    <s v="3924-Transportation - Trail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9"/>
    <x v="5"/>
    <n v="0"/>
    <n v="0"/>
    <n v="5.8000000000000003E-2"/>
    <n v="0"/>
    <n v="0"/>
    <n v="0"/>
    <n v="0"/>
    <n v="0"/>
    <n v="0"/>
    <n v="0"/>
    <n v="0"/>
    <n v="0"/>
    <n v="0"/>
    <n v="0"/>
    <n v="0"/>
    <n v="0"/>
    <s v="FI-3924-Trailers"/>
    <x v="33"/>
    <n v="16"/>
    <s v="Nat Gas General Plant"/>
    <s v="3924-Transportation - Trail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5"/>
    <x v="0"/>
    <n v="0"/>
    <n v="0"/>
    <n v="0.17399999999999999"/>
    <n v="0"/>
    <n v="0"/>
    <n v="0"/>
    <n v="0"/>
    <n v="0"/>
    <n v="0"/>
    <n v="0"/>
    <n v="0"/>
    <n v="0"/>
    <n v="0"/>
    <n v="0"/>
    <n v="0"/>
    <n v="0"/>
    <s v="FI-3920-Transp Equip"/>
    <x v="34"/>
    <n v="16"/>
    <s v="Nat Gas General Plant"/>
    <s v="392-Transportation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5"/>
    <x v="1"/>
    <n v="0"/>
    <n v="0"/>
    <n v="0.17399999999999999"/>
    <n v="0"/>
    <n v="0"/>
    <n v="0"/>
    <n v="0"/>
    <n v="0"/>
    <n v="0"/>
    <n v="0"/>
    <n v="0"/>
    <n v="0"/>
    <n v="0"/>
    <n v="0"/>
    <n v="0"/>
    <n v="0"/>
    <s v="FI-3920-Transp Equip"/>
    <x v="34"/>
    <n v="16"/>
    <s v="Nat Gas General Plant"/>
    <s v="392-Transportation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5"/>
    <x v="2"/>
    <n v="0"/>
    <n v="0"/>
    <n v="0.17399999999999999"/>
    <n v="0"/>
    <n v="0"/>
    <n v="0"/>
    <n v="0"/>
    <n v="0"/>
    <n v="0"/>
    <n v="0"/>
    <n v="0"/>
    <n v="0"/>
    <n v="0"/>
    <n v="0"/>
    <n v="0"/>
    <n v="0"/>
    <s v="FI-3920-Transp Equip"/>
    <x v="34"/>
    <n v="16"/>
    <s v="Nat Gas General Plant"/>
    <s v="392-Transportation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5"/>
    <x v="3"/>
    <n v="0"/>
    <n v="0"/>
    <n v="0.17399999999999999"/>
    <n v="0"/>
    <n v="0"/>
    <n v="0"/>
    <n v="0"/>
    <n v="0"/>
    <n v="0"/>
    <n v="0"/>
    <n v="0"/>
    <n v="0"/>
    <n v="0"/>
    <n v="0"/>
    <n v="0"/>
    <n v="0"/>
    <s v="FI-3920-Transp Equip"/>
    <x v="34"/>
    <n v="16"/>
    <s v="Nat Gas General Plant"/>
    <s v="392-Transportation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5"/>
    <x v="4"/>
    <n v="0"/>
    <n v="0"/>
    <n v="0.17399999999999999"/>
    <n v="0"/>
    <n v="0"/>
    <n v="0"/>
    <n v="0"/>
    <n v="0"/>
    <n v="0"/>
    <n v="0"/>
    <n v="0"/>
    <n v="0"/>
    <n v="0"/>
    <n v="0"/>
    <n v="0"/>
    <n v="0"/>
    <s v="FI-3920-Transp Equip"/>
    <x v="34"/>
    <n v="16"/>
    <s v="Nat Gas General Plant"/>
    <s v="392-Transportation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35"/>
    <x v="5"/>
    <n v="0"/>
    <n v="0"/>
    <n v="0.17399999999999999"/>
    <n v="0"/>
    <n v="0"/>
    <n v="0"/>
    <n v="0"/>
    <n v="0"/>
    <n v="0"/>
    <n v="0"/>
    <n v="0"/>
    <n v="0"/>
    <n v="0"/>
    <n v="0"/>
    <n v="0"/>
    <n v="0"/>
    <s v="FI-3920-Transp Equip"/>
    <x v="34"/>
    <n v="16"/>
    <s v="Nat Gas General Plant"/>
    <s v="392-Transportation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0"/>
    <x v="0"/>
    <n v="0"/>
    <n v="0"/>
    <n v="3.7999999999999999E-2"/>
    <n v="0"/>
    <n v="0"/>
    <n v="0"/>
    <n v="0"/>
    <n v="0"/>
    <n v="0"/>
    <n v="0"/>
    <n v="0"/>
    <n v="0"/>
    <n v="0"/>
    <n v="0"/>
    <n v="0"/>
    <n v="0"/>
    <s v="FI-3930-Stores Equip"/>
    <x v="45"/>
    <n v="16"/>
    <s v="Nat Gas General Plant"/>
    <s v="393-Stores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0"/>
    <x v="1"/>
    <n v="0"/>
    <n v="0"/>
    <n v="3.7999999999999999E-2"/>
    <n v="0"/>
    <n v="0"/>
    <n v="0"/>
    <n v="0"/>
    <n v="0"/>
    <n v="0"/>
    <n v="0"/>
    <n v="0"/>
    <n v="0"/>
    <n v="0"/>
    <n v="0"/>
    <n v="0"/>
    <n v="0"/>
    <s v="FI-3930-Stores Equip"/>
    <x v="45"/>
    <n v="16"/>
    <s v="Nat Gas General Plant"/>
    <s v="393-Stores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0"/>
    <x v="2"/>
    <n v="0"/>
    <n v="0"/>
    <n v="3.7999999999999999E-2"/>
    <n v="0"/>
    <n v="0"/>
    <n v="0"/>
    <n v="0"/>
    <n v="0"/>
    <n v="0"/>
    <n v="0"/>
    <n v="0"/>
    <n v="0"/>
    <n v="0"/>
    <n v="0"/>
    <n v="0"/>
    <n v="0"/>
    <s v="FI-3930-Stores Equip"/>
    <x v="45"/>
    <n v="16"/>
    <s v="Nat Gas General Plant"/>
    <s v="393-Stores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0"/>
    <x v="3"/>
    <n v="0"/>
    <n v="0"/>
    <n v="3.7999999999999999E-2"/>
    <n v="0"/>
    <n v="0"/>
    <n v="0"/>
    <n v="0"/>
    <n v="0"/>
    <n v="0"/>
    <n v="0"/>
    <n v="0"/>
    <n v="0"/>
    <n v="0"/>
    <n v="0"/>
    <n v="0"/>
    <n v="0"/>
    <s v="FI-3930-Stores Equip"/>
    <x v="45"/>
    <n v="16"/>
    <s v="Nat Gas General Plant"/>
    <s v="393-Stores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0"/>
    <x v="4"/>
    <n v="0"/>
    <n v="0"/>
    <n v="3.7999999999999999E-2"/>
    <n v="0"/>
    <n v="0"/>
    <n v="0"/>
    <n v="0"/>
    <n v="0"/>
    <n v="0"/>
    <n v="0"/>
    <n v="0"/>
    <n v="0"/>
    <n v="0"/>
    <n v="0"/>
    <n v="0"/>
    <n v="0"/>
    <s v="FI-3930-Stores Equip"/>
    <x v="45"/>
    <n v="16"/>
    <s v="Nat Gas General Plant"/>
    <s v="393-Stores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0"/>
    <x v="5"/>
    <n v="0"/>
    <n v="0"/>
    <n v="3.7999999999999999E-2"/>
    <n v="0"/>
    <n v="0"/>
    <n v="0"/>
    <n v="0"/>
    <n v="0"/>
    <n v="0"/>
    <n v="0"/>
    <n v="0"/>
    <n v="0"/>
    <n v="0"/>
    <n v="0"/>
    <n v="0"/>
    <n v="0"/>
    <s v="FI-3930-Stores Equip"/>
    <x v="45"/>
    <n v="16"/>
    <s v="Nat Gas General Plant"/>
    <s v="393-Stores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1"/>
    <x v="0"/>
    <n v="13438.12"/>
    <n v="13438.12"/>
    <n v="6.6666699999999995E-2"/>
    <n v="74.66"/>
    <n v="8515.5"/>
    <n v="0"/>
    <n v="0"/>
    <n v="0"/>
    <n v="0"/>
    <n v="0"/>
    <n v="0"/>
    <n v="0"/>
    <n v="0"/>
    <n v="0"/>
    <n v="56.83"/>
    <n v="0"/>
    <s v="FI-3940-Tools/Shop Eq"/>
    <x v="35"/>
    <n v="16"/>
    <s v="Nat Gas General Plant"/>
    <s v="394-Tools, Shop &amp; Garage Equip"/>
    <n v="0"/>
    <n v="0"/>
    <x v="2"/>
    <n v="0"/>
    <n v="0"/>
    <n v="0"/>
    <n v="13438.12"/>
    <n v="0"/>
    <n v="0"/>
    <n v="0"/>
    <n v="0"/>
    <n v="0"/>
    <n v="0"/>
    <n v="0"/>
    <n v="74.66"/>
    <n v="131.49"/>
    <n v="0"/>
    <n v="8515.5"/>
    <n v="131.49"/>
  </r>
  <r>
    <n v="1"/>
    <d v="2020-05-01T00:00:00"/>
    <d v="2021-06-01T00:00:00"/>
    <n v="141"/>
    <x v="1"/>
    <n v="13438.12"/>
    <n v="13438.12"/>
    <n v="6.6666699999999995E-2"/>
    <n v="74.66"/>
    <n v="8646.99"/>
    <n v="0"/>
    <n v="0"/>
    <n v="0"/>
    <n v="0"/>
    <n v="0"/>
    <n v="0"/>
    <n v="0"/>
    <n v="0"/>
    <n v="0"/>
    <n v="56.83"/>
    <n v="0"/>
    <s v="FI-3940-Tools/Shop Eq"/>
    <x v="35"/>
    <n v="16"/>
    <s v="Nat Gas General Plant"/>
    <s v="394-Tools, Shop &amp; Garage Equip"/>
    <n v="0"/>
    <n v="0"/>
    <x v="2"/>
    <n v="0"/>
    <n v="0"/>
    <n v="0"/>
    <n v="13438.12"/>
    <n v="0"/>
    <n v="0"/>
    <n v="0"/>
    <n v="0"/>
    <n v="0"/>
    <n v="0"/>
    <n v="0"/>
    <n v="74.66"/>
    <n v="131.49"/>
    <n v="0"/>
    <n v="8646.99"/>
    <n v="131.49"/>
  </r>
  <r>
    <n v="1"/>
    <d v="2020-05-01T00:00:00"/>
    <d v="2021-06-01T00:00:00"/>
    <n v="141"/>
    <x v="2"/>
    <n v="13438.12"/>
    <n v="13438.12"/>
    <n v="6.6666699999999995E-2"/>
    <n v="74.66"/>
    <n v="8778.48"/>
    <n v="0"/>
    <n v="0"/>
    <n v="0"/>
    <n v="0"/>
    <n v="0"/>
    <n v="0"/>
    <n v="0"/>
    <n v="0"/>
    <n v="0"/>
    <n v="56.83"/>
    <n v="0"/>
    <s v="FI-3940-Tools/Shop Eq"/>
    <x v="35"/>
    <n v="16"/>
    <s v="Nat Gas General Plant"/>
    <s v="394-Tools, Shop &amp; Garage Equip"/>
    <n v="0"/>
    <n v="0"/>
    <x v="2"/>
    <n v="0"/>
    <n v="0"/>
    <n v="0"/>
    <n v="13438.12"/>
    <n v="0"/>
    <n v="0"/>
    <n v="0"/>
    <n v="0"/>
    <n v="0"/>
    <n v="0"/>
    <n v="0"/>
    <n v="74.66"/>
    <n v="131.49"/>
    <n v="0"/>
    <n v="8778.48"/>
    <n v="131.49"/>
  </r>
  <r>
    <n v="1"/>
    <d v="2020-05-01T00:00:00"/>
    <d v="2021-06-01T00:00:00"/>
    <n v="141"/>
    <x v="3"/>
    <n v="13438.12"/>
    <n v="13438.12"/>
    <n v="6.6666699999999995E-2"/>
    <n v="74.66"/>
    <n v="8909.9699999999993"/>
    <n v="0"/>
    <n v="0"/>
    <n v="0"/>
    <n v="0"/>
    <n v="0"/>
    <n v="0"/>
    <n v="0"/>
    <n v="0"/>
    <n v="0"/>
    <n v="56.83"/>
    <n v="0"/>
    <s v="FI-3940-Tools/Shop Eq"/>
    <x v="35"/>
    <n v="16"/>
    <s v="Nat Gas General Plant"/>
    <s v="394-Tools, Shop &amp; Garage Equip"/>
    <n v="0"/>
    <n v="0"/>
    <x v="2"/>
    <n v="0"/>
    <n v="0"/>
    <n v="0"/>
    <n v="13438.12"/>
    <n v="0"/>
    <n v="0"/>
    <n v="0"/>
    <n v="0"/>
    <n v="0"/>
    <n v="0"/>
    <n v="0"/>
    <n v="74.66"/>
    <n v="131.49"/>
    <n v="0"/>
    <n v="8909.9699999999993"/>
    <n v="131.49"/>
  </r>
  <r>
    <n v="1"/>
    <d v="2020-05-01T00:00:00"/>
    <d v="2021-06-01T00:00:00"/>
    <n v="141"/>
    <x v="4"/>
    <n v="13438.12"/>
    <n v="13438.12"/>
    <n v="6.6666699999999995E-2"/>
    <n v="74.66"/>
    <n v="9041.4599999999991"/>
    <n v="0"/>
    <n v="0"/>
    <n v="0"/>
    <n v="0"/>
    <n v="0"/>
    <n v="0"/>
    <n v="0"/>
    <n v="0"/>
    <n v="0"/>
    <n v="56.83"/>
    <n v="0"/>
    <s v="FI-3940-Tools/Shop Eq"/>
    <x v="35"/>
    <n v="16"/>
    <s v="Nat Gas General Plant"/>
    <s v="394-Tools, Shop &amp; Garage Equip"/>
    <n v="0"/>
    <n v="0"/>
    <x v="2"/>
    <n v="0"/>
    <n v="0"/>
    <n v="0"/>
    <n v="13438.12"/>
    <n v="0"/>
    <n v="0"/>
    <n v="0"/>
    <n v="0"/>
    <n v="0"/>
    <n v="0"/>
    <n v="0"/>
    <n v="74.66"/>
    <n v="131.49"/>
    <n v="0"/>
    <n v="9041.4599999999991"/>
    <n v="131.49"/>
  </r>
  <r>
    <n v="1"/>
    <d v="2020-05-01T00:00:00"/>
    <d v="2021-06-01T00:00:00"/>
    <n v="141"/>
    <x v="5"/>
    <n v="13438.12"/>
    <n v="13438.12"/>
    <n v="6.6666699999999995E-2"/>
    <n v="74.66"/>
    <n v="9172.9500000000007"/>
    <n v="0"/>
    <n v="0"/>
    <n v="0"/>
    <n v="0"/>
    <n v="0"/>
    <n v="0"/>
    <n v="0"/>
    <n v="0"/>
    <n v="0"/>
    <n v="56.83"/>
    <n v="0"/>
    <s v="FI-3940-Tools/Shop Eq"/>
    <x v="35"/>
    <n v="16"/>
    <s v="Nat Gas General Plant"/>
    <s v="394-Tools, Shop &amp; Garage Equip"/>
    <n v="0"/>
    <n v="0"/>
    <x v="2"/>
    <n v="0"/>
    <n v="0"/>
    <n v="0"/>
    <n v="13438.12"/>
    <n v="0"/>
    <n v="0"/>
    <n v="0"/>
    <n v="0"/>
    <n v="0"/>
    <n v="0"/>
    <n v="0"/>
    <n v="74.66"/>
    <n v="131.49"/>
    <n v="0"/>
    <n v="9172.9500000000007"/>
    <n v="131.49"/>
  </r>
  <r>
    <n v="1"/>
    <d v="2020-05-01T00:00:00"/>
    <d v="2021-06-01T00:00:00"/>
    <n v="142"/>
    <x v="0"/>
    <n v="58312.73"/>
    <n v="58312.73"/>
    <n v="5.0999999999999997E-2"/>
    <n v="247.83"/>
    <n v="21924.89"/>
    <n v="0"/>
    <n v="0"/>
    <n v="0"/>
    <n v="0"/>
    <n v="0"/>
    <n v="0"/>
    <n v="0"/>
    <n v="0"/>
    <n v="0"/>
    <n v="0"/>
    <n v="0"/>
    <s v="FI-3960-Pwr Op Equip"/>
    <x v="36"/>
    <n v="16"/>
    <s v="Nat Gas General Plant"/>
    <s v="396-Power Operated Equipment"/>
    <n v="0"/>
    <n v="0"/>
    <x v="2"/>
    <n v="0"/>
    <n v="0"/>
    <n v="0"/>
    <n v="58312.73"/>
    <n v="0"/>
    <n v="0"/>
    <n v="0"/>
    <n v="0"/>
    <n v="0"/>
    <n v="0"/>
    <n v="0"/>
    <n v="247.83"/>
    <n v="247.83"/>
    <n v="0"/>
    <n v="21924.89"/>
    <n v="247.83"/>
  </r>
  <r>
    <n v="1"/>
    <d v="2020-05-01T00:00:00"/>
    <d v="2021-06-01T00:00:00"/>
    <n v="142"/>
    <x v="1"/>
    <n v="58312.73"/>
    <n v="58312.73"/>
    <n v="5.0999999999999997E-2"/>
    <n v="247.83"/>
    <n v="22172.720000000001"/>
    <n v="0"/>
    <n v="0"/>
    <n v="0"/>
    <n v="0"/>
    <n v="0"/>
    <n v="0"/>
    <n v="0"/>
    <n v="0"/>
    <n v="0"/>
    <n v="0"/>
    <n v="0"/>
    <s v="FI-3960-Pwr Op Equip"/>
    <x v="36"/>
    <n v="16"/>
    <s v="Nat Gas General Plant"/>
    <s v="396-Power Operated Equipment"/>
    <n v="0"/>
    <n v="0"/>
    <x v="2"/>
    <n v="0"/>
    <n v="0"/>
    <n v="0"/>
    <n v="58312.73"/>
    <n v="0"/>
    <n v="0"/>
    <n v="0"/>
    <n v="0"/>
    <n v="0"/>
    <n v="0"/>
    <n v="0"/>
    <n v="247.83"/>
    <n v="247.83"/>
    <n v="0"/>
    <n v="22172.720000000001"/>
    <n v="247.83"/>
  </r>
  <r>
    <n v="1"/>
    <d v="2020-05-01T00:00:00"/>
    <d v="2021-06-01T00:00:00"/>
    <n v="142"/>
    <x v="2"/>
    <n v="58312.73"/>
    <n v="58312.73"/>
    <n v="5.0999999999999997E-2"/>
    <n v="247.83"/>
    <n v="22420.55"/>
    <n v="0"/>
    <n v="0"/>
    <n v="0"/>
    <n v="0"/>
    <n v="0"/>
    <n v="0"/>
    <n v="0"/>
    <n v="0"/>
    <n v="0"/>
    <n v="0"/>
    <n v="0"/>
    <s v="FI-3960-Pwr Op Equip"/>
    <x v="36"/>
    <n v="16"/>
    <s v="Nat Gas General Plant"/>
    <s v="396-Power Operated Equipment"/>
    <n v="0"/>
    <n v="0"/>
    <x v="2"/>
    <n v="0"/>
    <n v="0"/>
    <n v="0"/>
    <n v="58312.73"/>
    <n v="0"/>
    <n v="0"/>
    <n v="0"/>
    <n v="0"/>
    <n v="0"/>
    <n v="0"/>
    <n v="0"/>
    <n v="247.83"/>
    <n v="247.83"/>
    <n v="0"/>
    <n v="22420.55"/>
    <n v="247.83"/>
  </r>
  <r>
    <n v="1"/>
    <d v="2020-05-01T00:00:00"/>
    <d v="2021-06-01T00:00:00"/>
    <n v="142"/>
    <x v="3"/>
    <n v="58312.73"/>
    <n v="58312.73"/>
    <n v="5.0999999999999997E-2"/>
    <n v="247.83"/>
    <n v="22668.38"/>
    <n v="0"/>
    <n v="0"/>
    <n v="0"/>
    <n v="0"/>
    <n v="0"/>
    <n v="0"/>
    <n v="0"/>
    <n v="0"/>
    <n v="0"/>
    <n v="0"/>
    <n v="0"/>
    <s v="FI-3960-Pwr Op Equip"/>
    <x v="36"/>
    <n v="16"/>
    <s v="Nat Gas General Plant"/>
    <s v="396-Power Operated Equipment"/>
    <n v="0"/>
    <n v="0"/>
    <x v="2"/>
    <n v="0"/>
    <n v="0"/>
    <n v="0"/>
    <n v="58312.73"/>
    <n v="0"/>
    <n v="0"/>
    <n v="0"/>
    <n v="0"/>
    <n v="0"/>
    <n v="0"/>
    <n v="0"/>
    <n v="247.83"/>
    <n v="247.83"/>
    <n v="0"/>
    <n v="22668.38"/>
    <n v="247.83"/>
  </r>
  <r>
    <n v="1"/>
    <d v="2020-05-01T00:00:00"/>
    <d v="2021-06-01T00:00:00"/>
    <n v="142"/>
    <x v="4"/>
    <n v="58312.73"/>
    <n v="58312.73"/>
    <n v="5.0999999999999997E-2"/>
    <n v="247.83"/>
    <n v="22916.21"/>
    <n v="0"/>
    <n v="0"/>
    <n v="0"/>
    <n v="0"/>
    <n v="0"/>
    <n v="0"/>
    <n v="0"/>
    <n v="0"/>
    <n v="0"/>
    <n v="0"/>
    <n v="0"/>
    <s v="FI-3960-Pwr Op Equip"/>
    <x v="36"/>
    <n v="16"/>
    <s v="Nat Gas General Plant"/>
    <s v="396-Power Operated Equipment"/>
    <n v="0"/>
    <n v="0"/>
    <x v="2"/>
    <n v="0"/>
    <n v="0"/>
    <n v="0"/>
    <n v="58312.73"/>
    <n v="0"/>
    <n v="0"/>
    <n v="0"/>
    <n v="0"/>
    <n v="0"/>
    <n v="0"/>
    <n v="0"/>
    <n v="247.83"/>
    <n v="247.83"/>
    <n v="0"/>
    <n v="22916.21"/>
    <n v="247.83"/>
  </r>
  <r>
    <n v="1"/>
    <d v="2020-05-01T00:00:00"/>
    <d v="2021-06-01T00:00:00"/>
    <n v="142"/>
    <x v="5"/>
    <n v="58312.73"/>
    <n v="58312.73"/>
    <n v="5.0999999999999997E-2"/>
    <n v="247.83"/>
    <n v="23164.04"/>
    <n v="0"/>
    <n v="0"/>
    <n v="0"/>
    <n v="0"/>
    <n v="0"/>
    <n v="0"/>
    <n v="0"/>
    <n v="0"/>
    <n v="0"/>
    <n v="0"/>
    <n v="0"/>
    <s v="FI-3960-Pwr Op Equip"/>
    <x v="36"/>
    <n v="16"/>
    <s v="Nat Gas General Plant"/>
    <s v="396-Power Operated Equipment"/>
    <n v="0"/>
    <n v="0"/>
    <x v="2"/>
    <n v="0"/>
    <n v="0"/>
    <n v="0"/>
    <n v="58312.73"/>
    <n v="0"/>
    <n v="0"/>
    <n v="0"/>
    <n v="0"/>
    <n v="0"/>
    <n v="0"/>
    <n v="0"/>
    <n v="247.83"/>
    <n v="247.83"/>
    <n v="0"/>
    <n v="23164.04"/>
    <n v="247.83"/>
  </r>
  <r>
    <n v="1"/>
    <d v="2020-05-01T00:00:00"/>
    <d v="2021-06-01T00:00:00"/>
    <n v="522"/>
    <x v="0"/>
    <n v="13647.24"/>
    <n v="13647.24"/>
    <n v="5.8823529999999999E-2"/>
    <n v="66.900000000000006"/>
    <n v="13339.1"/>
    <n v="0"/>
    <n v="0"/>
    <n v="0"/>
    <n v="0"/>
    <n v="0"/>
    <n v="0"/>
    <n v="0"/>
    <n v="0"/>
    <n v="0"/>
    <n v="-87.5"/>
    <n v="0"/>
    <s v="FI-3980-Misc Equip"/>
    <x v="39"/>
    <n v="16"/>
    <s v="Nat Gas General Plant"/>
    <s v="398-Miscellaneous Equipment"/>
    <n v="0"/>
    <n v="0"/>
    <x v="2"/>
    <n v="0"/>
    <n v="0"/>
    <n v="0"/>
    <n v="13647.24"/>
    <n v="0"/>
    <n v="0"/>
    <n v="0"/>
    <n v="0"/>
    <n v="0"/>
    <n v="0"/>
    <n v="0"/>
    <n v="66.900000000000006"/>
    <n v="-20.599999999999994"/>
    <n v="0"/>
    <n v="13339.1"/>
    <n v="-20.599999999999994"/>
  </r>
  <r>
    <n v="1"/>
    <d v="2020-05-01T00:00:00"/>
    <d v="2021-06-01T00:00:00"/>
    <n v="522"/>
    <x v="1"/>
    <n v="13647.24"/>
    <n v="13647.24"/>
    <n v="5.8823529999999999E-2"/>
    <n v="66.900000000000006"/>
    <n v="13318.5"/>
    <n v="0"/>
    <n v="0"/>
    <n v="0"/>
    <n v="0"/>
    <n v="0"/>
    <n v="0"/>
    <n v="0"/>
    <n v="0"/>
    <n v="0"/>
    <n v="-87.5"/>
    <n v="0"/>
    <s v="FI-3980-Misc Equip"/>
    <x v="39"/>
    <n v="16"/>
    <s v="Nat Gas General Plant"/>
    <s v="398-Miscellaneous Equipment"/>
    <n v="0"/>
    <n v="0"/>
    <x v="2"/>
    <n v="0"/>
    <n v="0"/>
    <n v="0"/>
    <n v="13647.24"/>
    <n v="0"/>
    <n v="0"/>
    <n v="0"/>
    <n v="0"/>
    <n v="0"/>
    <n v="0"/>
    <n v="0"/>
    <n v="66.900000000000006"/>
    <n v="-20.599999999999994"/>
    <n v="0"/>
    <n v="13318.5"/>
    <n v="-20.599999999999994"/>
  </r>
  <r>
    <n v="1"/>
    <d v="2020-05-01T00:00:00"/>
    <d v="2021-06-01T00:00:00"/>
    <n v="522"/>
    <x v="2"/>
    <n v="13647.24"/>
    <n v="13647.24"/>
    <n v="5.8823529999999999E-2"/>
    <n v="66.900000000000006"/>
    <n v="13297.9"/>
    <n v="0"/>
    <n v="0"/>
    <n v="0"/>
    <n v="0"/>
    <n v="0"/>
    <n v="0"/>
    <n v="0"/>
    <n v="0"/>
    <n v="0"/>
    <n v="-87.5"/>
    <n v="0"/>
    <s v="FI-3980-Misc Equip"/>
    <x v="39"/>
    <n v="16"/>
    <s v="Nat Gas General Plant"/>
    <s v="398-Miscellaneous Equipment"/>
    <n v="0"/>
    <n v="0"/>
    <x v="2"/>
    <n v="0"/>
    <n v="0"/>
    <n v="0"/>
    <n v="13647.24"/>
    <n v="0"/>
    <n v="0"/>
    <n v="0"/>
    <n v="0"/>
    <n v="0"/>
    <n v="0"/>
    <n v="0"/>
    <n v="66.900000000000006"/>
    <n v="-20.599999999999994"/>
    <n v="0"/>
    <n v="13297.9"/>
    <n v="-20.599999999999994"/>
  </r>
  <r>
    <n v="1"/>
    <d v="2020-05-01T00:00:00"/>
    <d v="2021-06-01T00:00:00"/>
    <n v="522"/>
    <x v="3"/>
    <n v="13647.24"/>
    <n v="13647.24"/>
    <n v="5.8823529999999999E-2"/>
    <n v="66.900000000000006"/>
    <n v="13277.3"/>
    <n v="0"/>
    <n v="0"/>
    <n v="0"/>
    <n v="0"/>
    <n v="0"/>
    <n v="0"/>
    <n v="0"/>
    <n v="0"/>
    <n v="0"/>
    <n v="-87.5"/>
    <n v="0"/>
    <s v="FI-3980-Misc Equip"/>
    <x v="39"/>
    <n v="16"/>
    <s v="Nat Gas General Plant"/>
    <s v="398-Miscellaneous Equipment"/>
    <n v="0"/>
    <n v="0"/>
    <x v="2"/>
    <n v="0"/>
    <n v="0"/>
    <n v="0"/>
    <n v="13647.24"/>
    <n v="0"/>
    <n v="0"/>
    <n v="0"/>
    <n v="0"/>
    <n v="0"/>
    <n v="0"/>
    <n v="0"/>
    <n v="66.900000000000006"/>
    <n v="-20.599999999999994"/>
    <n v="0"/>
    <n v="13277.3"/>
    <n v="-20.599999999999994"/>
  </r>
  <r>
    <n v="1"/>
    <d v="2020-05-01T00:00:00"/>
    <d v="2021-06-01T00:00:00"/>
    <n v="522"/>
    <x v="4"/>
    <n v="13647.24"/>
    <n v="13647.24"/>
    <n v="5.8823529999999999E-2"/>
    <n v="66.900000000000006"/>
    <n v="13256.7"/>
    <n v="0"/>
    <n v="0"/>
    <n v="0"/>
    <n v="0"/>
    <n v="0"/>
    <n v="0"/>
    <n v="0"/>
    <n v="0"/>
    <n v="0"/>
    <n v="-87.5"/>
    <n v="0"/>
    <s v="FI-3980-Misc Equip"/>
    <x v="39"/>
    <n v="16"/>
    <s v="Nat Gas General Plant"/>
    <s v="398-Miscellaneous Equipment"/>
    <n v="0"/>
    <n v="0"/>
    <x v="2"/>
    <n v="0"/>
    <n v="0"/>
    <n v="0"/>
    <n v="13647.24"/>
    <n v="0"/>
    <n v="0"/>
    <n v="0"/>
    <n v="0"/>
    <n v="0"/>
    <n v="0"/>
    <n v="0"/>
    <n v="66.900000000000006"/>
    <n v="-20.599999999999994"/>
    <n v="0"/>
    <n v="13256.7"/>
    <n v="-20.599999999999994"/>
  </r>
  <r>
    <n v="1"/>
    <d v="2020-05-01T00:00:00"/>
    <d v="2021-06-01T00:00:00"/>
    <n v="522"/>
    <x v="5"/>
    <n v="13647.24"/>
    <n v="13647.24"/>
    <n v="5.8823529999999999E-2"/>
    <n v="66.900000000000006"/>
    <n v="13236.1"/>
    <n v="0"/>
    <n v="0"/>
    <n v="0"/>
    <n v="0"/>
    <n v="0"/>
    <n v="0"/>
    <n v="0"/>
    <n v="0"/>
    <n v="0"/>
    <n v="-87.5"/>
    <n v="0"/>
    <s v="FI-3980-Misc Equip"/>
    <x v="39"/>
    <n v="16"/>
    <s v="Nat Gas General Plant"/>
    <s v="398-Miscellaneous Equipment"/>
    <n v="0"/>
    <n v="0"/>
    <x v="2"/>
    <n v="0"/>
    <n v="0"/>
    <n v="0"/>
    <n v="13647.24"/>
    <n v="0"/>
    <n v="0"/>
    <n v="0"/>
    <n v="0"/>
    <n v="0"/>
    <n v="0"/>
    <n v="0"/>
    <n v="66.900000000000006"/>
    <n v="-20.599999999999994"/>
    <n v="0"/>
    <n v="13236.1"/>
    <n v="-20.599999999999994"/>
  </r>
  <r>
    <n v="1"/>
    <d v="2020-05-01T00:00:00"/>
    <d v="2021-06-01T00:00:00"/>
    <n v="144"/>
    <x v="0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4"/>
    <x v="1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4"/>
    <x v="2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4"/>
    <x v="3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4"/>
    <x v="4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4"/>
    <x v="5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17"/>
    <x v="0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C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17"/>
    <x v="1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C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17"/>
    <x v="2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C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17"/>
    <x v="3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C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17"/>
    <x v="4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C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17"/>
    <x v="5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C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3"/>
    <x v="0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FB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3"/>
    <x v="1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FB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3"/>
    <x v="2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FB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3"/>
    <x v="3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FB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3"/>
    <x v="4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FB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3"/>
    <x v="5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FB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9"/>
    <x v="0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S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9"/>
    <x v="1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S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9"/>
    <x v="2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S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9"/>
    <x v="3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S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9"/>
    <x v="4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S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9"/>
    <x v="5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S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5"/>
    <x v="0"/>
    <n v="0"/>
    <n v="0"/>
    <n v="0"/>
    <n v="0"/>
    <n v="0"/>
    <n v="0"/>
    <n v="0"/>
    <n v="0"/>
    <n v="0"/>
    <n v="0"/>
    <n v="0"/>
    <n v="0"/>
    <n v="0"/>
    <n v="0"/>
    <n v="0"/>
    <n v="0"/>
    <s v="FN-3050-Struc&amp;Impr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5"/>
    <x v="1"/>
    <n v="0"/>
    <n v="0"/>
    <n v="0"/>
    <n v="0"/>
    <n v="0"/>
    <n v="0"/>
    <n v="0"/>
    <n v="0"/>
    <n v="0"/>
    <n v="0"/>
    <n v="0"/>
    <n v="0"/>
    <n v="0"/>
    <n v="0"/>
    <n v="0"/>
    <n v="0"/>
    <s v="FN-3050-Struc&amp;Impr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5"/>
    <x v="2"/>
    <n v="0"/>
    <n v="0"/>
    <n v="0"/>
    <n v="0"/>
    <n v="0"/>
    <n v="0"/>
    <n v="0"/>
    <n v="0"/>
    <n v="0"/>
    <n v="0"/>
    <n v="0"/>
    <n v="0"/>
    <n v="0"/>
    <n v="0"/>
    <n v="0"/>
    <n v="0"/>
    <s v="FN-3050-Struc&amp;Impr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5"/>
    <x v="3"/>
    <n v="0"/>
    <n v="0"/>
    <n v="0"/>
    <n v="0"/>
    <n v="0"/>
    <n v="0"/>
    <n v="0"/>
    <n v="0"/>
    <n v="0"/>
    <n v="0"/>
    <n v="0"/>
    <n v="0"/>
    <n v="0"/>
    <n v="0"/>
    <n v="0"/>
    <n v="0"/>
    <s v="FN-3050-Struc&amp;Impr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5"/>
    <x v="4"/>
    <n v="0"/>
    <n v="0"/>
    <n v="0"/>
    <n v="0"/>
    <n v="0"/>
    <n v="0"/>
    <n v="0"/>
    <n v="0"/>
    <n v="0"/>
    <n v="0"/>
    <n v="0"/>
    <n v="0"/>
    <n v="0"/>
    <n v="0"/>
    <n v="0"/>
    <n v="0"/>
    <s v="FN-3050-Struc&amp;Impr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5"/>
    <x v="5"/>
    <n v="0"/>
    <n v="0"/>
    <n v="0"/>
    <n v="0"/>
    <n v="0"/>
    <n v="0"/>
    <n v="0"/>
    <n v="0"/>
    <n v="0"/>
    <n v="0"/>
    <n v="0"/>
    <n v="0"/>
    <n v="0"/>
    <n v="0"/>
    <n v="0"/>
    <n v="0"/>
    <s v="FN-3050-Struc&amp;Impr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18"/>
    <x v="0"/>
    <n v="0"/>
    <n v="0"/>
    <n v="0"/>
    <n v="0"/>
    <n v="0"/>
    <n v="0"/>
    <n v="0"/>
    <n v="0"/>
    <n v="0"/>
    <n v="0"/>
    <n v="0"/>
    <n v="0"/>
    <n v="0"/>
    <n v="0"/>
    <n v="0"/>
    <n v="0"/>
    <s v="FN-3050-Struc&amp;Impr-FNC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18"/>
    <x v="1"/>
    <n v="0"/>
    <n v="0"/>
    <n v="0"/>
    <n v="0"/>
    <n v="0"/>
    <n v="0"/>
    <n v="0"/>
    <n v="0"/>
    <n v="0"/>
    <n v="0"/>
    <n v="0"/>
    <n v="0"/>
    <n v="0"/>
    <n v="0"/>
    <n v="0"/>
    <n v="0"/>
    <s v="FN-3050-Struc&amp;Impr-FNC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18"/>
    <x v="2"/>
    <n v="0"/>
    <n v="0"/>
    <n v="0"/>
    <n v="0"/>
    <n v="0"/>
    <n v="0"/>
    <n v="0"/>
    <n v="0"/>
    <n v="0"/>
    <n v="0"/>
    <n v="0"/>
    <n v="0"/>
    <n v="0"/>
    <n v="0"/>
    <n v="0"/>
    <n v="0"/>
    <s v="FN-3050-Struc&amp;Impr-FNC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18"/>
    <x v="3"/>
    <n v="0"/>
    <n v="0"/>
    <n v="0"/>
    <n v="0"/>
    <n v="0"/>
    <n v="0"/>
    <n v="0"/>
    <n v="0"/>
    <n v="0"/>
    <n v="0"/>
    <n v="0"/>
    <n v="0"/>
    <n v="0"/>
    <n v="0"/>
    <n v="0"/>
    <n v="0"/>
    <s v="FN-3050-Struc&amp;Impr-FNC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18"/>
    <x v="4"/>
    <n v="0"/>
    <n v="0"/>
    <n v="0"/>
    <n v="0"/>
    <n v="0"/>
    <n v="0"/>
    <n v="0"/>
    <n v="0"/>
    <n v="0"/>
    <n v="0"/>
    <n v="0"/>
    <n v="0"/>
    <n v="0"/>
    <n v="0"/>
    <n v="0"/>
    <n v="0"/>
    <s v="FN-3050-Struc&amp;Impr-FNC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18"/>
    <x v="5"/>
    <n v="0"/>
    <n v="0"/>
    <n v="0"/>
    <n v="0"/>
    <n v="0"/>
    <n v="0"/>
    <n v="0"/>
    <n v="0"/>
    <n v="0"/>
    <n v="0"/>
    <n v="0"/>
    <n v="0"/>
    <n v="0"/>
    <n v="0"/>
    <n v="0"/>
    <n v="0"/>
    <s v="FN-3050-Struc&amp;Impr-FNC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4"/>
    <x v="0"/>
    <n v="0"/>
    <n v="0"/>
    <n v="0"/>
    <n v="0"/>
    <n v="0"/>
    <n v="0"/>
    <n v="0"/>
    <n v="0"/>
    <n v="0"/>
    <n v="0"/>
    <n v="0"/>
    <n v="0"/>
    <n v="0"/>
    <n v="0"/>
    <n v="0"/>
    <n v="0"/>
    <s v="FN-3050-Struc&amp;Impr-FNFB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4"/>
    <x v="1"/>
    <n v="0"/>
    <n v="0"/>
    <n v="0"/>
    <n v="0"/>
    <n v="0"/>
    <n v="0"/>
    <n v="0"/>
    <n v="0"/>
    <n v="0"/>
    <n v="0"/>
    <n v="0"/>
    <n v="0"/>
    <n v="0"/>
    <n v="0"/>
    <n v="0"/>
    <n v="0"/>
    <s v="FN-3050-Struc&amp;Impr-FNFB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4"/>
    <x v="2"/>
    <n v="0"/>
    <n v="0"/>
    <n v="0"/>
    <n v="0"/>
    <n v="0"/>
    <n v="0"/>
    <n v="0"/>
    <n v="0"/>
    <n v="0"/>
    <n v="0"/>
    <n v="0"/>
    <n v="0"/>
    <n v="0"/>
    <n v="0"/>
    <n v="0"/>
    <n v="0"/>
    <s v="FN-3050-Struc&amp;Impr-FNFB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4"/>
    <x v="3"/>
    <n v="0"/>
    <n v="0"/>
    <n v="0"/>
    <n v="0"/>
    <n v="0"/>
    <n v="0"/>
    <n v="0"/>
    <n v="0"/>
    <n v="0"/>
    <n v="0"/>
    <n v="0"/>
    <n v="0"/>
    <n v="0"/>
    <n v="0"/>
    <n v="0"/>
    <n v="0"/>
    <s v="FN-3050-Struc&amp;Impr-FNFB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4"/>
    <x v="4"/>
    <n v="0"/>
    <n v="0"/>
    <n v="0"/>
    <n v="0"/>
    <n v="0"/>
    <n v="0"/>
    <n v="0"/>
    <n v="0"/>
    <n v="0"/>
    <n v="0"/>
    <n v="0"/>
    <n v="0"/>
    <n v="0"/>
    <n v="0"/>
    <n v="0"/>
    <n v="0"/>
    <s v="FN-3050-Struc&amp;Impr-FNFB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4"/>
    <x v="5"/>
    <n v="0"/>
    <n v="0"/>
    <n v="0"/>
    <n v="0"/>
    <n v="0"/>
    <n v="0"/>
    <n v="0"/>
    <n v="0"/>
    <n v="0"/>
    <n v="0"/>
    <n v="0"/>
    <n v="0"/>
    <n v="0"/>
    <n v="0"/>
    <n v="0"/>
    <n v="0"/>
    <s v="FN-3050-Struc&amp;Impr-FNFB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10"/>
    <x v="0"/>
    <n v="0"/>
    <n v="0"/>
    <n v="0"/>
    <n v="0"/>
    <n v="0"/>
    <n v="0"/>
    <n v="0"/>
    <n v="0"/>
    <n v="0"/>
    <n v="0"/>
    <n v="0"/>
    <n v="0"/>
    <n v="0"/>
    <n v="0"/>
    <n v="0"/>
    <n v="0"/>
    <s v="FN-3050-Struc&amp;Impr-FNS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10"/>
    <x v="1"/>
    <n v="0"/>
    <n v="0"/>
    <n v="0"/>
    <n v="0"/>
    <n v="0"/>
    <n v="0"/>
    <n v="0"/>
    <n v="0"/>
    <n v="0"/>
    <n v="0"/>
    <n v="0"/>
    <n v="0"/>
    <n v="0"/>
    <n v="0"/>
    <n v="0"/>
    <n v="0"/>
    <s v="FN-3050-Struc&amp;Impr-FNS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10"/>
    <x v="2"/>
    <n v="0"/>
    <n v="0"/>
    <n v="0"/>
    <n v="0"/>
    <n v="0"/>
    <n v="0"/>
    <n v="0"/>
    <n v="0"/>
    <n v="0"/>
    <n v="0"/>
    <n v="0"/>
    <n v="0"/>
    <n v="0"/>
    <n v="0"/>
    <n v="0"/>
    <n v="0"/>
    <s v="FN-3050-Struc&amp;Impr-FNS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10"/>
    <x v="3"/>
    <n v="0"/>
    <n v="0"/>
    <n v="0"/>
    <n v="0"/>
    <n v="0"/>
    <n v="0"/>
    <n v="0"/>
    <n v="0"/>
    <n v="0"/>
    <n v="0"/>
    <n v="0"/>
    <n v="0"/>
    <n v="0"/>
    <n v="0"/>
    <n v="0"/>
    <n v="0"/>
    <s v="FN-3050-Struc&amp;Impr-FNS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10"/>
    <x v="4"/>
    <n v="0"/>
    <n v="0"/>
    <n v="0"/>
    <n v="0"/>
    <n v="0"/>
    <n v="0"/>
    <n v="0"/>
    <n v="0"/>
    <n v="0"/>
    <n v="0"/>
    <n v="0"/>
    <n v="0"/>
    <n v="0"/>
    <n v="0"/>
    <n v="0"/>
    <n v="0"/>
    <s v="FN-3050-Struc&amp;Impr-FNS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10"/>
    <x v="5"/>
    <n v="0"/>
    <n v="0"/>
    <n v="0"/>
    <n v="0"/>
    <n v="0"/>
    <n v="0"/>
    <n v="0"/>
    <n v="0"/>
    <n v="0"/>
    <n v="0"/>
    <n v="0"/>
    <n v="0"/>
    <n v="0"/>
    <n v="0"/>
    <n v="0"/>
    <n v="0"/>
    <s v="FN-3050-Struc&amp;Impr-FNS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7"/>
    <x v="0"/>
    <n v="0"/>
    <n v="0"/>
    <n v="5.5E-2"/>
    <n v="0"/>
    <n v="0"/>
    <n v="0"/>
    <n v="0"/>
    <n v="0"/>
    <n v="0"/>
    <n v="0"/>
    <n v="0"/>
    <n v="0"/>
    <n v="0"/>
    <n v="0"/>
    <n v="0"/>
    <n v="0"/>
    <s v="FN-3741-Land Rights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7"/>
    <x v="1"/>
    <n v="0"/>
    <n v="0"/>
    <n v="5.5E-2"/>
    <n v="0"/>
    <n v="0"/>
    <n v="0"/>
    <n v="0"/>
    <n v="0"/>
    <n v="0"/>
    <n v="0"/>
    <n v="0"/>
    <n v="0"/>
    <n v="0"/>
    <n v="0"/>
    <n v="0"/>
    <n v="0"/>
    <s v="FN-3741-Land Rights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7"/>
    <x v="2"/>
    <n v="0"/>
    <n v="0"/>
    <n v="5.5E-2"/>
    <n v="0"/>
    <n v="0"/>
    <n v="0"/>
    <n v="0"/>
    <n v="0"/>
    <n v="0"/>
    <n v="0"/>
    <n v="0"/>
    <n v="0"/>
    <n v="0"/>
    <n v="0"/>
    <n v="0"/>
    <n v="0"/>
    <s v="FN-3741-Land Rights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7"/>
    <x v="3"/>
    <n v="0"/>
    <n v="0"/>
    <n v="5.5E-2"/>
    <n v="0"/>
    <n v="0"/>
    <n v="0"/>
    <n v="0"/>
    <n v="0"/>
    <n v="0"/>
    <n v="0"/>
    <n v="0"/>
    <n v="0"/>
    <n v="0"/>
    <n v="0"/>
    <n v="0"/>
    <n v="0"/>
    <s v="FN-3741-Land Rights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7"/>
    <x v="4"/>
    <n v="0"/>
    <n v="0"/>
    <n v="5.5E-2"/>
    <n v="0"/>
    <n v="0"/>
    <n v="0"/>
    <n v="0"/>
    <n v="0"/>
    <n v="0"/>
    <n v="0"/>
    <n v="0"/>
    <n v="0"/>
    <n v="0"/>
    <n v="0"/>
    <n v="0"/>
    <n v="0"/>
    <s v="FN-3741-Land Rights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7"/>
    <x v="5"/>
    <n v="0"/>
    <n v="0"/>
    <n v="5.5E-2"/>
    <n v="0"/>
    <n v="0"/>
    <n v="0"/>
    <n v="0"/>
    <n v="0"/>
    <n v="0"/>
    <n v="0"/>
    <n v="0"/>
    <n v="0"/>
    <n v="0"/>
    <n v="0"/>
    <n v="0"/>
    <n v="0"/>
    <s v="FN-3741-Land Rights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20"/>
    <x v="0"/>
    <n v="12909.53"/>
    <n v="12909.53"/>
    <n v="5.5E-2"/>
    <n v="59.17"/>
    <n v="532.53"/>
    <n v="0"/>
    <n v="0"/>
    <n v="0"/>
    <n v="0"/>
    <n v="0"/>
    <n v="0"/>
    <n v="0"/>
    <n v="0"/>
    <n v="0"/>
    <n v="0"/>
    <n v="0"/>
    <s v="FN-3741-Land Rights-FNCF"/>
    <x v="2"/>
    <n v="15"/>
    <s v="Nat Gas Distribution Plant"/>
    <s v="3741-Land Rights"/>
    <n v="0"/>
    <n v="0"/>
    <x v="3"/>
    <n v="0"/>
    <n v="0"/>
    <n v="0"/>
    <n v="12909.53"/>
    <n v="0"/>
    <n v="0"/>
    <n v="0"/>
    <n v="0"/>
    <n v="0"/>
    <n v="0"/>
    <n v="0"/>
    <n v="59.17"/>
    <n v="59.17"/>
    <n v="0"/>
    <n v="532.53"/>
    <n v="59.17"/>
  </r>
  <r>
    <n v="1"/>
    <d v="2020-05-01T00:00:00"/>
    <d v="2021-06-01T00:00:00"/>
    <n v="200220"/>
    <x v="1"/>
    <n v="12909.53"/>
    <n v="12909.53"/>
    <n v="5.5E-2"/>
    <n v="59.17"/>
    <n v="591.70000000000005"/>
    <n v="0"/>
    <n v="0"/>
    <n v="0"/>
    <n v="0"/>
    <n v="0"/>
    <n v="0"/>
    <n v="0"/>
    <n v="0"/>
    <n v="0"/>
    <n v="0"/>
    <n v="0"/>
    <s v="FN-3741-Land Rights-FNCF"/>
    <x v="2"/>
    <n v="15"/>
    <s v="Nat Gas Distribution Plant"/>
    <s v="3741-Land Rights"/>
    <n v="0"/>
    <n v="0"/>
    <x v="3"/>
    <n v="0"/>
    <n v="0"/>
    <n v="0"/>
    <n v="12909.53"/>
    <n v="0"/>
    <n v="0"/>
    <n v="0"/>
    <n v="0"/>
    <n v="0"/>
    <n v="0"/>
    <n v="0"/>
    <n v="59.17"/>
    <n v="59.17"/>
    <n v="0"/>
    <n v="591.70000000000005"/>
    <n v="59.17"/>
  </r>
  <r>
    <n v="1"/>
    <d v="2020-05-01T00:00:00"/>
    <d v="2021-06-01T00:00:00"/>
    <n v="200220"/>
    <x v="2"/>
    <n v="12909.53"/>
    <n v="12909.53"/>
    <n v="5.5E-2"/>
    <n v="59.17"/>
    <n v="650.87"/>
    <n v="0"/>
    <n v="0"/>
    <n v="0"/>
    <n v="0"/>
    <n v="0"/>
    <n v="0"/>
    <n v="0"/>
    <n v="0"/>
    <n v="0"/>
    <n v="0"/>
    <n v="0"/>
    <s v="FN-3741-Land Rights-FNCF"/>
    <x v="2"/>
    <n v="15"/>
    <s v="Nat Gas Distribution Plant"/>
    <s v="3741-Land Rights"/>
    <n v="0"/>
    <n v="0"/>
    <x v="3"/>
    <n v="0"/>
    <n v="0"/>
    <n v="0"/>
    <n v="12909.53"/>
    <n v="0"/>
    <n v="0"/>
    <n v="0"/>
    <n v="0"/>
    <n v="0"/>
    <n v="0"/>
    <n v="0"/>
    <n v="59.17"/>
    <n v="59.17"/>
    <n v="0"/>
    <n v="650.87"/>
    <n v="59.17"/>
  </r>
  <r>
    <n v="1"/>
    <d v="2020-05-01T00:00:00"/>
    <d v="2021-06-01T00:00:00"/>
    <n v="200220"/>
    <x v="3"/>
    <n v="12909.53"/>
    <n v="12909.53"/>
    <n v="5.5E-2"/>
    <n v="59.17"/>
    <n v="710.04"/>
    <n v="0"/>
    <n v="0"/>
    <n v="0"/>
    <n v="0"/>
    <n v="0"/>
    <n v="0"/>
    <n v="0"/>
    <n v="0"/>
    <n v="0"/>
    <n v="0"/>
    <n v="0"/>
    <s v="FN-3741-Land Rights-FNCF"/>
    <x v="2"/>
    <n v="15"/>
    <s v="Nat Gas Distribution Plant"/>
    <s v="3741-Land Rights"/>
    <n v="0"/>
    <n v="0"/>
    <x v="3"/>
    <n v="0"/>
    <n v="0"/>
    <n v="0"/>
    <n v="12909.53"/>
    <n v="0"/>
    <n v="0"/>
    <n v="0"/>
    <n v="0"/>
    <n v="0"/>
    <n v="0"/>
    <n v="0"/>
    <n v="59.17"/>
    <n v="59.17"/>
    <n v="0"/>
    <n v="710.04"/>
    <n v="59.17"/>
  </r>
  <r>
    <n v="1"/>
    <d v="2020-05-01T00:00:00"/>
    <d v="2021-06-01T00:00:00"/>
    <n v="200220"/>
    <x v="4"/>
    <n v="12909.53"/>
    <n v="12909.53"/>
    <n v="5.5E-2"/>
    <n v="59.17"/>
    <n v="769.21"/>
    <n v="0"/>
    <n v="0"/>
    <n v="0"/>
    <n v="0"/>
    <n v="0"/>
    <n v="0"/>
    <n v="0"/>
    <n v="0"/>
    <n v="0"/>
    <n v="0"/>
    <n v="0"/>
    <s v="FN-3741-Land Rights-FNCF"/>
    <x v="2"/>
    <n v="15"/>
    <s v="Nat Gas Distribution Plant"/>
    <s v="3741-Land Rights"/>
    <n v="0"/>
    <n v="0"/>
    <x v="3"/>
    <n v="0"/>
    <n v="0"/>
    <n v="0"/>
    <n v="12909.53"/>
    <n v="0"/>
    <n v="0"/>
    <n v="0"/>
    <n v="0"/>
    <n v="0"/>
    <n v="0"/>
    <n v="0"/>
    <n v="59.17"/>
    <n v="59.17"/>
    <n v="0"/>
    <n v="769.21"/>
    <n v="59.17"/>
  </r>
  <r>
    <n v="1"/>
    <d v="2020-05-01T00:00:00"/>
    <d v="2021-06-01T00:00:00"/>
    <n v="200220"/>
    <x v="5"/>
    <n v="12909.53"/>
    <n v="12909.53"/>
    <n v="5.5E-2"/>
    <n v="59.17"/>
    <n v="59.17"/>
    <n v="59.17"/>
    <n v="0"/>
    <n v="-59.17"/>
    <n v="0"/>
    <n v="0"/>
    <n v="0"/>
    <n v="0"/>
    <n v="-769.21"/>
    <n v="0"/>
    <n v="0"/>
    <n v="0"/>
    <s v="FN-3741-Land Rights-FNCF"/>
    <x v="2"/>
    <n v="15"/>
    <s v="Nat Gas Distribution Plant"/>
    <s v="3741-Land Rights"/>
    <n v="0"/>
    <n v="0"/>
    <x v="3"/>
    <n v="0"/>
    <n v="0"/>
    <n v="0"/>
    <n v="12909.53"/>
    <n v="0"/>
    <n v="0"/>
    <n v="0"/>
    <n v="0"/>
    <n v="0"/>
    <n v="0"/>
    <n v="0"/>
    <n v="59.17"/>
    <n v="59.17"/>
    <n v="0"/>
    <n v="59.17"/>
    <n v="59.17"/>
  </r>
  <r>
    <n v="1"/>
    <d v="2020-05-01T00:00:00"/>
    <d v="2021-06-01T00:00:00"/>
    <n v="200266"/>
    <x v="0"/>
    <n v="0"/>
    <n v="0"/>
    <n v="5.5E-2"/>
    <n v="0"/>
    <n v="0"/>
    <n v="0"/>
    <n v="0"/>
    <n v="0"/>
    <n v="0"/>
    <n v="0"/>
    <n v="0"/>
    <n v="0"/>
    <n v="0"/>
    <n v="0"/>
    <n v="0"/>
    <n v="0"/>
    <s v="FN-3741-Land Rights-FNFB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6"/>
    <x v="1"/>
    <n v="0"/>
    <n v="0"/>
    <n v="5.5E-2"/>
    <n v="0"/>
    <n v="0"/>
    <n v="0"/>
    <n v="0"/>
    <n v="0"/>
    <n v="0"/>
    <n v="0"/>
    <n v="0"/>
    <n v="0"/>
    <n v="0"/>
    <n v="0"/>
    <n v="0"/>
    <n v="0"/>
    <s v="FN-3741-Land Rights-FNFB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6"/>
    <x v="2"/>
    <n v="0"/>
    <n v="0"/>
    <n v="5.5E-2"/>
    <n v="0"/>
    <n v="0"/>
    <n v="0"/>
    <n v="0"/>
    <n v="0"/>
    <n v="0"/>
    <n v="0"/>
    <n v="0"/>
    <n v="0"/>
    <n v="0"/>
    <n v="0"/>
    <n v="0"/>
    <n v="0"/>
    <s v="FN-3741-Land Rights-FNFB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6"/>
    <x v="3"/>
    <n v="0"/>
    <n v="0"/>
    <n v="5.5E-2"/>
    <n v="0"/>
    <n v="0"/>
    <n v="0"/>
    <n v="0"/>
    <n v="0"/>
    <n v="0"/>
    <n v="0"/>
    <n v="0"/>
    <n v="0"/>
    <n v="0"/>
    <n v="0"/>
    <n v="0"/>
    <n v="0"/>
    <s v="FN-3741-Land Rights-FNFB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6"/>
    <x v="4"/>
    <n v="0"/>
    <n v="0"/>
    <n v="5.5E-2"/>
    <n v="0"/>
    <n v="0"/>
    <n v="0"/>
    <n v="0"/>
    <n v="0"/>
    <n v="0"/>
    <n v="0"/>
    <n v="0"/>
    <n v="0"/>
    <n v="0"/>
    <n v="0"/>
    <n v="0"/>
    <n v="0"/>
    <s v="FN-3741-Land Rights-FNFB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6"/>
    <x v="5"/>
    <n v="0"/>
    <n v="0"/>
    <n v="5.5E-2"/>
    <n v="0"/>
    <n v="0"/>
    <n v="0"/>
    <n v="0"/>
    <n v="0"/>
    <n v="0"/>
    <n v="0"/>
    <n v="0"/>
    <n v="0"/>
    <n v="0"/>
    <n v="0"/>
    <n v="0"/>
    <n v="0"/>
    <s v="FN-3741-Land Rights-FNFB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12"/>
    <x v="0"/>
    <n v="0"/>
    <n v="0"/>
    <n v="5.5E-2"/>
    <n v="0"/>
    <n v="8564.2099999999991"/>
    <n v="0"/>
    <n v="0"/>
    <n v="0"/>
    <n v="0"/>
    <n v="0"/>
    <n v="0"/>
    <n v="0"/>
    <n v="0"/>
    <n v="0"/>
    <n v="0"/>
    <n v="0"/>
    <s v="FN-3741-Land Rights-FNSF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8564.2099999999991"/>
    <n v="0"/>
  </r>
  <r>
    <n v="1"/>
    <d v="2020-05-01T00:00:00"/>
    <d v="2021-06-01T00:00:00"/>
    <n v="200312"/>
    <x v="1"/>
    <n v="0"/>
    <n v="0"/>
    <n v="5.5E-2"/>
    <n v="0"/>
    <n v="8564.2099999999991"/>
    <n v="0"/>
    <n v="0"/>
    <n v="0"/>
    <n v="0"/>
    <n v="0"/>
    <n v="0"/>
    <n v="0"/>
    <n v="0"/>
    <n v="0"/>
    <n v="0"/>
    <n v="0"/>
    <s v="FN-3741-Land Rights-FNSF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8564.2099999999991"/>
    <n v="0"/>
  </r>
  <r>
    <n v="1"/>
    <d v="2020-05-01T00:00:00"/>
    <d v="2021-06-01T00:00:00"/>
    <n v="200312"/>
    <x v="2"/>
    <n v="0"/>
    <n v="0"/>
    <n v="5.5E-2"/>
    <n v="0"/>
    <n v="8564.2099999999991"/>
    <n v="0"/>
    <n v="0"/>
    <n v="0"/>
    <n v="0"/>
    <n v="0"/>
    <n v="0"/>
    <n v="0"/>
    <n v="0"/>
    <n v="0"/>
    <n v="0"/>
    <n v="0"/>
    <s v="FN-3741-Land Rights-FNSF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8564.2099999999991"/>
    <n v="0"/>
  </r>
  <r>
    <n v="1"/>
    <d v="2020-05-01T00:00:00"/>
    <d v="2021-06-01T00:00:00"/>
    <n v="200312"/>
    <x v="3"/>
    <n v="0"/>
    <n v="0"/>
    <n v="5.5E-2"/>
    <n v="0"/>
    <n v="8564.2099999999991"/>
    <n v="0"/>
    <n v="0"/>
    <n v="0"/>
    <n v="0"/>
    <n v="0"/>
    <n v="0"/>
    <n v="0"/>
    <n v="0"/>
    <n v="0"/>
    <n v="0"/>
    <n v="0"/>
    <s v="FN-3741-Land Rights-FNSF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8564.2099999999991"/>
    <n v="0"/>
  </r>
  <r>
    <n v="1"/>
    <d v="2020-05-01T00:00:00"/>
    <d v="2021-06-01T00:00:00"/>
    <n v="200312"/>
    <x v="4"/>
    <n v="0"/>
    <n v="0"/>
    <n v="5.5E-2"/>
    <n v="0"/>
    <n v="8564.2099999999991"/>
    <n v="0"/>
    <n v="0"/>
    <n v="0"/>
    <n v="0"/>
    <n v="0"/>
    <n v="0"/>
    <n v="0"/>
    <n v="0"/>
    <n v="0"/>
    <n v="0"/>
    <n v="0"/>
    <s v="FN-3741-Land Rights-FNSF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8564.2099999999991"/>
    <n v="0"/>
  </r>
  <r>
    <n v="1"/>
    <d v="2020-05-01T00:00:00"/>
    <d v="2021-06-01T00:00:00"/>
    <n v="200312"/>
    <x v="5"/>
    <n v="0"/>
    <n v="0"/>
    <n v="5.5E-2"/>
    <n v="0"/>
    <n v="9333.42"/>
    <n v="0"/>
    <n v="0"/>
    <n v="0"/>
    <n v="0"/>
    <n v="0"/>
    <n v="0"/>
    <n v="0"/>
    <n v="0"/>
    <n v="769.21"/>
    <n v="0"/>
    <n v="0"/>
    <s v="FN-3741-Land Rights-FNSF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9333.42"/>
    <n v="0"/>
  </r>
  <r>
    <n v="1"/>
    <d v="2020-05-01T00:00:00"/>
    <d v="2021-06-01T00:00:00"/>
    <n v="146"/>
    <x v="0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6"/>
    <x v="1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6"/>
    <x v="2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6"/>
    <x v="3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6"/>
    <x v="4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6"/>
    <x v="5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19"/>
    <x v="0"/>
    <n v="164608.04999999999"/>
    <n v="164608.04999999999"/>
    <n v="0"/>
    <n v="0"/>
    <n v="0"/>
    <n v="0"/>
    <n v="0"/>
    <n v="0"/>
    <n v="0"/>
    <n v="0"/>
    <n v="0"/>
    <n v="0"/>
    <n v="0"/>
    <n v="0"/>
    <n v="0"/>
    <n v="0"/>
    <s v="FN-3740-Land &amp; Land Rights-FNCF"/>
    <x v="3"/>
    <n v="15"/>
    <s v="Nat Gas Distribution Plant"/>
    <s v="374-Land - Distribution"/>
    <n v="0"/>
    <n v="0"/>
    <x v="3"/>
    <n v="0"/>
    <n v="0"/>
    <n v="0"/>
    <n v="164608.04999999999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19"/>
    <x v="1"/>
    <n v="164608.04999999999"/>
    <n v="164608.04999999999"/>
    <n v="0"/>
    <n v="0"/>
    <n v="0"/>
    <n v="0"/>
    <n v="0"/>
    <n v="0"/>
    <n v="0"/>
    <n v="0"/>
    <n v="0"/>
    <n v="0"/>
    <n v="0"/>
    <n v="0"/>
    <n v="0"/>
    <n v="0"/>
    <s v="FN-3740-Land &amp; Land Rights-FNCF"/>
    <x v="3"/>
    <n v="15"/>
    <s v="Nat Gas Distribution Plant"/>
    <s v="374-Land - Distribution"/>
    <n v="0"/>
    <n v="0"/>
    <x v="3"/>
    <n v="0"/>
    <n v="0"/>
    <n v="0"/>
    <n v="164608.04999999999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19"/>
    <x v="2"/>
    <n v="164608.04999999999"/>
    <n v="164608.04999999999"/>
    <n v="0"/>
    <n v="0"/>
    <n v="0"/>
    <n v="0"/>
    <n v="0"/>
    <n v="0"/>
    <n v="0"/>
    <n v="0"/>
    <n v="0"/>
    <n v="0"/>
    <n v="0"/>
    <n v="0"/>
    <n v="0"/>
    <n v="0"/>
    <s v="FN-3740-Land &amp; Land Rights-FNCF"/>
    <x v="3"/>
    <n v="15"/>
    <s v="Nat Gas Distribution Plant"/>
    <s v="374-Land - Distribution"/>
    <n v="0"/>
    <n v="0"/>
    <x v="3"/>
    <n v="0"/>
    <n v="0"/>
    <n v="0"/>
    <n v="164608.04999999999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19"/>
    <x v="3"/>
    <n v="164608.04999999999"/>
    <n v="164608.04999999999"/>
    <n v="0"/>
    <n v="0"/>
    <n v="0"/>
    <n v="0"/>
    <n v="0"/>
    <n v="0"/>
    <n v="0"/>
    <n v="0"/>
    <n v="0"/>
    <n v="0"/>
    <n v="0"/>
    <n v="0"/>
    <n v="0"/>
    <n v="0"/>
    <s v="FN-3740-Land &amp; Land Rights-FNCF"/>
    <x v="3"/>
    <n v="15"/>
    <s v="Nat Gas Distribution Plant"/>
    <s v="374-Land - Distribution"/>
    <n v="0"/>
    <n v="0"/>
    <x v="3"/>
    <n v="0"/>
    <n v="0"/>
    <n v="0"/>
    <n v="164608.04999999999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19"/>
    <x v="4"/>
    <n v="164608.04999999999"/>
    <n v="164608.04999999999"/>
    <n v="0"/>
    <n v="0"/>
    <n v="0"/>
    <n v="0"/>
    <n v="0"/>
    <n v="0"/>
    <n v="0"/>
    <n v="0"/>
    <n v="0"/>
    <n v="0"/>
    <n v="0"/>
    <n v="0"/>
    <n v="0"/>
    <n v="0"/>
    <s v="FN-3740-Land &amp; Land Rights-FNCF"/>
    <x v="3"/>
    <n v="15"/>
    <s v="Nat Gas Distribution Plant"/>
    <s v="374-Land - Distribution"/>
    <n v="0"/>
    <n v="0"/>
    <x v="3"/>
    <n v="0"/>
    <n v="0"/>
    <n v="0"/>
    <n v="164608.04999999999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19"/>
    <x v="5"/>
    <n v="164608.04999999999"/>
    <n v="164608.04999999999"/>
    <n v="0"/>
    <n v="0"/>
    <n v="0"/>
    <n v="0"/>
    <n v="0"/>
    <n v="0"/>
    <n v="0"/>
    <n v="0"/>
    <n v="0"/>
    <n v="0"/>
    <n v="0"/>
    <n v="0"/>
    <n v="0"/>
    <n v="0"/>
    <s v="FN-3740-Land &amp; Land Rights-FNCF"/>
    <x v="3"/>
    <n v="15"/>
    <s v="Nat Gas Distribution Plant"/>
    <s v="374-Land - Distribution"/>
    <n v="0"/>
    <n v="0"/>
    <x v="3"/>
    <n v="0"/>
    <n v="0"/>
    <n v="0"/>
    <n v="164608.04999999999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5"/>
    <x v="0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-FNFB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5"/>
    <x v="1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-FNFB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5"/>
    <x v="2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-FNFB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5"/>
    <x v="3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-FNFB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5"/>
    <x v="4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-FNFB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5"/>
    <x v="5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-FNFB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11"/>
    <x v="0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-FNSF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11"/>
    <x v="1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-FNSF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11"/>
    <x v="2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-FNSF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11"/>
    <x v="3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-FNSF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11"/>
    <x v="4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-FNSF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11"/>
    <x v="5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-FNSF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8"/>
    <x v="0"/>
    <n v="0"/>
    <n v="0"/>
    <n v="2.5000000000000001E-2"/>
    <n v="0"/>
    <n v="0"/>
    <n v="0"/>
    <n v="0"/>
    <n v="0"/>
    <n v="0"/>
    <n v="0"/>
    <n v="0"/>
    <n v="0"/>
    <n v="0"/>
    <n v="0"/>
    <n v="0"/>
    <n v="0"/>
    <s v="FN-3750-Struc&amp;Impr"/>
    <x v="4"/>
    <n v="15"/>
    <s v="Nat Gas Distribution Plant"/>
    <s v="375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8"/>
    <x v="1"/>
    <n v="0"/>
    <n v="0"/>
    <n v="2.5000000000000001E-2"/>
    <n v="0"/>
    <n v="0"/>
    <n v="0"/>
    <n v="0"/>
    <n v="0"/>
    <n v="0"/>
    <n v="0"/>
    <n v="0"/>
    <n v="0"/>
    <n v="0"/>
    <n v="0"/>
    <n v="0"/>
    <n v="0"/>
    <s v="FN-3750-Struc&amp;Impr"/>
    <x v="4"/>
    <n v="15"/>
    <s v="Nat Gas Distribution Plant"/>
    <s v="375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8"/>
    <x v="2"/>
    <n v="0"/>
    <n v="0"/>
    <n v="2.5000000000000001E-2"/>
    <n v="0"/>
    <n v="0"/>
    <n v="0"/>
    <n v="0"/>
    <n v="0"/>
    <n v="0"/>
    <n v="0"/>
    <n v="0"/>
    <n v="0"/>
    <n v="0"/>
    <n v="0"/>
    <n v="0"/>
    <n v="0"/>
    <s v="FN-3750-Struc&amp;Impr"/>
    <x v="4"/>
    <n v="15"/>
    <s v="Nat Gas Distribution Plant"/>
    <s v="375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8"/>
    <x v="3"/>
    <n v="0"/>
    <n v="0"/>
    <n v="2.5000000000000001E-2"/>
    <n v="0"/>
    <n v="0"/>
    <n v="0"/>
    <n v="0"/>
    <n v="0"/>
    <n v="0"/>
    <n v="0"/>
    <n v="0"/>
    <n v="0"/>
    <n v="0"/>
    <n v="0"/>
    <n v="0"/>
    <n v="0"/>
    <s v="FN-3750-Struc&amp;Impr"/>
    <x v="4"/>
    <n v="15"/>
    <s v="Nat Gas Distribution Plant"/>
    <s v="375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8"/>
    <x v="4"/>
    <n v="0"/>
    <n v="0"/>
    <n v="2.5000000000000001E-2"/>
    <n v="0"/>
    <n v="0"/>
    <n v="0"/>
    <n v="0"/>
    <n v="0"/>
    <n v="0"/>
    <n v="0"/>
    <n v="0"/>
    <n v="0"/>
    <n v="0"/>
    <n v="0"/>
    <n v="0"/>
    <n v="0"/>
    <s v="FN-3750-Struc&amp;Impr"/>
    <x v="4"/>
    <n v="15"/>
    <s v="Nat Gas Distribution Plant"/>
    <s v="375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8"/>
    <x v="5"/>
    <n v="0"/>
    <n v="0"/>
    <n v="2.5000000000000001E-2"/>
    <n v="0"/>
    <n v="0"/>
    <n v="0"/>
    <n v="0"/>
    <n v="0"/>
    <n v="0"/>
    <n v="0"/>
    <n v="0"/>
    <n v="0"/>
    <n v="0"/>
    <n v="0"/>
    <n v="0"/>
    <n v="0"/>
    <s v="FN-3750-Struc&amp;Impr"/>
    <x v="4"/>
    <n v="15"/>
    <s v="Nat Gas Distribution Plant"/>
    <s v="375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21"/>
    <x v="0"/>
    <n v="684905.9"/>
    <n v="684905.9"/>
    <n v="2.5000000000000001E-2"/>
    <n v="1426.89"/>
    <n v="-404591.1"/>
    <n v="0"/>
    <n v="0"/>
    <n v="0"/>
    <n v="0"/>
    <n v="0"/>
    <n v="0"/>
    <n v="-385529.71"/>
    <n v="0"/>
    <n v="0"/>
    <n v="0"/>
    <n v="0"/>
    <s v="FN-3750-Struc&amp;Impr-FNCF"/>
    <x v="4"/>
    <n v="15"/>
    <s v="Nat Gas Distribution Plant"/>
    <s v="375-Structures and Improvements"/>
    <n v="0"/>
    <n v="0"/>
    <x v="3"/>
    <n v="0"/>
    <n v="0"/>
    <n v="0"/>
    <n v="684905.9"/>
    <n v="0"/>
    <n v="0"/>
    <n v="0"/>
    <n v="0"/>
    <n v="0"/>
    <n v="0"/>
    <n v="0"/>
    <n v="1426.89"/>
    <n v="1426.89"/>
    <n v="0"/>
    <n v="-404591.1"/>
    <n v="1426.89"/>
  </r>
  <r>
    <n v="1"/>
    <d v="2020-05-01T00:00:00"/>
    <d v="2021-06-01T00:00:00"/>
    <n v="200221"/>
    <x v="1"/>
    <n v="684905.9"/>
    <n v="684905.9"/>
    <n v="2.5000000000000001E-2"/>
    <n v="1426.89"/>
    <n v="-403164.21"/>
    <n v="0"/>
    <n v="0"/>
    <n v="0"/>
    <n v="0"/>
    <n v="0"/>
    <n v="0"/>
    <n v="0"/>
    <n v="0"/>
    <n v="0"/>
    <n v="0"/>
    <n v="0"/>
    <s v="FN-3750-Struc&amp;Impr-FNCF"/>
    <x v="4"/>
    <n v="15"/>
    <s v="Nat Gas Distribution Plant"/>
    <s v="375-Structures and Improvements"/>
    <n v="0"/>
    <n v="0"/>
    <x v="3"/>
    <n v="0"/>
    <n v="0"/>
    <n v="0"/>
    <n v="684905.9"/>
    <n v="0"/>
    <n v="0"/>
    <n v="0"/>
    <n v="0"/>
    <n v="0"/>
    <n v="0"/>
    <n v="0"/>
    <n v="1426.89"/>
    <n v="1426.89"/>
    <n v="0"/>
    <n v="-403164.21"/>
    <n v="1426.89"/>
  </r>
  <r>
    <n v="1"/>
    <d v="2020-05-01T00:00:00"/>
    <d v="2021-06-01T00:00:00"/>
    <n v="200221"/>
    <x v="2"/>
    <n v="684905.9"/>
    <n v="684905.9"/>
    <n v="2.5000000000000001E-2"/>
    <n v="1426.89"/>
    <n v="-401737.32"/>
    <n v="0"/>
    <n v="0"/>
    <n v="0"/>
    <n v="0"/>
    <n v="0"/>
    <n v="0"/>
    <n v="0"/>
    <n v="0"/>
    <n v="0"/>
    <n v="0"/>
    <n v="0"/>
    <s v="FN-3750-Struc&amp;Impr-FNCF"/>
    <x v="4"/>
    <n v="15"/>
    <s v="Nat Gas Distribution Plant"/>
    <s v="375-Structures and Improvements"/>
    <n v="0"/>
    <n v="0"/>
    <x v="3"/>
    <n v="0"/>
    <n v="0"/>
    <n v="0"/>
    <n v="684905.9"/>
    <n v="0"/>
    <n v="0"/>
    <n v="0"/>
    <n v="0"/>
    <n v="0"/>
    <n v="0"/>
    <n v="0"/>
    <n v="1426.89"/>
    <n v="1426.89"/>
    <n v="0"/>
    <n v="-401737.32"/>
    <n v="1426.89"/>
  </r>
  <r>
    <n v="1"/>
    <d v="2020-05-01T00:00:00"/>
    <d v="2021-06-01T00:00:00"/>
    <n v="200221"/>
    <x v="3"/>
    <n v="684905.9"/>
    <n v="684905.9"/>
    <n v="2.5000000000000001E-2"/>
    <n v="1426.89"/>
    <n v="-400310.43"/>
    <n v="0"/>
    <n v="0"/>
    <n v="0"/>
    <n v="0"/>
    <n v="0"/>
    <n v="0"/>
    <n v="0"/>
    <n v="0"/>
    <n v="0"/>
    <n v="0"/>
    <n v="0"/>
    <s v="FN-3750-Struc&amp;Impr-FNCF"/>
    <x v="4"/>
    <n v="15"/>
    <s v="Nat Gas Distribution Plant"/>
    <s v="375-Structures and Improvements"/>
    <n v="0"/>
    <n v="0"/>
    <x v="3"/>
    <n v="0"/>
    <n v="0"/>
    <n v="0"/>
    <n v="684905.9"/>
    <n v="0"/>
    <n v="0"/>
    <n v="0"/>
    <n v="0"/>
    <n v="0"/>
    <n v="0"/>
    <n v="0"/>
    <n v="1426.89"/>
    <n v="1426.89"/>
    <n v="0"/>
    <n v="-400310.43"/>
    <n v="1426.89"/>
  </r>
  <r>
    <n v="1"/>
    <d v="2020-05-01T00:00:00"/>
    <d v="2021-06-01T00:00:00"/>
    <n v="200221"/>
    <x v="4"/>
    <n v="684905.9"/>
    <n v="684905.9"/>
    <n v="2.5000000000000001E-2"/>
    <n v="1426.89"/>
    <n v="-398883.54"/>
    <n v="0"/>
    <n v="0"/>
    <n v="0"/>
    <n v="0"/>
    <n v="0"/>
    <n v="0"/>
    <n v="0"/>
    <n v="0"/>
    <n v="0"/>
    <n v="0"/>
    <n v="0"/>
    <s v="FN-3750-Struc&amp;Impr-FNCF"/>
    <x v="4"/>
    <n v="15"/>
    <s v="Nat Gas Distribution Plant"/>
    <s v="375-Structures and Improvements"/>
    <n v="0"/>
    <n v="0"/>
    <x v="3"/>
    <n v="0"/>
    <n v="0"/>
    <n v="0"/>
    <n v="684905.9"/>
    <n v="0"/>
    <n v="0"/>
    <n v="0"/>
    <n v="0"/>
    <n v="0"/>
    <n v="0"/>
    <n v="0"/>
    <n v="1426.89"/>
    <n v="1426.89"/>
    <n v="0"/>
    <n v="-398883.54"/>
    <n v="1426.89"/>
  </r>
  <r>
    <n v="1"/>
    <d v="2020-05-01T00:00:00"/>
    <d v="2021-06-01T00:00:00"/>
    <n v="200221"/>
    <x v="5"/>
    <n v="684905.9"/>
    <n v="684905.9"/>
    <n v="2.5000000000000001E-2"/>
    <n v="1426.89"/>
    <n v="-202038.74"/>
    <n v="0"/>
    <n v="0"/>
    <n v="0"/>
    <n v="0"/>
    <n v="0"/>
    <n v="0"/>
    <n v="0"/>
    <n v="195417.91"/>
    <n v="0"/>
    <n v="0"/>
    <n v="0"/>
    <s v="FN-3750-Struc&amp;Impr-FNCF"/>
    <x v="4"/>
    <n v="15"/>
    <s v="Nat Gas Distribution Plant"/>
    <s v="375-Structures and Improvements"/>
    <n v="0"/>
    <n v="0"/>
    <x v="3"/>
    <n v="0"/>
    <n v="0"/>
    <n v="0"/>
    <n v="684905.9"/>
    <n v="0"/>
    <n v="0"/>
    <n v="0"/>
    <n v="0"/>
    <n v="0"/>
    <n v="0"/>
    <n v="0"/>
    <n v="1426.89"/>
    <n v="1426.89"/>
    <n v="0"/>
    <n v="-202038.74"/>
    <n v="1426.89"/>
  </r>
  <r>
    <n v="1"/>
    <d v="2020-05-01T00:00:00"/>
    <d v="2021-06-01T00:00:00"/>
    <n v="200267"/>
    <x v="0"/>
    <n v="4500"/>
    <n v="4500"/>
    <n v="2.5000000000000001E-2"/>
    <n v="9.3800000000000008"/>
    <n v="262.42"/>
    <n v="0"/>
    <n v="0"/>
    <n v="0"/>
    <n v="0"/>
    <n v="0"/>
    <n v="0"/>
    <n v="0"/>
    <n v="0"/>
    <n v="0"/>
    <n v="0"/>
    <n v="0"/>
    <s v="FN-3750-Struc&amp;Impr-FNFB"/>
    <x v="4"/>
    <n v="15"/>
    <s v="Nat Gas Distribution Plant"/>
    <s v="375-Structures and Improvements"/>
    <n v="0"/>
    <n v="0"/>
    <x v="3"/>
    <n v="0"/>
    <n v="0"/>
    <n v="0"/>
    <n v="4500"/>
    <n v="0"/>
    <n v="0"/>
    <n v="0"/>
    <n v="0"/>
    <n v="0"/>
    <n v="0"/>
    <n v="0"/>
    <n v="9.3800000000000008"/>
    <n v="9.3800000000000008"/>
    <n v="0"/>
    <n v="262.42"/>
    <n v="9.3800000000000008"/>
  </r>
  <r>
    <n v="1"/>
    <d v="2020-05-01T00:00:00"/>
    <d v="2021-06-01T00:00:00"/>
    <n v="200267"/>
    <x v="1"/>
    <n v="18458.099999999999"/>
    <n v="18458.099999999999"/>
    <n v="2.5000000000000001E-2"/>
    <n v="38.450000000000003"/>
    <n v="300.87"/>
    <n v="0"/>
    <n v="0"/>
    <n v="0"/>
    <n v="0"/>
    <n v="0"/>
    <n v="0"/>
    <n v="0"/>
    <n v="0"/>
    <n v="0"/>
    <n v="0"/>
    <n v="0"/>
    <s v="FN-3750-Struc&amp;Impr-FNFB"/>
    <x v="4"/>
    <n v="15"/>
    <s v="Nat Gas Distribution Plant"/>
    <s v="375-Structures and Improvements"/>
    <n v="0"/>
    <n v="0"/>
    <x v="3"/>
    <n v="0"/>
    <n v="0"/>
    <n v="0"/>
    <n v="18458.099999999999"/>
    <n v="0"/>
    <n v="0"/>
    <n v="0"/>
    <n v="0"/>
    <n v="0"/>
    <n v="0"/>
    <n v="0"/>
    <n v="38.450000000000003"/>
    <n v="38.450000000000003"/>
    <n v="0"/>
    <n v="300.87"/>
    <n v="38.450000000000003"/>
  </r>
  <r>
    <n v="1"/>
    <d v="2020-05-01T00:00:00"/>
    <d v="2021-06-01T00:00:00"/>
    <n v="200267"/>
    <x v="2"/>
    <n v="18458.099999999999"/>
    <n v="18458.099999999999"/>
    <n v="2.5000000000000001E-2"/>
    <n v="38.450000000000003"/>
    <n v="339.32"/>
    <n v="0"/>
    <n v="0"/>
    <n v="0"/>
    <n v="0"/>
    <n v="0"/>
    <n v="0"/>
    <n v="0"/>
    <n v="0"/>
    <n v="0"/>
    <n v="0"/>
    <n v="0"/>
    <s v="FN-3750-Struc&amp;Impr-FNFB"/>
    <x v="4"/>
    <n v="15"/>
    <s v="Nat Gas Distribution Plant"/>
    <s v="375-Structures and Improvements"/>
    <n v="0"/>
    <n v="0"/>
    <x v="3"/>
    <n v="0"/>
    <n v="0"/>
    <n v="0"/>
    <n v="18458.099999999999"/>
    <n v="0"/>
    <n v="0"/>
    <n v="0"/>
    <n v="0"/>
    <n v="0"/>
    <n v="0"/>
    <n v="0"/>
    <n v="38.450000000000003"/>
    <n v="38.450000000000003"/>
    <n v="0"/>
    <n v="339.32"/>
    <n v="38.450000000000003"/>
  </r>
  <r>
    <n v="1"/>
    <d v="2020-05-01T00:00:00"/>
    <d v="2021-06-01T00:00:00"/>
    <n v="200267"/>
    <x v="3"/>
    <n v="18458.099999999999"/>
    <n v="18458.099999999999"/>
    <n v="2.5000000000000001E-2"/>
    <n v="38.450000000000003"/>
    <n v="377.77"/>
    <n v="0"/>
    <n v="0"/>
    <n v="0"/>
    <n v="0"/>
    <n v="0"/>
    <n v="0"/>
    <n v="0"/>
    <n v="0"/>
    <n v="0"/>
    <n v="0"/>
    <n v="0"/>
    <s v="FN-3750-Struc&amp;Impr-FNFB"/>
    <x v="4"/>
    <n v="15"/>
    <s v="Nat Gas Distribution Plant"/>
    <s v="375-Structures and Improvements"/>
    <n v="0"/>
    <n v="0"/>
    <x v="3"/>
    <n v="0"/>
    <n v="0"/>
    <n v="0"/>
    <n v="18458.099999999999"/>
    <n v="0"/>
    <n v="0"/>
    <n v="0"/>
    <n v="0"/>
    <n v="0"/>
    <n v="0"/>
    <n v="0"/>
    <n v="38.450000000000003"/>
    <n v="38.450000000000003"/>
    <n v="0"/>
    <n v="377.77"/>
    <n v="38.450000000000003"/>
  </r>
  <r>
    <n v="1"/>
    <d v="2020-05-01T00:00:00"/>
    <d v="2021-06-01T00:00:00"/>
    <n v="200267"/>
    <x v="4"/>
    <n v="18458.099999999999"/>
    <n v="18458.099999999999"/>
    <n v="2.5000000000000001E-2"/>
    <n v="38.450000000000003"/>
    <n v="416.22"/>
    <n v="0"/>
    <n v="0"/>
    <n v="0"/>
    <n v="0"/>
    <n v="0"/>
    <n v="0"/>
    <n v="0"/>
    <n v="0"/>
    <n v="0"/>
    <n v="0"/>
    <n v="0"/>
    <s v="FN-3750-Struc&amp;Impr-FNFB"/>
    <x v="4"/>
    <n v="15"/>
    <s v="Nat Gas Distribution Plant"/>
    <s v="375-Structures and Improvements"/>
    <n v="0"/>
    <n v="0"/>
    <x v="3"/>
    <n v="0"/>
    <n v="0"/>
    <n v="0"/>
    <n v="18458.099999999999"/>
    <n v="0"/>
    <n v="0"/>
    <n v="0"/>
    <n v="0"/>
    <n v="0"/>
    <n v="0"/>
    <n v="0"/>
    <n v="38.450000000000003"/>
    <n v="38.450000000000003"/>
    <n v="0"/>
    <n v="416.22"/>
    <n v="38.450000000000003"/>
  </r>
  <r>
    <n v="1"/>
    <d v="2020-05-01T00:00:00"/>
    <d v="2021-06-01T00:00:00"/>
    <n v="200267"/>
    <x v="5"/>
    <n v="18458.099999999999"/>
    <n v="18458.099999999999"/>
    <n v="2.5000000000000001E-2"/>
    <n v="38.450000000000003"/>
    <n v="238.52"/>
    <n v="0"/>
    <n v="0"/>
    <n v="0"/>
    <n v="0"/>
    <n v="0"/>
    <n v="0"/>
    <n v="0"/>
    <n v="0"/>
    <n v="-216.15"/>
    <n v="0"/>
    <n v="0"/>
    <s v="FN-3750-Struc&amp;Impr-FNFB"/>
    <x v="4"/>
    <n v="15"/>
    <s v="Nat Gas Distribution Plant"/>
    <s v="375-Structures and Improvements"/>
    <n v="0"/>
    <n v="0"/>
    <x v="3"/>
    <n v="0"/>
    <n v="0"/>
    <n v="0"/>
    <n v="18458.099999999999"/>
    <n v="0"/>
    <n v="0"/>
    <n v="0"/>
    <n v="0"/>
    <n v="0"/>
    <n v="0"/>
    <n v="0"/>
    <n v="38.450000000000003"/>
    <n v="38.450000000000003"/>
    <n v="0"/>
    <n v="238.52"/>
    <n v="38.450000000000003"/>
  </r>
  <r>
    <n v="1"/>
    <d v="2020-05-01T00:00:00"/>
    <d v="2021-06-01T00:00:00"/>
    <n v="200313"/>
    <x v="0"/>
    <n v="0"/>
    <n v="0"/>
    <n v="2.5000000000000001E-2"/>
    <n v="0"/>
    <n v="433021.85"/>
    <n v="0"/>
    <n v="0"/>
    <n v="0"/>
    <n v="0"/>
    <n v="0"/>
    <n v="0"/>
    <n v="0"/>
    <n v="0"/>
    <n v="0"/>
    <n v="0"/>
    <n v="0"/>
    <s v="FN-3750-Struc&amp;Impr-FNSF"/>
    <x v="4"/>
    <n v="15"/>
    <s v="Nat Gas Distribution Plant"/>
    <s v="375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433021.85"/>
    <n v="0"/>
  </r>
  <r>
    <n v="1"/>
    <d v="2020-05-01T00:00:00"/>
    <d v="2021-06-01T00:00:00"/>
    <n v="200313"/>
    <x v="1"/>
    <n v="0"/>
    <n v="0"/>
    <n v="2.5000000000000001E-2"/>
    <n v="0"/>
    <n v="433021.85"/>
    <n v="0"/>
    <n v="0"/>
    <n v="0"/>
    <n v="0"/>
    <n v="0"/>
    <n v="0"/>
    <n v="0"/>
    <n v="0"/>
    <n v="0"/>
    <n v="0"/>
    <n v="0"/>
    <s v="FN-3750-Struc&amp;Impr-FNSF"/>
    <x v="4"/>
    <n v="15"/>
    <s v="Nat Gas Distribution Plant"/>
    <s v="375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433021.85"/>
    <n v="0"/>
  </r>
  <r>
    <n v="1"/>
    <d v="2020-05-01T00:00:00"/>
    <d v="2021-06-01T00:00:00"/>
    <n v="200313"/>
    <x v="2"/>
    <n v="0"/>
    <n v="0"/>
    <n v="2.5000000000000001E-2"/>
    <n v="0"/>
    <n v="433021.85"/>
    <n v="0"/>
    <n v="0"/>
    <n v="0"/>
    <n v="0"/>
    <n v="0"/>
    <n v="0"/>
    <n v="0"/>
    <n v="0"/>
    <n v="0"/>
    <n v="0"/>
    <n v="0"/>
    <s v="FN-3750-Struc&amp;Impr-FNSF"/>
    <x v="4"/>
    <n v="15"/>
    <s v="Nat Gas Distribution Plant"/>
    <s v="375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433021.85"/>
    <n v="0"/>
  </r>
  <r>
    <n v="1"/>
    <d v="2020-05-01T00:00:00"/>
    <d v="2021-06-01T00:00:00"/>
    <n v="200313"/>
    <x v="3"/>
    <n v="0"/>
    <n v="0"/>
    <n v="2.5000000000000001E-2"/>
    <n v="0"/>
    <n v="433021.85"/>
    <n v="0"/>
    <n v="0"/>
    <n v="0"/>
    <n v="0"/>
    <n v="0"/>
    <n v="0"/>
    <n v="0"/>
    <n v="0"/>
    <n v="0"/>
    <n v="0"/>
    <n v="0"/>
    <s v="FN-3750-Struc&amp;Impr-FNSF"/>
    <x v="4"/>
    <n v="15"/>
    <s v="Nat Gas Distribution Plant"/>
    <s v="375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433021.85"/>
    <n v="0"/>
  </r>
  <r>
    <n v="1"/>
    <d v="2020-05-01T00:00:00"/>
    <d v="2021-06-01T00:00:00"/>
    <n v="200313"/>
    <x v="4"/>
    <n v="0"/>
    <n v="0"/>
    <n v="2.5000000000000001E-2"/>
    <n v="0"/>
    <n v="433021.85"/>
    <n v="0"/>
    <n v="0"/>
    <n v="0"/>
    <n v="0"/>
    <n v="0"/>
    <n v="0"/>
    <n v="0"/>
    <n v="0"/>
    <n v="0"/>
    <n v="0"/>
    <n v="0"/>
    <s v="FN-3750-Struc&amp;Impr-FNSF"/>
    <x v="4"/>
    <n v="15"/>
    <s v="Nat Gas Distribution Plant"/>
    <s v="375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433021.85"/>
    <n v="0"/>
  </r>
  <r>
    <n v="1"/>
    <d v="2020-05-01T00:00:00"/>
    <d v="2021-06-01T00:00:00"/>
    <n v="200313"/>
    <x v="5"/>
    <n v="0"/>
    <n v="0"/>
    <n v="2.5000000000000001E-2"/>
    <n v="0"/>
    <n v="237820.09"/>
    <n v="0"/>
    <n v="0"/>
    <n v="0"/>
    <n v="0"/>
    <n v="0"/>
    <n v="0"/>
    <n v="0"/>
    <n v="0"/>
    <n v="-195201.76"/>
    <n v="0"/>
    <n v="0"/>
    <s v="FN-3750-Struc&amp;Impr-FNSF"/>
    <x v="4"/>
    <n v="15"/>
    <s v="Nat Gas Distribution Plant"/>
    <s v="375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237820.09"/>
    <n v="0"/>
  </r>
  <r>
    <n v="1"/>
    <d v="2020-05-01T00:00:00"/>
    <d v="2021-06-01T00:00:00"/>
    <n v="149"/>
    <x v="0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1-Mains PL"/>
    <x v="5"/>
    <n v="15"/>
    <s v="Nat Gas Distribution Plant"/>
    <s v="3761-Mains - Plastic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9"/>
    <x v="1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1-Mains PL"/>
    <x v="5"/>
    <n v="15"/>
    <s v="Nat Gas Distribution Plant"/>
    <s v="3761-Mains - Plastic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9"/>
    <x v="2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1-Mains PL"/>
    <x v="5"/>
    <n v="15"/>
    <s v="Nat Gas Distribution Plant"/>
    <s v="3761-Mains - Plastic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9"/>
    <x v="3"/>
    <n v="0"/>
    <n v="0"/>
    <n v="1.8100000000000002E-2"/>
    <n v="0"/>
    <n v="-0.02"/>
    <n v="0"/>
    <n v="0"/>
    <n v="0"/>
    <n v="0"/>
    <n v="0"/>
    <n v="0"/>
    <n v="0"/>
    <n v="-5251414.2699999996"/>
    <n v="5251414.25"/>
    <n v="0"/>
    <n v="0"/>
    <s v="FN-3761-Mains PL"/>
    <x v="5"/>
    <n v="15"/>
    <s v="Nat Gas Distribution Plant"/>
    <s v="3761-Mains - Plastic"/>
    <n v="0"/>
    <n v="0"/>
    <x v="3"/>
    <n v="0"/>
    <n v="0.05"/>
    <n v="2.8999999999999998E-3"/>
    <n v="0"/>
    <n v="0"/>
    <n v="0"/>
    <n v="0"/>
    <n v="0"/>
    <n v="0"/>
    <n v="0"/>
    <n v="0"/>
    <n v="0"/>
    <n v="0"/>
    <n v="0"/>
    <n v="3.0000000000000002E-2"/>
    <n v="0"/>
  </r>
  <r>
    <n v="1"/>
    <d v="2020-05-01T00:00:00"/>
    <d v="2021-06-01T00:00:00"/>
    <n v="149"/>
    <x v="4"/>
    <n v="0"/>
    <n v="0"/>
    <n v="1.8100000000000002E-2"/>
    <n v="0"/>
    <n v="-0.02"/>
    <n v="0"/>
    <n v="0"/>
    <n v="0"/>
    <n v="0"/>
    <n v="0"/>
    <n v="0"/>
    <n v="0"/>
    <n v="0"/>
    <n v="0"/>
    <n v="0"/>
    <n v="0"/>
    <s v="FN-3761-Mains PL"/>
    <x v="5"/>
    <n v="15"/>
    <s v="Nat Gas Distribution Plant"/>
    <s v="3761-Mains - Plastic"/>
    <n v="0"/>
    <n v="0"/>
    <x v="3"/>
    <n v="0"/>
    <n v="0.05"/>
    <n v="2.8999999999999998E-3"/>
    <n v="0"/>
    <n v="0"/>
    <n v="0"/>
    <n v="0"/>
    <n v="0"/>
    <n v="0"/>
    <n v="0"/>
    <n v="0"/>
    <n v="0"/>
    <n v="0"/>
    <n v="0"/>
    <n v="3.0000000000000002E-2"/>
    <n v="0"/>
  </r>
  <r>
    <n v="1"/>
    <d v="2020-05-01T00:00:00"/>
    <d v="2021-06-01T00:00:00"/>
    <n v="149"/>
    <x v="5"/>
    <n v="0"/>
    <n v="0"/>
    <n v="1.8100000000000002E-2"/>
    <n v="0"/>
    <n v="-0.02"/>
    <n v="0"/>
    <n v="0"/>
    <n v="0"/>
    <n v="0"/>
    <n v="0"/>
    <n v="0"/>
    <n v="0"/>
    <n v="0"/>
    <n v="0"/>
    <n v="0"/>
    <n v="0"/>
    <s v="FN-3761-Mains PL"/>
    <x v="5"/>
    <n v="15"/>
    <s v="Nat Gas Distribution Plant"/>
    <s v="3761-Mains - Plastic"/>
    <n v="0"/>
    <n v="0"/>
    <x v="3"/>
    <n v="0"/>
    <n v="0.05"/>
    <n v="2.8999999999999998E-3"/>
    <n v="0"/>
    <n v="0"/>
    <n v="0"/>
    <n v="0"/>
    <n v="0"/>
    <n v="0"/>
    <n v="0"/>
    <n v="0"/>
    <n v="0"/>
    <n v="0"/>
    <n v="0"/>
    <n v="3.0000000000000002E-2"/>
    <n v="0"/>
  </r>
  <r>
    <n v="1"/>
    <d v="2020-05-01T00:00:00"/>
    <d v="2021-06-01T00:00:00"/>
    <n v="200222"/>
    <x v="0"/>
    <n v="65500383.810000002"/>
    <n v="65500383.810000002"/>
    <n v="1.8100000000000002E-2"/>
    <n v="98796.41"/>
    <n v="5055178.57"/>
    <n v="0"/>
    <n v="-54.47"/>
    <n v="0"/>
    <n v="0"/>
    <n v="0"/>
    <n v="0"/>
    <n v="0"/>
    <n v="0"/>
    <n v="0"/>
    <n v="0"/>
    <n v="0"/>
    <s v="FN-3761-Mains PL-FNCF"/>
    <x v="5"/>
    <n v="15"/>
    <s v="Nat Gas Distribution Plant"/>
    <s v="3761-Mains - Plastic"/>
    <n v="0"/>
    <n v="0"/>
    <x v="3"/>
    <n v="15829.26"/>
    <n v="275568.01"/>
    <n v="2.8999999999999998E-3"/>
    <n v="65500383.810000002"/>
    <n v="0"/>
    <n v="0"/>
    <n v="0"/>
    <n v="0"/>
    <n v="0"/>
    <n v="0"/>
    <n v="15829.26"/>
    <n v="98796.41"/>
    <n v="98796.41"/>
    <n v="15829.26"/>
    <n v="5330746.58"/>
    <n v="114625.67"/>
  </r>
  <r>
    <n v="1"/>
    <d v="2020-05-01T00:00:00"/>
    <d v="2021-06-01T00:00:00"/>
    <n v="200222"/>
    <x v="1"/>
    <n v="65562498.57"/>
    <n v="65562498.57"/>
    <n v="1.8100000000000002E-2"/>
    <n v="98890.1"/>
    <n v="5154068.67"/>
    <n v="0"/>
    <n v="0"/>
    <n v="0"/>
    <n v="0"/>
    <n v="0"/>
    <n v="0"/>
    <n v="0"/>
    <n v="0"/>
    <n v="0"/>
    <n v="0"/>
    <n v="0"/>
    <s v="FN-3761-Mains PL-FNCF"/>
    <x v="5"/>
    <n v="15"/>
    <s v="Nat Gas Distribution Plant"/>
    <s v="3761-Mains - Plastic"/>
    <n v="0"/>
    <n v="0"/>
    <x v="3"/>
    <n v="15844.27"/>
    <n v="291412.28000000003"/>
    <n v="2.8999999999999998E-3"/>
    <n v="65562498.57"/>
    <n v="0"/>
    <n v="0"/>
    <n v="0"/>
    <n v="0"/>
    <n v="0"/>
    <n v="0"/>
    <n v="15844.27"/>
    <n v="98890.1"/>
    <n v="98890.1"/>
    <n v="15844.27"/>
    <n v="5445480.9500000002"/>
    <n v="114734.37000000001"/>
  </r>
  <r>
    <n v="1"/>
    <d v="2020-05-01T00:00:00"/>
    <d v="2021-06-01T00:00:00"/>
    <n v="200222"/>
    <x v="2"/>
    <n v="65764543.490000002"/>
    <n v="65764543.490000002"/>
    <n v="1.8100000000000002E-2"/>
    <n v="99194.85"/>
    <n v="5251414.25"/>
    <n v="0"/>
    <n v="-520.79"/>
    <n v="0"/>
    <n v="0"/>
    <n v="0"/>
    <n v="0"/>
    <n v="0"/>
    <n v="0"/>
    <n v="0"/>
    <n v="0"/>
    <n v="0"/>
    <s v="FN-3761-Mains PL-FNCF"/>
    <x v="5"/>
    <n v="15"/>
    <s v="Nat Gas Distribution Plant"/>
    <s v="3761-Mains - Plastic"/>
    <n v="0"/>
    <n v="-1849.27"/>
    <x v="3"/>
    <n v="15893.1"/>
    <n v="306784.59000000003"/>
    <n v="2.8999999999999998E-3"/>
    <n v="65764543.490000002"/>
    <n v="0"/>
    <n v="0"/>
    <n v="0"/>
    <n v="0"/>
    <n v="0"/>
    <n v="0"/>
    <n v="15893.1"/>
    <n v="99194.85"/>
    <n v="99194.85"/>
    <n v="15893.1"/>
    <n v="5558198.8399999999"/>
    <n v="115087.95000000001"/>
  </r>
  <r>
    <n v="1"/>
    <d v="2020-05-01T00:00:00"/>
    <d v="2021-06-01T00:00:00"/>
    <n v="200222"/>
    <x v="3"/>
    <n v="66244015.759999998"/>
    <n v="66244015.759999998"/>
    <n v="1.8100000000000002E-2"/>
    <n v="99918.06"/>
    <n v="1608521.84"/>
    <n v="0"/>
    <n v="-184.51"/>
    <n v="0"/>
    <n v="0"/>
    <n v="0"/>
    <n v="0"/>
    <n v="0"/>
    <n v="-5251414.25"/>
    <n v="1508603.78"/>
    <n v="0"/>
    <n v="0"/>
    <s v="FN-3761-Mains PL-FNCF"/>
    <x v="5"/>
    <n v="15"/>
    <s v="Nat Gas Distribution Plant"/>
    <s v="3761-Mains - Plastic"/>
    <n v="0"/>
    <n v="0"/>
    <x v="3"/>
    <n v="16008.97"/>
    <n v="103956.25"/>
    <n v="2.8999999999999998E-3"/>
    <n v="66244015.759999998"/>
    <n v="0"/>
    <n v="0"/>
    <n v="0"/>
    <n v="0"/>
    <n v="0"/>
    <n v="0"/>
    <n v="16008.970000000001"/>
    <n v="99918.06"/>
    <n v="99918.06"/>
    <n v="16008.97"/>
    <n v="1712478.09"/>
    <n v="115927.03"/>
  </r>
  <r>
    <n v="1"/>
    <d v="2020-05-01T00:00:00"/>
    <d v="2021-06-01T00:00:00"/>
    <n v="200222"/>
    <x v="4"/>
    <n v="20899546.390000001"/>
    <n v="20899546.390000001"/>
    <n v="1.8100000000000002E-2"/>
    <n v="31523.48"/>
    <n v="1640045.32"/>
    <n v="0"/>
    <n v="-105"/>
    <n v="0"/>
    <n v="0"/>
    <n v="0"/>
    <n v="0"/>
    <n v="0"/>
    <n v="0"/>
    <n v="0"/>
    <n v="0"/>
    <n v="0"/>
    <s v="FN-3761-Mains PL-FNCF"/>
    <x v="5"/>
    <n v="15"/>
    <s v="Nat Gas Distribution Plant"/>
    <s v="3761-Mains - Plastic"/>
    <n v="0"/>
    <n v="0"/>
    <x v="3"/>
    <n v="5050.72"/>
    <n v="108901.97"/>
    <n v="2.8999999999999998E-3"/>
    <n v="20899546.390000001"/>
    <n v="0"/>
    <n v="0"/>
    <n v="0"/>
    <n v="0"/>
    <n v="0"/>
    <n v="0"/>
    <n v="5050.72"/>
    <n v="31523.48"/>
    <n v="31523.48"/>
    <n v="5050.72"/>
    <n v="1748947.29"/>
    <n v="36574.199999999997"/>
  </r>
  <r>
    <n v="1"/>
    <d v="2020-05-01T00:00:00"/>
    <d v="2021-06-01T00:00:00"/>
    <n v="200222"/>
    <x v="5"/>
    <n v="21109546.969999999"/>
    <n v="21109546.969999999"/>
    <n v="1.8100000000000002E-2"/>
    <n v="31840.23"/>
    <n v="1671885.55"/>
    <n v="0"/>
    <n v="-632.46"/>
    <n v="0"/>
    <n v="0"/>
    <n v="0"/>
    <n v="0"/>
    <n v="0"/>
    <n v="0"/>
    <n v="0"/>
    <n v="0"/>
    <n v="0"/>
    <s v="FN-3761-Mains PL-FNCF"/>
    <x v="5"/>
    <n v="15"/>
    <s v="Nat Gas Distribution Plant"/>
    <s v="3761-Mains - Plastic"/>
    <n v="0"/>
    <n v="0"/>
    <x v="3"/>
    <n v="5101.47"/>
    <n v="113370.98"/>
    <n v="2.8999999999999998E-3"/>
    <n v="21109546.969999999"/>
    <n v="0"/>
    <n v="0"/>
    <n v="0"/>
    <n v="0"/>
    <n v="0"/>
    <n v="0"/>
    <n v="5101.47"/>
    <n v="31840.23"/>
    <n v="31840.23"/>
    <n v="5101.47"/>
    <n v="1785256.53"/>
    <n v="36941.699999999997"/>
  </r>
  <r>
    <n v="1"/>
    <d v="2020-05-01T00:00:00"/>
    <d v="2021-06-01T00:00:00"/>
    <n v="200268"/>
    <x v="0"/>
    <n v="6856529.8799999999"/>
    <n v="6856529.8799999999"/>
    <n v="1.8100000000000002E-2"/>
    <n v="10341.93"/>
    <n v="779703.33"/>
    <n v="0"/>
    <n v="0"/>
    <n v="0"/>
    <n v="0"/>
    <n v="0"/>
    <n v="0"/>
    <n v="0"/>
    <n v="0"/>
    <n v="0"/>
    <n v="0"/>
    <n v="0"/>
    <s v="FN-3761-Mains PL-FNFB"/>
    <x v="5"/>
    <n v="15"/>
    <s v="Nat Gas Distribution Plant"/>
    <s v="3761-Mains - Plastic"/>
    <n v="0"/>
    <n v="0"/>
    <x v="3"/>
    <n v="1656.99"/>
    <n v="115651.3"/>
    <n v="2.8999999999999998E-3"/>
    <n v="6856529.8799999999"/>
    <n v="0"/>
    <n v="0"/>
    <n v="0"/>
    <n v="0"/>
    <n v="0"/>
    <n v="0"/>
    <n v="1656.99"/>
    <n v="10341.93"/>
    <n v="10341.93"/>
    <n v="1656.99"/>
    <n v="895354.63"/>
    <n v="11998.92"/>
  </r>
  <r>
    <n v="1"/>
    <d v="2020-05-01T00:00:00"/>
    <d v="2021-06-01T00:00:00"/>
    <n v="200268"/>
    <x v="1"/>
    <n v="6856529.8799999999"/>
    <n v="6856529.8799999999"/>
    <n v="1.8100000000000002E-2"/>
    <n v="10341.93"/>
    <n v="790045.26"/>
    <n v="0"/>
    <n v="0"/>
    <n v="0"/>
    <n v="0"/>
    <n v="0"/>
    <n v="0"/>
    <n v="0"/>
    <n v="0"/>
    <n v="0"/>
    <n v="0"/>
    <n v="0"/>
    <s v="FN-3761-Mains PL-FNFB"/>
    <x v="5"/>
    <n v="15"/>
    <s v="Nat Gas Distribution Plant"/>
    <s v="3761-Mains - Plastic"/>
    <n v="0"/>
    <n v="0"/>
    <x v="3"/>
    <n v="1656.99"/>
    <n v="117308.29"/>
    <n v="2.8999999999999998E-3"/>
    <n v="6856529.8799999999"/>
    <n v="0"/>
    <n v="0"/>
    <n v="0"/>
    <n v="0"/>
    <n v="0"/>
    <n v="0"/>
    <n v="1656.99"/>
    <n v="10341.93"/>
    <n v="10341.93"/>
    <n v="1656.99"/>
    <n v="907353.55"/>
    <n v="11998.92"/>
  </r>
  <r>
    <n v="1"/>
    <d v="2020-05-01T00:00:00"/>
    <d v="2021-06-01T00:00:00"/>
    <n v="200268"/>
    <x v="2"/>
    <n v="6856529.8799999999"/>
    <n v="6856529.8799999999"/>
    <n v="1.8100000000000002E-2"/>
    <n v="10341.93"/>
    <n v="800387.19"/>
    <n v="0"/>
    <n v="0"/>
    <n v="0"/>
    <n v="0"/>
    <n v="0"/>
    <n v="0"/>
    <n v="0"/>
    <n v="0"/>
    <n v="0"/>
    <n v="0"/>
    <n v="0"/>
    <s v="FN-3761-Mains PL-FNFB"/>
    <x v="5"/>
    <n v="15"/>
    <s v="Nat Gas Distribution Plant"/>
    <s v="3761-Mains - Plastic"/>
    <n v="0"/>
    <n v="0"/>
    <x v="3"/>
    <n v="1656.99"/>
    <n v="118965.28"/>
    <n v="2.8999999999999998E-3"/>
    <n v="6856529.8799999999"/>
    <n v="0"/>
    <n v="0"/>
    <n v="0"/>
    <n v="0"/>
    <n v="0"/>
    <n v="0"/>
    <n v="1656.99"/>
    <n v="10341.93"/>
    <n v="10341.93"/>
    <n v="1656.99"/>
    <n v="919352.47"/>
    <n v="11998.92"/>
  </r>
  <r>
    <n v="1"/>
    <d v="2020-05-01T00:00:00"/>
    <d v="2021-06-01T00:00:00"/>
    <n v="200268"/>
    <x v="3"/>
    <n v="6856529.8799999999"/>
    <n v="6856529.8799999999"/>
    <n v="1.8100000000000002E-2"/>
    <n v="10341.93"/>
    <n v="810755.14"/>
    <n v="0"/>
    <n v="0"/>
    <n v="0"/>
    <n v="0"/>
    <n v="0"/>
    <n v="0"/>
    <n v="0"/>
    <n v="0"/>
    <n v="26.02"/>
    <n v="0"/>
    <n v="0"/>
    <s v="FN-3761-Mains PL-FNFB"/>
    <x v="5"/>
    <n v="15"/>
    <s v="Nat Gas Distribution Plant"/>
    <s v="3761-Mains - Plastic"/>
    <n v="0"/>
    <n v="0"/>
    <x v="3"/>
    <n v="1656.99"/>
    <n v="120623.79"/>
    <n v="2.8999999999999998E-3"/>
    <n v="6856529.8799999999"/>
    <n v="0"/>
    <n v="0"/>
    <n v="0"/>
    <n v="0"/>
    <n v="0"/>
    <n v="0"/>
    <n v="1656.99"/>
    <n v="10341.93"/>
    <n v="10341.93"/>
    <n v="1656.99"/>
    <n v="931378.93"/>
    <n v="11998.92"/>
  </r>
  <r>
    <n v="1"/>
    <d v="2020-05-01T00:00:00"/>
    <d v="2021-06-01T00:00:00"/>
    <n v="200268"/>
    <x v="4"/>
    <n v="6873215.9100000001"/>
    <n v="6873215.9100000001"/>
    <n v="1.8100000000000002E-2"/>
    <n v="10367.1"/>
    <n v="821122.24"/>
    <n v="0"/>
    <n v="0"/>
    <n v="0"/>
    <n v="0"/>
    <n v="0"/>
    <n v="0"/>
    <n v="0"/>
    <n v="0"/>
    <n v="0"/>
    <n v="0"/>
    <n v="0"/>
    <s v="FN-3761-Mains PL-FNFB"/>
    <x v="5"/>
    <n v="15"/>
    <s v="Nat Gas Distribution Plant"/>
    <s v="3761-Mains - Plastic"/>
    <n v="0"/>
    <n v="0"/>
    <x v="3"/>
    <n v="1661.03"/>
    <n v="122284.82"/>
    <n v="2.8999999999999998E-3"/>
    <n v="6873215.9100000001"/>
    <n v="0"/>
    <n v="0"/>
    <n v="0"/>
    <n v="0"/>
    <n v="0"/>
    <n v="0"/>
    <n v="1661.03"/>
    <n v="10367.1"/>
    <n v="10367.1"/>
    <n v="1661.03"/>
    <n v="943407.06"/>
    <n v="12028.130000000001"/>
  </r>
  <r>
    <n v="1"/>
    <d v="2020-05-01T00:00:00"/>
    <d v="2021-06-01T00:00:00"/>
    <n v="200268"/>
    <x v="5"/>
    <n v="6940599.4500000002"/>
    <n v="6940599.4500000002"/>
    <n v="1.8100000000000002E-2"/>
    <n v="10468.74"/>
    <n v="831590.98"/>
    <n v="0"/>
    <n v="0"/>
    <n v="0"/>
    <n v="0"/>
    <n v="0"/>
    <n v="0"/>
    <n v="0"/>
    <n v="0"/>
    <n v="0"/>
    <n v="0"/>
    <n v="0"/>
    <s v="FN-3761-Mains PL-FNFB"/>
    <x v="5"/>
    <n v="15"/>
    <s v="Nat Gas Distribution Plant"/>
    <s v="3761-Mains - Plastic"/>
    <n v="0"/>
    <n v="0"/>
    <x v="3"/>
    <n v="1677.31"/>
    <n v="123962.13"/>
    <n v="2.8999999999999998E-3"/>
    <n v="6940599.4500000002"/>
    <n v="0"/>
    <n v="0"/>
    <n v="0"/>
    <n v="0"/>
    <n v="0"/>
    <n v="0"/>
    <n v="1677.31"/>
    <n v="10468.74"/>
    <n v="10468.74"/>
    <n v="1677.31"/>
    <n v="955553.11"/>
    <n v="12146.05"/>
  </r>
  <r>
    <n v="1"/>
    <d v="2020-05-01T00:00:00"/>
    <d v="2021-06-01T00:00:00"/>
    <n v="200314"/>
    <x v="0"/>
    <n v="2546715.3199999998"/>
    <n v="2546715.3199999998"/>
    <n v="1.8100000000000002E-2"/>
    <n v="3841.3"/>
    <n v="10315198.529999999"/>
    <n v="0"/>
    <n v="-1324.65"/>
    <n v="-3841.3"/>
    <n v="0"/>
    <n v="0"/>
    <n v="0"/>
    <n v="0"/>
    <n v="0"/>
    <n v="0"/>
    <n v="0"/>
    <n v="0"/>
    <s v="FN-3761-Mains PL-FNSF"/>
    <x v="5"/>
    <n v="15"/>
    <s v="Nat Gas Distribution Plant"/>
    <s v="3761-Mains - Plastic"/>
    <n v="0"/>
    <n v="0"/>
    <x v="3"/>
    <n v="615.46"/>
    <n v="1220737.43"/>
    <n v="2.8999999999999998E-3"/>
    <n v="2546715.3199999998"/>
    <n v="0"/>
    <n v="0"/>
    <n v="0"/>
    <n v="0"/>
    <n v="0"/>
    <n v="0"/>
    <n v="615.46"/>
    <n v="0"/>
    <n v="0"/>
    <n v="615.46"/>
    <n v="11535935.959999999"/>
    <n v="615.46"/>
  </r>
  <r>
    <n v="1"/>
    <d v="2020-05-01T00:00:00"/>
    <d v="2021-06-01T00:00:00"/>
    <n v="200314"/>
    <x v="1"/>
    <n v="3113423.62"/>
    <n v="3113423.62"/>
    <n v="1.8100000000000002E-2"/>
    <n v="4696.08"/>
    <n v="10315198.529999999"/>
    <n v="0"/>
    <n v="0"/>
    <n v="-4696.08"/>
    <n v="0"/>
    <n v="0"/>
    <n v="0"/>
    <n v="0"/>
    <n v="0"/>
    <n v="0"/>
    <n v="0"/>
    <n v="0"/>
    <s v="FN-3761-Mains PL-FNSF"/>
    <x v="5"/>
    <n v="15"/>
    <s v="Nat Gas Distribution Plant"/>
    <s v="3761-Mains - Plastic"/>
    <n v="0"/>
    <n v="0"/>
    <x v="3"/>
    <n v="752.41"/>
    <n v="1221489.8400000001"/>
    <n v="2.8999999999999998E-3"/>
    <n v="3113423.62"/>
    <n v="0"/>
    <n v="0"/>
    <n v="0"/>
    <n v="0"/>
    <n v="0"/>
    <n v="0"/>
    <n v="752.41"/>
    <n v="0"/>
    <n v="0"/>
    <n v="752.41"/>
    <n v="11536688.369999999"/>
    <n v="752.41"/>
  </r>
  <r>
    <n v="1"/>
    <d v="2020-05-01T00:00:00"/>
    <d v="2021-06-01T00:00:00"/>
    <n v="200314"/>
    <x v="2"/>
    <n v="3207968.12"/>
    <n v="3207968.12"/>
    <n v="1.8100000000000002E-2"/>
    <n v="4838.6899999999996"/>
    <n v="10328574.6"/>
    <n v="13376.07"/>
    <n v="-2.15"/>
    <n v="-4838.6899999999996"/>
    <n v="0"/>
    <n v="0"/>
    <n v="0"/>
    <n v="0"/>
    <n v="0"/>
    <n v="0"/>
    <n v="0"/>
    <n v="0"/>
    <s v="FN-3761-Mains PL-FNSF"/>
    <x v="5"/>
    <n v="15"/>
    <s v="Nat Gas Distribution Plant"/>
    <s v="3761-Mains - Plastic"/>
    <n v="0"/>
    <n v="0"/>
    <x v="3"/>
    <n v="775.26"/>
    <n v="1222262.95"/>
    <n v="2.8999999999999998E-3"/>
    <n v="3207968.12"/>
    <n v="0"/>
    <n v="0"/>
    <n v="0"/>
    <n v="0"/>
    <n v="0"/>
    <n v="0"/>
    <n v="775.26"/>
    <n v="13376.07"/>
    <n v="13376.07"/>
    <n v="775.26"/>
    <n v="11550837.549999999"/>
    <n v="14151.33"/>
  </r>
  <r>
    <n v="1"/>
    <d v="2020-05-01T00:00:00"/>
    <d v="2021-06-01T00:00:00"/>
    <n v="200314"/>
    <x v="3"/>
    <n v="3511544.12"/>
    <n v="3511544.12"/>
    <n v="1.8100000000000002E-2"/>
    <n v="5296.58"/>
    <n v="14076655.65"/>
    <n v="0"/>
    <n v="-5355.49"/>
    <n v="0"/>
    <n v="0"/>
    <n v="0"/>
    <n v="0"/>
    <n v="0"/>
    <n v="0"/>
    <n v="3742784.47"/>
    <n v="0"/>
    <n v="0"/>
    <s v="FN-3761-Mains PL-FNSF"/>
    <x v="5"/>
    <n v="15"/>
    <s v="Nat Gas Distribution Plant"/>
    <s v="3761-Mains - Plastic"/>
    <n v="0"/>
    <n v="0"/>
    <x v="3"/>
    <n v="848.62"/>
    <n v="1436407.31"/>
    <n v="2.8999999999999998E-3"/>
    <n v="3511544.12"/>
    <n v="0"/>
    <n v="0"/>
    <n v="0"/>
    <n v="0"/>
    <n v="0"/>
    <n v="0"/>
    <n v="848.62"/>
    <n v="5296.58"/>
    <n v="5296.58"/>
    <n v="848.62"/>
    <n v="15513062.960000001"/>
    <n v="6145.2"/>
  </r>
  <r>
    <n v="1"/>
    <d v="2020-05-01T00:00:00"/>
    <d v="2021-06-01T00:00:00"/>
    <n v="200314"/>
    <x v="4"/>
    <n v="49037137.609999999"/>
    <n v="49037137.609999999"/>
    <n v="1.8100000000000002E-2"/>
    <n v="73964.350000000006"/>
    <n v="14150620"/>
    <n v="0"/>
    <n v="8157.9"/>
    <n v="0"/>
    <n v="0"/>
    <n v="0"/>
    <n v="0"/>
    <n v="0"/>
    <n v="0"/>
    <n v="0"/>
    <n v="0"/>
    <n v="0"/>
    <s v="FN-3761-Mains PL-FNSF"/>
    <x v="5"/>
    <n v="15"/>
    <s v="Nat Gas Distribution Plant"/>
    <s v="3761-Mains - Plastic"/>
    <n v="0"/>
    <n v="0"/>
    <x v="3"/>
    <n v="11850.64"/>
    <n v="1456415.85"/>
    <n v="2.8999999999999998E-3"/>
    <n v="49037137.609999999"/>
    <n v="0"/>
    <n v="0"/>
    <n v="0"/>
    <n v="0"/>
    <n v="0"/>
    <n v="0"/>
    <n v="11850.64"/>
    <n v="73964.350000000006"/>
    <n v="73964.350000000006"/>
    <n v="11850.64"/>
    <n v="15607035.85"/>
    <n v="85814.99"/>
  </r>
  <r>
    <n v="1"/>
    <d v="2020-05-01T00:00:00"/>
    <d v="2021-06-01T00:00:00"/>
    <n v="200314"/>
    <x v="5"/>
    <n v="49241222.090000004"/>
    <n v="49241222.090000004"/>
    <n v="1.8100000000000002E-2"/>
    <n v="74272.179999999993"/>
    <n v="14224020.029999999"/>
    <n v="0"/>
    <n v="-4650.5200000000004"/>
    <n v="0"/>
    <n v="0"/>
    <n v="0"/>
    <n v="0"/>
    <n v="0"/>
    <n v="0"/>
    <n v="0"/>
    <n v="0"/>
    <n v="0"/>
    <s v="FN-3761-Mains PL-FNSF"/>
    <x v="5"/>
    <n v="15"/>
    <s v="Nat Gas Distribution Plant"/>
    <s v="3761-Mains - Plastic"/>
    <n v="0"/>
    <n v="-872.15"/>
    <x v="3"/>
    <n v="11899.96"/>
    <n v="1463665.29"/>
    <n v="2.8999999999999998E-3"/>
    <n v="49241222.090000004"/>
    <n v="0"/>
    <n v="0"/>
    <n v="0"/>
    <n v="0"/>
    <n v="0"/>
    <n v="0"/>
    <n v="11899.960000000001"/>
    <n v="74272.180000000008"/>
    <n v="74272.179999999993"/>
    <n v="11899.96"/>
    <n v="15687685.32"/>
    <n v="86172.139999999985"/>
  </r>
  <r>
    <n v="1"/>
    <d v="2020-05-01T00:00:00"/>
    <d v="2021-06-01T00:00:00"/>
    <n v="150"/>
    <x v="0"/>
    <n v="0"/>
    <n v="0"/>
    <n v="1.719E-2"/>
    <n v="0"/>
    <n v="0"/>
    <n v="0"/>
    <n v="0"/>
    <n v="0"/>
    <n v="0"/>
    <n v="0"/>
    <n v="0"/>
    <n v="0"/>
    <n v="0"/>
    <n v="0"/>
    <n v="0"/>
    <n v="0"/>
    <s v="FN-3762-Mains ST"/>
    <x v="6"/>
    <n v="15"/>
    <s v="Nat Gas Distribution Plant"/>
    <s v="3762-Mains - Other"/>
    <n v="0"/>
    <n v="0"/>
    <x v="3"/>
    <n v="0"/>
    <n v="0"/>
    <n v="4.81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0"/>
    <x v="1"/>
    <n v="0"/>
    <n v="0"/>
    <n v="1.719E-2"/>
    <n v="0"/>
    <n v="0"/>
    <n v="0"/>
    <n v="0"/>
    <n v="0"/>
    <n v="0"/>
    <n v="0"/>
    <n v="0"/>
    <n v="0"/>
    <n v="0"/>
    <n v="0"/>
    <n v="0"/>
    <n v="0"/>
    <s v="FN-3762-Mains ST"/>
    <x v="6"/>
    <n v="15"/>
    <s v="Nat Gas Distribution Plant"/>
    <s v="3762-Mains - Other"/>
    <n v="0"/>
    <n v="0"/>
    <x v="3"/>
    <n v="0"/>
    <n v="0"/>
    <n v="4.81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0"/>
    <x v="2"/>
    <n v="0"/>
    <n v="0"/>
    <n v="1.719E-2"/>
    <n v="0"/>
    <n v="0"/>
    <n v="0"/>
    <n v="0"/>
    <n v="0"/>
    <n v="0"/>
    <n v="0"/>
    <n v="0"/>
    <n v="0"/>
    <n v="0"/>
    <n v="0"/>
    <n v="0"/>
    <n v="0"/>
    <s v="FN-3762-Mains ST"/>
    <x v="6"/>
    <n v="15"/>
    <s v="Nat Gas Distribution Plant"/>
    <s v="3762-Mains - Other"/>
    <n v="0"/>
    <n v="0"/>
    <x v="3"/>
    <n v="0"/>
    <n v="0"/>
    <n v="4.81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0"/>
    <x v="3"/>
    <n v="0"/>
    <n v="0"/>
    <n v="1.719E-2"/>
    <n v="0"/>
    <n v="-0.01"/>
    <n v="0"/>
    <n v="0"/>
    <n v="0"/>
    <n v="0"/>
    <n v="0"/>
    <n v="0"/>
    <n v="0"/>
    <n v="-4706147.8499999996"/>
    <n v="4706147.84"/>
    <n v="0"/>
    <n v="0"/>
    <s v="FN-3762-Mains ST"/>
    <x v="6"/>
    <n v="15"/>
    <s v="Nat Gas Distribution Plant"/>
    <s v="3762-Mains - Other"/>
    <n v="0"/>
    <n v="0"/>
    <x v="3"/>
    <n v="0"/>
    <n v="-0.03"/>
    <n v="4.81E-3"/>
    <n v="0"/>
    <n v="0"/>
    <n v="0"/>
    <n v="0"/>
    <n v="0"/>
    <n v="0"/>
    <n v="0"/>
    <n v="0"/>
    <n v="0"/>
    <n v="0"/>
    <n v="0"/>
    <n v="-0.04"/>
    <n v="0"/>
  </r>
  <r>
    <n v="1"/>
    <d v="2020-05-01T00:00:00"/>
    <d v="2021-06-01T00:00:00"/>
    <n v="150"/>
    <x v="4"/>
    <n v="0"/>
    <n v="0"/>
    <n v="1.719E-2"/>
    <n v="0"/>
    <n v="-0.01"/>
    <n v="0"/>
    <n v="0"/>
    <n v="0"/>
    <n v="0"/>
    <n v="0"/>
    <n v="0"/>
    <n v="0"/>
    <n v="0"/>
    <n v="0"/>
    <n v="0"/>
    <n v="0"/>
    <s v="FN-3762-Mains ST"/>
    <x v="6"/>
    <n v="15"/>
    <s v="Nat Gas Distribution Plant"/>
    <s v="3762-Mains - Other"/>
    <n v="0"/>
    <n v="0"/>
    <x v="3"/>
    <n v="0"/>
    <n v="-0.03"/>
    <n v="4.81E-3"/>
    <n v="0"/>
    <n v="0"/>
    <n v="0"/>
    <n v="0"/>
    <n v="0"/>
    <n v="0"/>
    <n v="0"/>
    <n v="0"/>
    <n v="0"/>
    <n v="0"/>
    <n v="0"/>
    <n v="-0.04"/>
    <n v="0"/>
  </r>
  <r>
    <n v="1"/>
    <d v="2020-05-01T00:00:00"/>
    <d v="2021-06-01T00:00:00"/>
    <n v="150"/>
    <x v="5"/>
    <n v="0"/>
    <n v="0"/>
    <n v="1.719E-2"/>
    <n v="0"/>
    <n v="-0.01"/>
    <n v="0"/>
    <n v="0"/>
    <n v="0"/>
    <n v="0"/>
    <n v="0"/>
    <n v="0"/>
    <n v="0"/>
    <n v="0"/>
    <n v="0"/>
    <n v="0"/>
    <n v="0"/>
    <s v="FN-3762-Mains ST"/>
    <x v="6"/>
    <n v="15"/>
    <s v="Nat Gas Distribution Plant"/>
    <s v="3762-Mains - Other"/>
    <n v="0"/>
    <n v="0"/>
    <x v="3"/>
    <n v="0"/>
    <n v="-0.03"/>
    <n v="4.81E-3"/>
    <n v="0"/>
    <n v="0"/>
    <n v="0"/>
    <n v="0"/>
    <n v="0"/>
    <n v="0"/>
    <n v="0"/>
    <n v="0"/>
    <n v="0"/>
    <n v="0"/>
    <n v="0"/>
    <n v="-0.04"/>
    <n v="0"/>
  </r>
  <r>
    <n v="1"/>
    <d v="2020-05-01T00:00:00"/>
    <d v="2021-06-01T00:00:00"/>
    <n v="200223"/>
    <x v="0"/>
    <n v="35387529.689999998"/>
    <n v="35387529.689999998"/>
    <n v="1.719E-2"/>
    <n v="50692.639999999999"/>
    <n v="4613021.99"/>
    <n v="0"/>
    <n v="0"/>
    <n v="0"/>
    <n v="0"/>
    <n v="0"/>
    <n v="0"/>
    <n v="0"/>
    <n v="0"/>
    <n v="0"/>
    <n v="0"/>
    <n v="0"/>
    <s v="FN-3762-Mains ST-FNCF"/>
    <x v="6"/>
    <n v="15"/>
    <s v="Nat Gas Distribution Plant"/>
    <s v="3762-Mains - Other"/>
    <n v="0"/>
    <n v="0"/>
    <x v="3"/>
    <n v="14184.5"/>
    <n v="921949.05"/>
    <n v="4.81E-3"/>
    <n v="35387529.689999998"/>
    <n v="0"/>
    <n v="0"/>
    <n v="0"/>
    <n v="0"/>
    <n v="0"/>
    <n v="0"/>
    <n v="14184.5"/>
    <n v="50692.639999999999"/>
    <n v="50692.639999999999"/>
    <n v="14184.5"/>
    <n v="5534971.04"/>
    <n v="64877.14"/>
  </r>
  <r>
    <n v="1"/>
    <d v="2020-05-01T00:00:00"/>
    <d v="2021-06-01T00:00:00"/>
    <n v="200223"/>
    <x v="1"/>
    <n v="35428941.93"/>
    <n v="35428941.93"/>
    <n v="1.719E-2"/>
    <n v="50751.96"/>
    <n v="4663773.95"/>
    <n v="0"/>
    <n v="0"/>
    <n v="0"/>
    <n v="0"/>
    <n v="0"/>
    <n v="0"/>
    <n v="0"/>
    <n v="0"/>
    <n v="0"/>
    <n v="0"/>
    <n v="0"/>
    <s v="FN-3762-Mains ST-FNCF"/>
    <x v="6"/>
    <n v="15"/>
    <s v="Nat Gas Distribution Plant"/>
    <s v="3762-Mains - Other"/>
    <n v="0"/>
    <n v="0"/>
    <x v="3"/>
    <n v="14201.1"/>
    <n v="936150.15"/>
    <n v="4.81E-3"/>
    <n v="35428941.93"/>
    <n v="0"/>
    <n v="0"/>
    <n v="0"/>
    <n v="0"/>
    <n v="0"/>
    <n v="0"/>
    <n v="14201.1"/>
    <n v="50751.96"/>
    <n v="50751.96"/>
    <n v="14201.1"/>
    <n v="5599924.1000000006"/>
    <n v="64953.06"/>
  </r>
  <r>
    <n v="1"/>
    <d v="2020-05-01T00:00:00"/>
    <d v="2021-06-01T00:00:00"/>
    <n v="200223"/>
    <x v="2"/>
    <n v="35767861.390000001"/>
    <n v="35767861.390000001"/>
    <n v="1.719E-2"/>
    <n v="51237.46"/>
    <n v="4706147.8099999996"/>
    <n v="0"/>
    <n v="-4453.29"/>
    <n v="0"/>
    <n v="0"/>
    <n v="0"/>
    <n v="0"/>
    <n v="0"/>
    <n v="0"/>
    <n v="0"/>
    <n v="0"/>
    <n v="0"/>
    <s v="FN-3762-Mains ST-FNCF"/>
    <x v="6"/>
    <n v="15"/>
    <s v="Nat Gas Distribution Plant"/>
    <s v="3762-Mains - Other"/>
    <n v="0"/>
    <n v="-8863.6"/>
    <x v="3"/>
    <n v="14336.95"/>
    <n v="946033.81"/>
    <n v="4.81E-3"/>
    <n v="35767861.390000001"/>
    <n v="0"/>
    <n v="0"/>
    <n v="0"/>
    <n v="0"/>
    <n v="0"/>
    <n v="0"/>
    <n v="14336.95"/>
    <n v="51237.46"/>
    <n v="51237.46"/>
    <n v="14336.95"/>
    <n v="5652181.6199999992"/>
    <n v="65574.41"/>
  </r>
  <r>
    <n v="1"/>
    <d v="2020-05-01T00:00:00"/>
    <d v="2021-06-01T00:00:00"/>
    <n v="200223"/>
    <x v="3"/>
    <n v="35687736.710000001"/>
    <n v="35687736.710000001"/>
    <n v="1.719E-2"/>
    <n v="51122.68"/>
    <n v="1010448.37"/>
    <n v="0"/>
    <n v="0"/>
    <n v="0"/>
    <n v="0"/>
    <n v="0"/>
    <n v="0"/>
    <n v="0"/>
    <n v="-4706147.84"/>
    <n v="959325.72"/>
    <n v="0"/>
    <n v="0"/>
    <s v="FN-3762-Mains ST-FNCF"/>
    <x v="6"/>
    <n v="15"/>
    <s v="Nat Gas Distribution Plant"/>
    <s v="3762-Mains - Other"/>
    <n v="0"/>
    <n v="0"/>
    <x v="3"/>
    <n v="14304.83"/>
    <n v="207149.31"/>
    <n v="4.81E-3"/>
    <n v="35687736.710000001"/>
    <n v="0"/>
    <n v="0"/>
    <n v="0"/>
    <n v="0"/>
    <n v="0"/>
    <n v="0"/>
    <n v="14304.83"/>
    <n v="51122.68"/>
    <n v="51122.68"/>
    <n v="14304.83"/>
    <n v="1217597.68"/>
    <n v="65427.51"/>
  </r>
  <r>
    <n v="1"/>
    <d v="2020-05-01T00:00:00"/>
    <d v="2021-06-01T00:00:00"/>
    <n v="200223"/>
    <x v="4"/>
    <n v="7613000.6900000004"/>
    <n v="7613000.6900000004"/>
    <n v="1.719E-2"/>
    <n v="10905.62"/>
    <n v="1021353.99"/>
    <n v="0"/>
    <n v="0"/>
    <n v="0"/>
    <n v="0"/>
    <n v="0"/>
    <n v="0"/>
    <n v="0"/>
    <n v="0"/>
    <n v="0"/>
    <n v="0"/>
    <n v="0"/>
    <s v="FN-3762-Mains ST-FNCF"/>
    <x v="6"/>
    <n v="15"/>
    <s v="Nat Gas Distribution Plant"/>
    <s v="3762-Mains - Other"/>
    <n v="0"/>
    <n v="0"/>
    <x v="3"/>
    <n v="3051.54"/>
    <n v="210200.85"/>
    <n v="4.81E-3"/>
    <n v="7613000.6900000004"/>
    <n v="0"/>
    <n v="0"/>
    <n v="0"/>
    <n v="0"/>
    <n v="0"/>
    <n v="0"/>
    <n v="3051.54"/>
    <n v="10905.62"/>
    <n v="10905.62"/>
    <n v="3051.54"/>
    <n v="1231554.8400000001"/>
    <n v="13957.16"/>
  </r>
  <r>
    <n v="1"/>
    <d v="2020-05-01T00:00:00"/>
    <d v="2021-06-01T00:00:00"/>
    <n v="200223"/>
    <x v="5"/>
    <n v="7617107.1699999999"/>
    <n v="7617107.1699999999"/>
    <n v="1.719E-2"/>
    <n v="10911.51"/>
    <n v="1032265.5"/>
    <n v="0"/>
    <n v="-11219.17"/>
    <n v="0"/>
    <n v="0"/>
    <n v="0"/>
    <n v="0"/>
    <n v="0"/>
    <n v="0"/>
    <n v="0"/>
    <n v="0"/>
    <n v="0"/>
    <s v="FN-3762-Mains ST-FNCF"/>
    <x v="6"/>
    <n v="15"/>
    <s v="Nat Gas Distribution Plant"/>
    <s v="3762-Mains - Other"/>
    <n v="0"/>
    <n v="0"/>
    <x v="3"/>
    <n v="3053.19"/>
    <n v="202034.87"/>
    <n v="4.81E-3"/>
    <n v="7617107.1699999999"/>
    <n v="0"/>
    <n v="0"/>
    <n v="0"/>
    <n v="0"/>
    <n v="0"/>
    <n v="0"/>
    <n v="3053.19"/>
    <n v="10911.51"/>
    <n v="10911.51"/>
    <n v="3053.19"/>
    <n v="1234300.3700000001"/>
    <n v="13964.7"/>
  </r>
  <r>
    <n v="1"/>
    <d v="2020-05-01T00:00:00"/>
    <d v="2021-06-01T00:00:00"/>
    <n v="200269"/>
    <x v="0"/>
    <n v="2612518.6"/>
    <n v="2612518.6"/>
    <n v="1.719E-2"/>
    <n v="3742.43"/>
    <n v="236099.87"/>
    <n v="0"/>
    <n v="0"/>
    <n v="0"/>
    <n v="0"/>
    <n v="0"/>
    <n v="0"/>
    <n v="0"/>
    <n v="0"/>
    <n v="0"/>
    <n v="0"/>
    <n v="0"/>
    <s v="FN-3762-Mains ST-FNFB"/>
    <x v="6"/>
    <n v="15"/>
    <s v="Nat Gas Distribution Plant"/>
    <s v="3762-Mains - Other"/>
    <n v="0"/>
    <n v="0"/>
    <x v="3"/>
    <n v="1047.18"/>
    <n v="66040.62"/>
    <n v="4.81E-3"/>
    <n v="2612518.6"/>
    <n v="0"/>
    <n v="0"/>
    <n v="0"/>
    <n v="0"/>
    <n v="0"/>
    <n v="0"/>
    <n v="1047.18"/>
    <n v="3742.4300000000003"/>
    <n v="3742.43"/>
    <n v="1047.18"/>
    <n v="302140.49"/>
    <n v="4789.6099999999997"/>
  </r>
  <r>
    <n v="1"/>
    <d v="2020-05-01T00:00:00"/>
    <d v="2021-06-01T00:00:00"/>
    <n v="200269"/>
    <x v="1"/>
    <n v="2612518.6"/>
    <n v="2612518.6"/>
    <n v="1.719E-2"/>
    <n v="3742.43"/>
    <n v="239842.3"/>
    <n v="0"/>
    <n v="0"/>
    <n v="0"/>
    <n v="0"/>
    <n v="0"/>
    <n v="0"/>
    <n v="0"/>
    <n v="0"/>
    <n v="0"/>
    <n v="0"/>
    <n v="0"/>
    <s v="FN-3762-Mains ST-FNFB"/>
    <x v="6"/>
    <n v="15"/>
    <s v="Nat Gas Distribution Plant"/>
    <s v="3762-Mains - Other"/>
    <n v="0"/>
    <n v="0"/>
    <x v="3"/>
    <n v="1047.18"/>
    <n v="67087.8"/>
    <n v="4.81E-3"/>
    <n v="2612518.6"/>
    <n v="0"/>
    <n v="0"/>
    <n v="0"/>
    <n v="0"/>
    <n v="0"/>
    <n v="0"/>
    <n v="1047.18"/>
    <n v="3742.4300000000003"/>
    <n v="3742.43"/>
    <n v="1047.18"/>
    <n v="306930.09999999998"/>
    <n v="4789.6099999999997"/>
  </r>
  <r>
    <n v="1"/>
    <d v="2020-05-01T00:00:00"/>
    <d v="2021-06-01T00:00:00"/>
    <n v="200269"/>
    <x v="2"/>
    <n v="2612518.6"/>
    <n v="2612518.6"/>
    <n v="1.719E-2"/>
    <n v="3742.43"/>
    <n v="243584.73"/>
    <n v="0"/>
    <n v="0"/>
    <n v="0"/>
    <n v="0"/>
    <n v="0"/>
    <n v="0"/>
    <n v="0"/>
    <n v="0"/>
    <n v="0"/>
    <n v="0"/>
    <n v="0"/>
    <s v="FN-3762-Mains ST-FNFB"/>
    <x v="6"/>
    <n v="15"/>
    <s v="Nat Gas Distribution Plant"/>
    <s v="3762-Mains - Other"/>
    <n v="0"/>
    <n v="0"/>
    <x v="3"/>
    <n v="1047.18"/>
    <n v="68134.98"/>
    <n v="4.81E-3"/>
    <n v="2612518.6"/>
    <n v="0"/>
    <n v="0"/>
    <n v="0"/>
    <n v="0"/>
    <n v="0"/>
    <n v="0"/>
    <n v="1047.18"/>
    <n v="3742.4300000000003"/>
    <n v="3742.43"/>
    <n v="1047.18"/>
    <n v="311719.71000000002"/>
    <n v="4789.6099999999997"/>
  </r>
  <r>
    <n v="1"/>
    <d v="2020-05-01T00:00:00"/>
    <d v="2021-06-01T00:00:00"/>
    <n v="200269"/>
    <x v="3"/>
    <n v="2612518.6"/>
    <n v="2612518.6"/>
    <n v="1.719E-2"/>
    <n v="3742.43"/>
    <n v="247994.39"/>
    <n v="0"/>
    <n v="0"/>
    <n v="0"/>
    <n v="0"/>
    <n v="0"/>
    <n v="0"/>
    <n v="0"/>
    <n v="0"/>
    <n v="667.23"/>
    <n v="0"/>
    <n v="0"/>
    <s v="FN-3762-Mains ST-FNFB"/>
    <x v="6"/>
    <n v="15"/>
    <s v="Nat Gas Distribution Plant"/>
    <s v="3762-Mains - Other"/>
    <n v="0"/>
    <n v="0"/>
    <x v="3"/>
    <n v="1047.18"/>
    <n v="69316.289999999994"/>
    <n v="4.81E-3"/>
    <n v="2612518.6"/>
    <n v="0"/>
    <n v="0"/>
    <n v="0"/>
    <n v="0"/>
    <n v="0"/>
    <n v="0"/>
    <n v="1047.18"/>
    <n v="3742.4300000000003"/>
    <n v="3742.43"/>
    <n v="1047.18"/>
    <n v="317310.68"/>
    <n v="4789.6099999999997"/>
  </r>
  <r>
    <n v="1"/>
    <d v="2020-05-01T00:00:00"/>
    <d v="2021-06-01T00:00:00"/>
    <n v="200269"/>
    <x v="4"/>
    <n v="2685071.12"/>
    <n v="2685071.12"/>
    <n v="1.719E-2"/>
    <n v="3846.36"/>
    <n v="251840.75"/>
    <n v="0"/>
    <n v="0"/>
    <n v="0"/>
    <n v="0"/>
    <n v="0"/>
    <n v="0"/>
    <n v="0"/>
    <n v="0"/>
    <n v="0"/>
    <n v="0"/>
    <n v="0"/>
    <s v="FN-3762-Mains ST-FNFB"/>
    <x v="6"/>
    <n v="15"/>
    <s v="Nat Gas Distribution Plant"/>
    <s v="3762-Mains - Other"/>
    <n v="0"/>
    <n v="0"/>
    <x v="3"/>
    <n v="1076.27"/>
    <n v="70392.56"/>
    <n v="4.81E-3"/>
    <n v="2685071.12"/>
    <n v="0"/>
    <n v="0"/>
    <n v="0"/>
    <n v="0"/>
    <n v="0"/>
    <n v="0"/>
    <n v="1076.27"/>
    <n v="3846.36"/>
    <n v="3846.36"/>
    <n v="1076.27"/>
    <n v="322233.31"/>
    <n v="4922.63"/>
  </r>
  <r>
    <n v="1"/>
    <d v="2020-05-01T00:00:00"/>
    <d v="2021-06-01T00:00:00"/>
    <n v="200269"/>
    <x v="5"/>
    <n v="2845546.3"/>
    <n v="2845546.3"/>
    <n v="1.719E-2"/>
    <n v="4076.25"/>
    <n v="255917"/>
    <n v="0"/>
    <n v="0"/>
    <n v="0"/>
    <n v="0"/>
    <n v="0"/>
    <n v="0"/>
    <n v="0"/>
    <n v="0"/>
    <n v="0"/>
    <n v="0"/>
    <n v="0"/>
    <s v="FN-3762-Mains ST-FNFB"/>
    <x v="6"/>
    <n v="15"/>
    <s v="Nat Gas Distribution Plant"/>
    <s v="3762-Mains - Other"/>
    <n v="0"/>
    <n v="0"/>
    <x v="3"/>
    <n v="1140.5899999999999"/>
    <n v="71533.149999999994"/>
    <n v="4.81E-3"/>
    <n v="2845546.3"/>
    <n v="0"/>
    <n v="0"/>
    <n v="0"/>
    <n v="0"/>
    <n v="0"/>
    <n v="0"/>
    <n v="1140.5899999999999"/>
    <n v="4076.25"/>
    <n v="4076.25"/>
    <n v="1140.5899999999999"/>
    <n v="327450.15000000002"/>
    <n v="5216.84"/>
  </r>
  <r>
    <n v="1"/>
    <d v="2020-05-01T00:00:00"/>
    <d v="2021-06-01T00:00:00"/>
    <n v="200315"/>
    <x v="0"/>
    <n v="236046.19"/>
    <n v="236046.19"/>
    <n v="1.719E-2"/>
    <n v="338.14"/>
    <n v="15105739.25"/>
    <n v="0"/>
    <n v="-46946.32"/>
    <n v="-338.14"/>
    <n v="0"/>
    <n v="0"/>
    <n v="0"/>
    <n v="0"/>
    <n v="0"/>
    <n v="0"/>
    <n v="0"/>
    <n v="0"/>
    <s v="FN-3762-Mains ST-FNSF"/>
    <x v="6"/>
    <n v="15"/>
    <s v="Nat Gas Distribution Plant"/>
    <s v="3762-Mains - Other"/>
    <n v="0"/>
    <n v="0"/>
    <x v="3"/>
    <n v="94.62"/>
    <n v="1904339.74"/>
    <n v="4.81E-3"/>
    <n v="236046.19"/>
    <n v="0"/>
    <n v="0"/>
    <n v="0"/>
    <n v="0"/>
    <n v="0"/>
    <n v="0"/>
    <n v="94.62"/>
    <n v="0"/>
    <n v="0"/>
    <n v="94.62"/>
    <n v="17010078.989999998"/>
    <n v="94.62"/>
  </r>
  <r>
    <n v="1"/>
    <d v="2020-05-01T00:00:00"/>
    <d v="2021-06-01T00:00:00"/>
    <n v="200315"/>
    <x v="1"/>
    <n v="264664.40000000002"/>
    <n v="264664.40000000002"/>
    <n v="1.719E-2"/>
    <n v="379.13"/>
    <n v="15105739.25"/>
    <n v="0"/>
    <n v="430.14"/>
    <n v="-379.13"/>
    <n v="0"/>
    <n v="0"/>
    <n v="0"/>
    <n v="0"/>
    <n v="0"/>
    <n v="0"/>
    <n v="0"/>
    <n v="0"/>
    <s v="FN-3762-Mains ST-FNSF"/>
    <x v="6"/>
    <n v="15"/>
    <s v="Nat Gas Distribution Plant"/>
    <s v="3762-Mains - Other"/>
    <n v="0"/>
    <n v="0"/>
    <x v="3"/>
    <n v="106.09"/>
    <n v="1904875.97"/>
    <n v="4.81E-3"/>
    <n v="264664.40000000002"/>
    <n v="0"/>
    <n v="0"/>
    <n v="0"/>
    <n v="0"/>
    <n v="0"/>
    <n v="0"/>
    <n v="106.09"/>
    <n v="0"/>
    <n v="0"/>
    <n v="106.09"/>
    <n v="17010615.219999999"/>
    <n v="106.09"/>
  </r>
  <r>
    <n v="1"/>
    <d v="2020-05-01T00:00:00"/>
    <d v="2021-06-01T00:00:00"/>
    <n v="200315"/>
    <x v="2"/>
    <n v="314690.75"/>
    <n v="314690.75"/>
    <n v="1.719E-2"/>
    <n v="450.79"/>
    <n v="15106907.310000001"/>
    <n v="1168.06"/>
    <n v="0"/>
    <n v="-450.79"/>
    <n v="0"/>
    <n v="0"/>
    <n v="0"/>
    <n v="0"/>
    <n v="0"/>
    <n v="0"/>
    <n v="0"/>
    <n v="0"/>
    <s v="FN-3762-Mains ST-FNSF"/>
    <x v="6"/>
    <n v="15"/>
    <s v="Nat Gas Distribution Plant"/>
    <s v="3762-Mains - Other"/>
    <n v="0"/>
    <n v="0"/>
    <x v="3"/>
    <n v="126.14"/>
    <n v="1905002.11"/>
    <n v="4.81E-3"/>
    <n v="314690.75"/>
    <n v="0"/>
    <n v="0"/>
    <n v="0"/>
    <n v="0"/>
    <n v="0"/>
    <n v="0"/>
    <n v="126.14"/>
    <n v="1168.06"/>
    <n v="1168.06"/>
    <n v="126.14"/>
    <n v="17011909.420000002"/>
    <n v="1294.2"/>
  </r>
  <r>
    <n v="1"/>
    <d v="2020-05-01T00:00:00"/>
    <d v="2021-06-01T00:00:00"/>
    <n v="200315"/>
    <x v="3"/>
    <n v="297318.8"/>
    <n v="297318.8"/>
    <n v="1.719E-2"/>
    <n v="425.91"/>
    <n v="18853488.120000001"/>
    <n v="0"/>
    <n v="0"/>
    <n v="0"/>
    <n v="0"/>
    <n v="0"/>
    <n v="0"/>
    <n v="0"/>
    <n v="0"/>
    <n v="3746154.9"/>
    <n v="0"/>
    <n v="0"/>
    <s v="FN-3762-Mains ST-FNSF"/>
    <x v="6"/>
    <n v="15"/>
    <s v="Nat Gas Distribution Plant"/>
    <s v="3762-Mains - Other"/>
    <n v="0"/>
    <n v="0"/>
    <x v="3"/>
    <n v="119.18"/>
    <n v="2658176.52"/>
    <n v="4.81E-3"/>
    <n v="297318.8"/>
    <n v="0"/>
    <n v="0"/>
    <n v="0"/>
    <n v="0"/>
    <n v="0"/>
    <n v="0"/>
    <n v="119.18"/>
    <n v="425.91"/>
    <n v="425.91"/>
    <n v="119.18"/>
    <n v="21511664.640000001"/>
    <n v="545.09"/>
  </r>
  <r>
    <n v="1"/>
    <d v="2020-05-01T00:00:00"/>
    <d v="2021-06-01T00:00:00"/>
    <n v="200315"/>
    <x v="4"/>
    <n v="28493286.100000001"/>
    <n v="28493286.100000001"/>
    <n v="1.719E-2"/>
    <n v="40816.629999999997"/>
    <n v="18894304.75"/>
    <n v="0"/>
    <n v="-7920.49"/>
    <n v="0"/>
    <n v="0"/>
    <n v="0"/>
    <n v="0"/>
    <n v="0"/>
    <n v="0"/>
    <n v="0"/>
    <n v="0"/>
    <n v="0"/>
    <s v="FN-3762-Mains ST-FNSF"/>
    <x v="6"/>
    <n v="15"/>
    <s v="Nat Gas Distribution Plant"/>
    <s v="3762-Mains - Other"/>
    <n v="0"/>
    <n v="0"/>
    <x v="3"/>
    <n v="11421.06"/>
    <n v="2661677.09"/>
    <n v="4.81E-3"/>
    <n v="28493286.100000001"/>
    <n v="0"/>
    <n v="0"/>
    <n v="0"/>
    <n v="0"/>
    <n v="0"/>
    <n v="0"/>
    <n v="11421.06"/>
    <n v="40816.629999999997"/>
    <n v="40816.629999999997"/>
    <n v="11421.06"/>
    <n v="21555981.84"/>
    <n v="52237.689999999995"/>
  </r>
  <r>
    <n v="1"/>
    <d v="2020-05-01T00:00:00"/>
    <d v="2021-06-01T00:00:00"/>
    <n v="200315"/>
    <x v="5"/>
    <n v="28495384.850000001"/>
    <n v="28495384.850000001"/>
    <n v="1.719E-2"/>
    <n v="40819.64"/>
    <n v="18934656.629999999"/>
    <n v="0"/>
    <n v="-2781.71"/>
    <n v="0"/>
    <n v="0"/>
    <n v="0"/>
    <n v="0"/>
    <n v="0"/>
    <n v="0"/>
    <n v="0"/>
    <n v="0"/>
    <n v="0"/>
    <s v="FN-3762-Mains ST-FNSF"/>
    <x v="6"/>
    <n v="15"/>
    <s v="Nat Gas Distribution Plant"/>
    <s v="3762-Mains - Other"/>
    <n v="0"/>
    <n v="-467.76"/>
    <x v="3"/>
    <n v="11421.9"/>
    <n v="2670317.2799999998"/>
    <n v="4.81E-3"/>
    <n v="28495384.850000001"/>
    <n v="0"/>
    <n v="0"/>
    <n v="0"/>
    <n v="0"/>
    <n v="0"/>
    <n v="0"/>
    <n v="11421.9"/>
    <n v="40819.64"/>
    <n v="40819.64"/>
    <n v="11421.9"/>
    <n v="21604973.91"/>
    <n v="52241.54"/>
  </r>
  <r>
    <n v="1"/>
    <d v="2020-05-01T00:00:00"/>
    <d v="2021-06-01T00:00:00"/>
    <n v="151"/>
    <x v="0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1"/>
    <x v="1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1"/>
    <x v="2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1"/>
    <x v="3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1"/>
    <x v="4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1"/>
    <x v="5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24"/>
    <x v="0"/>
    <n v="81069904.469999999"/>
    <n v="81069904.469999999"/>
    <n v="1.8100000000000002E-2"/>
    <n v="122280.44"/>
    <n v="1531863.25"/>
    <n v="0"/>
    <n v="0"/>
    <n v="0"/>
    <n v="0"/>
    <n v="0"/>
    <n v="0"/>
    <n v="0"/>
    <n v="0"/>
    <n v="0"/>
    <n v="0"/>
    <n v="0"/>
    <s v="FN-376G-Mains GRIP-FNCF"/>
    <x v="7"/>
    <n v="15"/>
    <s v="Nat Gas Distribution Plant"/>
    <s v="376G-Mains Plastic-GRIP"/>
    <n v="0"/>
    <n v="0"/>
    <x v="3"/>
    <n v="19591.89"/>
    <n v="183648.66"/>
    <n v="2.8999999999999998E-3"/>
    <n v="81069904.469999999"/>
    <n v="0"/>
    <n v="0"/>
    <n v="0"/>
    <n v="0"/>
    <n v="0"/>
    <n v="0"/>
    <n v="19591.89"/>
    <n v="122280.44"/>
    <n v="122280.44"/>
    <n v="19591.89"/>
    <n v="1715511.91"/>
    <n v="141872.33000000002"/>
  </r>
  <r>
    <n v="1"/>
    <d v="2020-05-01T00:00:00"/>
    <d v="2021-06-01T00:00:00"/>
    <n v="200224"/>
    <x v="1"/>
    <n v="81069904.469999999"/>
    <n v="81069904.469999999"/>
    <n v="1.8100000000000002E-2"/>
    <n v="122280.44"/>
    <n v="1654143.69"/>
    <n v="0"/>
    <n v="0"/>
    <n v="0"/>
    <n v="0"/>
    <n v="0"/>
    <n v="0"/>
    <n v="0"/>
    <n v="0"/>
    <n v="0"/>
    <n v="0"/>
    <n v="0"/>
    <s v="FN-376G-Mains GRIP-FNCF"/>
    <x v="7"/>
    <n v="15"/>
    <s v="Nat Gas Distribution Plant"/>
    <s v="376G-Mains Plastic-GRIP"/>
    <n v="0"/>
    <n v="0"/>
    <x v="3"/>
    <n v="19591.89"/>
    <n v="203240.55"/>
    <n v="2.8999999999999998E-3"/>
    <n v="81069904.469999999"/>
    <n v="0"/>
    <n v="0"/>
    <n v="0"/>
    <n v="0"/>
    <n v="0"/>
    <n v="0"/>
    <n v="19591.89"/>
    <n v="122280.44"/>
    <n v="122280.44"/>
    <n v="19591.89"/>
    <n v="1857384.24"/>
    <n v="141872.33000000002"/>
  </r>
  <r>
    <n v="1"/>
    <d v="2020-05-01T00:00:00"/>
    <d v="2021-06-01T00:00:00"/>
    <n v="200224"/>
    <x v="2"/>
    <n v="81069904.469999999"/>
    <n v="81069904.469999999"/>
    <n v="1.8100000000000002E-2"/>
    <n v="122280.44"/>
    <n v="1776424.13"/>
    <n v="0"/>
    <n v="0"/>
    <n v="0"/>
    <n v="0"/>
    <n v="0"/>
    <n v="0"/>
    <n v="0"/>
    <n v="0"/>
    <n v="0"/>
    <n v="0"/>
    <n v="0"/>
    <s v="FN-376G-Mains GRIP-FNCF"/>
    <x v="7"/>
    <n v="15"/>
    <s v="Nat Gas Distribution Plant"/>
    <s v="376G-Mains Plastic-GRIP"/>
    <n v="0"/>
    <n v="0"/>
    <x v="3"/>
    <n v="19591.89"/>
    <n v="222832.44"/>
    <n v="2.8999999999999998E-3"/>
    <n v="81069904.469999999"/>
    <n v="0"/>
    <n v="0"/>
    <n v="0"/>
    <n v="0"/>
    <n v="0"/>
    <n v="0"/>
    <n v="19591.89"/>
    <n v="122280.44"/>
    <n v="122280.44"/>
    <n v="19591.89"/>
    <n v="1999256.5699999998"/>
    <n v="141872.33000000002"/>
  </r>
  <r>
    <n v="1"/>
    <d v="2020-05-01T00:00:00"/>
    <d v="2021-06-01T00:00:00"/>
    <n v="200224"/>
    <x v="3"/>
    <n v="81069904.469999999"/>
    <n v="81069904.469999999"/>
    <n v="1.8100000000000002E-2"/>
    <n v="122280.44"/>
    <n v="1898704.57"/>
    <n v="0"/>
    <n v="0"/>
    <n v="0"/>
    <n v="0"/>
    <n v="0"/>
    <n v="0"/>
    <n v="0"/>
    <n v="0"/>
    <n v="0"/>
    <n v="0"/>
    <n v="0"/>
    <s v="FN-376G-Mains GRIP-FNCF"/>
    <x v="7"/>
    <n v="15"/>
    <s v="Nat Gas Distribution Plant"/>
    <s v="376G-Mains Plastic-GRIP"/>
    <n v="0"/>
    <n v="0"/>
    <x v="3"/>
    <n v="19591.89"/>
    <n v="242424.33"/>
    <n v="2.8999999999999998E-3"/>
    <n v="81069904.469999999"/>
    <n v="0"/>
    <n v="0"/>
    <n v="0"/>
    <n v="0"/>
    <n v="0"/>
    <n v="0"/>
    <n v="19591.89"/>
    <n v="122280.44"/>
    <n v="122280.44"/>
    <n v="19591.89"/>
    <n v="2141128.9"/>
    <n v="141872.33000000002"/>
  </r>
  <r>
    <n v="1"/>
    <d v="2020-05-01T00:00:00"/>
    <d v="2021-06-01T00:00:00"/>
    <n v="200224"/>
    <x v="4"/>
    <n v="81069904.469999999"/>
    <n v="81069904.469999999"/>
    <n v="1.8100000000000002E-2"/>
    <n v="122280.44"/>
    <n v="2020985.01"/>
    <n v="0"/>
    <n v="0"/>
    <n v="0"/>
    <n v="0"/>
    <n v="0"/>
    <n v="0"/>
    <n v="0"/>
    <n v="0"/>
    <n v="0"/>
    <n v="0"/>
    <n v="0"/>
    <s v="FN-376G-Mains GRIP-FNCF"/>
    <x v="7"/>
    <n v="15"/>
    <s v="Nat Gas Distribution Plant"/>
    <s v="376G-Mains Plastic-GRIP"/>
    <n v="0"/>
    <n v="0"/>
    <x v="3"/>
    <n v="19591.89"/>
    <n v="262016.22"/>
    <n v="2.8999999999999998E-3"/>
    <n v="81069904.469999999"/>
    <n v="0"/>
    <n v="0"/>
    <n v="0"/>
    <n v="0"/>
    <n v="0"/>
    <n v="0"/>
    <n v="19591.89"/>
    <n v="122280.44"/>
    <n v="122280.44"/>
    <n v="19591.89"/>
    <n v="2283001.23"/>
    <n v="141872.33000000002"/>
  </r>
  <r>
    <n v="1"/>
    <d v="2020-05-01T00:00:00"/>
    <d v="2021-06-01T00:00:00"/>
    <n v="200224"/>
    <x v="5"/>
    <n v="81069899.069999993"/>
    <n v="81069899.069999993"/>
    <n v="1.8100000000000002E-2"/>
    <n v="122280.43"/>
    <n v="238873.63"/>
    <n v="0"/>
    <n v="0"/>
    <n v="0"/>
    <n v="0"/>
    <n v="0"/>
    <n v="0"/>
    <n v="0"/>
    <n v="-1904391.81"/>
    <n v="0"/>
    <n v="0"/>
    <n v="0"/>
    <s v="FN-376G-Mains GRIP-FNCF"/>
    <x v="7"/>
    <n v="15"/>
    <s v="Nat Gas Distribution Plant"/>
    <s v="376G-Mains Plastic-GRIP"/>
    <n v="0"/>
    <n v="0"/>
    <x v="3"/>
    <n v="19591.89"/>
    <n v="34708.11"/>
    <n v="2.8999999999999998E-3"/>
    <n v="81069899.069999993"/>
    <n v="0"/>
    <n v="0"/>
    <n v="0"/>
    <n v="0"/>
    <n v="0"/>
    <n v="0"/>
    <n v="19591.89"/>
    <n v="122280.43000000001"/>
    <n v="122280.43"/>
    <n v="19591.89"/>
    <n v="273581.74"/>
    <n v="141872.32000000001"/>
  </r>
  <r>
    <n v="1"/>
    <d v="2020-05-01T00:00:00"/>
    <d v="2021-06-01T00:00:00"/>
    <n v="200270"/>
    <x v="0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-FNFB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0"/>
    <x v="1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-FNFB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0"/>
    <x v="2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-FNFB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0"/>
    <x v="3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-FNFB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0"/>
    <x v="4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-FNFB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0"/>
    <x v="5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-FNFB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16"/>
    <x v="0"/>
    <n v="8539273.6999999993"/>
    <n v="8539273.6999999993"/>
    <n v="1.8100000000000002E-2"/>
    <n v="12880.07"/>
    <n v="6535885.2300000004"/>
    <n v="0"/>
    <n v="0"/>
    <n v="0"/>
    <n v="0"/>
    <n v="0"/>
    <n v="0"/>
    <n v="0"/>
    <n v="0"/>
    <n v="0"/>
    <n v="0"/>
    <n v="0"/>
    <s v="FN-376G-Mains GRIP-FNSF"/>
    <x v="7"/>
    <n v="15"/>
    <s v="Nat Gas Distribution Plant"/>
    <s v="376G-Mains Plastic-GRIP"/>
    <n v="0"/>
    <n v="0"/>
    <x v="3"/>
    <n v="2063.66"/>
    <n v="223438.35"/>
    <n v="2.8999999999999998E-3"/>
    <n v="8539273.6999999993"/>
    <n v="0"/>
    <n v="0"/>
    <n v="0"/>
    <n v="0"/>
    <n v="0"/>
    <n v="0"/>
    <n v="2063.66"/>
    <n v="12880.07"/>
    <n v="12880.07"/>
    <n v="2063.66"/>
    <n v="6759323.5800000001"/>
    <n v="14943.73"/>
  </r>
  <r>
    <n v="1"/>
    <d v="2020-05-01T00:00:00"/>
    <d v="2021-06-01T00:00:00"/>
    <n v="200316"/>
    <x v="1"/>
    <n v="8798106.5899999999"/>
    <n v="8798106.5899999999"/>
    <n v="1.8100000000000002E-2"/>
    <n v="13270.48"/>
    <n v="6549155.71"/>
    <n v="0"/>
    <n v="0"/>
    <n v="0"/>
    <n v="0"/>
    <n v="0"/>
    <n v="0"/>
    <n v="0"/>
    <n v="0"/>
    <n v="0"/>
    <n v="0"/>
    <n v="0"/>
    <s v="FN-376G-Mains GRIP-FNSF"/>
    <x v="7"/>
    <n v="15"/>
    <s v="Nat Gas Distribution Plant"/>
    <s v="376G-Mains Plastic-GRIP"/>
    <n v="0"/>
    <n v="0"/>
    <x v="3"/>
    <n v="2126.21"/>
    <n v="225564.56"/>
    <n v="2.8999999999999998E-3"/>
    <n v="8798106.5899999999"/>
    <n v="0"/>
    <n v="0"/>
    <n v="0"/>
    <n v="0"/>
    <n v="0"/>
    <n v="0"/>
    <n v="2126.21"/>
    <n v="13270.48"/>
    <n v="13270.48"/>
    <n v="2126.21"/>
    <n v="6774720.2699999996"/>
    <n v="15396.689999999999"/>
  </r>
  <r>
    <n v="1"/>
    <d v="2020-05-01T00:00:00"/>
    <d v="2021-06-01T00:00:00"/>
    <n v="200316"/>
    <x v="2"/>
    <n v="9163314.5500000007"/>
    <n v="9163314.5500000007"/>
    <n v="1.8100000000000002E-2"/>
    <n v="13821.33"/>
    <n v="6562977.04"/>
    <n v="0"/>
    <n v="0"/>
    <n v="0"/>
    <n v="0"/>
    <n v="0"/>
    <n v="0"/>
    <n v="0"/>
    <n v="0"/>
    <n v="0"/>
    <n v="0"/>
    <n v="0"/>
    <s v="FN-376G-Mains GRIP-FNSF"/>
    <x v="7"/>
    <n v="15"/>
    <s v="Nat Gas Distribution Plant"/>
    <s v="376G-Mains Plastic-GRIP"/>
    <n v="0"/>
    <n v="0"/>
    <x v="3"/>
    <n v="2214.4699999999998"/>
    <n v="227779.03"/>
    <n v="2.8999999999999998E-3"/>
    <n v="9163314.5500000007"/>
    <n v="0"/>
    <n v="0"/>
    <n v="0"/>
    <n v="0"/>
    <n v="0"/>
    <n v="0"/>
    <n v="2214.4700000000003"/>
    <n v="13821.33"/>
    <n v="13821.33"/>
    <n v="2214.4699999999998"/>
    <n v="6790756.0700000003"/>
    <n v="16035.8"/>
  </r>
  <r>
    <n v="1"/>
    <d v="2020-05-01T00:00:00"/>
    <d v="2021-06-01T00:00:00"/>
    <n v="200316"/>
    <x v="3"/>
    <n v="9997597.3599999994"/>
    <n v="9997597.3599999994"/>
    <n v="1.8100000000000002E-2"/>
    <n v="15079.71"/>
    <n v="6578056.75"/>
    <n v="0"/>
    <n v="0"/>
    <n v="0"/>
    <n v="0"/>
    <n v="0"/>
    <n v="0"/>
    <n v="0"/>
    <n v="0"/>
    <n v="0"/>
    <n v="0"/>
    <n v="0"/>
    <s v="FN-376G-Mains GRIP-FNSF"/>
    <x v="7"/>
    <n v="15"/>
    <s v="Nat Gas Distribution Plant"/>
    <s v="376G-Mains Plastic-GRIP"/>
    <n v="0"/>
    <n v="0"/>
    <x v="3"/>
    <n v="2416.09"/>
    <n v="230195.12"/>
    <n v="2.8999999999999998E-3"/>
    <n v="9997597.3599999994"/>
    <n v="0"/>
    <n v="0"/>
    <n v="0"/>
    <n v="0"/>
    <n v="0"/>
    <n v="0"/>
    <n v="2416.09"/>
    <n v="15079.710000000001"/>
    <n v="15079.71"/>
    <n v="2416.09"/>
    <n v="6808251.8700000001"/>
    <n v="17495.8"/>
  </r>
  <r>
    <n v="1"/>
    <d v="2020-05-01T00:00:00"/>
    <d v="2021-06-01T00:00:00"/>
    <n v="200316"/>
    <x v="4"/>
    <n v="10047865.5"/>
    <n v="10047865.5"/>
    <n v="1.8100000000000002E-2"/>
    <n v="15155.53"/>
    <n v="6593212.2800000003"/>
    <n v="0"/>
    <n v="0"/>
    <n v="0"/>
    <n v="0"/>
    <n v="0"/>
    <n v="0"/>
    <n v="0"/>
    <n v="0"/>
    <n v="0"/>
    <n v="0"/>
    <n v="0"/>
    <s v="FN-376G-Mains GRIP-FNSF"/>
    <x v="7"/>
    <n v="15"/>
    <s v="Nat Gas Distribution Plant"/>
    <s v="376G-Mains Plastic-GRIP"/>
    <n v="0"/>
    <n v="0"/>
    <x v="3"/>
    <n v="2428.23"/>
    <n v="232623.35"/>
    <n v="2.8999999999999998E-3"/>
    <n v="10047865.5"/>
    <n v="0"/>
    <n v="0"/>
    <n v="0"/>
    <n v="0"/>
    <n v="0"/>
    <n v="0"/>
    <n v="2428.23"/>
    <n v="15155.53"/>
    <n v="15155.53"/>
    <n v="2428.23"/>
    <n v="6825835.6299999999"/>
    <n v="17583.760000000002"/>
  </r>
  <r>
    <n v="1"/>
    <d v="2020-05-01T00:00:00"/>
    <d v="2021-06-01T00:00:00"/>
    <n v="200316"/>
    <x v="5"/>
    <n v="10111612.23"/>
    <n v="10111612.23"/>
    <n v="1.8100000000000002E-2"/>
    <n v="15251.68"/>
    <n v="8512855.7699999996"/>
    <n v="0"/>
    <n v="0"/>
    <n v="0"/>
    <n v="0"/>
    <n v="0"/>
    <n v="0"/>
    <n v="0"/>
    <n v="0"/>
    <n v="1904391.81"/>
    <n v="0"/>
    <n v="0"/>
    <s v="FN-376G-Mains GRIP-FNSF"/>
    <x v="7"/>
    <n v="15"/>
    <s v="Nat Gas Distribution Plant"/>
    <s v="376G-Mains Plastic-GRIP"/>
    <n v="0"/>
    <n v="0"/>
    <x v="3"/>
    <n v="2443.64"/>
    <n v="481966.99"/>
    <n v="2.8999999999999998E-3"/>
    <n v="10111612.23"/>
    <n v="0"/>
    <n v="0"/>
    <n v="0"/>
    <n v="0"/>
    <n v="0"/>
    <n v="0"/>
    <n v="2443.64"/>
    <n v="15251.68"/>
    <n v="15251.68"/>
    <n v="2443.64"/>
    <n v="8994822.7599999998"/>
    <n v="17695.32"/>
  </r>
  <r>
    <n v="1"/>
    <d v="2020-05-01T00:00:00"/>
    <d v="2021-06-01T00:00:00"/>
    <n v="152"/>
    <x v="0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2"/>
    <x v="1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2"/>
    <x v="2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2"/>
    <x v="3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2"/>
    <x v="4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2"/>
    <x v="5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25"/>
    <x v="0"/>
    <n v="1393411.11"/>
    <n v="1393411.11"/>
    <n v="3.3329999999999999E-2"/>
    <n v="3870.2"/>
    <n v="131642.71"/>
    <n v="0"/>
    <n v="0"/>
    <n v="0"/>
    <n v="0"/>
    <n v="0"/>
    <n v="0"/>
    <n v="0"/>
    <n v="0"/>
    <n v="0"/>
    <n v="0"/>
    <n v="0"/>
    <s v="FN-3780-M&amp;R Stat Eq-Gen-FNCF"/>
    <x v="8"/>
    <n v="15"/>
    <s v="Nat Gas Distribution Plant"/>
    <s v="378-M&amp;R Stat Equip-Gen"/>
    <n v="0"/>
    <n v="0"/>
    <x v="3"/>
    <n v="193.92"/>
    <n v="6496.28"/>
    <n v="1.67E-3"/>
    <n v="1393411.11"/>
    <n v="0"/>
    <n v="0"/>
    <n v="0"/>
    <n v="0"/>
    <n v="0"/>
    <n v="0"/>
    <n v="193.92000000000002"/>
    <n v="3870.2000000000003"/>
    <n v="3870.2"/>
    <n v="193.92"/>
    <n v="138138.99"/>
    <n v="4064.12"/>
  </r>
  <r>
    <n v="1"/>
    <d v="2020-05-01T00:00:00"/>
    <d v="2021-06-01T00:00:00"/>
    <n v="200225"/>
    <x v="1"/>
    <n v="1393411.11"/>
    <n v="1393411.11"/>
    <n v="3.3329999999999999E-2"/>
    <n v="3870.2"/>
    <n v="135512.91"/>
    <n v="0"/>
    <n v="0"/>
    <n v="0"/>
    <n v="0"/>
    <n v="0"/>
    <n v="0"/>
    <n v="0"/>
    <n v="0"/>
    <n v="0"/>
    <n v="0"/>
    <n v="0"/>
    <s v="FN-3780-M&amp;R Stat Eq-Gen-FNCF"/>
    <x v="8"/>
    <n v="15"/>
    <s v="Nat Gas Distribution Plant"/>
    <s v="378-M&amp;R Stat Equip-Gen"/>
    <n v="0"/>
    <n v="0"/>
    <x v="3"/>
    <n v="193.92"/>
    <n v="6690.2"/>
    <n v="1.67E-3"/>
    <n v="1393411.11"/>
    <n v="0"/>
    <n v="0"/>
    <n v="0"/>
    <n v="0"/>
    <n v="0"/>
    <n v="0"/>
    <n v="193.92000000000002"/>
    <n v="3870.2000000000003"/>
    <n v="3870.2"/>
    <n v="193.92"/>
    <n v="142203.11000000002"/>
    <n v="4064.12"/>
  </r>
  <r>
    <n v="1"/>
    <d v="2020-05-01T00:00:00"/>
    <d v="2021-06-01T00:00:00"/>
    <n v="200225"/>
    <x v="2"/>
    <n v="1502115.28"/>
    <n v="1502115.28"/>
    <n v="3.3329999999999999E-2"/>
    <n v="4172.13"/>
    <n v="139685.04"/>
    <n v="0"/>
    <n v="0"/>
    <n v="0"/>
    <n v="0"/>
    <n v="0"/>
    <n v="0"/>
    <n v="0"/>
    <n v="0"/>
    <n v="0"/>
    <n v="0"/>
    <n v="0"/>
    <s v="FN-3780-M&amp;R Stat Eq-Gen-FNCF"/>
    <x v="8"/>
    <n v="15"/>
    <s v="Nat Gas Distribution Plant"/>
    <s v="378-M&amp;R Stat Equip-Gen"/>
    <n v="0"/>
    <n v="0"/>
    <x v="3"/>
    <n v="209.04"/>
    <n v="6899.24"/>
    <n v="1.67E-3"/>
    <n v="1502115.28"/>
    <n v="0"/>
    <n v="0"/>
    <n v="0"/>
    <n v="0"/>
    <n v="0"/>
    <n v="0"/>
    <n v="209.04"/>
    <n v="4172.13"/>
    <n v="4172.13"/>
    <n v="209.04"/>
    <n v="146584.28"/>
    <n v="4381.17"/>
  </r>
  <r>
    <n v="1"/>
    <d v="2020-05-01T00:00:00"/>
    <d v="2021-06-01T00:00:00"/>
    <n v="200225"/>
    <x v="3"/>
    <n v="1484791.61"/>
    <n v="1484791.61"/>
    <n v="3.3329999999999999E-2"/>
    <n v="4124.01"/>
    <n v="143809.04999999999"/>
    <n v="0"/>
    <n v="0"/>
    <n v="0"/>
    <n v="0"/>
    <n v="0"/>
    <n v="0"/>
    <n v="0"/>
    <n v="0"/>
    <n v="0"/>
    <n v="0"/>
    <n v="0"/>
    <s v="FN-3780-M&amp;R Stat Eq-Gen-FNCF"/>
    <x v="8"/>
    <n v="15"/>
    <s v="Nat Gas Distribution Plant"/>
    <s v="378-M&amp;R Stat Equip-Gen"/>
    <n v="0"/>
    <n v="0"/>
    <x v="3"/>
    <n v="206.63"/>
    <n v="7105.87"/>
    <n v="1.67E-3"/>
    <n v="1484791.61"/>
    <n v="0"/>
    <n v="0"/>
    <n v="0"/>
    <n v="0"/>
    <n v="0"/>
    <n v="0"/>
    <n v="206.63"/>
    <n v="4124.01"/>
    <n v="4124.01"/>
    <n v="206.63"/>
    <n v="150914.91999999998"/>
    <n v="4330.6400000000003"/>
  </r>
  <r>
    <n v="1"/>
    <d v="2020-05-01T00:00:00"/>
    <d v="2021-06-01T00:00:00"/>
    <n v="200225"/>
    <x v="4"/>
    <n v="1483818.47"/>
    <n v="1483818.47"/>
    <n v="3.3329999999999999E-2"/>
    <n v="4121.3100000000004"/>
    <n v="147930.35999999999"/>
    <n v="0"/>
    <n v="0"/>
    <n v="0"/>
    <n v="0"/>
    <n v="0"/>
    <n v="0"/>
    <n v="0"/>
    <n v="0"/>
    <n v="0"/>
    <n v="0"/>
    <n v="0"/>
    <s v="FN-3780-M&amp;R Stat Eq-Gen-FNCF"/>
    <x v="8"/>
    <n v="15"/>
    <s v="Nat Gas Distribution Plant"/>
    <s v="378-M&amp;R Stat Equip-Gen"/>
    <n v="0"/>
    <n v="0"/>
    <x v="3"/>
    <n v="206.5"/>
    <n v="7312.37"/>
    <n v="1.67E-3"/>
    <n v="1483818.47"/>
    <n v="0"/>
    <n v="0"/>
    <n v="0"/>
    <n v="0"/>
    <n v="0"/>
    <n v="0"/>
    <n v="206.5"/>
    <n v="4121.3100000000004"/>
    <n v="4121.3100000000004"/>
    <n v="206.5"/>
    <n v="155242.72999999998"/>
    <n v="4327.8100000000004"/>
  </r>
  <r>
    <n v="1"/>
    <d v="2020-05-01T00:00:00"/>
    <d v="2021-06-01T00:00:00"/>
    <n v="200225"/>
    <x v="5"/>
    <n v="1486807.89"/>
    <n v="1486807.89"/>
    <n v="3.3329999999999999E-2"/>
    <n v="4129.6099999999997"/>
    <n v="53317.46"/>
    <n v="0"/>
    <n v="0"/>
    <n v="0"/>
    <n v="0"/>
    <n v="0"/>
    <n v="0"/>
    <n v="0"/>
    <n v="-98742.51"/>
    <n v="0"/>
    <n v="0"/>
    <n v="0"/>
    <s v="FN-3780-M&amp;R Stat Eq-Gen-FNCF"/>
    <x v="8"/>
    <n v="15"/>
    <s v="Nat Gas Distribution Plant"/>
    <s v="378-M&amp;R Stat Equip-Gen"/>
    <n v="0"/>
    <n v="0"/>
    <x v="3"/>
    <n v="206.91"/>
    <n v="2638.32"/>
    <n v="1.67E-3"/>
    <n v="1486807.89"/>
    <n v="0"/>
    <n v="0"/>
    <n v="0"/>
    <n v="0"/>
    <n v="0"/>
    <n v="0"/>
    <n v="206.91"/>
    <n v="4129.6099999999997"/>
    <n v="4129.6099999999997"/>
    <n v="206.91"/>
    <n v="55955.78"/>
    <n v="4336.5199999999995"/>
  </r>
  <r>
    <n v="1"/>
    <d v="2020-05-01T00:00:00"/>
    <d v="2021-06-01T00:00:00"/>
    <n v="200271"/>
    <x v="0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-FNFB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1"/>
    <x v="1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-FNFB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1"/>
    <x v="2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-FNFB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1"/>
    <x v="3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-FNFB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1"/>
    <x v="4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-FNFB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1"/>
    <x v="5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-FNFB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17"/>
    <x v="0"/>
    <n v="0"/>
    <n v="0"/>
    <n v="3.3329999999999999E-2"/>
    <n v="0"/>
    <n v="229784.88"/>
    <n v="0"/>
    <n v="0"/>
    <n v="0"/>
    <n v="0"/>
    <n v="0"/>
    <n v="0"/>
    <n v="0"/>
    <n v="0"/>
    <n v="0"/>
    <n v="0"/>
    <n v="0"/>
    <s v="FN-3780-M&amp;R Stat Eq-Gen-FNSF"/>
    <x v="8"/>
    <n v="15"/>
    <s v="Nat Gas Distribution Plant"/>
    <s v="378-M&amp;R Stat Equip-Gen"/>
    <n v="0"/>
    <n v="0"/>
    <x v="3"/>
    <n v="0"/>
    <n v="-1193.57"/>
    <n v="1.67E-3"/>
    <n v="0"/>
    <n v="0"/>
    <n v="0"/>
    <n v="0"/>
    <n v="0"/>
    <n v="0"/>
    <n v="0"/>
    <n v="0"/>
    <n v="0"/>
    <n v="0"/>
    <n v="0"/>
    <n v="228591.31"/>
    <n v="0"/>
  </r>
  <r>
    <n v="1"/>
    <d v="2020-05-01T00:00:00"/>
    <d v="2021-06-01T00:00:00"/>
    <n v="200317"/>
    <x v="1"/>
    <n v="0"/>
    <n v="0"/>
    <n v="3.3329999999999999E-2"/>
    <n v="0"/>
    <n v="229784.88"/>
    <n v="0"/>
    <n v="0"/>
    <n v="0"/>
    <n v="0"/>
    <n v="0"/>
    <n v="0"/>
    <n v="0"/>
    <n v="0"/>
    <n v="0"/>
    <n v="0"/>
    <n v="0"/>
    <s v="FN-3780-M&amp;R Stat Eq-Gen-FNSF"/>
    <x v="8"/>
    <n v="15"/>
    <s v="Nat Gas Distribution Plant"/>
    <s v="378-M&amp;R Stat Equip-Gen"/>
    <n v="0"/>
    <n v="0"/>
    <x v="3"/>
    <n v="0"/>
    <n v="-1193.57"/>
    <n v="1.67E-3"/>
    <n v="0"/>
    <n v="0"/>
    <n v="0"/>
    <n v="0"/>
    <n v="0"/>
    <n v="0"/>
    <n v="0"/>
    <n v="0"/>
    <n v="0"/>
    <n v="0"/>
    <n v="0"/>
    <n v="228591.31"/>
    <n v="0"/>
  </r>
  <r>
    <n v="1"/>
    <d v="2020-05-01T00:00:00"/>
    <d v="2021-06-01T00:00:00"/>
    <n v="200317"/>
    <x v="2"/>
    <n v="0"/>
    <n v="0"/>
    <n v="3.3329999999999999E-2"/>
    <n v="0"/>
    <n v="229784.88"/>
    <n v="0"/>
    <n v="0"/>
    <n v="0"/>
    <n v="0"/>
    <n v="0"/>
    <n v="0"/>
    <n v="0"/>
    <n v="0"/>
    <n v="0"/>
    <n v="0"/>
    <n v="0"/>
    <s v="FN-3780-M&amp;R Stat Eq-Gen-FNSF"/>
    <x v="8"/>
    <n v="15"/>
    <s v="Nat Gas Distribution Plant"/>
    <s v="378-M&amp;R Stat Equip-Gen"/>
    <n v="0"/>
    <n v="0"/>
    <x v="3"/>
    <n v="0"/>
    <n v="-1193.57"/>
    <n v="1.67E-3"/>
    <n v="0"/>
    <n v="0"/>
    <n v="0"/>
    <n v="0"/>
    <n v="0"/>
    <n v="0"/>
    <n v="0"/>
    <n v="0"/>
    <n v="0"/>
    <n v="0"/>
    <n v="0"/>
    <n v="228591.31"/>
    <n v="0"/>
  </r>
  <r>
    <n v="1"/>
    <d v="2020-05-01T00:00:00"/>
    <d v="2021-06-01T00:00:00"/>
    <n v="200317"/>
    <x v="3"/>
    <n v="0"/>
    <n v="0"/>
    <n v="3.3329999999999999E-2"/>
    <n v="0"/>
    <n v="229784.88"/>
    <n v="0"/>
    <n v="0"/>
    <n v="0"/>
    <n v="0"/>
    <n v="0"/>
    <n v="0"/>
    <n v="0"/>
    <n v="0"/>
    <n v="0"/>
    <n v="0"/>
    <n v="0"/>
    <s v="FN-3780-M&amp;R Stat Eq-Gen-FNSF"/>
    <x v="8"/>
    <n v="15"/>
    <s v="Nat Gas Distribution Plant"/>
    <s v="378-M&amp;R Stat Equip-Gen"/>
    <n v="0"/>
    <n v="0"/>
    <x v="3"/>
    <n v="0"/>
    <n v="-1193.57"/>
    <n v="1.67E-3"/>
    <n v="0"/>
    <n v="0"/>
    <n v="0"/>
    <n v="0"/>
    <n v="0"/>
    <n v="0"/>
    <n v="0"/>
    <n v="0"/>
    <n v="0"/>
    <n v="0"/>
    <n v="0"/>
    <n v="228591.31"/>
    <n v="0"/>
  </r>
  <r>
    <n v="1"/>
    <d v="2020-05-01T00:00:00"/>
    <d v="2021-06-01T00:00:00"/>
    <n v="200317"/>
    <x v="4"/>
    <n v="15089.03"/>
    <n v="15089.03"/>
    <n v="3.3329999999999999E-2"/>
    <n v="41.91"/>
    <n v="229826.79"/>
    <n v="41.91"/>
    <n v="0"/>
    <n v="-41.91"/>
    <n v="0"/>
    <n v="0"/>
    <n v="0"/>
    <n v="0"/>
    <n v="0"/>
    <n v="0"/>
    <n v="0"/>
    <n v="0"/>
    <s v="FN-3780-M&amp;R Stat Eq-Gen-FNSF"/>
    <x v="8"/>
    <n v="15"/>
    <s v="Nat Gas Distribution Plant"/>
    <s v="378-M&amp;R Stat Equip-Gen"/>
    <n v="0"/>
    <n v="0"/>
    <x v="3"/>
    <n v="2.1"/>
    <n v="-1191.47"/>
    <n v="1.67E-3"/>
    <n v="15089.03"/>
    <n v="0"/>
    <n v="0"/>
    <n v="0"/>
    <n v="0"/>
    <n v="0"/>
    <n v="0"/>
    <n v="2.1"/>
    <n v="41.910000000000004"/>
    <n v="41.91"/>
    <n v="2.1"/>
    <n v="228635.32"/>
    <n v="44.01"/>
  </r>
  <r>
    <n v="1"/>
    <d v="2020-05-01T00:00:00"/>
    <d v="2021-06-01T00:00:00"/>
    <n v="200317"/>
    <x v="5"/>
    <n v="15089.03"/>
    <n v="15089.03"/>
    <n v="3.3329999999999999E-2"/>
    <n v="41.91"/>
    <n v="328611.21000000002"/>
    <n v="0"/>
    <n v="0"/>
    <n v="0"/>
    <n v="0"/>
    <n v="0"/>
    <n v="0"/>
    <n v="0"/>
    <n v="0"/>
    <n v="98742.51"/>
    <n v="0"/>
    <n v="0"/>
    <s v="FN-3780-M&amp;R Stat Eq-Gen-FNSF"/>
    <x v="8"/>
    <n v="15"/>
    <s v="Nat Gas Distribution Plant"/>
    <s v="378-M&amp;R Stat Equip-Gen"/>
    <n v="0"/>
    <n v="0"/>
    <x v="3"/>
    <n v="2.1"/>
    <n v="3691.59"/>
    <n v="1.67E-3"/>
    <n v="15089.03"/>
    <n v="0"/>
    <n v="0"/>
    <n v="0"/>
    <n v="0"/>
    <n v="0"/>
    <n v="0"/>
    <n v="2.1"/>
    <n v="41.910000000000004"/>
    <n v="41.91"/>
    <n v="2.1"/>
    <n v="332302.80000000005"/>
    <n v="44.01"/>
  </r>
  <r>
    <n v="1"/>
    <d v="2020-05-01T00:00:00"/>
    <d v="2021-06-01T00:00:00"/>
    <n v="153"/>
    <x v="0"/>
    <n v="0"/>
    <n v="0"/>
    <n v="2.9520000000000001E-2"/>
    <n v="0"/>
    <n v="0"/>
    <n v="0"/>
    <n v="0"/>
    <n v="0"/>
    <n v="0"/>
    <n v="0"/>
    <n v="0"/>
    <n v="0"/>
    <n v="0"/>
    <n v="0"/>
    <n v="0"/>
    <n v="0"/>
    <s v="FN-3790-M&amp;R Stat Eq-CGate"/>
    <x v="9"/>
    <n v="15"/>
    <s v="Nat Gas Distribution Plant"/>
    <s v="379-M&amp;R Stat Equip-Cgate"/>
    <n v="0"/>
    <n v="0"/>
    <x v="3"/>
    <n v="0"/>
    <n v="0"/>
    <n v="1.4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3"/>
    <x v="1"/>
    <n v="0"/>
    <n v="0"/>
    <n v="2.9520000000000001E-2"/>
    <n v="0"/>
    <n v="0"/>
    <n v="0"/>
    <n v="0"/>
    <n v="0"/>
    <n v="0"/>
    <n v="0"/>
    <n v="0"/>
    <n v="0"/>
    <n v="0"/>
    <n v="0"/>
    <n v="0"/>
    <n v="0"/>
    <s v="FN-3790-M&amp;R Stat Eq-CGate"/>
    <x v="9"/>
    <n v="15"/>
    <s v="Nat Gas Distribution Plant"/>
    <s v="379-M&amp;R Stat Equip-Cgate"/>
    <n v="0"/>
    <n v="0"/>
    <x v="3"/>
    <n v="0"/>
    <n v="0"/>
    <n v="1.4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3"/>
    <x v="2"/>
    <n v="0"/>
    <n v="0"/>
    <n v="2.9520000000000001E-2"/>
    <n v="0"/>
    <n v="0"/>
    <n v="0"/>
    <n v="0"/>
    <n v="0"/>
    <n v="0"/>
    <n v="0"/>
    <n v="0"/>
    <n v="0"/>
    <n v="0"/>
    <n v="0"/>
    <n v="0"/>
    <n v="0"/>
    <s v="FN-3790-M&amp;R Stat Eq-CGate"/>
    <x v="9"/>
    <n v="15"/>
    <s v="Nat Gas Distribution Plant"/>
    <s v="379-M&amp;R Stat Equip-Cgate"/>
    <n v="0"/>
    <n v="0"/>
    <x v="3"/>
    <n v="0"/>
    <n v="0"/>
    <n v="1.4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3"/>
    <x v="3"/>
    <n v="0"/>
    <n v="0"/>
    <n v="2.9520000000000001E-2"/>
    <n v="0"/>
    <n v="0"/>
    <n v="0"/>
    <n v="0"/>
    <n v="0"/>
    <n v="0"/>
    <n v="0"/>
    <n v="0"/>
    <n v="0"/>
    <n v="0"/>
    <n v="0"/>
    <n v="0"/>
    <n v="0"/>
    <s v="FN-3790-M&amp;R Stat Eq-CGate"/>
    <x v="9"/>
    <n v="15"/>
    <s v="Nat Gas Distribution Plant"/>
    <s v="379-M&amp;R Stat Equip-Cgate"/>
    <n v="0"/>
    <n v="0"/>
    <x v="3"/>
    <n v="0"/>
    <n v="0"/>
    <n v="1.4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3"/>
    <x v="4"/>
    <n v="0"/>
    <n v="0"/>
    <n v="2.9520000000000001E-2"/>
    <n v="0"/>
    <n v="0"/>
    <n v="0"/>
    <n v="0"/>
    <n v="0"/>
    <n v="0"/>
    <n v="0"/>
    <n v="0"/>
    <n v="0"/>
    <n v="0"/>
    <n v="0"/>
    <n v="0"/>
    <n v="0"/>
    <s v="FN-3790-M&amp;R Stat Eq-CGate"/>
    <x v="9"/>
    <n v="15"/>
    <s v="Nat Gas Distribution Plant"/>
    <s v="379-M&amp;R Stat Equip-Cgate"/>
    <n v="0"/>
    <n v="0"/>
    <x v="3"/>
    <n v="0"/>
    <n v="0"/>
    <n v="1.4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3"/>
    <x v="5"/>
    <n v="0"/>
    <n v="0"/>
    <n v="2.9520000000000001E-2"/>
    <n v="0"/>
    <n v="0"/>
    <n v="0"/>
    <n v="0"/>
    <n v="0"/>
    <n v="0"/>
    <n v="0"/>
    <n v="0"/>
    <n v="0"/>
    <n v="0"/>
    <n v="0"/>
    <n v="0"/>
    <n v="0"/>
    <s v="FN-3790-M&amp;R Stat Eq-CGate"/>
    <x v="9"/>
    <n v="15"/>
    <s v="Nat Gas Distribution Plant"/>
    <s v="379-M&amp;R Stat Equip-Cgate"/>
    <n v="0"/>
    <n v="0"/>
    <x v="3"/>
    <n v="0"/>
    <n v="0"/>
    <n v="1.4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26"/>
    <x v="0"/>
    <n v="6064437.4299999997"/>
    <n v="6064437.4299999997"/>
    <n v="2.9520000000000001E-2"/>
    <n v="14918.52"/>
    <n v="673472.36"/>
    <n v="0"/>
    <n v="0"/>
    <n v="0"/>
    <n v="0"/>
    <n v="0"/>
    <n v="0"/>
    <n v="0"/>
    <n v="0"/>
    <n v="0"/>
    <n v="0"/>
    <n v="0"/>
    <s v="FN-3790-M&amp;R Stat Eq-CGate-FNCF"/>
    <x v="9"/>
    <n v="15"/>
    <s v="Nat Gas Distribution Plant"/>
    <s v="379-M&amp;R Stat Equip-Cgate"/>
    <n v="0"/>
    <n v="0"/>
    <x v="3"/>
    <n v="747.95"/>
    <n v="-18402.48"/>
    <n v="1.48E-3"/>
    <n v="6064437.4299999997"/>
    <n v="0"/>
    <n v="0"/>
    <n v="0"/>
    <n v="0"/>
    <n v="0"/>
    <n v="0"/>
    <n v="747.95"/>
    <n v="14918.52"/>
    <n v="14918.52"/>
    <n v="747.95"/>
    <n v="655069.88"/>
    <n v="15666.470000000001"/>
  </r>
  <r>
    <n v="1"/>
    <d v="2020-05-01T00:00:00"/>
    <d v="2021-06-01T00:00:00"/>
    <n v="200226"/>
    <x v="1"/>
    <n v="6075250.6799999997"/>
    <n v="6075250.6799999997"/>
    <n v="2.9520000000000001E-2"/>
    <n v="14945.12"/>
    <n v="688417.48"/>
    <n v="0"/>
    <n v="0"/>
    <n v="0"/>
    <n v="0"/>
    <n v="0"/>
    <n v="0"/>
    <n v="0"/>
    <n v="0"/>
    <n v="0"/>
    <n v="0"/>
    <n v="0"/>
    <s v="FN-3790-M&amp;R Stat Eq-CGate-FNCF"/>
    <x v="9"/>
    <n v="15"/>
    <s v="Nat Gas Distribution Plant"/>
    <s v="379-M&amp;R Stat Equip-Cgate"/>
    <n v="0"/>
    <n v="0"/>
    <x v="3"/>
    <n v="749.28"/>
    <n v="-17653.2"/>
    <n v="1.48E-3"/>
    <n v="6075250.6799999997"/>
    <n v="0"/>
    <n v="0"/>
    <n v="0"/>
    <n v="0"/>
    <n v="0"/>
    <n v="0"/>
    <n v="749.28"/>
    <n v="14945.12"/>
    <n v="14945.12"/>
    <n v="749.28"/>
    <n v="670764.28"/>
    <n v="15694.400000000001"/>
  </r>
  <r>
    <n v="1"/>
    <d v="2020-05-01T00:00:00"/>
    <d v="2021-06-01T00:00:00"/>
    <n v="200226"/>
    <x v="2"/>
    <n v="6082089"/>
    <n v="6082089"/>
    <n v="2.9520000000000001E-2"/>
    <n v="14961.94"/>
    <n v="703379.42"/>
    <n v="0"/>
    <n v="0"/>
    <n v="0"/>
    <n v="0"/>
    <n v="0"/>
    <n v="0"/>
    <n v="0"/>
    <n v="0"/>
    <n v="0"/>
    <n v="0"/>
    <n v="0"/>
    <s v="FN-3790-M&amp;R Stat Eq-CGate-FNCF"/>
    <x v="9"/>
    <n v="15"/>
    <s v="Nat Gas Distribution Plant"/>
    <s v="379-M&amp;R Stat Equip-Cgate"/>
    <n v="0"/>
    <n v="0"/>
    <x v="3"/>
    <n v="750.12"/>
    <n v="-16903.080000000002"/>
    <n v="1.48E-3"/>
    <n v="6082089"/>
    <n v="0"/>
    <n v="0"/>
    <n v="0"/>
    <n v="0"/>
    <n v="0"/>
    <n v="0"/>
    <n v="750.12"/>
    <n v="14961.94"/>
    <n v="14961.94"/>
    <n v="750.12"/>
    <n v="686476.34000000008"/>
    <n v="15712.060000000001"/>
  </r>
  <r>
    <n v="1"/>
    <d v="2020-05-01T00:00:00"/>
    <d v="2021-06-01T00:00:00"/>
    <n v="200226"/>
    <x v="3"/>
    <n v="6082089"/>
    <n v="6082089"/>
    <n v="2.9520000000000001E-2"/>
    <n v="14961.94"/>
    <n v="718341.36"/>
    <n v="0"/>
    <n v="0"/>
    <n v="0"/>
    <n v="0"/>
    <n v="0"/>
    <n v="0"/>
    <n v="0"/>
    <n v="0"/>
    <n v="0"/>
    <n v="0"/>
    <n v="0"/>
    <s v="FN-3790-M&amp;R Stat Eq-CGate-FNCF"/>
    <x v="9"/>
    <n v="15"/>
    <s v="Nat Gas Distribution Plant"/>
    <s v="379-M&amp;R Stat Equip-Cgate"/>
    <n v="0"/>
    <n v="0"/>
    <x v="3"/>
    <n v="750.12"/>
    <n v="-16152.96"/>
    <n v="1.48E-3"/>
    <n v="6082089"/>
    <n v="0"/>
    <n v="0"/>
    <n v="0"/>
    <n v="0"/>
    <n v="0"/>
    <n v="0"/>
    <n v="750.12"/>
    <n v="14961.94"/>
    <n v="14961.94"/>
    <n v="750.12"/>
    <n v="702188.4"/>
    <n v="15712.060000000001"/>
  </r>
  <r>
    <n v="1"/>
    <d v="2020-05-01T00:00:00"/>
    <d v="2021-06-01T00:00:00"/>
    <n v="200226"/>
    <x v="4"/>
    <n v="6082089"/>
    <n v="6082089"/>
    <n v="2.9520000000000001E-2"/>
    <n v="14961.94"/>
    <n v="733303.3"/>
    <n v="0"/>
    <n v="0"/>
    <n v="0"/>
    <n v="0"/>
    <n v="0"/>
    <n v="0"/>
    <n v="0"/>
    <n v="0"/>
    <n v="0"/>
    <n v="0"/>
    <n v="0"/>
    <s v="FN-3790-M&amp;R Stat Eq-CGate-FNCF"/>
    <x v="9"/>
    <n v="15"/>
    <s v="Nat Gas Distribution Plant"/>
    <s v="379-M&amp;R Stat Equip-Cgate"/>
    <n v="0"/>
    <n v="0"/>
    <x v="3"/>
    <n v="750.12"/>
    <n v="-15402.84"/>
    <n v="1.48E-3"/>
    <n v="6082089"/>
    <n v="0"/>
    <n v="0"/>
    <n v="0"/>
    <n v="0"/>
    <n v="0"/>
    <n v="0"/>
    <n v="750.12"/>
    <n v="14961.94"/>
    <n v="14961.94"/>
    <n v="750.12"/>
    <n v="717900.46000000008"/>
    <n v="15712.060000000001"/>
  </r>
  <r>
    <n v="1"/>
    <d v="2020-05-01T00:00:00"/>
    <d v="2021-06-01T00:00:00"/>
    <n v="200226"/>
    <x v="5"/>
    <n v="6082089"/>
    <n v="6082089"/>
    <n v="2.9520000000000001E-2"/>
    <n v="14961.94"/>
    <n v="208794.1"/>
    <n v="0"/>
    <n v="0"/>
    <n v="0"/>
    <n v="0"/>
    <n v="0"/>
    <n v="0"/>
    <n v="0"/>
    <n v="-539471.14"/>
    <n v="0"/>
    <n v="0"/>
    <n v="0"/>
    <s v="FN-3790-M&amp;R Stat Eq-CGate-FNCF"/>
    <x v="9"/>
    <n v="15"/>
    <s v="Nat Gas Distribution Plant"/>
    <s v="379-M&amp;R Stat Equip-Cgate"/>
    <n v="0"/>
    <n v="0"/>
    <x v="3"/>
    <n v="750.12"/>
    <n v="-3321.3"/>
    <n v="1.48E-3"/>
    <n v="6082089"/>
    <n v="0"/>
    <n v="0"/>
    <n v="0"/>
    <n v="0"/>
    <n v="0"/>
    <n v="0"/>
    <n v="750.12"/>
    <n v="14961.94"/>
    <n v="14961.94"/>
    <n v="750.12"/>
    <n v="205472.80000000002"/>
    <n v="15712.060000000001"/>
  </r>
  <r>
    <n v="1"/>
    <d v="2020-05-01T00:00:00"/>
    <d v="2021-06-01T00:00:00"/>
    <n v="200272"/>
    <x v="0"/>
    <n v="47934.37"/>
    <n v="47934.37"/>
    <n v="2.9520000000000001E-2"/>
    <n v="117.92"/>
    <n v="9786.2800000000007"/>
    <n v="0"/>
    <n v="0"/>
    <n v="0"/>
    <n v="0"/>
    <n v="0"/>
    <n v="0"/>
    <n v="0"/>
    <n v="0"/>
    <n v="0"/>
    <n v="0"/>
    <n v="0"/>
    <s v="FN-3790-M&amp;R Stat Eq-CGate-FNFB"/>
    <x v="9"/>
    <n v="15"/>
    <s v="Nat Gas Distribution Plant"/>
    <s v="379-M&amp;R Stat Equip-Cgate"/>
    <n v="0"/>
    <n v="0"/>
    <x v="3"/>
    <n v="5.91"/>
    <n v="467.19"/>
    <n v="1.48E-3"/>
    <n v="47934.37"/>
    <n v="0"/>
    <n v="0"/>
    <n v="0"/>
    <n v="0"/>
    <n v="0"/>
    <n v="0"/>
    <n v="5.91"/>
    <n v="117.92"/>
    <n v="117.92"/>
    <n v="5.91"/>
    <n v="10253.470000000001"/>
    <n v="123.83"/>
  </r>
  <r>
    <n v="1"/>
    <d v="2020-05-01T00:00:00"/>
    <d v="2021-06-01T00:00:00"/>
    <n v="200272"/>
    <x v="1"/>
    <n v="47934.37"/>
    <n v="47934.37"/>
    <n v="2.9520000000000001E-2"/>
    <n v="117.92"/>
    <n v="9904.2000000000007"/>
    <n v="0"/>
    <n v="0"/>
    <n v="0"/>
    <n v="0"/>
    <n v="0"/>
    <n v="0"/>
    <n v="0"/>
    <n v="0"/>
    <n v="0"/>
    <n v="0"/>
    <n v="0"/>
    <s v="FN-3790-M&amp;R Stat Eq-CGate-FNFB"/>
    <x v="9"/>
    <n v="15"/>
    <s v="Nat Gas Distribution Plant"/>
    <s v="379-M&amp;R Stat Equip-Cgate"/>
    <n v="0"/>
    <n v="0"/>
    <x v="3"/>
    <n v="5.91"/>
    <n v="473.1"/>
    <n v="1.48E-3"/>
    <n v="47934.37"/>
    <n v="0"/>
    <n v="0"/>
    <n v="0"/>
    <n v="0"/>
    <n v="0"/>
    <n v="0"/>
    <n v="5.91"/>
    <n v="117.92"/>
    <n v="117.92"/>
    <n v="5.91"/>
    <n v="10377.300000000001"/>
    <n v="123.83"/>
  </r>
  <r>
    <n v="1"/>
    <d v="2020-05-01T00:00:00"/>
    <d v="2021-06-01T00:00:00"/>
    <n v="200272"/>
    <x v="2"/>
    <n v="47934.37"/>
    <n v="47934.37"/>
    <n v="2.9520000000000001E-2"/>
    <n v="117.92"/>
    <n v="10022.120000000001"/>
    <n v="0"/>
    <n v="0"/>
    <n v="0"/>
    <n v="0"/>
    <n v="0"/>
    <n v="0"/>
    <n v="0"/>
    <n v="0"/>
    <n v="0"/>
    <n v="0"/>
    <n v="0"/>
    <s v="FN-3790-M&amp;R Stat Eq-CGate-FNFB"/>
    <x v="9"/>
    <n v="15"/>
    <s v="Nat Gas Distribution Plant"/>
    <s v="379-M&amp;R Stat Equip-Cgate"/>
    <n v="0"/>
    <n v="0"/>
    <x v="3"/>
    <n v="5.91"/>
    <n v="479.01"/>
    <n v="1.48E-3"/>
    <n v="47934.37"/>
    <n v="0"/>
    <n v="0"/>
    <n v="0"/>
    <n v="0"/>
    <n v="0"/>
    <n v="0"/>
    <n v="5.91"/>
    <n v="117.92"/>
    <n v="117.92"/>
    <n v="5.91"/>
    <n v="10501.130000000001"/>
    <n v="123.83"/>
  </r>
  <r>
    <n v="1"/>
    <d v="2020-05-01T00:00:00"/>
    <d v="2021-06-01T00:00:00"/>
    <n v="200272"/>
    <x v="3"/>
    <n v="47934.37"/>
    <n v="47934.37"/>
    <n v="2.9520000000000001E-2"/>
    <n v="117.92"/>
    <n v="10140.040000000001"/>
    <n v="0"/>
    <n v="0"/>
    <n v="0"/>
    <n v="0"/>
    <n v="0"/>
    <n v="0"/>
    <n v="0"/>
    <n v="0"/>
    <n v="0"/>
    <n v="0"/>
    <n v="0"/>
    <s v="FN-3790-M&amp;R Stat Eq-CGate-FNFB"/>
    <x v="9"/>
    <n v="15"/>
    <s v="Nat Gas Distribution Plant"/>
    <s v="379-M&amp;R Stat Equip-Cgate"/>
    <n v="0"/>
    <n v="0"/>
    <x v="3"/>
    <n v="5.91"/>
    <n v="484.92"/>
    <n v="1.48E-3"/>
    <n v="47934.37"/>
    <n v="0"/>
    <n v="0"/>
    <n v="0"/>
    <n v="0"/>
    <n v="0"/>
    <n v="0"/>
    <n v="5.91"/>
    <n v="117.92"/>
    <n v="117.92"/>
    <n v="5.91"/>
    <n v="10624.960000000001"/>
    <n v="123.83"/>
  </r>
  <r>
    <n v="1"/>
    <d v="2020-05-01T00:00:00"/>
    <d v="2021-06-01T00:00:00"/>
    <n v="200272"/>
    <x v="4"/>
    <n v="47934.37"/>
    <n v="47934.37"/>
    <n v="2.9520000000000001E-2"/>
    <n v="117.92"/>
    <n v="10257.959999999999"/>
    <n v="0"/>
    <n v="0"/>
    <n v="0"/>
    <n v="0"/>
    <n v="0"/>
    <n v="0"/>
    <n v="0"/>
    <n v="0"/>
    <n v="0"/>
    <n v="0"/>
    <n v="0"/>
    <s v="FN-3790-M&amp;R Stat Eq-CGate-FNFB"/>
    <x v="9"/>
    <n v="15"/>
    <s v="Nat Gas Distribution Plant"/>
    <s v="379-M&amp;R Stat Equip-Cgate"/>
    <n v="0"/>
    <n v="0"/>
    <x v="3"/>
    <n v="5.91"/>
    <n v="490.83"/>
    <n v="1.48E-3"/>
    <n v="47934.37"/>
    <n v="0"/>
    <n v="0"/>
    <n v="0"/>
    <n v="0"/>
    <n v="0"/>
    <n v="0"/>
    <n v="5.91"/>
    <n v="117.92"/>
    <n v="117.92"/>
    <n v="5.91"/>
    <n v="10748.789999999999"/>
    <n v="123.83"/>
  </r>
  <r>
    <n v="1"/>
    <d v="2020-05-01T00:00:00"/>
    <d v="2021-06-01T00:00:00"/>
    <n v="200272"/>
    <x v="5"/>
    <n v="47934.37"/>
    <n v="47934.37"/>
    <n v="2.9520000000000001E-2"/>
    <n v="117.92"/>
    <n v="10398.6"/>
    <n v="0"/>
    <n v="0"/>
    <n v="0"/>
    <n v="0"/>
    <n v="0"/>
    <n v="0"/>
    <n v="0"/>
    <n v="0"/>
    <n v="22.72"/>
    <n v="0"/>
    <n v="0"/>
    <s v="FN-3790-M&amp;R Stat Eq-CGate-FNFB"/>
    <x v="9"/>
    <n v="15"/>
    <s v="Nat Gas Distribution Plant"/>
    <s v="379-M&amp;R Stat Equip-Cgate"/>
    <n v="0"/>
    <n v="0"/>
    <x v="3"/>
    <n v="5.91"/>
    <n v="496.26"/>
    <n v="1.48E-3"/>
    <n v="47934.37"/>
    <n v="0"/>
    <n v="0"/>
    <n v="0"/>
    <n v="0"/>
    <n v="0"/>
    <n v="0"/>
    <n v="5.91"/>
    <n v="117.92"/>
    <n v="117.92"/>
    <n v="5.91"/>
    <n v="10894.86"/>
    <n v="123.83"/>
  </r>
  <r>
    <n v="1"/>
    <d v="2020-05-01T00:00:00"/>
    <d v="2021-06-01T00:00:00"/>
    <n v="200318"/>
    <x v="0"/>
    <n v="0"/>
    <n v="0"/>
    <n v="2.9520000000000001E-2"/>
    <n v="0"/>
    <n v="1486224.59"/>
    <n v="0"/>
    <n v="0"/>
    <n v="0"/>
    <n v="0"/>
    <n v="0"/>
    <n v="0"/>
    <n v="0"/>
    <n v="0"/>
    <n v="0"/>
    <n v="0"/>
    <n v="0"/>
    <s v="FN-3790-M&amp;R Stat Eq-CGate-FNSF"/>
    <x v="9"/>
    <n v="15"/>
    <s v="Nat Gas Distribution Plant"/>
    <s v="379-M&amp;R Stat Equip-Cgate"/>
    <n v="0"/>
    <n v="0"/>
    <x v="3"/>
    <n v="0"/>
    <n v="-44152.84"/>
    <n v="1.48E-3"/>
    <n v="0"/>
    <n v="0"/>
    <n v="0"/>
    <n v="0"/>
    <n v="0"/>
    <n v="0"/>
    <n v="0"/>
    <n v="0"/>
    <n v="0"/>
    <n v="0"/>
    <n v="0"/>
    <n v="1442071.75"/>
    <n v="0"/>
  </r>
  <r>
    <n v="1"/>
    <d v="2020-05-01T00:00:00"/>
    <d v="2021-06-01T00:00:00"/>
    <n v="200318"/>
    <x v="1"/>
    <n v="0"/>
    <n v="0"/>
    <n v="2.9520000000000001E-2"/>
    <n v="0"/>
    <n v="1486224.59"/>
    <n v="0"/>
    <n v="0"/>
    <n v="0"/>
    <n v="0"/>
    <n v="0"/>
    <n v="0"/>
    <n v="0"/>
    <n v="0"/>
    <n v="0"/>
    <n v="0"/>
    <n v="0"/>
    <s v="FN-3790-M&amp;R Stat Eq-CGate-FNSF"/>
    <x v="9"/>
    <n v="15"/>
    <s v="Nat Gas Distribution Plant"/>
    <s v="379-M&amp;R Stat Equip-Cgate"/>
    <n v="0"/>
    <n v="0"/>
    <x v="3"/>
    <n v="0"/>
    <n v="-44152.84"/>
    <n v="1.48E-3"/>
    <n v="0"/>
    <n v="0"/>
    <n v="0"/>
    <n v="0"/>
    <n v="0"/>
    <n v="0"/>
    <n v="0"/>
    <n v="0"/>
    <n v="0"/>
    <n v="0"/>
    <n v="0"/>
    <n v="1442071.75"/>
    <n v="0"/>
  </r>
  <r>
    <n v="1"/>
    <d v="2020-05-01T00:00:00"/>
    <d v="2021-06-01T00:00:00"/>
    <n v="200318"/>
    <x v="2"/>
    <n v="0"/>
    <n v="0"/>
    <n v="2.9520000000000001E-2"/>
    <n v="0"/>
    <n v="1486224.59"/>
    <n v="0"/>
    <n v="0"/>
    <n v="0"/>
    <n v="0"/>
    <n v="0"/>
    <n v="0"/>
    <n v="0"/>
    <n v="0"/>
    <n v="0"/>
    <n v="0"/>
    <n v="0"/>
    <s v="FN-3790-M&amp;R Stat Eq-CGate-FNSF"/>
    <x v="9"/>
    <n v="15"/>
    <s v="Nat Gas Distribution Plant"/>
    <s v="379-M&amp;R Stat Equip-Cgate"/>
    <n v="0"/>
    <n v="0"/>
    <x v="3"/>
    <n v="0"/>
    <n v="-44152.84"/>
    <n v="1.48E-3"/>
    <n v="0"/>
    <n v="0"/>
    <n v="0"/>
    <n v="0"/>
    <n v="0"/>
    <n v="0"/>
    <n v="0"/>
    <n v="0"/>
    <n v="0"/>
    <n v="0"/>
    <n v="0"/>
    <n v="1442071.75"/>
    <n v="0"/>
  </r>
  <r>
    <n v="1"/>
    <d v="2020-05-01T00:00:00"/>
    <d v="2021-06-01T00:00:00"/>
    <n v="200318"/>
    <x v="3"/>
    <n v="0"/>
    <n v="0"/>
    <n v="2.9520000000000001E-2"/>
    <n v="0"/>
    <n v="1486224.59"/>
    <n v="0"/>
    <n v="0"/>
    <n v="0"/>
    <n v="0"/>
    <n v="0"/>
    <n v="0"/>
    <n v="0"/>
    <n v="0"/>
    <n v="0"/>
    <n v="0"/>
    <n v="0"/>
    <s v="FN-3790-M&amp;R Stat Eq-CGate-FNSF"/>
    <x v="9"/>
    <n v="15"/>
    <s v="Nat Gas Distribution Plant"/>
    <s v="379-M&amp;R Stat Equip-Cgate"/>
    <n v="0"/>
    <n v="0"/>
    <x v="3"/>
    <n v="0"/>
    <n v="-44152.84"/>
    <n v="1.48E-3"/>
    <n v="0"/>
    <n v="0"/>
    <n v="0"/>
    <n v="0"/>
    <n v="0"/>
    <n v="0"/>
    <n v="0"/>
    <n v="0"/>
    <n v="0"/>
    <n v="0"/>
    <n v="0"/>
    <n v="1442071.75"/>
    <n v="0"/>
  </r>
  <r>
    <n v="1"/>
    <d v="2020-05-01T00:00:00"/>
    <d v="2021-06-01T00:00:00"/>
    <n v="200318"/>
    <x v="4"/>
    <n v="27284"/>
    <n v="27284"/>
    <n v="2.9520000000000001E-2"/>
    <n v="67.12"/>
    <n v="1486291.71"/>
    <n v="67.12"/>
    <n v="0"/>
    <n v="-67.12"/>
    <n v="0"/>
    <n v="0"/>
    <n v="0"/>
    <n v="0"/>
    <n v="0"/>
    <n v="0"/>
    <n v="0"/>
    <n v="0"/>
    <s v="FN-3790-M&amp;R Stat Eq-CGate-FNSF"/>
    <x v="9"/>
    <n v="15"/>
    <s v="Nat Gas Distribution Plant"/>
    <s v="379-M&amp;R Stat Equip-Cgate"/>
    <n v="0"/>
    <n v="0"/>
    <x v="3"/>
    <n v="3.37"/>
    <n v="-44149.47"/>
    <n v="1.48E-3"/>
    <n v="27284"/>
    <n v="0"/>
    <n v="0"/>
    <n v="0"/>
    <n v="0"/>
    <n v="0"/>
    <n v="0"/>
    <n v="3.37"/>
    <n v="67.12"/>
    <n v="67.12"/>
    <n v="3.37"/>
    <n v="1442142.24"/>
    <n v="70.490000000000009"/>
  </r>
  <r>
    <n v="1"/>
    <d v="2020-05-01T00:00:00"/>
    <d v="2021-06-01T00:00:00"/>
    <n v="200318"/>
    <x v="5"/>
    <n v="27284"/>
    <n v="27284"/>
    <n v="2.9520000000000001E-2"/>
    <n v="67.12"/>
    <n v="2025807.25"/>
    <n v="0"/>
    <n v="0"/>
    <n v="0"/>
    <n v="0"/>
    <n v="0"/>
    <n v="0"/>
    <n v="0"/>
    <n v="0"/>
    <n v="539448.42000000004"/>
    <n v="0"/>
    <n v="0"/>
    <s v="FN-3790-M&amp;R Stat Eq-CGate-FNSF"/>
    <x v="9"/>
    <n v="15"/>
    <s v="Nat Gas Distribution Plant"/>
    <s v="379-M&amp;R Stat Equip-Cgate"/>
    <n v="0"/>
    <n v="0"/>
    <x v="3"/>
    <n v="3.37"/>
    <n v="-55477.04"/>
    <n v="1.48E-3"/>
    <n v="27284"/>
    <n v="0"/>
    <n v="0"/>
    <n v="0"/>
    <n v="0"/>
    <n v="0"/>
    <n v="0"/>
    <n v="3.37"/>
    <n v="67.12"/>
    <n v="67.12"/>
    <n v="3.37"/>
    <n v="1970330.21"/>
    <n v="70.490000000000009"/>
  </r>
  <r>
    <n v="1"/>
    <d v="2020-05-01T00:00:00"/>
    <d v="2021-06-01T00:00:00"/>
    <n v="154"/>
    <x v="0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1-Services PL"/>
    <x v="10"/>
    <n v="15"/>
    <s v="Nat Gas Distribution Plant"/>
    <s v="3801-Services - Plastic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4"/>
    <x v="1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1-Services PL"/>
    <x v="10"/>
    <n v="15"/>
    <s v="Nat Gas Distribution Plant"/>
    <s v="3801-Services - Plastic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4"/>
    <x v="2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1-Services PL"/>
    <x v="10"/>
    <n v="15"/>
    <s v="Nat Gas Distribution Plant"/>
    <s v="3801-Services - Plastic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4"/>
    <x v="3"/>
    <n v="0"/>
    <n v="0"/>
    <n v="1.8030000000000001E-2"/>
    <n v="0"/>
    <n v="-0.01"/>
    <n v="0"/>
    <n v="0"/>
    <n v="0"/>
    <n v="0"/>
    <n v="0"/>
    <n v="0"/>
    <n v="0"/>
    <n v="-3289892.5"/>
    <n v="3289892.49"/>
    <n v="0"/>
    <n v="0"/>
    <s v="FN-3801-Services PL"/>
    <x v="10"/>
    <n v="15"/>
    <s v="Nat Gas Distribution Plant"/>
    <s v="3801-Services - Plastic"/>
    <n v="0"/>
    <n v="0"/>
    <x v="3"/>
    <n v="0"/>
    <n v="-0.01"/>
    <n v="3.9699999999999996E-3"/>
    <n v="0"/>
    <n v="0"/>
    <n v="0"/>
    <n v="0"/>
    <n v="0"/>
    <n v="0"/>
    <n v="0"/>
    <n v="0"/>
    <n v="0"/>
    <n v="0"/>
    <n v="0"/>
    <n v="-0.02"/>
    <n v="0"/>
  </r>
  <r>
    <n v="1"/>
    <d v="2020-05-01T00:00:00"/>
    <d v="2021-06-01T00:00:00"/>
    <n v="154"/>
    <x v="4"/>
    <n v="0"/>
    <n v="0"/>
    <n v="1.8030000000000001E-2"/>
    <n v="0"/>
    <n v="-0.01"/>
    <n v="0"/>
    <n v="0"/>
    <n v="0"/>
    <n v="0"/>
    <n v="0"/>
    <n v="0"/>
    <n v="0"/>
    <n v="0"/>
    <n v="0"/>
    <n v="0"/>
    <n v="0"/>
    <s v="FN-3801-Services PL"/>
    <x v="10"/>
    <n v="15"/>
    <s v="Nat Gas Distribution Plant"/>
    <s v="3801-Services - Plastic"/>
    <n v="0"/>
    <n v="0"/>
    <x v="3"/>
    <n v="0"/>
    <n v="-0.01"/>
    <n v="3.9699999999999996E-3"/>
    <n v="0"/>
    <n v="0"/>
    <n v="0"/>
    <n v="0"/>
    <n v="0"/>
    <n v="0"/>
    <n v="0"/>
    <n v="0"/>
    <n v="0"/>
    <n v="0"/>
    <n v="0"/>
    <n v="-0.02"/>
    <n v="0"/>
  </r>
  <r>
    <n v="1"/>
    <d v="2020-05-01T00:00:00"/>
    <d v="2021-06-01T00:00:00"/>
    <n v="154"/>
    <x v="5"/>
    <n v="0"/>
    <n v="0"/>
    <n v="1.8030000000000001E-2"/>
    <n v="0"/>
    <n v="-0.01"/>
    <n v="0"/>
    <n v="0"/>
    <n v="0"/>
    <n v="0"/>
    <n v="0"/>
    <n v="0"/>
    <n v="0"/>
    <n v="0"/>
    <n v="0"/>
    <n v="0"/>
    <n v="0"/>
    <s v="FN-3801-Services PL"/>
    <x v="10"/>
    <n v="15"/>
    <s v="Nat Gas Distribution Plant"/>
    <s v="3801-Services - Plastic"/>
    <n v="0"/>
    <n v="0"/>
    <x v="3"/>
    <n v="0"/>
    <n v="-0.01"/>
    <n v="3.9699999999999996E-3"/>
    <n v="0"/>
    <n v="0"/>
    <n v="0"/>
    <n v="0"/>
    <n v="0"/>
    <n v="0"/>
    <n v="0"/>
    <n v="0"/>
    <n v="0"/>
    <n v="0"/>
    <n v="0"/>
    <n v="-0.02"/>
    <n v="0"/>
  </r>
  <r>
    <n v="1"/>
    <d v="2020-05-01T00:00:00"/>
    <d v="2021-06-01T00:00:00"/>
    <n v="200227"/>
    <x v="0"/>
    <n v="40280393.310000002"/>
    <n v="40280393.310000002"/>
    <n v="1.8030000000000001E-2"/>
    <n v="60521.29"/>
    <n v="3233758.12"/>
    <n v="0"/>
    <n v="-4569.24"/>
    <n v="0"/>
    <n v="0"/>
    <n v="0"/>
    <n v="0"/>
    <n v="0"/>
    <n v="0"/>
    <n v="0"/>
    <n v="0"/>
    <n v="0"/>
    <s v="FN-3801-Services PL-FNCF"/>
    <x v="10"/>
    <n v="15"/>
    <s v="Nat Gas Distribution Plant"/>
    <s v="3801-Services - Plastic"/>
    <n v="0"/>
    <n v="0"/>
    <x v="3"/>
    <n v="13326.1"/>
    <n v="5081.03"/>
    <n v="3.9699999999999996E-3"/>
    <n v="40280393.310000002"/>
    <n v="0"/>
    <n v="0"/>
    <n v="0"/>
    <n v="0"/>
    <n v="0"/>
    <n v="0"/>
    <n v="13326.1"/>
    <n v="60521.29"/>
    <n v="60521.29"/>
    <n v="13326.1"/>
    <n v="3238839.15"/>
    <n v="73847.39"/>
  </r>
  <r>
    <n v="1"/>
    <d v="2020-05-01T00:00:00"/>
    <d v="2021-06-01T00:00:00"/>
    <n v="200227"/>
    <x v="1"/>
    <n v="40398484.840000004"/>
    <n v="40398484.840000004"/>
    <n v="1.8030000000000001E-2"/>
    <n v="60698.720000000001"/>
    <n v="3294456.84"/>
    <n v="0"/>
    <n v="0"/>
    <n v="0"/>
    <n v="0"/>
    <n v="0"/>
    <n v="0"/>
    <n v="0"/>
    <n v="0"/>
    <n v="0"/>
    <n v="0"/>
    <n v="0"/>
    <s v="FN-3801-Services PL-FNCF"/>
    <x v="10"/>
    <n v="15"/>
    <s v="Nat Gas Distribution Plant"/>
    <s v="3801-Services - Plastic"/>
    <n v="0"/>
    <n v="0"/>
    <x v="3"/>
    <n v="13365.17"/>
    <n v="18446.2"/>
    <n v="3.9699999999999996E-3"/>
    <n v="40398484.840000004"/>
    <n v="0"/>
    <n v="0"/>
    <n v="0"/>
    <n v="0"/>
    <n v="0"/>
    <n v="0"/>
    <n v="13365.17"/>
    <n v="60698.720000000001"/>
    <n v="60698.720000000001"/>
    <n v="13365.17"/>
    <n v="3312903.04"/>
    <n v="74063.89"/>
  </r>
  <r>
    <n v="1"/>
    <d v="2020-05-01T00:00:00"/>
    <d v="2021-06-01T00:00:00"/>
    <n v="200227"/>
    <x v="2"/>
    <n v="40490617.520000003"/>
    <n v="40490617.520000003"/>
    <n v="1.8030000000000001E-2"/>
    <n v="60837.15"/>
    <n v="3289892.51"/>
    <n v="0"/>
    <n v="-1927.83"/>
    <n v="0"/>
    <n v="0"/>
    <n v="0"/>
    <n v="0"/>
    <n v="0"/>
    <n v="0"/>
    <n v="0"/>
    <n v="0"/>
    <n v="0"/>
    <s v="FN-3801-Services PL-FNCF"/>
    <x v="10"/>
    <n v="15"/>
    <s v="Nat Gas Distribution Plant"/>
    <s v="3801-Services - Plastic"/>
    <n v="0"/>
    <n v="-65401.48"/>
    <x v="3"/>
    <n v="13395.65"/>
    <n v="29914.02"/>
    <n v="3.9699999999999996E-3"/>
    <n v="40490617.520000003"/>
    <n v="0"/>
    <n v="0"/>
    <n v="0"/>
    <n v="0"/>
    <n v="0"/>
    <n v="0"/>
    <n v="13395.65"/>
    <n v="60837.15"/>
    <n v="60837.15"/>
    <n v="13395.65"/>
    <n v="3319806.53"/>
    <n v="74232.800000000003"/>
  </r>
  <r>
    <n v="1"/>
    <d v="2020-05-01T00:00:00"/>
    <d v="2021-06-01T00:00:00"/>
    <n v="200227"/>
    <x v="3"/>
    <n v="40639534.850000001"/>
    <n v="40639534.850000001"/>
    <n v="1.8030000000000001E-2"/>
    <n v="61060.9"/>
    <n v="1002967.52"/>
    <n v="0"/>
    <n v="-918.64"/>
    <n v="0"/>
    <n v="0"/>
    <n v="0"/>
    <n v="0"/>
    <n v="0"/>
    <n v="-3289892.49"/>
    <n v="941906.6"/>
    <n v="0"/>
    <n v="0"/>
    <s v="FN-3801-Services PL-FNCF"/>
    <x v="10"/>
    <n v="15"/>
    <s v="Nat Gas Distribution Plant"/>
    <s v="3801-Services - Plastic"/>
    <n v="0"/>
    <n v="0"/>
    <x v="3"/>
    <n v="13444.91"/>
    <n v="21090.7"/>
    <n v="3.9699999999999996E-3"/>
    <n v="40639534.850000001"/>
    <n v="0"/>
    <n v="0"/>
    <n v="0"/>
    <n v="0"/>
    <n v="0"/>
    <n v="0"/>
    <n v="13444.91"/>
    <n v="61060.9"/>
    <n v="61060.9"/>
    <n v="13444.91"/>
    <n v="1024058.22"/>
    <n v="74505.81"/>
  </r>
  <r>
    <n v="1"/>
    <d v="2020-05-01T00:00:00"/>
    <d v="2021-06-01T00:00:00"/>
    <n v="200227"/>
    <x v="4"/>
    <n v="13778619.15"/>
    <n v="13778619.15"/>
    <n v="1.8030000000000001E-2"/>
    <n v="20702.38"/>
    <n v="1023669.9"/>
    <n v="0"/>
    <n v="-1123.57"/>
    <n v="0"/>
    <n v="0"/>
    <n v="0"/>
    <n v="0"/>
    <n v="0"/>
    <n v="0"/>
    <n v="0"/>
    <n v="0"/>
    <n v="0"/>
    <s v="FN-3801-Services PL-FNCF"/>
    <x v="10"/>
    <n v="15"/>
    <s v="Nat Gas Distribution Plant"/>
    <s v="3801-Services - Plastic"/>
    <n v="0"/>
    <n v="0"/>
    <x v="3"/>
    <n v="4558.43"/>
    <n v="24525.56"/>
    <n v="3.9699999999999996E-3"/>
    <n v="13778619.15"/>
    <n v="0"/>
    <n v="0"/>
    <n v="0"/>
    <n v="0"/>
    <n v="0"/>
    <n v="0"/>
    <n v="4558.43"/>
    <n v="20702.38"/>
    <n v="20702.38"/>
    <n v="4558.43"/>
    <n v="1048195.4600000001"/>
    <n v="25260.81"/>
  </r>
  <r>
    <n v="1"/>
    <d v="2020-05-01T00:00:00"/>
    <d v="2021-06-01T00:00:00"/>
    <n v="200227"/>
    <x v="5"/>
    <n v="13851963.15"/>
    <n v="13851963.15"/>
    <n v="1.8030000000000001E-2"/>
    <n v="20812.57"/>
    <n v="1040335.6"/>
    <n v="0"/>
    <n v="0.25"/>
    <n v="0"/>
    <n v="0"/>
    <n v="0"/>
    <n v="0"/>
    <n v="0"/>
    <n v="0"/>
    <n v="0"/>
    <n v="0"/>
    <n v="0"/>
    <s v="FN-3801-Services PL-FNCF"/>
    <x v="10"/>
    <n v="15"/>
    <s v="Nat Gas Distribution Plant"/>
    <s v="3801-Services - Plastic"/>
    <n v="0"/>
    <n v="-4146.87"/>
    <x v="3"/>
    <n v="4582.6899999999996"/>
    <n v="29108.5"/>
    <n v="3.9699999999999996E-3"/>
    <n v="13851963.15"/>
    <n v="0"/>
    <n v="0"/>
    <n v="0"/>
    <n v="0"/>
    <n v="0"/>
    <n v="0"/>
    <n v="4582.6900000000005"/>
    <n v="20812.57"/>
    <n v="20812.57"/>
    <n v="4582.6899999999996"/>
    <n v="1069444.1000000001"/>
    <n v="25395.26"/>
  </r>
  <r>
    <n v="1"/>
    <d v="2020-05-01T00:00:00"/>
    <d v="2021-06-01T00:00:00"/>
    <n v="200273"/>
    <x v="0"/>
    <n v="1395118.02"/>
    <n v="1395118.02"/>
    <n v="1.8030000000000001E-2"/>
    <n v="2096.16"/>
    <n v="132456.35"/>
    <n v="0"/>
    <n v="0"/>
    <n v="0"/>
    <n v="0"/>
    <n v="0"/>
    <n v="0"/>
    <n v="0"/>
    <n v="0"/>
    <n v="0"/>
    <n v="0"/>
    <n v="0"/>
    <s v="FN-3801-Services PL-FNFB"/>
    <x v="10"/>
    <n v="15"/>
    <s v="Nat Gas Distribution Plant"/>
    <s v="3801-Services - Plastic"/>
    <n v="0"/>
    <n v="0"/>
    <x v="3"/>
    <n v="461.55"/>
    <n v="28762.05"/>
    <n v="3.9699999999999996E-3"/>
    <n v="1395118.02"/>
    <n v="0"/>
    <n v="0"/>
    <n v="0"/>
    <n v="0"/>
    <n v="0"/>
    <n v="0"/>
    <n v="461.55"/>
    <n v="2096.16"/>
    <n v="2096.16"/>
    <n v="461.55"/>
    <n v="161218.4"/>
    <n v="2557.71"/>
  </r>
  <r>
    <n v="1"/>
    <d v="2020-05-01T00:00:00"/>
    <d v="2021-06-01T00:00:00"/>
    <n v="200273"/>
    <x v="1"/>
    <n v="1469663.5"/>
    <n v="1469663.5"/>
    <n v="1.8030000000000001E-2"/>
    <n v="2208.17"/>
    <n v="134664.51999999999"/>
    <n v="0"/>
    <n v="0"/>
    <n v="0"/>
    <n v="0"/>
    <n v="0"/>
    <n v="0"/>
    <n v="0"/>
    <n v="0"/>
    <n v="0"/>
    <n v="0"/>
    <n v="0"/>
    <s v="FN-3801-Services PL-FNFB"/>
    <x v="10"/>
    <n v="15"/>
    <s v="Nat Gas Distribution Plant"/>
    <s v="3801-Services - Plastic"/>
    <n v="0"/>
    <n v="0"/>
    <x v="3"/>
    <n v="486.21"/>
    <n v="29248.26"/>
    <n v="3.9699999999999996E-3"/>
    <n v="1469663.5"/>
    <n v="0"/>
    <n v="0"/>
    <n v="0"/>
    <n v="0"/>
    <n v="0"/>
    <n v="0"/>
    <n v="486.21000000000004"/>
    <n v="2208.17"/>
    <n v="2208.17"/>
    <n v="486.21"/>
    <n v="163912.78"/>
    <n v="2694.38"/>
  </r>
  <r>
    <n v="1"/>
    <d v="2020-05-01T00:00:00"/>
    <d v="2021-06-01T00:00:00"/>
    <n v="200273"/>
    <x v="2"/>
    <n v="1510348.13"/>
    <n v="1510348.13"/>
    <n v="1.8030000000000001E-2"/>
    <n v="2269.3000000000002"/>
    <n v="136933.82"/>
    <n v="0"/>
    <n v="0"/>
    <n v="0"/>
    <n v="0"/>
    <n v="0"/>
    <n v="0"/>
    <n v="0"/>
    <n v="0"/>
    <n v="0"/>
    <n v="0"/>
    <n v="0"/>
    <s v="FN-3801-Services PL-FNFB"/>
    <x v="10"/>
    <n v="15"/>
    <s v="Nat Gas Distribution Plant"/>
    <s v="3801-Services - Plastic"/>
    <n v="0"/>
    <n v="0"/>
    <x v="3"/>
    <n v="499.67"/>
    <n v="29747.93"/>
    <n v="3.9699999999999996E-3"/>
    <n v="1510348.13"/>
    <n v="0"/>
    <n v="0"/>
    <n v="0"/>
    <n v="0"/>
    <n v="0"/>
    <n v="0"/>
    <n v="499.67"/>
    <n v="2269.3000000000002"/>
    <n v="2269.3000000000002"/>
    <n v="499.67"/>
    <n v="166681.75"/>
    <n v="2768.9700000000003"/>
  </r>
  <r>
    <n v="1"/>
    <d v="2020-05-01T00:00:00"/>
    <d v="2021-06-01T00:00:00"/>
    <n v="200273"/>
    <x v="3"/>
    <n v="1587581.83"/>
    <n v="1587581.83"/>
    <n v="1.8030000000000001E-2"/>
    <n v="2385.34"/>
    <n v="143241.07999999999"/>
    <n v="0"/>
    <n v="0"/>
    <n v="0"/>
    <n v="0"/>
    <n v="0"/>
    <n v="0"/>
    <n v="0"/>
    <n v="0"/>
    <n v="3921.92"/>
    <n v="0"/>
    <n v="0"/>
    <s v="FN-3801-Services PL-FNFB"/>
    <x v="10"/>
    <n v="15"/>
    <s v="Nat Gas Distribution Plant"/>
    <s v="3801-Services - Plastic"/>
    <n v="0"/>
    <n v="0"/>
    <x v="3"/>
    <n v="525.22"/>
    <n v="30308.81"/>
    <n v="3.9699999999999996E-3"/>
    <n v="1587581.83"/>
    <n v="0"/>
    <n v="0"/>
    <n v="0"/>
    <n v="0"/>
    <n v="0"/>
    <n v="0"/>
    <n v="525.22"/>
    <n v="2385.34"/>
    <n v="2385.34"/>
    <n v="525.22"/>
    <n v="173549.88999999998"/>
    <n v="2910.5600000000004"/>
  </r>
  <r>
    <n v="1"/>
    <d v="2020-05-01T00:00:00"/>
    <d v="2021-06-01T00:00:00"/>
    <n v="200273"/>
    <x v="4"/>
    <n v="1992223.37"/>
    <n v="1992223.37"/>
    <n v="1.8030000000000001E-2"/>
    <n v="2993.32"/>
    <n v="146234.4"/>
    <n v="0"/>
    <n v="0"/>
    <n v="0"/>
    <n v="0"/>
    <n v="0"/>
    <n v="0"/>
    <n v="0"/>
    <n v="0"/>
    <n v="0"/>
    <n v="0"/>
    <n v="0"/>
    <s v="FN-3801-Services PL-FNFB"/>
    <x v="10"/>
    <n v="15"/>
    <s v="Nat Gas Distribution Plant"/>
    <s v="3801-Services - Plastic"/>
    <n v="0"/>
    <n v="0"/>
    <x v="3"/>
    <n v="659.09"/>
    <n v="30967.9"/>
    <n v="3.9699999999999996E-3"/>
    <n v="1992223.37"/>
    <n v="0"/>
    <n v="0"/>
    <n v="0"/>
    <n v="0"/>
    <n v="0"/>
    <n v="0"/>
    <n v="659.09"/>
    <n v="2993.32"/>
    <n v="2993.32"/>
    <n v="659.09"/>
    <n v="177202.3"/>
    <n v="3652.4100000000003"/>
  </r>
  <r>
    <n v="1"/>
    <d v="2020-05-01T00:00:00"/>
    <d v="2021-06-01T00:00:00"/>
    <n v="200273"/>
    <x v="5"/>
    <n v="2117572.96"/>
    <n v="2117572.96"/>
    <n v="1.8030000000000001E-2"/>
    <n v="3181.65"/>
    <n v="149416.04999999999"/>
    <n v="0"/>
    <n v="0"/>
    <n v="0"/>
    <n v="0"/>
    <n v="0"/>
    <n v="0"/>
    <n v="0"/>
    <n v="0"/>
    <n v="0"/>
    <n v="0"/>
    <n v="0"/>
    <s v="FN-3801-Services PL-FNFB"/>
    <x v="10"/>
    <n v="15"/>
    <s v="Nat Gas Distribution Plant"/>
    <s v="3801-Services - Plastic"/>
    <n v="0"/>
    <n v="0"/>
    <x v="3"/>
    <n v="700.56"/>
    <n v="31668.46"/>
    <n v="3.9699999999999996E-3"/>
    <n v="2117572.96"/>
    <n v="0"/>
    <n v="0"/>
    <n v="0"/>
    <n v="0"/>
    <n v="0"/>
    <n v="0"/>
    <n v="700.56000000000006"/>
    <n v="3181.65"/>
    <n v="3181.65"/>
    <n v="700.56"/>
    <n v="181084.50999999998"/>
    <n v="3882.21"/>
  </r>
  <r>
    <n v="1"/>
    <d v="2020-05-01T00:00:00"/>
    <d v="2021-06-01T00:00:00"/>
    <n v="200319"/>
    <x v="0"/>
    <n v="1949182.38"/>
    <n v="1949182.38"/>
    <n v="1.8030000000000001E-2"/>
    <n v="2928.65"/>
    <n v="7548873.4100000001"/>
    <n v="0"/>
    <n v="-4771.88"/>
    <n v="-2928.65"/>
    <n v="0"/>
    <n v="0"/>
    <n v="0"/>
    <n v="0"/>
    <n v="0"/>
    <n v="0"/>
    <n v="0"/>
    <n v="0"/>
    <s v="FN-3801-Services PL-FNSF"/>
    <x v="10"/>
    <n v="15"/>
    <s v="Nat Gas Distribution Plant"/>
    <s v="3801-Services - Plastic"/>
    <n v="0"/>
    <n v="0"/>
    <x v="3"/>
    <n v="644.85"/>
    <n v="-401689.24"/>
    <n v="3.9699999999999996E-3"/>
    <n v="1949182.38"/>
    <n v="0"/>
    <n v="0"/>
    <n v="0"/>
    <n v="0"/>
    <n v="0"/>
    <n v="0"/>
    <n v="644.85"/>
    <n v="0"/>
    <n v="0"/>
    <n v="644.85"/>
    <n v="7147184.1699999999"/>
    <n v="644.85"/>
  </r>
  <r>
    <n v="1"/>
    <d v="2020-05-01T00:00:00"/>
    <d v="2021-06-01T00:00:00"/>
    <n v="200319"/>
    <x v="1"/>
    <n v="2381200.19"/>
    <n v="2381200.19"/>
    <n v="1.8030000000000001E-2"/>
    <n v="3577.75"/>
    <n v="7548873.4100000001"/>
    <n v="0"/>
    <n v="-567.87"/>
    <n v="-3577.75"/>
    <n v="0"/>
    <n v="0"/>
    <n v="0"/>
    <n v="0"/>
    <n v="0"/>
    <n v="0"/>
    <n v="0"/>
    <n v="0"/>
    <s v="FN-3801-Services PL-FNSF"/>
    <x v="10"/>
    <n v="15"/>
    <s v="Nat Gas Distribution Plant"/>
    <s v="3801-Services - Plastic"/>
    <n v="0"/>
    <n v="0"/>
    <x v="3"/>
    <n v="787.78"/>
    <n v="-401469.33"/>
    <n v="3.9699999999999996E-3"/>
    <n v="2381200.19"/>
    <n v="0"/>
    <n v="0"/>
    <n v="0"/>
    <n v="0"/>
    <n v="0"/>
    <n v="0"/>
    <n v="787.78"/>
    <n v="0"/>
    <n v="0"/>
    <n v="787.78"/>
    <n v="7147404.0800000001"/>
    <n v="787.78"/>
  </r>
  <r>
    <n v="1"/>
    <d v="2020-05-01T00:00:00"/>
    <d v="2021-06-01T00:00:00"/>
    <n v="200319"/>
    <x v="2"/>
    <n v="2703208.47"/>
    <n v="2703208.47"/>
    <n v="1.8030000000000001E-2"/>
    <n v="4061.57"/>
    <n v="7559441.3799999999"/>
    <n v="10567.97"/>
    <n v="0"/>
    <n v="-4061.57"/>
    <n v="0"/>
    <n v="0"/>
    <n v="0"/>
    <n v="0"/>
    <n v="0"/>
    <n v="0"/>
    <n v="0"/>
    <n v="0"/>
    <s v="FN-3801-Services PL-FNSF"/>
    <x v="10"/>
    <n v="15"/>
    <s v="Nat Gas Distribution Plant"/>
    <s v="3801-Services - Plastic"/>
    <n v="0"/>
    <n v="0"/>
    <x v="3"/>
    <n v="894.31"/>
    <n v="-400575.02"/>
    <n v="3.9699999999999996E-3"/>
    <n v="2703208.47"/>
    <n v="0"/>
    <n v="0"/>
    <n v="0"/>
    <n v="0"/>
    <n v="0"/>
    <n v="0"/>
    <n v="894.31000000000006"/>
    <n v="10567.97"/>
    <n v="10567.97"/>
    <n v="894.31"/>
    <n v="7158866.3599999994"/>
    <n v="11462.279999999999"/>
  </r>
  <r>
    <n v="1"/>
    <d v="2020-05-01T00:00:00"/>
    <d v="2021-06-01T00:00:00"/>
    <n v="200319"/>
    <x v="3"/>
    <n v="2957908.98"/>
    <n v="2957908.98"/>
    <n v="1.8030000000000001E-2"/>
    <n v="4444.26"/>
    <n v="9905094.3800000008"/>
    <n v="0"/>
    <n v="-24635.919999999998"/>
    <n v="0"/>
    <n v="0"/>
    <n v="0"/>
    <n v="0"/>
    <n v="0"/>
    <n v="0"/>
    <n v="2341208.7400000002"/>
    <n v="0"/>
    <n v="0"/>
    <s v="FN-3801-Services PL-FNSF"/>
    <x v="10"/>
    <n v="15"/>
    <s v="Nat Gas Distribution Plant"/>
    <s v="3801-Services - Plastic"/>
    <n v="0"/>
    <n v="0"/>
    <x v="3"/>
    <n v="978.57"/>
    <n v="-402944.42"/>
    <n v="3.9699999999999996E-3"/>
    <n v="2957908.98"/>
    <n v="0"/>
    <n v="0"/>
    <n v="0"/>
    <n v="0"/>
    <n v="0"/>
    <n v="0"/>
    <n v="978.57"/>
    <n v="4444.26"/>
    <n v="4444.26"/>
    <n v="978.57"/>
    <n v="9502149.9600000009"/>
    <n v="5422.83"/>
  </r>
  <r>
    <n v="1"/>
    <d v="2020-05-01T00:00:00"/>
    <d v="2021-06-01T00:00:00"/>
    <n v="200319"/>
    <x v="4"/>
    <n v="29953782.91"/>
    <n v="29953782.91"/>
    <n v="1.8030000000000001E-2"/>
    <n v="45005.56"/>
    <n v="9950099.9399999995"/>
    <n v="0"/>
    <n v="-4169.5"/>
    <n v="0"/>
    <n v="0"/>
    <n v="0"/>
    <n v="0"/>
    <n v="0"/>
    <n v="0"/>
    <n v="0"/>
    <n v="0"/>
    <n v="0"/>
    <s v="FN-3801-Services PL-FNSF"/>
    <x v="10"/>
    <n v="15"/>
    <s v="Nat Gas Distribution Plant"/>
    <s v="3801-Services - Plastic"/>
    <n v="0"/>
    <n v="0"/>
    <x v="3"/>
    <n v="9909.7099999999991"/>
    <n v="-397204.21"/>
    <n v="3.9699999999999996E-3"/>
    <n v="29953782.91"/>
    <n v="0"/>
    <n v="0"/>
    <n v="0"/>
    <n v="0"/>
    <n v="0"/>
    <n v="0"/>
    <n v="9909.7100000000009"/>
    <n v="45005.56"/>
    <n v="45005.56"/>
    <n v="9909.7099999999991"/>
    <n v="9552895.7299999986"/>
    <n v="54915.27"/>
  </r>
  <r>
    <n v="1"/>
    <d v="2020-05-01T00:00:00"/>
    <d v="2021-06-01T00:00:00"/>
    <n v="200319"/>
    <x v="5"/>
    <n v="30428332.140000001"/>
    <n v="30428332.140000001"/>
    <n v="1.8030000000000001E-2"/>
    <n v="45718.57"/>
    <n v="9995818.5099999998"/>
    <n v="0"/>
    <n v="-6875.73"/>
    <n v="0"/>
    <n v="0"/>
    <n v="0"/>
    <n v="0"/>
    <n v="0"/>
    <n v="0"/>
    <n v="0"/>
    <n v="0"/>
    <n v="0"/>
    <s v="FN-3801-Services PL-FNSF"/>
    <x v="10"/>
    <n v="15"/>
    <s v="Nat Gas Distribution Plant"/>
    <s v="3801-Services - Plastic"/>
    <n v="0"/>
    <n v="0"/>
    <x v="3"/>
    <n v="10066.709999999999"/>
    <n v="-394013.23"/>
    <n v="3.9699999999999996E-3"/>
    <n v="30428332.140000001"/>
    <n v="0"/>
    <n v="0"/>
    <n v="0"/>
    <n v="0"/>
    <n v="0"/>
    <n v="0"/>
    <n v="10066.710000000001"/>
    <n v="45718.57"/>
    <n v="45718.57"/>
    <n v="10066.709999999999"/>
    <n v="9601805.2799999993"/>
    <n v="55785.279999999999"/>
  </r>
  <r>
    <n v="1"/>
    <d v="2020-05-01T00:00:00"/>
    <d v="2021-06-01T00:00:00"/>
    <n v="155"/>
    <x v="0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5"/>
    <x v="1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5"/>
    <x v="2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5"/>
    <x v="3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5"/>
    <x v="4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5"/>
    <x v="5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28"/>
    <x v="0"/>
    <n v="1602827.94"/>
    <n v="1602827.94"/>
    <n v="4.0890000000000003E-2"/>
    <n v="5461.64"/>
    <n v="475329.9"/>
    <n v="0"/>
    <n v="-3271.56"/>
    <n v="0"/>
    <n v="0"/>
    <n v="0"/>
    <n v="0"/>
    <n v="0"/>
    <n v="0"/>
    <n v="0"/>
    <n v="0"/>
    <n v="0"/>
    <s v="FN-3802-Services ST-FNCF"/>
    <x v="11"/>
    <n v="15"/>
    <s v="Nat Gas Distribution Plant"/>
    <s v="3802-Services - Other"/>
    <n v="0"/>
    <n v="0"/>
    <x v="3"/>
    <n v="6826.71"/>
    <n v="736357.4"/>
    <n v="5.1110000000000003E-2"/>
    <n v="1602827.94"/>
    <n v="0"/>
    <n v="0"/>
    <n v="0"/>
    <n v="0"/>
    <n v="0"/>
    <n v="0"/>
    <n v="6826.71"/>
    <n v="5461.64"/>
    <n v="5461.64"/>
    <n v="6826.71"/>
    <n v="1211687.3"/>
    <n v="12288.35"/>
  </r>
  <r>
    <n v="1"/>
    <d v="2020-05-01T00:00:00"/>
    <d v="2021-06-01T00:00:00"/>
    <n v="200228"/>
    <x v="1"/>
    <n v="1605198.35"/>
    <n v="1605198.35"/>
    <n v="4.0890000000000003E-2"/>
    <n v="5469.71"/>
    <n v="480799.61"/>
    <n v="0"/>
    <n v="-4568.8900000000003"/>
    <n v="0"/>
    <n v="0"/>
    <n v="0"/>
    <n v="0"/>
    <n v="0"/>
    <n v="0"/>
    <n v="0"/>
    <n v="0"/>
    <n v="0"/>
    <s v="FN-3802-Services ST-FNCF"/>
    <x v="11"/>
    <n v="15"/>
    <s v="Nat Gas Distribution Plant"/>
    <s v="3802-Services - Other"/>
    <n v="0"/>
    <n v="0"/>
    <x v="3"/>
    <n v="6836.81"/>
    <n v="738625.32"/>
    <n v="5.1110000000000003E-2"/>
    <n v="1605198.35"/>
    <n v="0"/>
    <n v="0"/>
    <n v="0"/>
    <n v="0"/>
    <n v="0"/>
    <n v="0"/>
    <n v="6836.81"/>
    <n v="5469.71"/>
    <n v="5469.71"/>
    <n v="6836.81"/>
    <n v="1219424.93"/>
    <n v="12306.52"/>
  </r>
  <r>
    <n v="1"/>
    <d v="2020-05-01T00:00:00"/>
    <d v="2021-06-01T00:00:00"/>
    <n v="200228"/>
    <x v="2"/>
    <n v="1606726.56"/>
    <n v="1606726.56"/>
    <n v="4.0890000000000003E-2"/>
    <n v="5474.92"/>
    <n v="481877.08"/>
    <n v="0"/>
    <n v="-59032.72"/>
    <n v="0"/>
    <n v="0"/>
    <n v="0"/>
    <n v="0"/>
    <n v="0"/>
    <n v="0"/>
    <n v="0"/>
    <n v="0"/>
    <n v="0"/>
    <s v="FN-3802-Services ST-FNCF"/>
    <x v="11"/>
    <n v="15"/>
    <s v="Nat Gas Distribution Plant"/>
    <s v="3802-Services - Other"/>
    <n v="0"/>
    <n v="-4397.45"/>
    <x v="3"/>
    <n v="6843.32"/>
    <n v="686435.92"/>
    <n v="5.1110000000000003E-2"/>
    <n v="1606726.56"/>
    <n v="0"/>
    <n v="0"/>
    <n v="0"/>
    <n v="0"/>
    <n v="0"/>
    <n v="0"/>
    <n v="6843.32"/>
    <n v="5474.92"/>
    <n v="5474.92"/>
    <n v="6843.32"/>
    <n v="1168313"/>
    <n v="12318.24"/>
  </r>
  <r>
    <n v="1"/>
    <d v="2020-05-01T00:00:00"/>
    <d v="2021-06-01T00:00:00"/>
    <n v="200228"/>
    <x v="3"/>
    <n v="1600799.96"/>
    <n v="1600799.96"/>
    <n v="4.0890000000000003E-2"/>
    <n v="5454.73"/>
    <n v="487331.81"/>
    <n v="0"/>
    <n v="0"/>
    <n v="0"/>
    <n v="0"/>
    <n v="0"/>
    <n v="0"/>
    <n v="0"/>
    <n v="0"/>
    <n v="0"/>
    <n v="0"/>
    <n v="0"/>
    <s v="FN-3802-Services ST-FNCF"/>
    <x v="11"/>
    <n v="15"/>
    <s v="Nat Gas Distribution Plant"/>
    <s v="3802-Services - Other"/>
    <n v="0"/>
    <n v="0"/>
    <x v="3"/>
    <n v="6818.07"/>
    <n v="693253.99"/>
    <n v="5.1110000000000003E-2"/>
    <n v="1600799.96"/>
    <n v="0"/>
    <n v="0"/>
    <n v="0"/>
    <n v="0"/>
    <n v="0"/>
    <n v="0"/>
    <n v="6818.07"/>
    <n v="5454.7300000000005"/>
    <n v="5454.73"/>
    <n v="6818.07"/>
    <n v="1180585.8"/>
    <n v="12272.8"/>
  </r>
  <r>
    <n v="1"/>
    <d v="2020-05-01T00:00:00"/>
    <d v="2021-06-01T00:00:00"/>
    <n v="200228"/>
    <x v="4"/>
    <n v="1600799.96"/>
    <n v="1600799.96"/>
    <n v="4.0890000000000003E-2"/>
    <n v="5454.73"/>
    <n v="492786.54"/>
    <n v="0"/>
    <n v="2611.29"/>
    <n v="0"/>
    <n v="0"/>
    <n v="0"/>
    <n v="0"/>
    <n v="0"/>
    <n v="0"/>
    <n v="0"/>
    <n v="0"/>
    <n v="0"/>
    <s v="FN-3802-Services ST-FNCF"/>
    <x v="11"/>
    <n v="15"/>
    <s v="Nat Gas Distribution Plant"/>
    <s v="3802-Services - Other"/>
    <n v="0"/>
    <n v="0"/>
    <x v="3"/>
    <n v="6818.07"/>
    <n v="702683.35"/>
    <n v="5.1110000000000003E-2"/>
    <n v="1600799.96"/>
    <n v="0"/>
    <n v="0"/>
    <n v="0"/>
    <n v="0"/>
    <n v="0"/>
    <n v="0"/>
    <n v="6818.07"/>
    <n v="5454.7300000000005"/>
    <n v="5454.73"/>
    <n v="6818.07"/>
    <n v="1195469.8899999999"/>
    <n v="12272.8"/>
  </r>
  <r>
    <n v="1"/>
    <d v="2020-05-01T00:00:00"/>
    <d v="2021-06-01T00:00:00"/>
    <n v="200228"/>
    <x v="5"/>
    <n v="1600752.51"/>
    <n v="1600752.51"/>
    <n v="4.0890000000000003E-2"/>
    <n v="5454.56"/>
    <n v="161420.32"/>
    <n v="0"/>
    <n v="-16796.3"/>
    <n v="0"/>
    <n v="0"/>
    <n v="0"/>
    <n v="0"/>
    <n v="0"/>
    <n v="-335367.06"/>
    <n v="0"/>
    <n v="0"/>
    <n v="0"/>
    <s v="FN-3802-Services ST-FNCF"/>
    <x v="11"/>
    <n v="15"/>
    <s v="Nat Gas Distribution Plant"/>
    <s v="3802-Services - Other"/>
    <n v="0"/>
    <n v="-1453.72"/>
    <x v="3"/>
    <n v="6817.87"/>
    <n v="214492.22"/>
    <n v="5.1110000000000003E-2"/>
    <n v="1600752.51"/>
    <n v="0"/>
    <n v="0"/>
    <n v="0"/>
    <n v="0"/>
    <n v="0"/>
    <n v="0"/>
    <n v="6817.87"/>
    <n v="5454.56"/>
    <n v="5454.56"/>
    <n v="6817.87"/>
    <n v="375912.54000000004"/>
    <n v="12272.43"/>
  </r>
  <r>
    <n v="1"/>
    <d v="2020-05-01T00:00:00"/>
    <d v="2021-06-01T00:00:00"/>
    <n v="200274"/>
    <x v="0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-FNFB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4"/>
    <x v="1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-FNFB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4"/>
    <x v="2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-FNFB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4"/>
    <x v="3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-FNFB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4"/>
    <x v="4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-FNFB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4"/>
    <x v="5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-FNFB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20"/>
    <x v="0"/>
    <n v="0"/>
    <n v="0"/>
    <n v="4.0890000000000003E-2"/>
    <n v="0"/>
    <n v="703361.21"/>
    <n v="0"/>
    <n v="-53454.13"/>
    <n v="0"/>
    <n v="0"/>
    <n v="0"/>
    <n v="0"/>
    <n v="0"/>
    <n v="0"/>
    <n v="0"/>
    <n v="0"/>
    <n v="0"/>
    <s v="FN-3802-Services ST-FNSF"/>
    <x v="11"/>
    <n v="15"/>
    <s v="Nat Gas Distribution Plant"/>
    <s v="3802-Services - Other"/>
    <n v="0"/>
    <n v="0"/>
    <x v="3"/>
    <n v="0"/>
    <n v="756135.36"/>
    <n v="5.1110000000000003E-2"/>
    <n v="0"/>
    <n v="0"/>
    <n v="0"/>
    <n v="0"/>
    <n v="0"/>
    <n v="0"/>
    <n v="0"/>
    <n v="0"/>
    <n v="0"/>
    <n v="0"/>
    <n v="0"/>
    <n v="1459496.5699999998"/>
    <n v="0"/>
  </r>
  <r>
    <n v="1"/>
    <d v="2020-05-01T00:00:00"/>
    <d v="2021-06-01T00:00:00"/>
    <n v="200320"/>
    <x v="1"/>
    <n v="2040.99"/>
    <n v="2040.99"/>
    <n v="4.0890000000000003E-2"/>
    <n v="6.95"/>
    <n v="703361.21"/>
    <n v="0"/>
    <n v="22847.599999999999"/>
    <n v="-6.95"/>
    <n v="0"/>
    <n v="0"/>
    <n v="0"/>
    <n v="0"/>
    <n v="0"/>
    <n v="0"/>
    <n v="0"/>
    <n v="0"/>
    <s v="FN-3802-Services ST-FNSF"/>
    <x v="11"/>
    <n v="15"/>
    <s v="Nat Gas Distribution Plant"/>
    <s v="3802-Services - Other"/>
    <n v="0"/>
    <n v="0"/>
    <x v="3"/>
    <n v="8.69"/>
    <n v="778991.65"/>
    <n v="5.1110000000000003E-2"/>
    <n v="2040.99"/>
    <n v="0"/>
    <n v="0"/>
    <n v="0"/>
    <n v="0"/>
    <n v="0"/>
    <n v="0"/>
    <n v="8.69"/>
    <n v="0"/>
    <n v="0"/>
    <n v="8.69"/>
    <n v="1482352.8599999999"/>
    <n v="8.69"/>
  </r>
  <r>
    <n v="1"/>
    <d v="2020-05-01T00:00:00"/>
    <d v="2021-06-01T00:00:00"/>
    <n v="200320"/>
    <x v="2"/>
    <n v="2041.31"/>
    <n v="2041.31"/>
    <n v="4.0890000000000003E-2"/>
    <n v="6.96"/>
    <n v="703375.12"/>
    <n v="13.91"/>
    <n v="-12618.14"/>
    <n v="-6.96"/>
    <n v="0"/>
    <n v="0"/>
    <n v="0"/>
    <n v="0"/>
    <n v="0"/>
    <n v="0"/>
    <n v="0"/>
    <n v="0"/>
    <s v="FN-3802-Services ST-FNSF"/>
    <x v="11"/>
    <n v="15"/>
    <s v="Nat Gas Distribution Plant"/>
    <s v="3802-Services - Other"/>
    <n v="0"/>
    <n v="0"/>
    <x v="3"/>
    <n v="8.69"/>
    <n v="766382.2"/>
    <n v="5.1110000000000003E-2"/>
    <n v="2041.31"/>
    <n v="0"/>
    <n v="0"/>
    <n v="0"/>
    <n v="0"/>
    <n v="0"/>
    <n v="0"/>
    <n v="8.69"/>
    <n v="13.91"/>
    <n v="13.91"/>
    <n v="8.69"/>
    <n v="1469757.3199999998"/>
    <n v="22.6"/>
  </r>
  <r>
    <n v="1"/>
    <d v="2020-05-01T00:00:00"/>
    <d v="2021-06-01T00:00:00"/>
    <n v="200320"/>
    <x v="3"/>
    <n v="2041.31"/>
    <n v="2041.31"/>
    <n v="4.0890000000000003E-2"/>
    <n v="6.96"/>
    <n v="703382.08"/>
    <n v="6.96"/>
    <n v="0"/>
    <n v="-6.96"/>
    <n v="0"/>
    <n v="0"/>
    <n v="0"/>
    <n v="0"/>
    <n v="0"/>
    <n v="0"/>
    <n v="0"/>
    <n v="0"/>
    <s v="FN-3802-Services ST-FNSF"/>
    <x v="11"/>
    <n v="15"/>
    <s v="Nat Gas Distribution Plant"/>
    <s v="3802-Services - Other"/>
    <n v="0"/>
    <n v="0"/>
    <x v="3"/>
    <n v="8.69"/>
    <n v="766390.89"/>
    <n v="5.1110000000000003E-2"/>
    <n v="2041.31"/>
    <n v="0"/>
    <n v="0"/>
    <n v="0"/>
    <n v="0"/>
    <n v="0"/>
    <n v="0"/>
    <n v="8.69"/>
    <n v="6.96"/>
    <n v="6.96"/>
    <n v="8.69"/>
    <n v="1469772.97"/>
    <n v="15.649999999999999"/>
  </r>
  <r>
    <n v="1"/>
    <d v="2020-05-01T00:00:00"/>
    <d v="2021-06-01T00:00:00"/>
    <n v="200320"/>
    <x v="4"/>
    <n v="2041.31"/>
    <n v="2041.31"/>
    <n v="4.0890000000000003E-2"/>
    <n v="6.96"/>
    <n v="703389.04"/>
    <n v="6.96"/>
    <n v="0"/>
    <n v="-6.96"/>
    <n v="0"/>
    <n v="0"/>
    <n v="0"/>
    <n v="0"/>
    <n v="0"/>
    <n v="0"/>
    <n v="0"/>
    <n v="0"/>
    <s v="FN-3802-Services ST-FNSF"/>
    <x v="11"/>
    <n v="15"/>
    <s v="Nat Gas Distribution Plant"/>
    <s v="3802-Services - Other"/>
    <n v="0"/>
    <n v="0"/>
    <x v="3"/>
    <n v="8.69"/>
    <n v="766399.58"/>
    <n v="5.1110000000000003E-2"/>
    <n v="2041.31"/>
    <n v="0"/>
    <n v="0"/>
    <n v="0"/>
    <n v="0"/>
    <n v="0"/>
    <n v="0"/>
    <n v="8.69"/>
    <n v="6.96"/>
    <n v="6.96"/>
    <n v="8.69"/>
    <n v="1469788.62"/>
    <n v="15.649999999999999"/>
  </r>
  <r>
    <n v="1"/>
    <d v="2020-05-01T00:00:00"/>
    <d v="2021-06-01T00:00:00"/>
    <n v="200320"/>
    <x v="5"/>
    <n v="2041.31"/>
    <n v="2041.31"/>
    <n v="4.0890000000000003E-2"/>
    <n v="6.96"/>
    <n v="1038763.06"/>
    <n v="6.96"/>
    <n v="-1735.38"/>
    <n v="-6.96"/>
    <n v="0"/>
    <n v="0"/>
    <n v="0"/>
    <n v="0"/>
    <n v="0"/>
    <n v="335367.06"/>
    <n v="0"/>
    <n v="0"/>
    <s v="FN-3802-Services ST-FNSF"/>
    <x v="11"/>
    <n v="15"/>
    <s v="Nat Gas Distribution Plant"/>
    <s v="3802-Services - Other"/>
    <n v="0"/>
    <n v="0"/>
    <x v="3"/>
    <n v="8.69"/>
    <n v="1242885.5900000001"/>
    <n v="5.1110000000000003E-2"/>
    <n v="2041.31"/>
    <n v="0"/>
    <n v="0"/>
    <n v="0"/>
    <n v="0"/>
    <n v="0"/>
    <n v="0"/>
    <n v="8.69"/>
    <n v="6.96"/>
    <n v="6.96"/>
    <n v="8.69"/>
    <n v="2281648.6500000004"/>
    <n v="15.649999999999999"/>
  </r>
  <r>
    <n v="1"/>
    <d v="2020-05-01T00:00:00"/>
    <d v="2021-06-01T00:00:00"/>
    <n v="156"/>
    <x v="0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6"/>
    <x v="1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6"/>
    <x v="2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6"/>
    <x v="3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6"/>
    <x v="4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6"/>
    <x v="5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29"/>
    <x v="0"/>
    <n v="28585470.170000002"/>
    <n v="28585470.170000002"/>
    <n v="1.8030000000000001E-2"/>
    <n v="42949.67"/>
    <n v="997029.56"/>
    <n v="0"/>
    <n v="0"/>
    <n v="0"/>
    <n v="0"/>
    <n v="0"/>
    <n v="0"/>
    <n v="0"/>
    <n v="0"/>
    <n v="0"/>
    <n v="0"/>
    <n v="0"/>
    <s v="FN-380G-Services GRIP-FNCF"/>
    <x v="12"/>
    <n v="15"/>
    <s v="Nat Gas Distribution Plant"/>
    <s v="380G-Services Plastic-GRIP"/>
    <n v="0"/>
    <n v="0"/>
    <x v="3"/>
    <n v="9457.0300000000007"/>
    <n v="-1246799.77"/>
    <n v="3.9699999999999996E-3"/>
    <n v="28585470.170000002"/>
    <n v="0"/>
    <n v="0"/>
    <n v="0"/>
    <n v="0"/>
    <n v="0"/>
    <n v="0"/>
    <n v="9457.0300000000007"/>
    <n v="42949.67"/>
    <n v="42949.67"/>
    <n v="9457.0300000000007"/>
    <n v="-249770.20999999996"/>
    <n v="52406.7"/>
  </r>
  <r>
    <n v="1"/>
    <d v="2020-05-01T00:00:00"/>
    <d v="2021-06-01T00:00:00"/>
    <n v="200229"/>
    <x v="1"/>
    <n v="28594838.050000001"/>
    <n v="28594838.050000001"/>
    <n v="1.8030000000000001E-2"/>
    <n v="42963.74"/>
    <n v="1039993.3"/>
    <n v="0"/>
    <n v="0"/>
    <n v="0"/>
    <n v="0"/>
    <n v="0"/>
    <n v="0"/>
    <n v="0"/>
    <n v="0"/>
    <n v="0"/>
    <n v="0"/>
    <n v="0"/>
    <s v="FN-380G-Services GRIP-FNCF"/>
    <x v="12"/>
    <n v="15"/>
    <s v="Nat Gas Distribution Plant"/>
    <s v="380G-Services Plastic-GRIP"/>
    <n v="0"/>
    <n v="0"/>
    <x v="3"/>
    <n v="9460.1299999999992"/>
    <n v="-1237339.6399999999"/>
    <n v="3.9699999999999996E-3"/>
    <n v="28594838.050000001"/>
    <n v="0"/>
    <n v="0"/>
    <n v="0"/>
    <n v="0"/>
    <n v="0"/>
    <n v="0"/>
    <n v="9460.130000000001"/>
    <n v="42963.74"/>
    <n v="42963.74"/>
    <n v="9460.1299999999992"/>
    <n v="-197346.33999999985"/>
    <n v="52423.869999999995"/>
  </r>
  <r>
    <n v="1"/>
    <d v="2020-05-01T00:00:00"/>
    <d v="2021-06-01T00:00:00"/>
    <n v="200229"/>
    <x v="2"/>
    <n v="28606714.219999999"/>
    <n v="28606714.219999999"/>
    <n v="1.8030000000000001E-2"/>
    <n v="42981.59"/>
    <n v="1082974.8899999999"/>
    <n v="0"/>
    <n v="0"/>
    <n v="0"/>
    <n v="0"/>
    <n v="0"/>
    <n v="0"/>
    <n v="0"/>
    <n v="0"/>
    <n v="0"/>
    <n v="0"/>
    <n v="0"/>
    <s v="FN-380G-Services GRIP-FNCF"/>
    <x v="12"/>
    <n v="15"/>
    <s v="Nat Gas Distribution Plant"/>
    <s v="380G-Services Plastic-GRIP"/>
    <n v="0"/>
    <n v="0"/>
    <x v="3"/>
    <n v="9464.0499999999993"/>
    <n v="-1227875.5900000001"/>
    <n v="3.9699999999999996E-3"/>
    <n v="28606714.219999999"/>
    <n v="0"/>
    <n v="0"/>
    <n v="0"/>
    <n v="0"/>
    <n v="0"/>
    <n v="0"/>
    <n v="9464.0500000000011"/>
    <n v="42981.590000000004"/>
    <n v="42981.59"/>
    <n v="9464.0499999999993"/>
    <n v="-144900.70000000019"/>
    <n v="52445.64"/>
  </r>
  <r>
    <n v="1"/>
    <d v="2020-05-01T00:00:00"/>
    <d v="2021-06-01T00:00:00"/>
    <n v="200229"/>
    <x v="3"/>
    <n v="28760872.300000001"/>
    <n v="28760872.300000001"/>
    <n v="1.8030000000000001E-2"/>
    <n v="43213.21"/>
    <n v="1126188.1000000001"/>
    <n v="0"/>
    <n v="-56215.13"/>
    <n v="0"/>
    <n v="0"/>
    <n v="0"/>
    <n v="0"/>
    <n v="0"/>
    <n v="0"/>
    <n v="0"/>
    <n v="0"/>
    <n v="0"/>
    <s v="FN-380G-Services GRIP-FNCF"/>
    <x v="12"/>
    <n v="15"/>
    <s v="Nat Gas Distribution Plant"/>
    <s v="380G-Services Plastic-GRIP"/>
    <n v="0"/>
    <n v="0"/>
    <x v="3"/>
    <n v="9515.06"/>
    <n v="-1274575.6599999999"/>
    <n v="3.9699999999999996E-3"/>
    <n v="28760872.300000001"/>
    <n v="0"/>
    <n v="0"/>
    <n v="0"/>
    <n v="0"/>
    <n v="0"/>
    <n v="0"/>
    <n v="9515.06"/>
    <n v="43213.21"/>
    <n v="43213.21"/>
    <n v="9515.06"/>
    <n v="-148387.55999999982"/>
    <n v="52728.27"/>
  </r>
  <r>
    <n v="1"/>
    <d v="2020-05-01T00:00:00"/>
    <d v="2021-06-01T00:00:00"/>
    <n v="200229"/>
    <x v="4"/>
    <n v="28793659.32"/>
    <n v="28793659.32"/>
    <n v="1.8030000000000001E-2"/>
    <n v="43262.47"/>
    <n v="1169450.57"/>
    <n v="0"/>
    <n v="0"/>
    <n v="0"/>
    <n v="0"/>
    <n v="0"/>
    <n v="0"/>
    <n v="0"/>
    <n v="0"/>
    <n v="0"/>
    <n v="0"/>
    <n v="0"/>
    <s v="FN-380G-Services GRIP-FNCF"/>
    <x v="12"/>
    <n v="15"/>
    <s v="Nat Gas Distribution Plant"/>
    <s v="380G-Services Plastic-GRIP"/>
    <n v="0"/>
    <n v="0"/>
    <x v="3"/>
    <n v="9525.9"/>
    <n v="-1265049.76"/>
    <n v="3.9699999999999996E-3"/>
    <n v="28793659.32"/>
    <n v="0"/>
    <n v="0"/>
    <n v="0"/>
    <n v="0"/>
    <n v="0"/>
    <n v="0"/>
    <n v="9525.9"/>
    <n v="43262.47"/>
    <n v="43262.47"/>
    <n v="9525.9"/>
    <n v="-95599.189999999944"/>
    <n v="52788.37"/>
  </r>
  <r>
    <n v="1"/>
    <d v="2020-05-01T00:00:00"/>
    <d v="2021-06-01T00:00:00"/>
    <n v="200229"/>
    <x v="5"/>
    <n v="28854699.960000001"/>
    <n v="28854699.960000001"/>
    <n v="1.8030000000000001E-2"/>
    <n v="43354.19"/>
    <n v="345381.6"/>
    <n v="0"/>
    <n v="0"/>
    <n v="0"/>
    <n v="0"/>
    <n v="0"/>
    <n v="0"/>
    <n v="0"/>
    <n v="-867423.16"/>
    <n v="0"/>
    <n v="0"/>
    <n v="0"/>
    <s v="FN-380G-Services GRIP-FNCF"/>
    <x v="12"/>
    <n v="15"/>
    <s v="Nat Gas Distribution Plant"/>
    <s v="380G-Services Plastic-GRIP"/>
    <n v="0"/>
    <n v="0"/>
    <x v="3"/>
    <n v="9546.1"/>
    <n v="-317171.23"/>
    <n v="3.9699999999999996E-3"/>
    <n v="28854699.960000001"/>
    <n v="0"/>
    <n v="0"/>
    <n v="0"/>
    <n v="0"/>
    <n v="0"/>
    <n v="0"/>
    <n v="9546.1"/>
    <n v="43354.19"/>
    <n v="43354.19"/>
    <n v="9546.1"/>
    <n v="28210.369999999995"/>
    <n v="52900.29"/>
  </r>
  <r>
    <n v="1"/>
    <d v="2020-05-01T00:00:00"/>
    <d v="2021-06-01T00:00:00"/>
    <n v="200275"/>
    <x v="0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-FNFB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5"/>
    <x v="1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-FNFB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5"/>
    <x v="2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-FNFB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5"/>
    <x v="3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-FNFB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5"/>
    <x v="4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-FNFB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5"/>
    <x v="5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-FNFB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21"/>
    <x v="0"/>
    <n v="4709274.72"/>
    <n v="4709274.72"/>
    <n v="1.8030000000000001E-2"/>
    <n v="7075.69"/>
    <n v="1690107.25"/>
    <n v="0"/>
    <n v="0"/>
    <n v="0"/>
    <n v="0"/>
    <n v="0"/>
    <n v="0"/>
    <n v="0"/>
    <n v="0"/>
    <n v="0"/>
    <n v="0"/>
    <n v="0"/>
    <s v="FN-380G-Services GRIP-FNSF"/>
    <x v="12"/>
    <n v="15"/>
    <s v="Nat Gas Distribution Plant"/>
    <s v="380G-Services Plastic-GRIP"/>
    <n v="0"/>
    <n v="0"/>
    <x v="3"/>
    <n v="1557.99"/>
    <n v="-278021.7"/>
    <n v="3.9699999999999996E-3"/>
    <n v="4709274.72"/>
    <n v="0"/>
    <n v="0"/>
    <n v="0"/>
    <n v="0"/>
    <n v="0"/>
    <n v="0"/>
    <n v="1557.99"/>
    <n v="7075.6900000000005"/>
    <n v="7075.69"/>
    <n v="1557.99"/>
    <n v="1412085.55"/>
    <n v="8633.68"/>
  </r>
  <r>
    <n v="1"/>
    <d v="2020-05-01T00:00:00"/>
    <d v="2021-06-01T00:00:00"/>
    <n v="200321"/>
    <x v="1"/>
    <n v="5050483.6100000003"/>
    <n v="5050483.6100000003"/>
    <n v="1.8030000000000001E-2"/>
    <n v="7588.35"/>
    <n v="1697695.6"/>
    <n v="0"/>
    <n v="0"/>
    <n v="0"/>
    <n v="0"/>
    <n v="0"/>
    <n v="0"/>
    <n v="0"/>
    <n v="0"/>
    <n v="0"/>
    <n v="0"/>
    <n v="0"/>
    <s v="FN-380G-Services GRIP-FNSF"/>
    <x v="12"/>
    <n v="15"/>
    <s v="Nat Gas Distribution Plant"/>
    <s v="380G-Services Plastic-GRIP"/>
    <n v="0"/>
    <n v="0"/>
    <x v="3"/>
    <n v="1670.87"/>
    <n v="-276350.83"/>
    <n v="3.9699999999999996E-3"/>
    <n v="5050483.6100000003"/>
    <n v="0"/>
    <n v="0"/>
    <n v="0"/>
    <n v="0"/>
    <n v="0"/>
    <n v="0"/>
    <n v="1670.8700000000001"/>
    <n v="7588.35"/>
    <n v="7588.35"/>
    <n v="1670.87"/>
    <n v="1421344.77"/>
    <n v="9259.2200000000012"/>
  </r>
  <r>
    <n v="1"/>
    <d v="2020-05-01T00:00:00"/>
    <d v="2021-06-01T00:00:00"/>
    <n v="200321"/>
    <x v="2"/>
    <n v="5640997.8899999997"/>
    <n v="5640997.8899999997"/>
    <n v="1.8030000000000001E-2"/>
    <n v="8475.6"/>
    <n v="1706171.2"/>
    <n v="0"/>
    <n v="0"/>
    <n v="0"/>
    <n v="0"/>
    <n v="0"/>
    <n v="0"/>
    <n v="0"/>
    <n v="0"/>
    <n v="0"/>
    <n v="0"/>
    <n v="0"/>
    <s v="FN-380G-Services GRIP-FNSF"/>
    <x v="12"/>
    <n v="15"/>
    <s v="Nat Gas Distribution Plant"/>
    <s v="380G-Services Plastic-GRIP"/>
    <n v="0"/>
    <n v="0"/>
    <x v="3"/>
    <n v="1866.23"/>
    <n v="-274484.59999999998"/>
    <n v="3.9699999999999996E-3"/>
    <n v="5640997.8899999997"/>
    <n v="0"/>
    <n v="0"/>
    <n v="0"/>
    <n v="0"/>
    <n v="0"/>
    <n v="0"/>
    <n v="1866.23"/>
    <n v="8475.6"/>
    <n v="8475.6"/>
    <n v="1866.23"/>
    <n v="1431686.6"/>
    <n v="10341.83"/>
  </r>
  <r>
    <n v="1"/>
    <d v="2020-05-01T00:00:00"/>
    <d v="2021-06-01T00:00:00"/>
    <n v="200321"/>
    <x v="3"/>
    <n v="7281755.5300000003"/>
    <n v="7281755.5300000003"/>
    <n v="1.8030000000000001E-2"/>
    <n v="10940.84"/>
    <n v="1717112.04"/>
    <n v="0"/>
    <n v="-7885.22"/>
    <n v="0"/>
    <n v="0"/>
    <n v="0"/>
    <n v="0"/>
    <n v="0"/>
    <n v="0"/>
    <n v="0"/>
    <n v="0"/>
    <n v="0"/>
    <s v="FN-380G-Services GRIP-FNSF"/>
    <x v="12"/>
    <n v="15"/>
    <s v="Nat Gas Distribution Plant"/>
    <s v="380G-Services Plastic-GRIP"/>
    <n v="0"/>
    <n v="0"/>
    <x v="3"/>
    <n v="2409.0500000000002"/>
    <n v="-279960.77"/>
    <n v="3.9699999999999996E-3"/>
    <n v="7281755.5300000003"/>
    <n v="0"/>
    <n v="0"/>
    <n v="0"/>
    <n v="0"/>
    <n v="0"/>
    <n v="0"/>
    <n v="2409.0500000000002"/>
    <n v="10940.84"/>
    <n v="10940.84"/>
    <n v="2409.0500000000002"/>
    <n v="1437151.27"/>
    <n v="13349.89"/>
  </r>
  <r>
    <n v="1"/>
    <d v="2020-05-01T00:00:00"/>
    <d v="2021-06-01T00:00:00"/>
    <n v="200321"/>
    <x v="4"/>
    <n v="7682059.3899999997"/>
    <n v="7682059.3899999997"/>
    <n v="1.8030000000000001E-2"/>
    <n v="11542.29"/>
    <n v="1728654.33"/>
    <n v="0"/>
    <n v="0"/>
    <n v="0"/>
    <n v="0"/>
    <n v="0"/>
    <n v="0"/>
    <n v="0"/>
    <n v="0"/>
    <n v="0"/>
    <n v="0"/>
    <n v="0"/>
    <s v="FN-380G-Services GRIP-FNSF"/>
    <x v="12"/>
    <n v="15"/>
    <s v="Nat Gas Distribution Plant"/>
    <s v="380G-Services Plastic-GRIP"/>
    <n v="0"/>
    <n v="0"/>
    <x v="3"/>
    <n v="2541.48"/>
    <n v="-277419.28999999998"/>
    <n v="3.9699999999999996E-3"/>
    <n v="7682059.3899999997"/>
    <n v="0"/>
    <n v="0"/>
    <n v="0"/>
    <n v="0"/>
    <n v="0"/>
    <n v="0"/>
    <n v="2541.48"/>
    <n v="11542.29"/>
    <n v="11542.29"/>
    <n v="2541.48"/>
    <n v="1451235.04"/>
    <n v="14083.77"/>
  </r>
  <r>
    <n v="1"/>
    <d v="2020-05-01T00:00:00"/>
    <d v="2021-06-01T00:00:00"/>
    <n v="200321"/>
    <x v="5"/>
    <n v="8187773.75"/>
    <n v="8187773.75"/>
    <n v="1.8030000000000001E-2"/>
    <n v="12302.13"/>
    <n v="2608379.62"/>
    <n v="0"/>
    <n v="0"/>
    <n v="0"/>
    <n v="0"/>
    <n v="0"/>
    <n v="0"/>
    <n v="0"/>
    <n v="0"/>
    <n v="867423.16"/>
    <n v="0"/>
    <n v="0"/>
    <s v="FN-380G-Services GRIP-FNSF"/>
    <x v="12"/>
    <n v="15"/>
    <s v="Nat Gas Distribution Plant"/>
    <s v="380G-Services Plastic-GRIP"/>
    <n v="0"/>
    <n v="0"/>
    <x v="3"/>
    <n v="2708.79"/>
    <n v="-1213042.93"/>
    <n v="3.9699999999999996E-3"/>
    <n v="8187773.75"/>
    <n v="0"/>
    <n v="0"/>
    <n v="0"/>
    <n v="0"/>
    <n v="0"/>
    <n v="0"/>
    <n v="2708.79"/>
    <n v="12302.130000000001"/>
    <n v="12302.13"/>
    <n v="2708.79"/>
    <n v="1395336.6900000002"/>
    <n v="15010.919999999998"/>
  </r>
  <r>
    <n v="1"/>
    <d v="2020-05-01T00:00:00"/>
    <d v="2021-06-01T00:00:00"/>
    <n v="157"/>
    <x v="0"/>
    <n v="0"/>
    <n v="0"/>
    <n v="3.5999999999999997E-2"/>
    <n v="0"/>
    <n v="0"/>
    <n v="0"/>
    <n v="0"/>
    <n v="0"/>
    <n v="0"/>
    <n v="0"/>
    <n v="0"/>
    <n v="0"/>
    <n v="0"/>
    <n v="0"/>
    <n v="0"/>
    <n v="0"/>
    <s v="FN-3810-Meters"/>
    <x v="13"/>
    <n v="15"/>
    <s v="Nat Gas Distribution Plant"/>
    <s v="381-Met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7"/>
    <x v="1"/>
    <n v="0"/>
    <n v="0"/>
    <n v="3.5999999999999997E-2"/>
    <n v="0"/>
    <n v="0"/>
    <n v="0"/>
    <n v="0"/>
    <n v="0"/>
    <n v="0"/>
    <n v="0"/>
    <n v="0"/>
    <n v="0"/>
    <n v="0"/>
    <n v="0"/>
    <n v="0"/>
    <n v="0"/>
    <s v="FN-3810-Meters"/>
    <x v="13"/>
    <n v="15"/>
    <s v="Nat Gas Distribution Plant"/>
    <s v="381-Met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7"/>
    <x v="2"/>
    <n v="0"/>
    <n v="0"/>
    <n v="3.5999999999999997E-2"/>
    <n v="0"/>
    <n v="0"/>
    <n v="0"/>
    <n v="0"/>
    <n v="0"/>
    <n v="0"/>
    <n v="0"/>
    <n v="0"/>
    <n v="0"/>
    <n v="0"/>
    <n v="0"/>
    <n v="0"/>
    <n v="0"/>
    <s v="FN-3810-Meters"/>
    <x v="13"/>
    <n v="15"/>
    <s v="Nat Gas Distribution Plant"/>
    <s v="381-Met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7"/>
    <x v="3"/>
    <n v="0"/>
    <n v="0"/>
    <n v="3.5999999999999997E-2"/>
    <n v="0"/>
    <n v="0"/>
    <n v="0"/>
    <n v="0"/>
    <n v="0"/>
    <n v="0"/>
    <n v="0"/>
    <n v="0"/>
    <n v="0"/>
    <n v="-1036841.38"/>
    <n v="1036841.38"/>
    <n v="0"/>
    <n v="0"/>
    <s v="FN-3810-Meters"/>
    <x v="13"/>
    <n v="15"/>
    <s v="Nat Gas Distribution Plant"/>
    <s v="381-Met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7"/>
    <x v="4"/>
    <n v="0"/>
    <n v="0"/>
    <n v="3.5999999999999997E-2"/>
    <n v="0"/>
    <n v="0"/>
    <n v="0"/>
    <n v="0"/>
    <n v="0"/>
    <n v="0"/>
    <n v="0"/>
    <n v="0"/>
    <n v="0"/>
    <n v="0"/>
    <n v="0"/>
    <n v="0"/>
    <n v="0"/>
    <s v="FN-3810-Meters"/>
    <x v="13"/>
    <n v="15"/>
    <s v="Nat Gas Distribution Plant"/>
    <s v="381-Met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7"/>
    <x v="5"/>
    <n v="0"/>
    <n v="0"/>
    <n v="3.5999999999999997E-2"/>
    <n v="0"/>
    <n v="0"/>
    <n v="0"/>
    <n v="0"/>
    <n v="0"/>
    <n v="0"/>
    <n v="0"/>
    <n v="0"/>
    <n v="0"/>
    <n v="0"/>
    <n v="0"/>
    <n v="0"/>
    <n v="0"/>
    <s v="FN-3810-Meters"/>
    <x v="13"/>
    <n v="15"/>
    <s v="Nat Gas Distribution Plant"/>
    <s v="381-Met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0"/>
    <x v="0"/>
    <n v="12310154.189999999"/>
    <n v="12310154.189999999"/>
    <n v="3.5999999999999997E-2"/>
    <n v="36930.46"/>
    <n v="962435.74"/>
    <n v="0"/>
    <n v="0"/>
    <n v="0"/>
    <n v="0"/>
    <n v="0"/>
    <n v="0"/>
    <n v="0"/>
    <n v="0"/>
    <n v="0"/>
    <n v="0"/>
    <n v="0"/>
    <s v="FN-3810-Meters-FNCF"/>
    <x v="13"/>
    <n v="15"/>
    <s v="Nat Gas Distribution Plant"/>
    <s v="381-Meters"/>
    <n v="0"/>
    <n v="0"/>
    <x v="3"/>
    <n v="0"/>
    <n v="0"/>
    <n v="0"/>
    <n v="12310154.189999999"/>
    <n v="0"/>
    <n v="0"/>
    <n v="0"/>
    <n v="0"/>
    <n v="0"/>
    <n v="0"/>
    <n v="0"/>
    <n v="36930.46"/>
    <n v="36930.46"/>
    <n v="0"/>
    <n v="962435.74"/>
    <n v="36930.46"/>
  </r>
  <r>
    <n v="1"/>
    <d v="2020-05-01T00:00:00"/>
    <d v="2021-06-01T00:00:00"/>
    <n v="200230"/>
    <x v="1"/>
    <n v="12379502.17"/>
    <n v="12379502.17"/>
    <n v="3.5999999999999997E-2"/>
    <n v="37138.51"/>
    <n v="999574.25"/>
    <n v="0"/>
    <n v="0"/>
    <n v="0"/>
    <n v="0"/>
    <n v="0"/>
    <n v="0"/>
    <n v="0"/>
    <n v="0"/>
    <n v="0"/>
    <n v="0"/>
    <n v="0"/>
    <s v="FN-3810-Meters-FNCF"/>
    <x v="13"/>
    <n v="15"/>
    <s v="Nat Gas Distribution Plant"/>
    <s v="381-Meters"/>
    <n v="0"/>
    <n v="0"/>
    <x v="3"/>
    <n v="0"/>
    <n v="0"/>
    <n v="0"/>
    <n v="12379502.17"/>
    <n v="0"/>
    <n v="0"/>
    <n v="0"/>
    <n v="0"/>
    <n v="0"/>
    <n v="0"/>
    <n v="0"/>
    <n v="37138.51"/>
    <n v="37138.51"/>
    <n v="0"/>
    <n v="999574.25"/>
    <n v="37138.51"/>
  </r>
  <r>
    <n v="1"/>
    <d v="2020-05-01T00:00:00"/>
    <d v="2021-06-01T00:00:00"/>
    <n v="200230"/>
    <x v="2"/>
    <n v="12422376.890000001"/>
    <n v="12422376.890000001"/>
    <n v="3.5999999999999997E-2"/>
    <n v="37267.129999999997"/>
    <n v="1036841.38"/>
    <n v="0"/>
    <n v="0"/>
    <n v="0"/>
    <n v="0"/>
    <n v="0"/>
    <n v="0"/>
    <n v="0"/>
    <n v="0"/>
    <n v="0"/>
    <n v="0"/>
    <n v="0"/>
    <s v="FN-3810-Meters-FNCF"/>
    <x v="13"/>
    <n v="15"/>
    <s v="Nat Gas Distribution Plant"/>
    <s v="381-Meters"/>
    <n v="0"/>
    <n v="0"/>
    <x v="3"/>
    <n v="0"/>
    <n v="0"/>
    <n v="0"/>
    <n v="12422376.890000001"/>
    <n v="0"/>
    <n v="0"/>
    <n v="0"/>
    <n v="0"/>
    <n v="0"/>
    <n v="0"/>
    <n v="0"/>
    <n v="37267.129999999997"/>
    <n v="37267.129999999997"/>
    <n v="0"/>
    <n v="1036841.38"/>
    <n v="37267.129999999997"/>
  </r>
  <r>
    <n v="1"/>
    <d v="2020-05-01T00:00:00"/>
    <d v="2021-06-01T00:00:00"/>
    <n v="200230"/>
    <x v="3"/>
    <n v="12496451.560000001"/>
    <n v="12496451.560000001"/>
    <n v="3.5999999999999997E-2"/>
    <n v="37489.35"/>
    <n v="336207.1"/>
    <n v="0"/>
    <n v="0"/>
    <n v="0"/>
    <n v="0"/>
    <n v="0"/>
    <n v="0"/>
    <n v="0"/>
    <n v="-1036841.38"/>
    <n v="298717.75"/>
    <n v="0"/>
    <n v="0"/>
    <s v="FN-3810-Meters-FNCF"/>
    <x v="13"/>
    <n v="15"/>
    <s v="Nat Gas Distribution Plant"/>
    <s v="381-Meters"/>
    <n v="0"/>
    <n v="0"/>
    <x v="3"/>
    <n v="0"/>
    <n v="0"/>
    <n v="0"/>
    <n v="12496451.560000001"/>
    <n v="0"/>
    <n v="0"/>
    <n v="0"/>
    <n v="0"/>
    <n v="0"/>
    <n v="0"/>
    <n v="0"/>
    <n v="37489.35"/>
    <n v="37489.35"/>
    <n v="0"/>
    <n v="336207.1"/>
    <n v="37489.35"/>
  </r>
  <r>
    <n v="1"/>
    <d v="2020-05-01T00:00:00"/>
    <d v="2021-06-01T00:00:00"/>
    <n v="200230"/>
    <x v="4"/>
    <n v="3197405.41"/>
    <n v="3197405.41"/>
    <n v="3.5999999999999997E-2"/>
    <n v="9592.2199999999993"/>
    <n v="345799.32"/>
    <n v="0"/>
    <n v="0"/>
    <n v="0"/>
    <n v="0"/>
    <n v="0"/>
    <n v="0"/>
    <n v="0"/>
    <n v="0"/>
    <n v="0"/>
    <n v="0"/>
    <n v="0"/>
    <s v="FN-3810-Meters-FNCF"/>
    <x v="13"/>
    <n v="15"/>
    <s v="Nat Gas Distribution Plant"/>
    <s v="381-Meters"/>
    <n v="0"/>
    <n v="0"/>
    <x v="3"/>
    <n v="0"/>
    <n v="0"/>
    <n v="0"/>
    <n v="3197405.41"/>
    <n v="0"/>
    <n v="0"/>
    <n v="0"/>
    <n v="0"/>
    <n v="0"/>
    <n v="0"/>
    <n v="0"/>
    <n v="9592.2199999999993"/>
    <n v="9592.2199999999993"/>
    <n v="0"/>
    <n v="345799.32"/>
    <n v="9592.2199999999993"/>
  </r>
  <r>
    <n v="1"/>
    <d v="2020-05-01T00:00:00"/>
    <d v="2021-06-01T00:00:00"/>
    <n v="200230"/>
    <x v="5"/>
    <n v="3206768.6400000001"/>
    <n v="3206768.6400000001"/>
    <n v="3.5999999999999997E-2"/>
    <n v="9620.31"/>
    <n v="355419.63"/>
    <n v="0"/>
    <n v="0"/>
    <n v="0"/>
    <n v="0"/>
    <n v="0"/>
    <n v="0"/>
    <n v="0"/>
    <n v="0"/>
    <n v="0"/>
    <n v="0"/>
    <n v="0"/>
    <s v="FN-3810-Meters-FNCF"/>
    <x v="13"/>
    <n v="15"/>
    <s v="Nat Gas Distribution Plant"/>
    <s v="381-Meters"/>
    <n v="0"/>
    <n v="0"/>
    <x v="3"/>
    <n v="0"/>
    <n v="0"/>
    <n v="0"/>
    <n v="3206768.6400000001"/>
    <n v="0"/>
    <n v="0"/>
    <n v="0"/>
    <n v="0"/>
    <n v="0"/>
    <n v="0"/>
    <n v="0"/>
    <n v="9620.31"/>
    <n v="9620.31"/>
    <n v="0"/>
    <n v="355419.63"/>
    <n v="9620.31"/>
  </r>
  <r>
    <n v="1"/>
    <d v="2020-05-01T00:00:00"/>
    <d v="2021-06-01T00:00:00"/>
    <n v="200276"/>
    <x v="0"/>
    <n v="327217.88"/>
    <n v="327217.88"/>
    <n v="3.5999999999999997E-2"/>
    <n v="981.65"/>
    <n v="71700.240000000005"/>
    <n v="0"/>
    <n v="0"/>
    <n v="0"/>
    <n v="0"/>
    <n v="0"/>
    <n v="0"/>
    <n v="0"/>
    <n v="0"/>
    <n v="0"/>
    <n v="0"/>
    <n v="0"/>
    <s v="FN-3810-Meters-FNFB"/>
    <x v="13"/>
    <n v="15"/>
    <s v="Nat Gas Distribution Plant"/>
    <s v="381-Meters"/>
    <n v="0"/>
    <n v="0"/>
    <x v="3"/>
    <n v="0"/>
    <n v="0"/>
    <n v="0"/>
    <n v="327217.88"/>
    <n v="0"/>
    <n v="0"/>
    <n v="0"/>
    <n v="0"/>
    <n v="0"/>
    <n v="0"/>
    <n v="0"/>
    <n v="981.65"/>
    <n v="981.65"/>
    <n v="0"/>
    <n v="71700.240000000005"/>
    <n v="981.65"/>
  </r>
  <r>
    <n v="1"/>
    <d v="2020-05-01T00:00:00"/>
    <d v="2021-06-01T00:00:00"/>
    <n v="200276"/>
    <x v="1"/>
    <n v="327217.88"/>
    <n v="327217.88"/>
    <n v="3.5999999999999997E-2"/>
    <n v="981.65"/>
    <n v="72681.89"/>
    <n v="0"/>
    <n v="0"/>
    <n v="0"/>
    <n v="0"/>
    <n v="0"/>
    <n v="0"/>
    <n v="0"/>
    <n v="0"/>
    <n v="0"/>
    <n v="0"/>
    <n v="0"/>
    <s v="FN-3810-Meters-FNFB"/>
    <x v="13"/>
    <n v="15"/>
    <s v="Nat Gas Distribution Plant"/>
    <s v="381-Meters"/>
    <n v="0"/>
    <n v="0"/>
    <x v="3"/>
    <n v="0"/>
    <n v="0"/>
    <n v="0"/>
    <n v="327217.88"/>
    <n v="0"/>
    <n v="0"/>
    <n v="0"/>
    <n v="0"/>
    <n v="0"/>
    <n v="0"/>
    <n v="0"/>
    <n v="981.65"/>
    <n v="981.65"/>
    <n v="0"/>
    <n v="72681.89"/>
    <n v="981.65"/>
  </r>
  <r>
    <n v="1"/>
    <d v="2020-05-01T00:00:00"/>
    <d v="2021-06-01T00:00:00"/>
    <n v="200276"/>
    <x v="2"/>
    <n v="330481.38"/>
    <n v="330481.38"/>
    <n v="3.5999999999999997E-2"/>
    <n v="991.44"/>
    <n v="73673.33"/>
    <n v="0"/>
    <n v="0"/>
    <n v="0"/>
    <n v="0"/>
    <n v="0"/>
    <n v="0"/>
    <n v="0"/>
    <n v="0"/>
    <n v="0"/>
    <n v="0"/>
    <n v="0"/>
    <s v="FN-3810-Meters-FNFB"/>
    <x v="13"/>
    <n v="15"/>
    <s v="Nat Gas Distribution Plant"/>
    <s v="381-Meters"/>
    <n v="0"/>
    <n v="0"/>
    <x v="3"/>
    <n v="0"/>
    <n v="0"/>
    <n v="0"/>
    <n v="330481.38"/>
    <n v="0"/>
    <n v="0"/>
    <n v="0"/>
    <n v="0"/>
    <n v="0"/>
    <n v="0"/>
    <n v="0"/>
    <n v="991.44"/>
    <n v="991.44"/>
    <n v="0"/>
    <n v="73673.33"/>
    <n v="991.44"/>
  </r>
  <r>
    <n v="1"/>
    <d v="2020-05-01T00:00:00"/>
    <d v="2021-06-01T00:00:00"/>
    <n v="200276"/>
    <x v="3"/>
    <n v="365684.54"/>
    <n v="365684.54"/>
    <n v="3.5999999999999997E-2"/>
    <n v="1097.05"/>
    <n v="76043.33"/>
    <n v="0"/>
    <n v="0"/>
    <n v="0"/>
    <n v="0"/>
    <n v="0"/>
    <n v="0"/>
    <n v="0"/>
    <n v="0"/>
    <n v="1272.95"/>
    <n v="0"/>
    <n v="0"/>
    <s v="FN-3810-Meters-FNFB"/>
    <x v="13"/>
    <n v="15"/>
    <s v="Nat Gas Distribution Plant"/>
    <s v="381-Meters"/>
    <n v="0"/>
    <n v="0"/>
    <x v="3"/>
    <n v="0"/>
    <n v="0"/>
    <n v="0"/>
    <n v="365684.54"/>
    <n v="0"/>
    <n v="0"/>
    <n v="0"/>
    <n v="0"/>
    <n v="0"/>
    <n v="0"/>
    <n v="0"/>
    <n v="1097.05"/>
    <n v="1097.05"/>
    <n v="0"/>
    <n v="76043.33"/>
    <n v="1097.05"/>
  </r>
  <r>
    <n v="1"/>
    <d v="2020-05-01T00:00:00"/>
    <d v="2021-06-01T00:00:00"/>
    <n v="200276"/>
    <x v="4"/>
    <n v="495412.05"/>
    <n v="495412.05"/>
    <n v="3.5999999999999997E-2"/>
    <n v="1486.24"/>
    <n v="77529.570000000007"/>
    <n v="0"/>
    <n v="0"/>
    <n v="0"/>
    <n v="0"/>
    <n v="0"/>
    <n v="0"/>
    <n v="0"/>
    <n v="0"/>
    <n v="0"/>
    <n v="0"/>
    <n v="0"/>
    <s v="FN-3810-Meters-FNFB"/>
    <x v="13"/>
    <n v="15"/>
    <s v="Nat Gas Distribution Plant"/>
    <s v="381-Meters"/>
    <n v="0"/>
    <n v="0"/>
    <x v="3"/>
    <n v="0"/>
    <n v="0"/>
    <n v="0"/>
    <n v="495412.05"/>
    <n v="0"/>
    <n v="0"/>
    <n v="0"/>
    <n v="0"/>
    <n v="0"/>
    <n v="0"/>
    <n v="0"/>
    <n v="1486.24"/>
    <n v="1486.24"/>
    <n v="0"/>
    <n v="77529.570000000007"/>
    <n v="1486.24"/>
  </r>
  <r>
    <n v="1"/>
    <d v="2020-05-01T00:00:00"/>
    <d v="2021-06-01T00:00:00"/>
    <n v="200276"/>
    <x v="5"/>
    <n v="503825.86"/>
    <n v="503825.86"/>
    <n v="3.5999999999999997E-2"/>
    <n v="1511.48"/>
    <n v="79041.05"/>
    <n v="0"/>
    <n v="0"/>
    <n v="0"/>
    <n v="0"/>
    <n v="0"/>
    <n v="0"/>
    <n v="0"/>
    <n v="0"/>
    <n v="0"/>
    <n v="0"/>
    <n v="0"/>
    <s v="FN-3810-Meters-FNFB"/>
    <x v="13"/>
    <n v="15"/>
    <s v="Nat Gas Distribution Plant"/>
    <s v="381-Meters"/>
    <n v="0"/>
    <n v="0"/>
    <x v="3"/>
    <n v="0"/>
    <n v="0"/>
    <n v="0"/>
    <n v="503825.86"/>
    <n v="0"/>
    <n v="0"/>
    <n v="0"/>
    <n v="0"/>
    <n v="0"/>
    <n v="0"/>
    <n v="0"/>
    <n v="1511.48"/>
    <n v="1511.48"/>
    <n v="0"/>
    <n v="79041.05"/>
    <n v="1511.48"/>
  </r>
  <r>
    <n v="1"/>
    <d v="2020-05-01T00:00:00"/>
    <d v="2021-06-01T00:00:00"/>
    <n v="200322"/>
    <x v="0"/>
    <n v="798496.63"/>
    <n v="798496.63"/>
    <n v="3.5999999999999997E-2"/>
    <n v="2395.4899999999998"/>
    <n v="3589035.2"/>
    <n v="0"/>
    <n v="0"/>
    <n v="-2395.4899999999998"/>
    <n v="0"/>
    <n v="0"/>
    <n v="0"/>
    <n v="0"/>
    <n v="0"/>
    <n v="0"/>
    <n v="0"/>
    <n v="0"/>
    <s v="FN-3810-Meters-FNSF"/>
    <x v="13"/>
    <n v="15"/>
    <s v="Nat Gas Distribution Plant"/>
    <s v="381-Meters"/>
    <n v="0"/>
    <n v="0"/>
    <x v="3"/>
    <n v="0"/>
    <n v="0"/>
    <n v="0"/>
    <n v="798496.63"/>
    <n v="0"/>
    <n v="0"/>
    <n v="0"/>
    <n v="0"/>
    <n v="0"/>
    <n v="0"/>
    <n v="0"/>
    <n v="0"/>
    <n v="0"/>
    <n v="0"/>
    <n v="3589035.2"/>
    <n v="0"/>
  </r>
  <r>
    <n v="1"/>
    <d v="2020-05-01T00:00:00"/>
    <d v="2021-06-01T00:00:00"/>
    <n v="200322"/>
    <x v="1"/>
    <n v="1145327.45"/>
    <n v="1145327.45"/>
    <n v="3.5999999999999997E-2"/>
    <n v="3435.98"/>
    <n v="3589035.2"/>
    <n v="0"/>
    <n v="0"/>
    <n v="-3435.98"/>
    <n v="0"/>
    <n v="0"/>
    <n v="0"/>
    <n v="0"/>
    <n v="0"/>
    <n v="0"/>
    <n v="0"/>
    <n v="0"/>
    <s v="FN-3810-Meters-FNSF"/>
    <x v="13"/>
    <n v="15"/>
    <s v="Nat Gas Distribution Plant"/>
    <s v="381-Meters"/>
    <n v="0"/>
    <n v="0"/>
    <x v="3"/>
    <n v="0"/>
    <n v="0"/>
    <n v="0"/>
    <n v="1145327.45"/>
    <n v="0"/>
    <n v="0"/>
    <n v="0"/>
    <n v="0"/>
    <n v="0"/>
    <n v="0"/>
    <n v="0"/>
    <n v="0"/>
    <n v="0"/>
    <n v="0"/>
    <n v="3589035.2"/>
    <n v="0"/>
  </r>
  <r>
    <n v="1"/>
    <d v="2020-05-01T00:00:00"/>
    <d v="2021-06-01T00:00:00"/>
    <n v="200322"/>
    <x v="2"/>
    <n v="1236893.52"/>
    <n v="1236893.52"/>
    <n v="3.5999999999999997E-2"/>
    <n v="3710.68"/>
    <n v="3598577.35"/>
    <n v="9542.15"/>
    <n v="0"/>
    <n v="-3710.68"/>
    <n v="0"/>
    <n v="0"/>
    <n v="0"/>
    <n v="0"/>
    <n v="0"/>
    <n v="0"/>
    <n v="0"/>
    <n v="0"/>
    <s v="FN-3810-Meters-FNSF"/>
    <x v="13"/>
    <n v="15"/>
    <s v="Nat Gas Distribution Plant"/>
    <s v="381-Meters"/>
    <n v="0"/>
    <n v="0"/>
    <x v="3"/>
    <n v="0"/>
    <n v="0"/>
    <n v="0"/>
    <n v="1236893.52"/>
    <n v="0"/>
    <n v="0"/>
    <n v="0"/>
    <n v="0"/>
    <n v="0"/>
    <n v="0"/>
    <n v="0"/>
    <n v="9542.15"/>
    <n v="9542.15"/>
    <n v="0"/>
    <n v="3598577.35"/>
    <n v="9542.15"/>
  </r>
  <r>
    <n v="1"/>
    <d v="2020-05-01T00:00:00"/>
    <d v="2021-06-01T00:00:00"/>
    <n v="200322"/>
    <x v="3"/>
    <n v="1496994.94"/>
    <n v="1496994.94"/>
    <n v="3.5999999999999997E-2"/>
    <n v="4490.9799999999996"/>
    <n v="4339919.01"/>
    <n v="0"/>
    <n v="0"/>
    <n v="0"/>
    <n v="0"/>
    <n v="0"/>
    <n v="0"/>
    <n v="0"/>
    <n v="0"/>
    <n v="736850.68"/>
    <n v="0"/>
    <n v="0"/>
    <s v="FN-3810-Meters-FNSF"/>
    <x v="13"/>
    <n v="15"/>
    <s v="Nat Gas Distribution Plant"/>
    <s v="381-Meters"/>
    <n v="0"/>
    <n v="0"/>
    <x v="3"/>
    <n v="0"/>
    <n v="0"/>
    <n v="0"/>
    <n v="1496994.94"/>
    <n v="0"/>
    <n v="0"/>
    <n v="0"/>
    <n v="0"/>
    <n v="0"/>
    <n v="0"/>
    <n v="0"/>
    <n v="4490.9800000000005"/>
    <n v="4490.9799999999996"/>
    <n v="0"/>
    <n v="4339919.01"/>
    <n v="4490.9799999999996"/>
  </r>
  <r>
    <n v="1"/>
    <d v="2020-05-01T00:00:00"/>
    <d v="2021-06-01T00:00:00"/>
    <n v="200322"/>
    <x v="4"/>
    <n v="10886463.369999999"/>
    <n v="10886463.369999999"/>
    <n v="3.5999999999999997E-2"/>
    <n v="32659.39"/>
    <n v="4372578.4000000004"/>
    <n v="0"/>
    <n v="0"/>
    <n v="0"/>
    <n v="0"/>
    <n v="0"/>
    <n v="0"/>
    <n v="0"/>
    <n v="0"/>
    <n v="0"/>
    <n v="0"/>
    <n v="0"/>
    <s v="FN-3810-Meters-FNSF"/>
    <x v="13"/>
    <n v="15"/>
    <s v="Nat Gas Distribution Plant"/>
    <s v="381-Meters"/>
    <n v="0"/>
    <n v="0"/>
    <x v="3"/>
    <n v="0"/>
    <n v="0"/>
    <n v="0"/>
    <n v="10886463.369999999"/>
    <n v="0"/>
    <n v="0"/>
    <n v="0"/>
    <n v="0"/>
    <n v="0"/>
    <n v="0"/>
    <n v="0"/>
    <n v="32659.39"/>
    <n v="32659.39"/>
    <n v="0"/>
    <n v="4372578.4000000004"/>
    <n v="32659.39"/>
  </r>
  <r>
    <n v="1"/>
    <d v="2020-05-01T00:00:00"/>
    <d v="2021-06-01T00:00:00"/>
    <n v="200322"/>
    <x v="5"/>
    <n v="10976711.800000001"/>
    <n v="10976711.800000001"/>
    <n v="3.5999999999999997E-2"/>
    <n v="32930.14"/>
    <n v="4405508.54"/>
    <n v="0"/>
    <n v="0"/>
    <n v="0"/>
    <n v="0"/>
    <n v="0"/>
    <n v="0"/>
    <n v="0"/>
    <n v="0"/>
    <n v="0"/>
    <n v="0"/>
    <n v="0"/>
    <s v="FN-3810-Meters-FNSF"/>
    <x v="13"/>
    <n v="15"/>
    <s v="Nat Gas Distribution Plant"/>
    <s v="381-Meters"/>
    <n v="0"/>
    <n v="0"/>
    <x v="3"/>
    <n v="0"/>
    <n v="0"/>
    <n v="0"/>
    <n v="10976711.800000001"/>
    <n v="0"/>
    <n v="0"/>
    <n v="0"/>
    <n v="0"/>
    <n v="0"/>
    <n v="0"/>
    <n v="0"/>
    <n v="32930.14"/>
    <n v="32930.14"/>
    <n v="0"/>
    <n v="4405508.54"/>
    <n v="32930.14"/>
  </r>
  <r>
    <n v="1"/>
    <d v="2020-05-01T00:00:00"/>
    <d v="2021-06-01T00:00:00"/>
    <n v="158"/>
    <x v="0"/>
    <n v="0"/>
    <n v="0"/>
    <n v="2.9090000000000001E-2"/>
    <n v="0"/>
    <n v="0"/>
    <n v="0"/>
    <n v="0"/>
    <n v="0"/>
    <n v="0"/>
    <n v="0"/>
    <n v="0"/>
    <n v="0"/>
    <n v="0"/>
    <n v="0"/>
    <n v="0"/>
    <n v="0"/>
    <s v="FN-3820-Meter Installs"/>
    <x v="15"/>
    <n v="15"/>
    <s v="Nat Gas Distribution Plant"/>
    <s v="382-Meter Installations"/>
    <n v="0"/>
    <n v="0"/>
    <x v="3"/>
    <n v="0"/>
    <n v="0"/>
    <n v="2.90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8"/>
    <x v="1"/>
    <n v="0"/>
    <n v="0"/>
    <n v="2.9090000000000001E-2"/>
    <n v="0"/>
    <n v="0"/>
    <n v="0"/>
    <n v="0"/>
    <n v="0"/>
    <n v="0"/>
    <n v="0"/>
    <n v="0"/>
    <n v="0"/>
    <n v="0"/>
    <n v="0"/>
    <n v="0"/>
    <n v="0"/>
    <s v="FN-3820-Meter Installs"/>
    <x v="15"/>
    <n v="15"/>
    <s v="Nat Gas Distribution Plant"/>
    <s v="382-Meter Installations"/>
    <n v="0"/>
    <n v="0"/>
    <x v="3"/>
    <n v="0"/>
    <n v="0"/>
    <n v="2.90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8"/>
    <x v="2"/>
    <n v="0"/>
    <n v="0"/>
    <n v="2.9090000000000001E-2"/>
    <n v="0"/>
    <n v="0"/>
    <n v="0"/>
    <n v="0"/>
    <n v="0"/>
    <n v="0"/>
    <n v="0"/>
    <n v="0"/>
    <n v="0"/>
    <n v="0"/>
    <n v="0"/>
    <n v="0"/>
    <n v="0"/>
    <s v="FN-3820-Meter Installs"/>
    <x v="15"/>
    <n v="15"/>
    <s v="Nat Gas Distribution Plant"/>
    <s v="382-Meter Installations"/>
    <n v="0"/>
    <n v="0"/>
    <x v="3"/>
    <n v="0"/>
    <n v="0"/>
    <n v="2.90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8"/>
    <x v="3"/>
    <n v="0"/>
    <n v="0"/>
    <n v="2.9090000000000001E-2"/>
    <n v="0"/>
    <n v="0"/>
    <n v="0"/>
    <n v="0"/>
    <n v="0"/>
    <n v="0"/>
    <n v="0"/>
    <n v="0"/>
    <n v="0"/>
    <n v="0"/>
    <n v="0"/>
    <n v="0"/>
    <n v="0"/>
    <s v="FN-3820-Meter Installs"/>
    <x v="15"/>
    <n v="15"/>
    <s v="Nat Gas Distribution Plant"/>
    <s v="382-Meter Installations"/>
    <n v="0"/>
    <n v="0"/>
    <x v="3"/>
    <n v="0"/>
    <n v="0"/>
    <n v="2.90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8"/>
    <x v="4"/>
    <n v="0"/>
    <n v="0"/>
    <n v="2.9090000000000001E-2"/>
    <n v="0"/>
    <n v="0"/>
    <n v="0"/>
    <n v="0"/>
    <n v="0"/>
    <n v="0"/>
    <n v="0"/>
    <n v="0"/>
    <n v="0"/>
    <n v="0"/>
    <n v="0"/>
    <n v="0"/>
    <n v="0"/>
    <s v="FN-3820-Meter Installs"/>
    <x v="15"/>
    <n v="15"/>
    <s v="Nat Gas Distribution Plant"/>
    <s v="382-Meter Installations"/>
    <n v="0"/>
    <n v="0"/>
    <x v="3"/>
    <n v="0"/>
    <n v="0"/>
    <n v="2.90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8"/>
    <x v="5"/>
    <n v="0"/>
    <n v="0"/>
    <n v="2.9090000000000001E-2"/>
    <n v="0"/>
    <n v="0"/>
    <n v="0"/>
    <n v="0"/>
    <n v="0"/>
    <n v="0"/>
    <n v="0"/>
    <n v="0"/>
    <n v="0"/>
    <n v="0"/>
    <n v="0"/>
    <n v="0"/>
    <n v="0"/>
    <s v="FN-3820-Meter Installs"/>
    <x v="15"/>
    <n v="15"/>
    <s v="Nat Gas Distribution Plant"/>
    <s v="382-Meter Installations"/>
    <n v="0"/>
    <n v="0"/>
    <x v="3"/>
    <n v="0"/>
    <n v="0"/>
    <n v="2.9099999999999998E-3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1"/>
    <x v="0"/>
    <n v="10034041.880000001"/>
    <n v="10034041.880000001"/>
    <n v="2.9090000000000001E-2"/>
    <n v="24324.19"/>
    <n v="1140678.27"/>
    <n v="0"/>
    <n v="-947.96"/>
    <n v="0"/>
    <n v="0"/>
    <n v="0"/>
    <n v="0"/>
    <n v="0"/>
    <n v="0"/>
    <n v="0"/>
    <n v="0"/>
    <n v="0"/>
    <s v="FN-3820-Meter Installs-FNCF"/>
    <x v="15"/>
    <n v="15"/>
    <s v="Nat Gas Distribution Plant"/>
    <s v="382-Meter Installations"/>
    <n v="0"/>
    <n v="0"/>
    <x v="3"/>
    <n v="2433.2600000000002"/>
    <n v="-49238.51"/>
    <n v="2.9099999999999998E-3"/>
    <n v="10034041.880000001"/>
    <n v="0"/>
    <n v="0"/>
    <n v="0"/>
    <n v="0"/>
    <n v="0"/>
    <n v="0"/>
    <n v="2433.2600000000002"/>
    <n v="24324.19"/>
    <n v="24324.19"/>
    <n v="2433.2600000000002"/>
    <n v="1091439.76"/>
    <n v="26757.449999999997"/>
  </r>
  <r>
    <n v="1"/>
    <d v="2020-05-01T00:00:00"/>
    <d v="2021-06-01T00:00:00"/>
    <n v="200231"/>
    <x v="1"/>
    <n v="10064767.07"/>
    <n v="10064767.07"/>
    <n v="2.9090000000000001E-2"/>
    <n v="24398.67"/>
    <n v="1165076.94"/>
    <n v="0"/>
    <n v="-5995.46"/>
    <n v="0"/>
    <n v="0"/>
    <n v="0"/>
    <n v="0"/>
    <n v="0"/>
    <n v="0"/>
    <n v="0"/>
    <n v="0"/>
    <n v="0"/>
    <s v="FN-3820-Meter Installs-FNCF"/>
    <x v="15"/>
    <n v="15"/>
    <s v="Nat Gas Distribution Plant"/>
    <s v="382-Meter Installations"/>
    <n v="0"/>
    <n v="0"/>
    <x v="3"/>
    <n v="2440.71"/>
    <n v="-52793.26"/>
    <n v="2.9099999999999998E-3"/>
    <n v="10064767.07"/>
    <n v="0"/>
    <n v="0"/>
    <n v="0"/>
    <n v="0"/>
    <n v="0"/>
    <n v="0"/>
    <n v="2440.71"/>
    <n v="24398.670000000002"/>
    <n v="24398.67"/>
    <n v="2440.71"/>
    <n v="1112283.68"/>
    <n v="26839.379999999997"/>
  </r>
  <r>
    <n v="1"/>
    <d v="2020-05-01T00:00:00"/>
    <d v="2021-06-01T00:00:00"/>
    <n v="200231"/>
    <x v="2"/>
    <n v="10105297.67"/>
    <n v="10105297.67"/>
    <n v="2.9090000000000001E-2"/>
    <n v="24496.93"/>
    <n v="1189573.8700000001"/>
    <n v="0"/>
    <n v="-1181.3399999999999"/>
    <n v="0"/>
    <n v="0"/>
    <n v="0"/>
    <n v="0"/>
    <n v="0"/>
    <n v="0"/>
    <n v="0"/>
    <n v="0"/>
    <n v="0"/>
    <s v="FN-3820-Meter Installs-FNCF"/>
    <x v="15"/>
    <n v="15"/>
    <s v="Nat Gas Distribution Plant"/>
    <s v="382-Meter Installations"/>
    <n v="0"/>
    <n v="0"/>
    <x v="3"/>
    <n v="2450.5300000000002"/>
    <n v="-51524.07"/>
    <n v="2.9099999999999998E-3"/>
    <n v="10105297.67"/>
    <n v="0"/>
    <n v="0"/>
    <n v="0"/>
    <n v="0"/>
    <n v="0"/>
    <n v="0"/>
    <n v="2450.5300000000002"/>
    <n v="24496.93"/>
    <n v="24496.93"/>
    <n v="2450.5300000000002"/>
    <n v="1138049.8"/>
    <n v="26947.46"/>
  </r>
  <r>
    <n v="1"/>
    <d v="2020-05-01T00:00:00"/>
    <d v="2021-06-01T00:00:00"/>
    <n v="200231"/>
    <x v="3"/>
    <n v="10132039.59"/>
    <n v="10132039.59"/>
    <n v="2.9090000000000001E-2"/>
    <n v="24561.75"/>
    <n v="1214135.6200000001"/>
    <n v="0"/>
    <n v="-636.49"/>
    <n v="0"/>
    <n v="0"/>
    <n v="0"/>
    <n v="0"/>
    <n v="0"/>
    <n v="0"/>
    <n v="0"/>
    <n v="0"/>
    <n v="0"/>
    <s v="FN-3820-Meter Installs-FNCF"/>
    <x v="15"/>
    <n v="15"/>
    <s v="Nat Gas Distribution Plant"/>
    <s v="382-Meter Installations"/>
    <n v="0"/>
    <n v="0"/>
    <x v="3"/>
    <n v="2457.02"/>
    <n v="-49703.54"/>
    <n v="2.9099999999999998E-3"/>
    <n v="10132039.59"/>
    <n v="0"/>
    <n v="0"/>
    <n v="0"/>
    <n v="0"/>
    <n v="0"/>
    <n v="0"/>
    <n v="2457.02"/>
    <n v="24561.75"/>
    <n v="24561.75"/>
    <n v="2457.02"/>
    <n v="1164432.08"/>
    <n v="27018.77"/>
  </r>
  <r>
    <n v="1"/>
    <d v="2020-05-01T00:00:00"/>
    <d v="2021-06-01T00:00:00"/>
    <n v="200231"/>
    <x v="4"/>
    <n v="10172234.710000001"/>
    <n v="10172234.710000001"/>
    <n v="2.9090000000000001E-2"/>
    <n v="24659.19"/>
    <n v="1238794.81"/>
    <n v="0"/>
    <n v="-695.06"/>
    <n v="0"/>
    <n v="0"/>
    <n v="0"/>
    <n v="0"/>
    <n v="0"/>
    <n v="0"/>
    <n v="0"/>
    <n v="0"/>
    <n v="0"/>
    <s v="FN-3820-Meter Installs-FNCF"/>
    <x v="15"/>
    <n v="15"/>
    <s v="Nat Gas Distribution Plant"/>
    <s v="382-Meter Installations"/>
    <n v="0"/>
    <n v="0"/>
    <x v="3"/>
    <n v="2466.77"/>
    <n v="-47931.83"/>
    <n v="2.9099999999999998E-3"/>
    <n v="10172234.710000001"/>
    <n v="0"/>
    <n v="0"/>
    <n v="0"/>
    <n v="0"/>
    <n v="0"/>
    <n v="0"/>
    <n v="2466.77"/>
    <n v="24659.190000000002"/>
    <n v="24659.19"/>
    <n v="2466.77"/>
    <n v="1190862.98"/>
    <n v="27125.96"/>
  </r>
  <r>
    <n v="1"/>
    <d v="2020-05-01T00:00:00"/>
    <d v="2021-06-01T00:00:00"/>
    <n v="200231"/>
    <x v="5"/>
    <n v="10186881.27"/>
    <n v="10186881.27"/>
    <n v="2.9090000000000001E-2"/>
    <n v="24694.7"/>
    <n v="473867.21"/>
    <n v="0"/>
    <n v="-928.32"/>
    <n v="0"/>
    <n v="0"/>
    <n v="0"/>
    <n v="0"/>
    <n v="0"/>
    <n v="-789622.3"/>
    <n v="0"/>
    <n v="0"/>
    <n v="0"/>
    <s v="FN-3820-Meter Installs-FNCF"/>
    <x v="15"/>
    <n v="15"/>
    <s v="Nat Gas Distribution Plant"/>
    <s v="382-Meter Installations"/>
    <n v="0"/>
    <n v="0"/>
    <x v="3"/>
    <n v="2470.3200000000002"/>
    <n v="-15837.53"/>
    <n v="2.9099999999999998E-3"/>
    <n v="10186881.27"/>
    <n v="0"/>
    <n v="0"/>
    <n v="0"/>
    <n v="0"/>
    <n v="0"/>
    <n v="0"/>
    <n v="2470.3200000000002"/>
    <n v="24694.7"/>
    <n v="24694.7"/>
    <n v="2470.3200000000002"/>
    <n v="458029.68"/>
    <n v="27165.02"/>
  </r>
  <r>
    <n v="1"/>
    <d v="2020-05-01T00:00:00"/>
    <d v="2021-06-01T00:00:00"/>
    <n v="200277"/>
    <x v="0"/>
    <n v="278550.40000000002"/>
    <n v="278550.40000000002"/>
    <n v="2.9090000000000001E-2"/>
    <n v="675.25"/>
    <n v="32926.5"/>
    <n v="0"/>
    <n v="-21.69"/>
    <n v="0"/>
    <n v="0"/>
    <n v="0"/>
    <n v="0"/>
    <n v="0"/>
    <n v="0"/>
    <n v="0"/>
    <n v="0"/>
    <n v="0"/>
    <s v="FN-3820-Meter Installs-FNFB"/>
    <x v="15"/>
    <n v="15"/>
    <s v="Nat Gas Distribution Plant"/>
    <s v="382-Meter Installations"/>
    <n v="0"/>
    <n v="0"/>
    <x v="3"/>
    <n v="67.55"/>
    <n v="3330.06"/>
    <n v="2.9099999999999998E-3"/>
    <n v="278550.40000000002"/>
    <n v="0"/>
    <n v="0"/>
    <n v="0"/>
    <n v="0"/>
    <n v="0"/>
    <n v="0"/>
    <n v="67.55"/>
    <n v="675.25"/>
    <n v="675.25"/>
    <n v="67.55"/>
    <n v="36256.559999999998"/>
    <n v="742.8"/>
  </r>
  <r>
    <n v="1"/>
    <d v="2020-05-01T00:00:00"/>
    <d v="2021-06-01T00:00:00"/>
    <n v="200277"/>
    <x v="1"/>
    <n v="290210.59999999998"/>
    <n v="290210.59999999998"/>
    <n v="2.9090000000000001E-2"/>
    <n v="703.52"/>
    <n v="33630.019999999997"/>
    <n v="0"/>
    <n v="-101.81"/>
    <n v="0"/>
    <n v="0"/>
    <n v="0"/>
    <n v="0"/>
    <n v="0"/>
    <n v="0"/>
    <n v="0"/>
    <n v="0"/>
    <n v="0"/>
    <s v="FN-3820-Meter Installs-FNFB"/>
    <x v="15"/>
    <n v="15"/>
    <s v="Nat Gas Distribution Plant"/>
    <s v="382-Meter Installations"/>
    <n v="0"/>
    <n v="0"/>
    <x v="3"/>
    <n v="70.38"/>
    <n v="3298.63"/>
    <n v="2.9099999999999998E-3"/>
    <n v="290210.59999999998"/>
    <n v="0"/>
    <n v="0"/>
    <n v="0"/>
    <n v="0"/>
    <n v="0"/>
    <n v="0"/>
    <n v="70.38"/>
    <n v="703.52"/>
    <n v="703.52"/>
    <n v="70.38"/>
    <n v="36928.649999999994"/>
    <n v="773.9"/>
  </r>
  <r>
    <n v="1"/>
    <d v="2020-05-01T00:00:00"/>
    <d v="2021-06-01T00:00:00"/>
    <n v="200277"/>
    <x v="2"/>
    <n v="302884.61"/>
    <n v="302884.61"/>
    <n v="2.9090000000000001E-2"/>
    <n v="734.24"/>
    <n v="34364.26"/>
    <n v="0"/>
    <n v="-29.84"/>
    <n v="0"/>
    <n v="0"/>
    <n v="0"/>
    <n v="0"/>
    <n v="0"/>
    <n v="0"/>
    <n v="0"/>
    <n v="0"/>
    <n v="0"/>
    <s v="FN-3820-Meter Installs-FNFB"/>
    <x v="15"/>
    <n v="15"/>
    <s v="Nat Gas Distribution Plant"/>
    <s v="382-Meter Installations"/>
    <n v="0"/>
    <n v="0"/>
    <x v="3"/>
    <n v="73.45"/>
    <n v="3342.24"/>
    <n v="2.9099999999999998E-3"/>
    <n v="302884.61"/>
    <n v="0"/>
    <n v="0"/>
    <n v="0"/>
    <n v="0"/>
    <n v="0"/>
    <n v="0"/>
    <n v="73.45"/>
    <n v="734.24"/>
    <n v="734.24"/>
    <n v="73.45"/>
    <n v="37706.5"/>
    <n v="807.69"/>
  </r>
  <r>
    <n v="1"/>
    <d v="2020-05-01T00:00:00"/>
    <d v="2021-06-01T00:00:00"/>
    <n v="200277"/>
    <x v="3"/>
    <n v="306597.61"/>
    <n v="306597.61"/>
    <n v="2.9090000000000001E-2"/>
    <n v="743.24"/>
    <n v="35107.5"/>
    <n v="0"/>
    <n v="-116.68"/>
    <n v="0"/>
    <n v="0"/>
    <n v="0"/>
    <n v="0"/>
    <n v="0"/>
    <n v="0"/>
    <n v="0"/>
    <n v="0"/>
    <n v="0"/>
    <s v="FN-3820-Meter Installs-FNFB"/>
    <x v="15"/>
    <n v="15"/>
    <s v="Nat Gas Distribution Plant"/>
    <s v="382-Meter Installations"/>
    <n v="0"/>
    <n v="0"/>
    <x v="3"/>
    <n v="74.349999999999994"/>
    <n v="3299.91"/>
    <n v="2.9099999999999998E-3"/>
    <n v="306597.61"/>
    <n v="0"/>
    <n v="0"/>
    <n v="0"/>
    <n v="0"/>
    <n v="0"/>
    <n v="0"/>
    <n v="74.350000000000009"/>
    <n v="743.24"/>
    <n v="743.24"/>
    <n v="74.349999999999994"/>
    <n v="38407.410000000003"/>
    <n v="817.59"/>
  </r>
  <r>
    <n v="1"/>
    <d v="2020-05-01T00:00:00"/>
    <d v="2021-06-01T00:00:00"/>
    <n v="200277"/>
    <x v="4"/>
    <n v="321121.65000000002"/>
    <n v="321121.65000000002"/>
    <n v="2.9090000000000001E-2"/>
    <n v="778.45"/>
    <n v="35885.949999999997"/>
    <n v="0"/>
    <n v="-264.99"/>
    <n v="0"/>
    <n v="0"/>
    <n v="0"/>
    <n v="0"/>
    <n v="0"/>
    <n v="0"/>
    <n v="0"/>
    <n v="0"/>
    <n v="0"/>
    <s v="FN-3820-Meter Installs-FNFB"/>
    <x v="15"/>
    <n v="15"/>
    <s v="Nat Gas Distribution Plant"/>
    <s v="382-Meter Installations"/>
    <n v="0"/>
    <n v="0"/>
    <x v="3"/>
    <n v="77.87"/>
    <n v="3112.79"/>
    <n v="2.9099999999999998E-3"/>
    <n v="321121.65000000002"/>
    <n v="0"/>
    <n v="0"/>
    <n v="0"/>
    <n v="0"/>
    <n v="0"/>
    <n v="0"/>
    <n v="77.87"/>
    <n v="778.45"/>
    <n v="778.45"/>
    <n v="77.87"/>
    <n v="38998.74"/>
    <n v="856.32"/>
  </r>
  <r>
    <n v="1"/>
    <d v="2020-05-01T00:00:00"/>
    <d v="2021-06-01T00:00:00"/>
    <n v="200277"/>
    <x v="5"/>
    <n v="360324.85"/>
    <n v="360324.85"/>
    <n v="2.9090000000000001E-2"/>
    <n v="873.49"/>
    <n v="39033.82"/>
    <n v="0"/>
    <n v="-365.5"/>
    <n v="0"/>
    <n v="0"/>
    <n v="0"/>
    <n v="0"/>
    <n v="0"/>
    <n v="0"/>
    <n v="2274.38"/>
    <n v="0"/>
    <n v="0"/>
    <s v="FN-3820-Meter Installs-FNFB"/>
    <x v="15"/>
    <n v="15"/>
    <s v="Nat Gas Distribution Plant"/>
    <s v="382-Meter Installations"/>
    <n v="0"/>
    <n v="0"/>
    <x v="3"/>
    <n v="87.38"/>
    <n v="2746.66"/>
    <n v="2.9099999999999998E-3"/>
    <n v="360324.85"/>
    <n v="0"/>
    <n v="0"/>
    <n v="0"/>
    <n v="0"/>
    <n v="0"/>
    <n v="0"/>
    <n v="87.38"/>
    <n v="873.49"/>
    <n v="873.49"/>
    <n v="87.38"/>
    <n v="41780.479999999996"/>
    <n v="960.87"/>
  </r>
  <r>
    <n v="1"/>
    <d v="2020-05-01T00:00:00"/>
    <d v="2021-06-01T00:00:00"/>
    <n v="200323"/>
    <x v="0"/>
    <n v="501448.26"/>
    <n v="501448.26"/>
    <n v="2.9090000000000001E-2"/>
    <n v="1215.5899999999999"/>
    <n v="1590594.28"/>
    <n v="0"/>
    <n v="-3700.4"/>
    <n v="-1215.5899999999999"/>
    <n v="0"/>
    <n v="0"/>
    <n v="0"/>
    <n v="0"/>
    <n v="0"/>
    <n v="0"/>
    <n v="0"/>
    <n v="0"/>
    <s v="FN-3820-Meter Installs-FNSF"/>
    <x v="15"/>
    <n v="15"/>
    <s v="Nat Gas Distribution Plant"/>
    <s v="382-Meter Installations"/>
    <n v="0"/>
    <n v="0"/>
    <x v="3"/>
    <n v="121.6"/>
    <n v="-137231.67999999999"/>
    <n v="2.9099999999999998E-3"/>
    <n v="501448.26"/>
    <n v="0"/>
    <n v="0"/>
    <n v="0"/>
    <n v="0"/>
    <n v="0"/>
    <n v="0"/>
    <n v="121.60000000000001"/>
    <n v="0"/>
    <n v="0"/>
    <n v="121.6"/>
    <n v="1453362.6"/>
    <n v="121.6"/>
  </r>
  <r>
    <n v="1"/>
    <d v="2020-05-01T00:00:00"/>
    <d v="2021-06-01T00:00:00"/>
    <n v="200323"/>
    <x v="1"/>
    <n v="560458.06999999995"/>
    <n v="560458.06999999995"/>
    <n v="2.9090000000000001E-2"/>
    <n v="1358.64"/>
    <n v="1590594.28"/>
    <n v="0"/>
    <n v="-10243.61"/>
    <n v="-1358.64"/>
    <n v="0"/>
    <n v="0"/>
    <n v="0"/>
    <n v="0"/>
    <n v="0"/>
    <n v="0"/>
    <n v="0"/>
    <n v="0"/>
    <s v="FN-3820-Meter Installs-FNSF"/>
    <x v="15"/>
    <n v="15"/>
    <s v="Nat Gas Distribution Plant"/>
    <s v="382-Meter Installations"/>
    <n v="0"/>
    <n v="0"/>
    <x v="3"/>
    <n v="135.91"/>
    <n v="-147339.38"/>
    <n v="2.9099999999999998E-3"/>
    <n v="560458.06999999995"/>
    <n v="0"/>
    <n v="0"/>
    <n v="0"/>
    <n v="0"/>
    <n v="0"/>
    <n v="0"/>
    <n v="135.91"/>
    <n v="0"/>
    <n v="0"/>
    <n v="135.91"/>
    <n v="1443254.9"/>
    <n v="135.91"/>
  </r>
  <r>
    <n v="1"/>
    <d v="2020-05-01T00:00:00"/>
    <d v="2021-06-01T00:00:00"/>
    <n v="200323"/>
    <x v="2"/>
    <n v="645872.96"/>
    <n v="645872.96"/>
    <n v="2.9090000000000001E-2"/>
    <n v="1565.7"/>
    <n v="1594734.21"/>
    <n v="4139.93"/>
    <n v="-4010.17"/>
    <n v="-1565.7"/>
    <n v="0"/>
    <n v="0"/>
    <n v="0"/>
    <n v="0"/>
    <n v="0"/>
    <n v="0"/>
    <n v="0"/>
    <n v="0"/>
    <s v="FN-3820-Meter Installs-FNSF"/>
    <x v="15"/>
    <n v="15"/>
    <s v="Nat Gas Distribution Plant"/>
    <s v="382-Meter Installations"/>
    <n v="0"/>
    <n v="0"/>
    <x v="3"/>
    <n v="156.62"/>
    <n v="-151192.93"/>
    <n v="2.9099999999999998E-3"/>
    <n v="645872.96"/>
    <n v="0"/>
    <n v="0"/>
    <n v="0"/>
    <n v="0"/>
    <n v="0"/>
    <n v="0"/>
    <n v="156.62"/>
    <n v="4139.93"/>
    <n v="4139.93"/>
    <n v="156.62"/>
    <n v="1443541.28"/>
    <n v="4296.55"/>
  </r>
  <r>
    <n v="1"/>
    <d v="2020-05-01T00:00:00"/>
    <d v="2021-06-01T00:00:00"/>
    <n v="200323"/>
    <x v="3"/>
    <n v="714595.86"/>
    <n v="714595.86"/>
    <n v="2.9090000000000001E-2"/>
    <n v="1732.3"/>
    <n v="1596466.51"/>
    <n v="1732.3"/>
    <n v="-12530.15"/>
    <n v="-1732.3"/>
    <n v="0"/>
    <n v="0"/>
    <n v="0"/>
    <n v="0"/>
    <n v="0"/>
    <n v="0"/>
    <n v="0"/>
    <n v="0"/>
    <s v="FN-3820-Meter Installs-FNSF"/>
    <x v="15"/>
    <n v="15"/>
    <s v="Nat Gas Distribution Plant"/>
    <s v="382-Meter Installations"/>
    <n v="0"/>
    <n v="0"/>
    <x v="3"/>
    <n v="173.29"/>
    <n v="-163549.79"/>
    <n v="2.9099999999999998E-3"/>
    <n v="714595.86"/>
    <n v="0"/>
    <n v="0"/>
    <n v="0"/>
    <n v="0"/>
    <n v="0"/>
    <n v="0"/>
    <n v="173.29"/>
    <n v="1732.3"/>
    <n v="1732.3"/>
    <n v="173.29"/>
    <n v="1432916.72"/>
    <n v="1905.59"/>
  </r>
  <r>
    <n v="1"/>
    <d v="2020-05-01T00:00:00"/>
    <d v="2021-06-01T00:00:00"/>
    <n v="200323"/>
    <x v="4"/>
    <n v="901588.78"/>
    <n v="901588.78"/>
    <n v="2.9090000000000001E-2"/>
    <n v="2185.6"/>
    <n v="1598652.11"/>
    <n v="2185.6"/>
    <n v="7153.16"/>
    <n v="-2185.6"/>
    <n v="0"/>
    <n v="0"/>
    <n v="0"/>
    <n v="0"/>
    <n v="0"/>
    <n v="0"/>
    <n v="0"/>
    <n v="0"/>
    <s v="FN-3820-Meter Installs-FNSF"/>
    <x v="15"/>
    <n v="15"/>
    <s v="Nat Gas Distribution Plant"/>
    <s v="382-Meter Installations"/>
    <n v="0"/>
    <n v="0"/>
    <x v="3"/>
    <n v="218.64"/>
    <n v="-156177.99"/>
    <n v="2.9099999999999998E-3"/>
    <n v="901588.78"/>
    <n v="0"/>
    <n v="0"/>
    <n v="0"/>
    <n v="0"/>
    <n v="0"/>
    <n v="0"/>
    <n v="218.64000000000001"/>
    <n v="2185.6"/>
    <n v="2185.6"/>
    <n v="218.64"/>
    <n v="1442474.12"/>
    <n v="2404.2399999999998"/>
  </r>
  <r>
    <n v="1"/>
    <d v="2020-05-01T00:00:00"/>
    <d v="2021-06-01T00:00:00"/>
    <n v="200323"/>
    <x v="5"/>
    <n v="807661.69"/>
    <n v="807661.69"/>
    <n v="2.9090000000000001E-2"/>
    <n v="1957.91"/>
    <n v="2387957.94"/>
    <n v="0"/>
    <n v="-5222.7"/>
    <n v="0"/>
    <n v="0"/>
    <n v="0"/>
    <n v="0"/>
    <n v="0"/>
    <n v="0"/>
    <n v="787347.92"/>
    <n v="0"/>
    <n v="0"/>
    <s v="FN-3820-Meter Installs-FNSF"/>
    <x v="15"/>
    <n v="15"/>
    <s v="Nat Gas Distribution Plant"/>
    <s v="382-Meter Installations"/>
    <n v="0"/>
    <n v="0"/>
    <x v="3"/>
    <n v="195.86"/>
    <n v="-191669.12"/>
    <n v="2.9099999999999998E-3"/>
    <n v="807661.69"/>
    <n v="0"/>
    <n v="0"/>
    <n v="0"/>
    <n v="0"/>
    <n v="0"/>
    <n v="0"/>
    <n v="195.86"/>
    <n v="1957.91"/>
    <n v="1957.91"/>
    <n v="195.86"/>
    <n v="2196288.8199999998"/>
    <n v="2153.77"/>
  </r>
  <r>
    <n v="1"/>
    <d v="2020-05-01T00:00:00"/>
    <d v="2021-06-01T00:00:00"/>
    <n v="159"/>
    <x v="0"/>
    <n v="0"/>
    <n v="0"/>
    <n v="3.3000000000000002E-2"/>
    <n v="0"/>
    <n v="0"/>
    <n v="0"/>
    <n v="0"/>
    <n v="0"/>
    <n v="0"/>
    <n v="0"/>
    <n v="0"/>
    <n v="0"/>
    <n v="0"/>
    <n v="0"/>
    <n v="0"/>
    <n v="0"/>
    <s v="FN-3830-House Reg"/>
    <x v="17"/>
    <n v="15"/>
    <s v="Nat Gas Distribution Plant"/>
    <s v="383-House Regulato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9"/>
    <x v="1"/>
    <n v="0"/>
    <n v="0"/>
    <n v="3.3000000000000002E-2"/>
    <n v="0"/>
    <n v="0"/>
    <n v="0"/>
    <n v="0"/>
    <n v="0"/>
    <n v="0"/>
    <n v="0"/>
    <n v="0"/>
    <n v="0"/>
    <n v="0"/>
    <n v="0"/>
    <n v="0"/>
    <n v="0"/>
    <s v="FN-3830-House Reg"/>
    <x v="17"/>
    <n v="15"/>
    <s v="Nat Gas Distribution Plant"/>
    <s v="383-House Regulato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9"/>
    <x v="2"/>
    <n v="0"/>
    <n v="0"/>
    <n v="3.3000000000000002E-2"/>
    <n v="0"/>
    <n v="0"/>
    <n v="0"/>
    <n v="0"/>
    <n v="0"/>
    <n v="0"/>
    <n v="0"/>
    <n v="0"/>
    <n v="0"/>
    <n v="0"/>
    <n v="0"/>
    <n v="0"/>
    <n v="0"/>
    <s v="FN-3830-House Reg"/>
    <x v="17"/>
    <n v="15"/>
    <s v="Nat Gas Distribution Plant"/>
    <s v="383-House Regulato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9"/>
    <x v="3"/>
    <n v="0"/>
    <n v="0"/>
    <n v="3.3000000000000002E-2"/>
    <n v="0"/>
    <n v="0"/>
    <n v="0"/>
    <n v="0"/>
    <n v="0"/>
    <n v="0"/>
    <n v="0"/>
    <n v="0"/>
    <n v="0"/>
    <n v="0"/>
    <n v="0"/>
    <n v="0"/>
    <n v="0"/>
    <s v="FN-3830-House Reg"/>
    <x v="17"/>
    <n v="15"/>
    <s v="Nat Gas Distribution Plant"/>
    <s v="383-House Regulato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9"/>
    <x v="4"/>
    <n v="0"/>
    <n v="0"/>
    <n v="3.3000000000000002E-2"/>
    <n v="0"/>
    <n v="0"/>
    <n v="0"/>
    <n v="0"/>
    <n v="0"/>
    <n v="0"/>
    <n v="0"/>
    <n v="0"/>
    <n v="0"/>
    <n v="0"/>
    <n v="0"/>
    <n v="0"/>
    <n v="0"/>
    <s v="FN-3830-House Reg"/>
    <x v="17"/>
    <n v="15"/>
    <s v="Nat Gas Distribution Plant"/>
    <s v="383-House Regulato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59"/>
    <x v="5"/>
    <n v="0"/>
    <n v="0"/>
    <n v="3.3000000000000002E-2"/>
    <n v="0"/>
    <n v="0"/>
    <n v="0"/>
    <n v="0"/>
    <n v="0"/>
    <n v="0"/>
    <n v="0"/>
    <n v="0"/>
    <n v="0"/>
    <n v="0"/>
    <n v="0"/>
    <n v="0"/>
    <n v="0"/>
    <s v="FN-3830-House Reg"/>
    <x v="17"/>
    <n v="15"/>
    <s v="Nat Gas Distribution Plant"/>
    <s v="383-House Regulato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2"/>
    <x v="0"/>
    <n v="3896418.88"/>
    <n v="3896418.88"/>
    <n v="3.3000000000000002E-2"/>
    <n v="10715.15"/>
    <n v="524456"/>
    <n v="0"/>
    <n v="0"/>
    <n v="0"/>
    <n v="0"/>
    <n v="0"/>
    <n v="0"/>
    <n v="0"/>
    <n v="0"/>
    <n v="0"/>
    <n v="0"/>
    <n v="0"/>
    <s v="FN-3830-House Reg-FNCF"/>
    <x v="17"/>
    <n v="15"/>
    <s v="Nat Gas Distribution Plant"/>
    <s v="383-House Regulators"/>
    <n v="0"/>
    <n v="0"/>
    <x v="3"/>
    <n v="0"/>
    <n v="0"/>
    <n v="0"/>
    <n v="3896418.88"/>
    <n v="0"/>
    <n v="0"/>
    <n v="0"/>
    <n v="0"/>
    <n v="0"/>
    <n v="0"/>
    <n v="0"/>
    <n v="10715.15"/>
    <n v="10715.15"/>
    <n v="0"/>
    <n v="524456"/>
    <n v="10715.15"/>
  </r>
  <r>
    <n v="1"/>
    <d v="2020-05-01T00:00:00"/>
    <d v="2021-06-01T00:00:00"/>
    <n v="200232"/>
    <x v="1"/>
    <n v="3936377.52"/>
    <n v="3936377.52"/>
    <n v="3.3000000000000002E-2"/>
    <n v="10825.04"/>
    <n v="535281.04"/>
    <n v="0"/>
    <n v="0"/>
    <n v="0"/>
    <n v="0"/>
    <n v="0"/>
    <n v="0"/>
    <n v="0"/>
    <n v="0"/>
    <n v="0"/>
    <n v="0"/>
    <n v="0"/>
    <s v="FN-3830-House Reg-FNCF"/>
    <x v="17"/>
    <n v="15"/>
    <s v="Nat Gas Distribution Plant"/>
    <s v="383-House Regulators"/>
    <n v="0"/>
    <n v="0"/>
    <x v="3"/>
    <n v="0"/>
    <n v="0"/>
    <n v="0"/>
    <n v="3936377.52"/>
    <n v="0"/>
    <n v="0"/>
    <n v="0"/>
    <n v="0"/>
    <n v="0"/>
    <n v="0"/>
    <n v="0"/>
    <n v="10825.04"/>
    <n v="10825.04"/>
    <n v="0"/>
    <n v="535281.04"/>
    <n v="10825.04"/>
  </r>
  <r>
    <n v="1"/>
    <d v="2020-05-01T00:00:00"/>
    <d v="2021-06-01T00:00:00"/>
    <n v="200232"/>
    <x v="2"/>
    <n v="3936377.52"/>
    <n v="3936377.52"/>
    <n v="3.3000000000000002E-2"/>
    <n v="10825.04"/>
    <n v="546106.07999999996"/>
    <n v="0"/>
    <n v="0"/>
    <n v="0"/>
    <n v="0"/>
    <n v="0"/>
    <n v="0"/>
    <n v="0"/>
    <n v="0"/>
    <n v="0"/>
    <n v="0"/>
    <n v="0"/>
    <s v="FN-3830-House Reg-FNCF"/>
    <x v="17"/>
    <n v="15"/>
    <s v="Nat Gas Distribution Plant"/>
    <s v="383-House Regulators"/>
    <n v="0"/>
    <n v="0"/>
    <x v="3"/>
    <n v="0"/>
    <n v="0"/>
    <n v="0"/>
    <n v="3936377.52"/>
    <n v="0"/>
    <n v="0"/>
    <n v="0"/>
    <n v="0"/>
    <n v="0"/>
    <n v="0"/>
    <n v="0"/>
    <n v="10825.04"/>
    <n v="10825.04"/>
    <n v="0"/>
    <n v="546106.07999999996"/>
    <n v="10825.04"/>
  </r>
  <r>
    <n v="1"/>
    <d v="2020-05-01T00:00:00"/>
    <d v="2021-06-01T00:00:00"/>
    <n v="200232"/>
    <x v="3"/>
    <n v="3936377.52"/>
    <n v="3936377.52"/>
    <n v="3.3000000000000002E-2"/>
    <n v="10825.04"/>
    <n v="556931.12"/>
    <n v="0"/>
    <n v="0"/>
    <n v="0"/>
    <n v="0"/>
    <n v="0"/>
    <n v="0"/>
    <n v="0"/>
    <n v="0"/>
    <n v="0"/>
    <n v="0"/>
    <n v="0"/>
    <s v="FN-3830-House Reg-FNCF"/>
    <x v="17"/>
    <n v="15"/>
    <s v="Nat Gas Distribution Plant"/>
    <s v="383-House Regulators"/>
    <n v="0"/>
    <n v="0"/>
    <x v="3"/>
    <n v="0"/>
    <n v="0"/>
    <n v="0"/>
    <n v="3936377.52"/>
    <n v="0"/>
    <n v="0"/>
    <n v="0"/>
    <n v="0"/>
    <n v="0"/>
    <n v="0"/>
    <n v="0"/>
    <n v="10825.04"/>
    <n v="10825.04"/>
    <n v="0"/>
    <n v="556931.12"/>
    <n v="10825.04"/>
  </r>
  <r>
    <n v="1"/>
    <d v="2020-05-01T00:00:00"/>
    <d v="2021-06-01T00:00:00"/>
    <n v="200232"/>
    <x v="4"/>
    <n v="3936377.52"/>
    <n v="3936377.52"/>
    <n v="3.3000000000000002E-2"/>
    <n v="10825.04"/>
    <n v="567756.16"/>
    <n v="0"/>
    <n v="0"/>
    <n v="0"/>
    <n v="0"/>
    <n v="0"/>
    <n v="0"/>
    <n v="0"/>
    <n v="0"/>
    <n v="0"/>
    <n v="0"/>
    <n v="0"/>
    <s v="FN-3830-House Reg-FNCF"/>
    <x v="17"/>
    <n v="15"/>
    <s v="Nat Gas Distribution Plant"/>
    <s v="383-House Regulators"/>
    <n v="0"/>
    <n v="0"/>
    <x v="3"/>
    <n v="0"/>
    <n v="0"/>
    <n v="0"/>
    <n v="3936377.52"/>
    <n v="0"/>
    <n v="0"/>
    <n v="0"/>
    <n v="0"/>
    <n v="0"/>
    <n v="0"/>
    <n v="0"/>
    <n v="10825.04"/>
    <n v="10825.04"/>
    <n v="0"/>
    <n v="567756.16"/>
    <n v="10825.04"/>
  </r>
  <r>
    <n v="1"/>
    <d v="2020-05-01T00:00:00"/>
    <d v="2021-06-01T00:00:00"/>
    <n v="200232"/>
    <x v="5"/>
    <n v="3936377.52"/>
    <n v="3936377.52"/>
    <n v="3.3000000000000002E-2"/>
    <n v="10825.04"/>
    <n v="151270.92000000001"/>
    <n v="0"/>
    <n v="0"/>
    <n v="0"/>
    <n v="0"/>
    <n v="0"/>
    <n v="0"/>
    <n v="0"/>
    <n v="-427310.28"/>
    <n v="0"/>
    <n v="0"/>
    <n v="0"/>
    <s v="FN-3830-House Reg-FNCF"/>
    <x v="17"/>
    <n v="15"/>
    <s v="Nat Gas Distribution Plant"/>
    <s v="383-House Regulators"/>
    <n v="0"/>
    <n v="0"/>
    <x v="3"/>
    <n v="0"/>
    <n v="0"/>
    <n v="0"/>
    <n v="3936377.52"/>
    <n v="0"/>
    <n v="0"/>
    <n v="0"/>
    <n v="0"/>
    <n v="0"/>
    <n v="0"/>
    <n v="0"/>
    <n v="10825.04"/>
    <n v="10825.04"/>
    <n v="0"/>
    <n v="151270.92000000001"/>
    <n v="10825.04"/>
  </r>
  <r>
    <n v="1"/>
    <d v="2020-05-01T00:00:00"/>
    <d v="2021-06-01T00:00:00"/>
    <n v="200278"/>
    <x v="0"/>
    <n v="200567.23"/>
    <n v="200567.23"/>
    <n v="3.3000000000000002E-2"/>
    <n v="551.55999999999995"/>
    <n v="24713.18"/>
    <n v="0"/>
    <n v="0"/>
    <n v="0"/>
    <n v="0"/>
    <n v="0"/>
    <n v="0"/>
    <n v="0"/>
    <n v="0"/>
    <n v="0"/>
    <n v="0"/>
    <n v="0"/>
    <s v="FN-3830-House Reg-FNFB"/>
    <x v="17"/>
    <n v="15"/>
    <s v="Nat Gas Distribution Plant"/>
    <s v="383-House Regulators"/>
    <n v="0"/>
    <n v="0"/>
    <x v="3"/>
    <n v="0"/>
    <n v="0"/>
    <n v="0"/>
    <n v="200567.23"/>
    <n v="0"/>
    <n v="0"/>
    <n v="0"/>
    <n v="0"/>
    <n v="0"/>
    <n v="0"/>
    <n v="0"/>
    <n v="551.56000000000006"/>
    <n v="551.55999999999995"/>
    <n v="0"/>
    <n v="24713.18"/>
    <n v="551.55999999999995"/>
  </r>
  <r>
    <n v="1"/>
    <d v="2020-05-01T00:00:00"/>
    <d v="2021-06-01T00:00:00"/>
    <n v="200278"/>
    <x v="1"/>
    <n v="200567.23"/>
    <n v="200567.23"/>
    <n v="3.3000000000000002E-2"/>
    <n v="551.55999999999995"/>
    <n v="25264.74"/>
    <n v="0"/>
    <n v="0"/>
    <n v="0"/>
    <n v="0"/>
    <n v="0"/>
    <n v="0"/>
    <n v="0"/>
    <n v="0"/>
    <n v="0"/>
    <n v="0"/>
    <n v="0"/>
    <s v="FN-3830-House Reg-FNFB"/>
    <x v="17"/>
    <n v="15"/>
    <s v="Nat Gas Distribution Plant"/>
    <s v="383-House Regulators"/>
    <n v="0"/>
    <n v="0"/>
    <x v="3"/>
    <n v="0"/>
    <n v="0"/>
    <n v="0"/>
    <n v="200567.23"/>
    <n v="0"/>
    <n v="0"/>
    <n v="0"/>
    <n v="0"/>
    <n v="0"/>
    <n v="0"/>
    <n v="0"/>
    <n v="551.56000000000006"/>
    <n v="551.55999999999995"/>
    <n v="0"/>
    <n v="25264.74"/>
    <n v="551.55999999999995"/>
  </r>
  <r>
    <n v="1"/>
    <d v="2020-05-01T00:00:00"/>
    <d v="2021-06-01T00:00:00"/>
    <n v="200278"/>
    <x v="2"/>
    <n v="215663.53"/>
    <n v="215663.53"/>
    <n v="3.3000000000000002E-2"/>
    <n v="593.07000000000005"/>
    <n v="25857.81"/>
    <n v="0"/>
    <n v="0"/>
    <n v="0"/>
    <n v="0"/>
    <n v="0"/>
    <n v="0"/>
    <n v="0"/>
    <n v="0"/>
    <n v="0"/>
    <n v="0"/>
    <n v="0"/>
    <s v="FN-3830-House Reg-FNFB"/>
    <x v="17"/>
    <n v="15"/>
    <s v="Nat Gas Distribution Plant"/>
    <s v="383-House Regulators"/>
    <n v="0"/>
    <n v="0"/>
    <x v="3"/>
    <n v="0"/>
    <n v="0"/>
    <n v="0"/>
    <n v="215663.53"/>
    <n v="0"/>
    <n v="0"/>
    <n v="0"/>
    <n v="0"/>
    <n v="0"/>
    <n v="0"/>
    <n v="0"/>
    <n v="593.07000000000005"/>
    <n v="593.07000000000005"/>
    <n v="0"/>
    <n v="25857.81"/>
    <n v="593.07000000000005"/>
  </r>
  <r>
    <n v="1"/>
    <d v="2020-05-01T00:00:00"/>
    <d v="2021-06-01T00:00:00"/>
    <n v="200278"/>
    <x v="3"/>
    <n v="215663.53"/>
    <n v="215663.53"/>
    <n v="3.3000000000000002E-2"/>
    <n v="593.07000000000005"/>
    <n v="26450.880000000001"/>
    <n v="0"/>
    <n v="0"/>
    <n v="0"/>
    <n v="0"/>
    <n v="0"/>
    <n v="0"/>
    <n v="0"/>
    <n v="0"/>
    <n v="0"/>
    <n v="0"/>
    <n v="0"/>
    <s v="FN-3830-House Reg-FNFB"/>
    <x v="17"/>
    <n v="15"/>
    <s v="Nat Gas Distribution Plant"/>
    <s v="383-House Regulators"/>
    <n v="0"/>
    <n v="0"/>
    <x v="3"/>
    <n v="0"/>
    <n v="0"/>
    <n v="0"/>
    <n v="215663.53"/>
    <n v="0"/>
    <n v="0"/>
    <n v="0"/>
    <n v="0"/>
    <n v="0"/>
    <n v="0"/>
    <n v="0"/>
    <n v="593.07000000000005"/>
    <n v="593.07000000000005"/>
    <n v="0"/>
    <n v="26450.880000000001"/>
    <n v="593.07000000000005"/>
  </r>
  <r>
    <n v="1"/>
    <d v="2020-05-01T00:00:00"/>
    <d v="2021-06-01T00:00:00"/>
    <n v="200278"/>
    <x v="4"/>
    <n v="216540.93"/>
    <n v="216540.93"/>
    <n v="3.3000000000000002E-2"/>
    <n v="595.49"/>
    <n v="27046.37"/>
    <n v="0"/>
    <n v="0"/>
    <n v="0"/>
    <n v="0"/>
    <n v="0"/>
    <n v="0"/>
    <n v="0"/>
    <n v="0"/>
    <n v="0"/>
    <n v="0"/>
    <n v="0"/>
    <s v="FN-3830-House Reg-FNFB"/>
    <x v="17"/>
    <n v="15"/>
    <s v="Nat Gas Distribution Plant"/>
    <s v="383-House Regulators"/>
    <n v="0"/>
    <n v="0"/>
    <x v="3"/>
    <n v="0"/>
    <n v="0"/>
    <n v="0"/>
    <n v="216540.93"/>
    <n v="0"/>
    <n v="0"/>
    <n v="0"/>
    <n v="0"/>
    <n v="0"/>
    <n v="0"/>
    <n v="0"/>
    <n v="595.49"/>
    <n v="595.49"/>
    <n v="0"/>
    <n v="27046.37"/>
    <n v="595.49"/>
  </r>
  <r>
    <n v="1"/>
    <d v="2020-05-01T00:00:00"/>
    <d v="2021-06-01T00:00:00"/>
    <n v="200278"/>
    <x v="5"/>
    <n v="216952.88"/>
    <n v="216952.88"/>
    <n v="3.3000000000000002E-2"/>
    <n v="596.62"/>
    <n v="28566.37"/>
    <n v="0"/>
    <n v="0"/>
    <n v="0"/>
    <n v="0"/>
    <n v="0"/>
    <n v="0"/>
    <n v="0"/>
    <n v="0"/>
    <n v="923.38"/>
    <n v="0"/>
    <n v="0"/>
    <s v="FN-3830-House Reg-FNFB"/>
    <x v="17"/>
    <n v="15"/>
    <s v="Nat Gas Distribution Plant"/>
    <s v="383-House Regulators"/>
    <n v="0"/>
    <n v="0"/>
    <x v="3"/>
    <n v="0"/>
    <n v="0"/>
    <n v="0"/>
    <n v="216952.88"/>
    <n v="0"/>
    <n v="0"/>
    <n v="0"/>
    <n v="0"/>
    <n v="0"/>
    <n v="0"/>
    <n v="0"/>
    <n v="596.62"/>
    <n v="596.62"/>
    <n v="0"/>
    <n v="28566.37"/>
    <n v="596.62"/>
  </r>
  <r>
    <n v="1"/>
    <d v="2020-05-01T00:00:00"/>
    <d v="2021-06-01T00:00:00"/>
    <n v="200324"/>
    <x v="0"/>
    <n v="136067.59"/>
    <n v="136067.59"/>
    <n v="3.3000000000000002E-2"/>
    <n v="374.19"/>
    <n v="1240032.6399999999"/>
    <n v="0"/>
    <n v="0"/>
    <n v="-374.19"/>
    <n v="0"/>
    <n v="0"/>
    <n v="0"/>
    <n v="0"/>
    <n v="0"/>
    <n v="0"/>
    <n v="0"/>
    <n v="0"/>
    <s v="FN-3830-House Reg-FNSF"/>
    <x v="17"/>
    <n v="15"/>
    <s v="Nat Gas Distribution Plant"/>
    <s v="383-House Regulators"/>
    <n v="0"/>
    <n v="0"/>
    <x v="3"/>
    <n v="0"/>
    <n v="-34.64"/>
    <n v="0"/>
    <n v="136067.59"/>
    <n v="0"/>
    <n v="0"/>
    <n v="0"/>
    <n v="0"/>
    <n v="0"/>
    <n v="0"/>
    <n v="0"/>
    <n v="0"/>
    <n v="0"/>
    <n v="0"/>
    <n v="1239998"/>
    <n v="0"/>
  </r>
  <r>
    <n v="1"/>
    <d v="2020-05-01T00:00:00"/>
    <d v="2021-06-01T00:00:00"/>
    <n v="200324"/>
    <x v="1"/>
    <n v="234114.89"/>
    <n v="234114.89"/>
    <n v="3.3000000000000002E-2"/>
    <n v="643.82000000000005"/>
    <n v="1240032.6399999999"/>
    <n v="0"/>
    <n v="0"/>
    <n v="-643.82000000000005"/>
    <n v="0"/>
    <n v="0"/>
    <n v="0"/>
    <n v="0"/>
    <n v="0"/>
    <n v="0"/>
    <n v="0"/>
    <n v="0"/>
    <s v="FN-3830-House Reg-FNSF"/>
    <x v="17"/>
    <n v="15"/>
    <s v="Nat Gas Distribution Plant"/>
    <s v="383-House Regulators"/>
    <n v="0"/>
    <n v="0"/>
    <x v="3"/>
    <n v="0"/>
    <n v="-34.64"/>
    <n v="0"/>
    <n v="234114.89"/>
    <n v="0"/>
    <n v="0"/>
    <n v="0"/>
    <n v="0"/>
    <n v="0"/>
    <n v="0"/>
    <n v="0"/>
    <n v="0"/>
    <n v="0"/>
    <n v="0"/>
    <n v="1239998"/>
    <n v="0"/>
  </r>
  <r>
    <n v="1"/>
    <d v="2020-05-01T00:00:00"/>
    <d v="2021-06-01T00:00:00"/>
    <n v="200324"/>
    <x v="2"/>
    <n v="234854.64"/>
    <n v="234854.64"/>
    <n v="3.3000000000000002E-2"/>
    <n v="645.85"/>
    <n v="1241696.5"/>
    <n v="1663.86"/>
    <n v="0"/>
    <n v="-645.85"/>
    <n v="0"/>
    <n v="0"/>
    <n v="0"/>
    <n v="0"/>
    <n v="0"/>
    <n v="0"/>
    <n v="0"/>
    <n v="0"/>
    <s v="FN-3830-House Reg-FNSF"/>
    <x v="17"/>
    <n v="15"/>
    <s v="Nat Gas Distribution Plant"/>
    <s v="383-House Regulators"/>
    <n v="0"/>
    <n v="0"/>
    <x v="3"/>
    <n v="0"/>
    <n v="-34.64"/>
    <n v="0"/>
    <n v="234854.64"/>
    <n v="0"/>
    <n v="0"/>
    <n v="0"/>
    <n v="0"/>
    <n v="0"/>
    <n v="0"/>
    <n v="0"/>
    <n v="1663.8600000000001"/>
    <n v="1663.8600000000001"/>
    <n v="0"/>
    <n v="1241661.8600000001"/>
    <n v="1663.8600000000001"/>
  </r>
  <r>
    <n v="1"/>
    <d v="2020-05-01T00:00:00"/>
    <d v="2021-06-01T00:00:00"/>
    <n v="200324"/>
    <x v="3"/>
    <n v="234854.64"/>
    <n v="234854.64"/>
    <n v="3.3000000000000002E-2"/>
    <n v="645.85"/>
    <n v="1242342.3500000001"/>
    <n v="645.85"/>
    <n v="0"/>
    <n v="-645.85"/>
    <n v="0"/>
    <n v="0"/>
    <n v="0"/>
    <n v="0"/>
    <n v="0"/>
    <n v="0"/>
    <n v="0"/>
    <n v="0"/>
    <s v="FN-3830-House Reg-FNSF"/>
    <x v="17"/>
    <n v="15"/>
    <s v="Nat Gas Distribution Plant"/>
    <s v="383-House Regulators"/>
    <n v="0"/>
    <n v="0"/>
    <x v="3"/>
    <n v="0"/>
    <n v="-34.64"/>
    <n v="0"/>
    <n v="234854.64"/>
    <n v="0"/>
    <n v="0"/>
    <n v="0"/>
    <n v="0"/>
    <n v="0"/>
    <n v="0"/>
    <n v="0"/>
    <n v="645.85"/>
    <n v="645.85"/>
    <n v="0"/>
    <n v="1242307.7100000002"/>
    <n v="645.85"/>
  </r>
  <r>
    <n v="1"/>
    <d v="2020-05-01T00:00:00"/>
    <d v="2021-06-01T00:00:00"/>
    <n v="200324"/>
    <x v="4"/>
    <n v="234854.64"/>
    <n v="234854.64"/>
    <n v="3.3000000000000002E-2"/>
    <n v="645.85"/>
    <n v="1242988.2"/>
    <n v="645.85"/>
    <n v="0"/>
    <n v="-645.85"/>
    <n v="0"/>
    <n v="0"/>
    <n v="0"/>
    <n v="0"/>
    <n v="0"/>
    <n v="0"/>
    <n v="0"/>
    <n v="0"/>
    <s v="FN-3830-House Reg-FNSF"/>
    <x v="17"/>
    <n v="15"/>
    <s v="Nat Gas Distribution Plant"/>
    <s v="383-House Regulators"/>
    <n v="0"/>
    <n v="0"/>
    <x v="3"/>
    <n v="0"/>
    <n v="-34.64"/>
    <n v="0"/>
    <n v="234854.64"/>
    <n v="0"/>
    <n v="0"/>
    <n v="0"/>
    <n v="0"/>
    <n v="0"/>
    <n v="0"/>
    <n v="0"/>
    <n v="645.85"/>
    <n v="645.85"/>
    <n v="0"/>
    <n v="1242953.56"/>
    <n v="645.85"/>
  </r>
  <r>
    <n v="1"/>
    <d v="2020-05-01T00:00:00"/>
    <d v="2021-06-01T00:00:00"/>
    <n v="200324"/>
    <x v="5"/>
    <n v="234854.64"/>
    <n v="234854.64"/>
    <n v="3.3000000000000002E-2"/>
    <n v="645.85"/>
    <n v="1670020.95"/>
    <n v="0"/>
    <n v="0"/>
    <n v="0"/>
    <n v="0"/>
    <n v="0"/>
    <n v="0"/>
    <n v="0"/>
    <n v="0"/>
    <n v="426386.9"/>
    <n v="0"/>
    <n v="0"/>
    <s v="FN-3830-House Reg-FNSF"/>
    <x v="17"/>
    <n v="15"/>
    <s v="Nat Gas Distribution Plant"/>
    <s v="383-House Regulators"/>
    <n v="0"/>
    <n v="0"/>
    <x v="3"/>
    <n v="0"/>
    <n v="-34.64"/>
    <n v="0"/>
    <n v="234854.64"/>
    <n v="0"/>
    <n v="0"/>
    <n v="0"/>
    <n v="0"/>
    <n v="0"/>
    <n v="0"/>
    <n v="0"/>
    <n v="645.85"/>
    <n v="645.85"/>
    <n v="0"/>
    <n v="1669986.31"/>
    <n v="645.85"/>
  </r>
  <r>
    <n v="1"/>
    <d v="2020-05-01T00:00:00"/>
    <d v="2021-06-01T00:00:00"/>
    <n v="160"/>
    <x v="0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0"/>
    <x v="1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0"/>
    <x v="2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0"/>
    <x v="3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0"/>
    <x v="4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0"/>
    <x v="5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3"/>
    <x v="0"/>
    <n v="1043751.35"/>
    <n v="1043751.35"/>
    <n v="2.7E-2"/>
    <n v="2348.44"/>
    <n v="223678.74"/>
    <n v="0"/>
    <n v="0"/>
    <n v="0"/>
    <n v="0"/>
    <n v="0"/>
    <n v="0"/>
    <n v="0"/>
    <n v="0"/>
    <n v="0"/>
    <n v="0"/>
    <n v="0"/>
    <s v="FN-3840-House Reg Installs-FNCF"/>
    <x v="18"/>
    <n v="15"/>
    <s v="Nat Gas Distribution Plant"/>
    <s v="384-House Reg Installations"/>
    <n v="0"/>
    <n v="0"/>
    <x v="3"/>
    <n v="0"/>
    <n v="7215.75"/>
    <n v="0"/>
    <n v="1043751.35"/>
    <n v="0"/>
    <n v="0"/>
    <n v="0"/>
    <n v="0"/>
    <n v="0"/>
    <n v="0"/>
    <n v="0"/>
    <n v="2348.44"/>
    <n v="2348.44"/>
    <n v="0"/>
    <n v="230894.49"/>
    <n v="2348.44"/>
  </r>
  <r>
    <n v="1"/>
    <d v="2020-05-01T00:00:00"/>
    <d v="2021-06-01T00:00:00"/>
    <n v="200233"/>
    <x v="1"/>
    <n v="1043751.35"/>
    <n v="1043751.35"/>
    <n v="2.7E-2"/>
    <n v="2348.44"/>
    <n v="226027.18"/>
    <n v="0"/>
    <n v="0"/>
    <n v="0"/>
    <n v="0"/>
    <n v="0"/>
    <n v="0"/>
    <n v="0"/>
    <n v="0"/>
    <n v="0"/>
    <n v="0"/>
    <n v="0"/>
    <s v="FN-3840-House Reg Installs-FNCF"/>
    <x v="18"/>
    <n v="15"/>
    <s v="Nat Gas Distribution Plant"/>
    <s v="384-House Reg Installations"/>
    <n v="0"/>
    <n v="0"/>
    <x v="3"/>
    <n v="0"/>
    <n v="7215.75"/>
    <n v="0"/>
    <n v="1043751.35"/>
    <n v="0"/>
    <n v="0"/>
    <n v="0"/>
    <n v="0"/>
    <n v="0"/>
    <n v="0"/>
    <n v="0"/>
    <n v="2348.44"/>
    <n v="2348.44"/>
    <n v="0"/>
    <n v="233242.93"/>
    <n v="2348.44"/>
  </r>
  <r>
    <n v="1"/>
    <d v="2020-05-01T00:00:00"/>
    <d v="2021-06-01T00:00:00"/>
    <n v="200233"/>
    <x v="2"/>
    <n v="1043751.35"/>
    <n v="1043751.35"/>
    <n v="2.7E-2"/>
    <n v="2348.44"/>
    <n v="228375.62"/>
    <n v="0"/>
    <n v="0"/>
    <n v="0"/>
    <n v="0"/>
    <n v="0"/>
    <n v="0"/>
    <n v="0"/>
    <n v="0"/>
    <n v="0"/>
    <n v="0"/>
    <n v="0"/>
    <s v="FN-3840-House Reg Installs-FNCF"/>
    <x v="18"/>
    <n v="15"/>
    <s v="Nat Gas Distribution Plant"/>
    <s v="384-House Reg Installations"/>
    <n v="0"/>
    <n v="0"/>
    <x v="3"/>
    <n v="0"/>
    <n v="7215.75"/>
    <n v="0"/>
    <n v="1043751.35"/>
    <n v="0"/>
    <n v="0"/>
    <n v="0"/>
    <n v="0"/>
    <n v="0"/>
    <n v="0"/>
    <n v="0"/>
    <n v="2348.44"/>
    <n v="2348.44"/>
    <n v="0"/>
    <n v="235591.37"/>
    <n v="2348.44"/>
  </r>
  <r>
    <n v="1"/>
    <d v="2020-05-01T00:00:00"/>
    <d v="2021-06-01T00:00:00"/>
    <n v="200233"/>
    <x v="3"/>
    <n v="1043751.35"/>
    <n v="1043751.35"/>
    <n v="2.7E-2"/>
    <n v="2348.44"/>
    <n v="230724.06"/>
    <n v="0"/>
    <n v="0"/>
    <n v="0"/>
    <n v="0"/>
    <n v="0"/>
    <n v="0"/>
    <n v="0"/>
    <n v="0"/>
    <n v="0"/>
    <n v="0"/>
    <n v="0"/>
    <s v="FN-3840-House Reg Installs-FNCF"/>
    <x v="18"/>
    <n v="15"/>
    <s v="Nat Gas Distribution Plant"/>
    <s v="384-House Reg Installations"/>
    <n v="0"/>
    <n v="0"/>
    <x v="3"/>
    <n v="0"/>
    <n v="7215.75"/>
    <n v="0"/>
    <n v="1043751.35"/>
    <n v="0"/>
    <n v="0"/>
    <n v="0"/>
    <n v="0"/>
    <n v="0"/>
    <n v="0"/>
    <n v="0"/>
    <n v="2348.44"/>
    <n v="2348.44"/>
    <n v="0"/>
    <n v="237939.81"/>
    <n v="2348.44"/>
  </r>
  <r>
    <n v="1"/>
    <d v="2020-05-01T00:00:00"/>
    <d v="2021-06-01T00:00:00"/>
    <n v="200233"/>
    <x v="4"/>
    <n v="1043751.35"/>
    <n v="1043751.35"/>
    <n v="2.7E-2"/>
    <n v="2348.44"/>
    <n v="233072.5"/>
    <n v="0"/>
    <n v="0"/>
    <n v="0"/>
    <n v="0"/>
    <n v="0"/>
    <n v="0"/>
    <n v="0"/>
    <n v="0"/>
    <n v="0"/>
    <n v="0"/>
    <n v="0"/>
    <s v="FN-3840-House Reg Installs-FNCF"/>
    <x v="18"/>
    <n v="15"/>
    <s v="Nat Gas Distribution Plant"/>
    <s v="384-House Reg Installations"/>
    <n v="0"/>
    <n v="0"/>
    <x v="3"/>
    <n v="0"/>
    <n v="7215.75"/>
    <n v="0"/>
    <n v="1043751.35"/>
    <n v="0"/>
    <n v="0"/>
    <n v="0"/>
    <n v="0"/>
    <n v="0"/>
    <n v="0"/>
    <n v="0"/>
    <n v="2348.44"/>
    <n v="2348.44"/>
    <n v="0"/>
    <n v="240288.25"/>
    <n v="2348.44"/>
  </r>
  <r>
    <n v="1"/>
    <d v="2020-05-01T00:00:00"/>
    <d v="2021-06-01T00:00:00"/>
    <n v="200233"/>
    <x v="5"/>
    <n v="1043751.35"/>
    <n v="1043751.35"/>
    <n v="2.7E-2"/>
    <n v="2348.44"/>
    <n v="84762"/>
    <n v="0"/>
    <n v="0"/>
    <n v="0"/>
    <n v="0"/>
    <n v="0"/>
    <n v="0"/>
    <n v="0"/>
    <n v="-150658.94"/>
    <n v="0"/>
    <n v="0"/>
    <n v="0"/>
    <s v="FN-3840-House Reg Installs-FNCF"/>
    <x v="18"/>
    <n v="15"/>
    <s v="Nat Gas Distribution Plant"/>
    <s v="384-House Reg Installations"/>
    <n v="0"/>
    <n v="0"/>
    <x v="3"/>
    <n v="0"/>
    <n v="2551.4699999999998"/>
    <n v="0"/>
    <n v="1043751.35"/>
    <n v="0"/>
    <n v="0"/>
    <n v="0"/>
    <n v="0"/>
    <n v="0"/>
    <n v="0"/>
    <n v="0"/>
    <n v="2348.44"/>
    <n v="2348.44"/>
    <n v="0"/>
    <n v="87313.47"/>
    <n v="2348.44"/>
  </r>
  <r>
    <n v="1"/>
    <d v="2020-05-01T00:00:00"/>
    <d v="2021-06-01T00:00:00"/>
    <n v="200279"/>
    <x v="0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-FNFB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9"/>
    <x v="1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-FNFB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9"/>
    <x v="2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-FNFB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9"/>
    <x v="3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-FNFB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9"/>
    <x v="4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-FNFB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79"/>
    <x v="5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-FNFB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25"/>
    <x v="0"/>
    <n v="0"/>
    <n v="0"/>
    <n v="2.7E-2"/>
    <n v="0"/>
    <n v="394470.08"/>
    <n v="0"/>
    <n v="0"/>
    <n v="0"/>
    <n v="0"/>
    <n v="0"/>
    <n v="0"/>
    <n v="0"/>
    <n v="0"/>
    <n v="0"/>
    <n v="0"/>
    <n v="0"/>
    <s v="FN-3840-House Reg Installs-FNSF"/>
    <x v="18"/>
    <n v="15"/>
    <s v="Nat Gas Distribution Plant"/>
    <s v="384-House Reg Installations"/>
    <n v="0"/>
    <n v="0"/>
    <x v="3"/>
    <n v="0"/>
    <n v="14035"/>
    <n v="0"/>
    <n v="0"/>
    <n v="0"/>
    <n v="0"/>
    <n v="0"/>
    <n v="0"/>
    <n v="0"/>
    <n v="0"/>
    <n v="0"/>
    <n v="0"/>
    <n v="0"/>
    <n v="0"/>
    <n v="408505.08"/>
    <n v="0"/>
  </r>
  <r>
    <n v="1"/>
    <d v="2020-05-01T00:00:00"/>
    <d v="2021-06-01T00:00:00"/>
    <n v="200325"/>
    <x v="1"/>
    <n v="0"/>
    <n v="0"/>
    <n v="2.7E-2"/>
    <n v="0"/>
    <n v="394470.08"/>
    <n v="0"/>
    <n v="0"/>
    <n v="0"/>
    <n v="0"/>
    <n v="0"/>
    <n v="0"/>
    <n v="0"/>
    <n v="0"/>
    <n v="0"/>
    <n v="0"/>
    <n v="0"/>
    <s v="FN-3840-House Reg Installs-FNSF"/>
    <x v="18"/>
    <n v="15"/>
    <s v="Nat Gas Distribution Plant"/>
    <s v="384-House Reg Installations"/>
    <n v="0"/>
    <n v="0"/>
    <x v="3"/>
    <n v="0"/>
    <n v="14035"/>
    <n v="0"/>
    <n v="0"/>
    <n v="0"/>
    <n v="0"/>
    <n v="0"/>
    <n v="0"/>
    <n v="0"/>
    <n v="0"/>
    <n v="0"/>
    <n v="0"/>
    <n v="0"/>
    <n v="0"/>
    <n v="408505.08"/>
    <n v="0"/>
  </r>
  <r>
    <n v="1"/>
    <d v="2020-05-01T00:00:00"/>
    <d v="2021-06-01T00:00:00"/>
    <n v="200325"/>
    <x v="2"/>
    <n v="0"/>
    <n v="0"/>
    <n v="2.7E-2"/>
    <n v="0"/>
    <n v="394470.08"/>
    <n v="0"/>
    <n v="0"/>
    <n v="0"/>
    <n v="0"/>
    <n v="0"/>
    <n v="0"/>
    <n v="0"/>
    <n v="0"/>
    <n v="0"/>
    <n v="0"/>
    <n v="0"/>
    <s v="FN-3840-House Reg Installs-FNSF"/>
    <x v="18"/>
    <n v="15"/>
    <s v="Nat Gas Distribution Plant"/>
    <s v="384-House Reg Installations"/>
    <n v="0"/>
    <n v="0"/>
    <x v="3"/>
    <n v="0"/>
    <n v="14035"/>
    <n v="0"/>
    <n v="0"/>
    <n v="0"/>
    <n v="0"/>
    <n v="0"/>
    <n v="0"/>
    <n v="0"/>
    <n v="0"/>
    <n v="0"/>
    <n v="0"/>
    <n v="0"/>
    <n v="0"/>
    <n v="408505.08"/>
    <n v="0"/>
  </r>
  <r>
    <n v="1"/>
    <d v="2020-05-01T00:00:00"/>
    <d v="2021-06-01T00:00:00"/>
    <n v="200325"/>
    <x v="3"/>
    <n v="0"/>
    <n v="0"/>
    <n v="2.7E-2"/>
    <n v="0"/>
    <n v="394470.08"/>
    <n v="0"/>
    <n v="0"/>
    <n v="0"/>
    <n v="0"/>
    <n v="0"/>
    <n v="0"/>
    <n v="0"/>
    <n v="0"/>
    <n v="0"/>
    <n v="0"/>
    <n v="0"/>
    <s v="FN-3840-House Reg Installs-FNSF"/>
    <x v="18"/>
    <n v="15"/>
    <s v="Nat Gas Distribution Plant"/>
    <s v="384-House Reg Installations"/>
    <n v="0"/>
    <n v="0"/>
    <x v="3"/>
    <n v="0"/>
    <n v="14035"/>
    <n v="0"/>
    <n v="0"/>
    <n v="0"/>
    <n v="0"/>
    <n v="0"/>
    <n v="0"/>
    <n v="0"/>
    <n v="0"/>
    <n v="0"/>
    <n v="0"/>
    <n v="0"/>
    <n v="0"/>
    <n v="408505.08"/>
    <n v="0"/>
  </r>
  <r>
    <n v="1"/>
    <d v="2020-05-01T00:00:00"/>
    <d v="2021-06-01T00:00:00"/>
    <n v="200325"/>
    <x v="4"/>
    <n v="0"/>
    <n v="0"/>
    <n v="2.7E-2"/>
    <n v="0"/>
    <n v="394470.08"/>
    <n v="0"/>
    <n v="0"/>
    <n v="0"/>
    <n v="0"/>
    <n v="0"/>
    <n v="0"/>
    <n v="0"/>
    <n v="0"/>
    <n v="0"/>
    <n v="0"/>
    <n v="0"/>
    <s v="FN-3840-House Reg Installs-FNSF"/>
    <x v="18"/>
    <n v="15"/>
    <s v="Nat Gas Distribution Plant"/>
    <s v="384-House Reg Installations"/>
    <n v="0"/>
    <n v="0"/>
    <x v="3"/>
    <n v="0"/>
    <n v="14035"/>
    <n v="0"/>
    <n v="0"/>
    <n v="0"/>
    <n v="0"/>
    <n v="0"/>
    <n v="0"/>
    <n v="0"/>
    <n v="0"/>
    <n v="0"/>
    <n v="0"/>
    <n v="0"/>
    <n v="0"/>
    <n v="408505.08"/>
    <n v="0"/>
  </r>
  <r>
    <n v="1"/>
    <d v="2020-05-01T00:00:00"/>
    <d v="2021-06-01T00:00:00"/>
    <n v="200325"/>
    <x v="5"/>
    <n v="0"/>
    <n v="0"/>
    <n v="2.7E-2"/>
    <n v="0"/>
    <n v="545129.02"/>
    <n v="0"/>
    <n v="0"/>
    <n v="0"/>
    <n v="0"/>
    <n v="0"/>
    <n v="0"/>
    <n v="0"/>
    <n v="0"/>
    <n v="150658.94"/>
    <n v="0"/>
    <n v="0"/>
    <s v="FN-3840-House Reg Installs-FNSF"/>
    <x v="18"/>
    <n v="15"/>
    <s v="Nat Gas Distribution Plant"/>
    <s v="384-House Reg Installations"/>
    <n v="0"/>
    <n v="0"/>
    <x v="3"/>
    <n v="0"/>
    <n v="18699.28"/>
    <n v="0"/>
    <n v="0"/>
    <n v="0"/>
    <n v="0"/>
    <n v="0"/>
    <n v="0"/>
    <n v="0"/>
    <n v="0"/>
    <n v="0"/>
    <n v="0"/>
    <n v="0"/>
    <n v="0"/>
    <n v="563828.30000000005"/>
    <n v="0"/>
  </r>
  <r>
    <n v="1"/>
    <d v="2020-05-01T00:00:00"/>
    <d v="2021-06-01T00:00:00"/>
    <n v="161"/>
    <x v="0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1"/>
    <x v="1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1"/>
    <x v="2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1"/>
    <x v="3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1"/>
    <x v="4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1"/>
    <x v="5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4"/>
    <x v="0"/>
    <n v="55465.09"/>
    <n v="55465.09"/>
    <n v="2.3E-2"/>
    <n v="106.31"/>
    <n v="8271.49"/>
    <n v="0"/>
    <n v="0"/>
    <n v="0"/>
    <n v="0"/>
    <n v="0"/>
    <n v="0"/>
    <n v="0"/>
    <n v="0"/>
    <n v="0"/>
    <n v="0"/>
    <n v="0"/>
    <s v="FN-3850-M&amp;R Stat Eq-Ind-FNCF"/>
    <x v="19"/>
    <n v="15"/>
    <s v="Nat Gas Distribution Plant"/>
    <s v="385-Industrial M&amp;R Stat Equip"/>
    <n v="0"/>
    <n v="0"/>
    <x v="3"/>
    <n v="0"/>
    <n v="0"/>
    <n v="0"/>
    <n v="55465.09"/>
    <n v="0"/>
    <n v="0"/>
    <n v="0"/>
    <n v="0"/>
    <n v="0"/>
    <n v="0"/>
    <n v="0"/>
    <n v="106.31"/>
    <n v="106.31"/>
    <n v="0"/>
    <n v="8271.49"/>
    <n v="106.31"/>
  </r>
  <r>
    <n v="1"/>
    <d v="2020-05-01T00:00:00"/>
    <d v="2021-06-01T00:00:00"/>
    <n v="200234"/>
    <x v="1"/>
    <n v="55465.09"/>
    <n v="55465.09"/>
    <n v="2.3E-2"/>
    <n v="106.31"/>
    <n v="8377.7999999999993"/>
    <n v="0"/>
    <n v="0"/>
    <n v="0"/>
    <n v="0"/>
    <n v="0"/>
    <n v="0"/>
    <n v="0"/>
    <n v="0"/>
    <n v="0"/>
    <n v="0"/>
    <n v="0"/>
    <s v="FN-3850-M&amp;R Stat Eq-Ind-FNCF"/>
    <x v="19"/>
    <n v="15"/>
    <s v="Nat Gas Distribution Plant"/>
    <s v="385-Industrial M&amp;R Stat Equip"/>
    <n v="0"/>
    <n v="0"/>
    <x v="3"/>
    <n v="0"/>
    <n v="0"/>
    <n v="0"/>
    <n v="55465.09"/>
    <n v="0"/>
    <n v="0"/>
    <n v="0"/>
    <n v="0"/>
    <n v="0"/>
    <n v="0"/>
    <n v="0"/>
    <n v="106.31"/>
    <n v="106.31"/>
    <n v="0"/>
    <n v="8377.7999999999993"/>
    <n v="106.31"/>
  </r>
  <r>
    <n v="1"/>
    <d v="2020-05-01T00:00:00"/>
    <d v="2021-06-01T00:00:00"/>
    <n v="200234"/>
    <x v="2"/>
    <n v="55465.09"/>
    <n v="55465.09"/>
    <n v="2.3E-2"/>
    <n v="106.31"/>
    <n v="8484.11"/>
    <n v="0"/>
    <n v="0"/>
    <n v="0"/>
    <n v="0"/>
    <n v="0"/>
    <n v="0"/>
    <n v="0"/>
    <n v="0"/>
    <n v="0"/>
    <n v="0"/>
    <n v="0"/>
    <s v="FN-3850-M&amp;R Stat Eq-Ind-FNCF"/>
    <x v="19"/>
    <n v="15"/>
    <s v="Nat Gas Distribution Plant"/>
    <s v="385-Industrial M&amp;R Stat Equip"/>
    <n v="0"/>
    <n v="0"/>
    <x v="3"/>
    <n v="0"/>
    <n v="0"/>
    <n v="0"/>
    <n v="55465.09"/>
    <n v="0"/>
    <n v="0"/>
    <n v="0"/>
    <n v="0"/>
    <n v="0"/>
    <n v="0"/>
    <n v="0"/>
    <n v="106.31"/>
    <n v="106.31"/>
    <n v="0"/>
    <n v="8484.11"/>
    <n v="106.31"/>
  </r>
  <r>
    <n v="1"/>
    <d v="2020-05-01T00:00:00"/>
    <d v="2021-06-01T00:00:00"/>
    <n v="200234"/>
    <x v="3"/>
    <n v="55465.09"/>
    <n v="55465.09"/>
    <n v="2.3E-2"/>
    <n v="106.31"/>
    <n v="8590.42"/>
    <n v="0"/>
    <n v="0"/>
    <n v="0"/>
    <n v="0"/>
    <n v="0"/>
    <n v="0"/>
    <n v="0"/>
    <n v="0"/>
    <n v="0"/>
    <n v="0"/>
    <n v="0"/>
    <s v="FN-3850-M&amp;R Stat Eq-Ind-FNCF"/>
    <x v="19"/>
    <n v="15"/>
    <s v="Nat Gas Distribution Plant"/>
    <s v="385-Industrial M&amp;R Stat Equip"/>
    <n v="0"/>
    <n v="0"/>
    <x v="3"/>
    <n v="0"/>
    <n v="0"/>
    <n v="0"/>
    <n v="55465.09"/>
    <n v="0"/>
    <n v="0"/>
    <n v="0"/>
    <n v="0"/>
    <n v="0"/>
    <n v="0"/>
    <n v="0"/>
    <n v="106.31"/>
    <n v="106.31"/>
    <n v="0"/>
    <n v="8590.42"/>
    <n v="106.31"/>
  </r>
  <r>
    <n v="1"/>
    <d v="2020-05-01T00:00:00"/>
    <d v="2021-06-01T00:00:00"/>
    <n v="200234"/>
    <x v="4"/>
    <n v="55465.09"/>
    <n v="55465.09"/>
    <n v="2.3E-2"/>
    <n v="106.31"/>
    <n v="8696.73"/>
    <n v="0"/>
    <n v="0"/>
    <n v="0"/>
    <n v="0"/>
    <n v="0"/>
    <n v="0"/>
    <n v="0"/>
    <n v="0"/>
    <n v="0"/>
    <n v="0"/>
    <n v="0"/>
    <s v="FN-3850-M&amp;R Stat Eq-Ind-FNCF"/>
    <x v="19"/>
    <n v="15"/>
    <s v="Nat Gas Distribution Plant"/>
    <s v="385-Industrial M&amp;R Stat Equip"/>
    <n v="0"/>
    <n v="0"/>
    <x v="3"/>
    <n v="0"/>
    <n v="0"/>
    <n v="0"/>
    <n v="55465.09"/>
    <n v="0"/>
    <n v="0"/>
    <n v="0"/>
    <n v="0"/>
    <n v="0"/>
    <n v="0"/>
    <n v="0"/>
    <n v="106.31"/>
    <n v="106.31"/>
    <n v="0"/>
    <n v="8696.73"/>
    <n v="106.31"/>
  </r>
  <r>
    <n v="1"/>
    <d v="2020-05-01T00:00:00"/>
    <d v="2021-06-01T00:00:00"/>
    <n v="200234"/>
    <x v="5"/>
    <n v="55465.09"/>
    <n v="55465.09"/>
    <n v="2.3E-2"/>
    <n v="106.31"/>
    <n v="1620.97"/>
    <n v="0"/>
    <n v="0"/>
    <n v="0"/>
    <n v="0"/>
    <n v="0"/>
    <n v="0"/>
    <n v="0"/>
    <n v="-7182.07"/>
    <n v="0"/>
    <n v="0"/>
    <n v="0"/>
    <s v="FN-3850-M&amp;R Stat Eq-Ind-FNCF"/>
    <x v="19"/>
    <n v="15"/>
    <s v="Nat Gas Distribution Plant"/>
    <s v="385-Industrial M&amp;R Stat Equip"/>
    <n v="0"/>
    <n v="0"/>
    <x v="3"/>
    <n v="0"/>
    <n v="0"/>
    <n v="0"/>
    <n v="55465.09"/>
    <n v="0"/>
    <n v="0"/>
    <n v="0"/>
    <n v="0"/>
    <n v="0"/>
    <n v="0"/>
    <n v="0"/>
    <n v="106.31"/>
    <n v="106.31"/>
    <n v="0"/>
    <n v="1620.97"/>
    <n v="106.31"/>
  </r>
  <r>
    <n v="1"/>
    <d v="2020-05-01T00:00:00"/>
    <d v="2021-06-01T00:00:00"/>
    <n v="200280"/>
    <x v="0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-FNFB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0"/>
    <x v="1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-FNFB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0"/>
    <x v="2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-FNFB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0"/>
    <x v="3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-FNFB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0"/>
    <x v="4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-FNFB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0"/>
    <x v="5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-FNFB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26"/>
    <x v="0"/>
    <n v="0"/>
    <n v="0"/>
    <n v="2.3E-2"/>
    <n v="0"/>
    <n v="37368.89"/>
    <n v="0"/>
    <n v="0"/>
    <n v="0"/>
    <n v="0"/>
    <n v="0"/>
    <n v="0"/>
    <n v="0"/>
    <n v="0"/>
    <n v="0"/>
    <n v="0"/>
    <n v="0"/>
    <s v="FN-3850-M&amp;R Stat Eq-Ind-FNSF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37368.89"/>
    <n v="0"/>
  </r>
  <r>
    <n v="1"/>
    <d v="2020-05-01T00:00:00"/>
    <d v="2021-06-01T00:00:00"/>
    <n v="200326"/>
    <x v="1"/>
    <n v="0"/>
    <n v="0"/>
    <n v="2.3E-2"/>
    <n v="0"/>
    <n v="37368.89"/>
    <n v="0"/>
    <n v="0"/>
    <n v="0"/>
    <n v="0"/>
    <n v="0"/>
    <n v="0"/>
    <n v="0"/>
    <n v="0"/>
    <n v="0"/>
    <n v="0"/>
    <n v="0"/>
    <s v="FN-3850-M&amp;R Stat Eq-Ind-FNSF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37368.89"/>
    <n v="0"/>
  </r>
  <r>
    <n v="1"/>
    <d v="2020-05-01T00:00:00"/>
    <d v="2021-06-01T00:00:00"/>
    <n v="200326"/>
    <x v="2"/>
    <n v="0"/>
    <n v="0"/>
    <n v="2.3E-2"/>
    <n v="0"/>
    <n v="37368.89"/>
    <n v="0"/>
    <n v="0"/>
    <n v="0"/>
    <n v="0"/>
    <n v="0"/>
    <n v="0"/>
    <n v="0"/>
    <n v="0"/>
    <n v="0"/>
    <n v="0"/>
    <n v="0"/>
    <s v="FN-3850-M&amp;R Stat Eq-Ind-FNSF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37368.89"/>
    <n v="0"/>
  </r>
  <r>
    <n v="1"/>
    <d v="2020-05-01T00:00:00"/>
    <d v="2021-06-01T00:00:00"/>
    <n v="200326"/>
    <x v="3"/>
    <n v="0"/>
    <n v="0"/>
    <n v="2.3E-2"/>
    <n v="0"/>
    <n v="37368.89"/>
    <n v="0"/>
    <n v="0"/>
    <n v="0"/>
    <n v="0"/>
    <n v="0"/>
    <n v="0"/>
    <n v="0"/>
    <n v="0"/>
    <n v="0"/>
    <n v="0"/>
    <n v="0"/>
    <s v="FN-3850-M&amp;R Stat Eq-Ind-FNSF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37368.89"/>
    <n v="0"/>
  </r>
  <r>
    <n v="1"/>
    <d v="2020-05-01T00:00:00"/>
    <d v="2021-06-01T00:00:00"/>
    <n v="200326"/>
    <x v="4"/>
    <n v="0"/>
    <n v="0"/>
    <n v="2.3E-2"/>
    <n v="0"/>
    <n v="37368.89"/>
    <n v="0"/>
    <n v="0"/>
    <n v="0"/>
    <n v="0"/>
    <n v="0"/>
    <n v="0"/>
    <n v="0"/>
    <n v="0"/>
    <n v="0"/>
    <n v="0"/>
    <n v="0"/>
    <s v="FN-3850-M&amp;R Stat Eq-Ind-FNSF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37368.89"/>
    <n v="0"/>
  </r>
  <r>
    <n v="1"/>
    <d v="2020-05-01T00:00:00"/>
    <d v="2021-06-01T00:00:00"/>
    <n v="200326"/>
    <x v="5"/>
    <n v="0"/>
    <n v="0"/>
    <n v="2.3E-2"/>
    <n v="0"/>
    <n v="44550.96"/>
    <n v="0"/>
    <n v="0"/>
    <n v="0"/>
    <n v="0"/>
    <n v="0"/>
    <n v="0"/>
    <n v="0"/>
    <n v="0"/>
    <n v="7182.07"/>
    <n v="0"/>
    <n v="0"/>
    <s v="FN-3850-M&amp;R Stat Eq-Ind-FNSF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44550.96"/>
    <n v="0"/>
  </r>
  <r>
    <n v="1"/>
    <d v="2020-05-01T00:00:00"/>
    <d v="2021-06-01T00:00:00"/>
    <n v="162"/>
    <x v="0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2"/>
    <x v="1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2"/>
    <x v="2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2"/>
    <x v="3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2"/>
    <x v="4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2"/>
    <x v="5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5"/>
    <x v="0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C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5"/>
    <x v="1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C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5"/>
    <x v="2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C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5"/>
    <x v="3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C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5"/>
    <x v="4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C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5"/>
    <x v="5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C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1"/>
    <x v="0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FB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1"/>
    <x v="1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FB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1"/>
    <x v="2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FB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1"/>
    <x v="3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FB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1"/>
    <x v="4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FB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1"/>
    <x v="5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FB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27"/>
    <x v="0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S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27"/>
    <x v="1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S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27"/>
    <x v="2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S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27"/>
    <x v="3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S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27"/>
    <x v="4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S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27"/>
    <x v="5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S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3"/>
    <x v="0"/>
    <n v="0"/>
    <n v="0"/>
    <n v="0.04"/>
    <n v="0"/>
    <n v="0"/>
    <n v="0"/>
    <n v="0"/>
    <n v="0"/>
    <n v="0"/>
    <n v="0"/>
    <n v="0"/>
    <n v="0"/>
    <n v="0"/>
    <n v="0"/>
    <n v="0"/>
    <n v="0"/>
    <s v="FN-3870-Other Eq"/>
    <x v="20"/>
    <n v="15"/>
    <s v="Nat Gas Distribution Plant"/>
    <s v="387-Other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3"/>
    <x v="1"/>
    <n v="0"/>
    <n v="0"/>
    <n v="0.04"/>
    <n v="0"/>
    <n v="0"/>
    <n v="0"/>
    <n v="0"/>
    <n v="0"/>
    <n v="0"/>
    <n v="0"/>
    <n v="0"/>
    <n v="0"/>
    <n v="0"/>
    <n v="0"/>
    <n v="0"/>
    <n v="0"/>
    <s v="FN-3870-Other Eq"/>
    <x v="20"/>
    <n v="15"/>
    <s v="Nat Gas Distribution Plant"/>
    <s v="387-Other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3"/>
    <x v="2"/>
    <n v="0"/>
    <n v="0"/>
    <n v="0.04"/>
    <n v="0"/>
    <n v="0"/>
    <n v="0"/>
    <n v="0"/>
    <n v="0"/>
    <n v="0"/>
    <n v="0"/>
    <n v="0"/>
    <n v="0"/>
    <n v="0"/>
    <n v="0"/>
    <n v="0"/>
    <n v="0"/>
    <s v="FN-3870-Other Eq"/>
    <x v="20"/>
    <n v="15"/>
    <s v="Nat Gas Distribution Plant"/>
    <s v="387-Other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3"/>
    <x v="3"/>
    <n v="0"/>
    <n v="0"/>
    <n v="0.04"/>
    <n v="0"/>
    <n v="0"/>
    <n v="0"/>
    <n v="0"/>
    <n v="0"/>
    <n v="0"/>
    <n v="0"/>
    <n v="0"/>
    <n v="0"/>
    <n v="0"/>
    <n v="0"/>
    <n v="0"/>
    <n v="0"/>
    <s v="FN-3870-Other Eq"/>
    <x v="20"/>
    <n v="15"/>
    <s v="Nat Gas Distribution Plant"/>
    <s v="387-Other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3"/>
    <x v="4"/>
    <n v="0"/>
    <n v="0"/>
    <n v="0.04"/>
    <n v="0"/>
    <n v="0"/>
    <n v="0"/>
    <n v="0"/>
    <n v="0"/>
    <n v="0"/>
    <n v="0"/>
    <n v="0"/>
    <n v="0"/>
    <n v="0"/>
    <n v="0"/>
    <n v="0"/>
    <n v="0"/>
    <s v="FN-3870-Other Eq"/>
    <x v="20"/>
    <n v="15"/>
    <s v="Nat Gas Distribution Plant"/>
    <s v="387-Other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3"/>
    <x v="5"/>
    <n v="0"/>
    <n v="0"/>
    <n v="0.04"/>
    <n v="0"/>
    <n v="0"/>
    <n v="0"/>
    <n v="0"/>
    <n v="0"/>
    <n v="0"/>
    <n v="0"/>
    <n v="0"/>
    <n v="0"/>
    <n v="0"/>
    <n v="0"/>
    <n v="0"/>
    <n v="0"/>
    <s v="FN-3870-Other Eq"/>
    <x v="20"/>
    <n v="15"/>
    <s v="Nat Gas Distribution Plant"/>
    <s v="387-Other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6"/>
    <x v="0"/>
    <n v="1803179.6"/>
    <n v="1803179.6"/>
    <n v="0.04"/>
    <n v="6010.6"/>
    <n v="247161.81"/>
    <n v="0"/>
    <n v="0"/>
    <n v="0"/>
    <n v="0"/>
    <n v="0"/>
    <n v="0"/>
    <n v="0"/>
    <n v="0"/>
    <n v="0"/>
    <n v="0"/>
    <n v="0"/>
    <s v="FN-3870-Other Eq-FNCF"/>
    <x v="20"/>
    <n v="15"/>
    <s v="Nat Gas Distribution Plant"/>
    <s v="387-Other Equipment"/>
    <n v="0"/>
    <n v="0"/>
    <x v="3"/>
    <n v="0"/>
    <n v="0"/>
    <n v="0"/>
    <n v="1803179.6"/>
    <n v="0"/>
    <n v="0"/>
    <n v="0"/>
    <n v="0"/>
    <n v="0"/>
    <n v="0"/>
    <n v="0"/>
    <n v="6010.6"/>
    <n v="6010.6"/>
    <n v="0"/>
    <n v="247161.81"/>
    <n v="6010.6"/>
  </r>
  <r>
    <n v="1"/>
    <d v="2020-05-01T00:00:00"/>
    <d v="2021-06-01T00:00:00"/>
    <n v="200236"/>
    <x v="1"/>
    <n v="1803179.6"/>
    <n v="1803179.6"/>
    <n v="0.04"/>
    <n v="6010.6"/>
    <n v="253172.41"/>
    <n v="0"/>
    <n v="0"/>
    <n v="0"/>
    <n v="0"/>
    <n v="0"/>
    <n v="0"/>
    <n v="0"/>
    <n v="0"/>
    <n v="0"/>
    <n v="0"/>
    <n v="0"/>
    <s v="FN-3870-Other Eq-FNCF"/>
    <x v="20"/>
    <n v="15"/>
    <s v="Nat Gas Distribution Plant"/>
    <s v="387-Other Equipment"/>
    <n v="0"/>
    <n v="0"/>
    <x v="3"/>
    <n v="0"/>
    <n v="0"/>
    <n v="0"/>
    <n v="1803179.6"/>
    <n v="0"/>
    <n v="0"/>
    <n v="0"/>
    <n v="0"/>
    <n v="0"/>
    <n v="0"/>
    <n v="0"/>
    <n v="6010.6"/>
    <n v="6010.6"/>
    <n v="0"/>
    <n v="253172.41"/>
    <n v="6010.6"/>
  </r>
  <r>
    <n v="1"/>
    <d v="2020-05-01T00:00:00"/>
    <d v="2021-06-01T00:00:00"/>
    <n v="200236"/>
    <x v="2"/>
    <n v="1803179.6"/>
    <n v="1803179.6"/>
    <n v="0.04"/>
    <n v="6010.6"/>
    <n v="259183.01"/>
    <n v="0"/>
    <n v="0"/>
    <n v="0"/>
    <n v="0"/>
    <n v="0"/>
    <n v="0"/>
    <n v="0"/>
    <n v="0"/>
    <n v="0"/>
    <n v="0"/>
    <n v="0"/>
    <s v="FN-3870-Other Eq-FNCF"/>
    <x v="20"/>
    <n v="15"/>
    <s v="Nat Gas Distribution Plant"/>
    <s v="387-Other Equipment"/>
    <n v="0"/>
    <n v="0"/>
    <x v="3"/>
    <n v="0"/>
    <n v="0"/>
    <n v="0"/>
    <n v="1803179.6"/>
    <n v="0"/>
    <n v="0"/>
    <n v="0"/>
    <n v="0"/>
    <n v="0"/>
    <n v="0"/>
    <n v="0"/>
    <n v="6010.6"/>
    <n v="6010.6"/>
    <n v="0"/>
    <n v="259183.01"/>
    <n v="6010.6"/>
  </r>
  <r>
    <n v="1"/>
    <d v="2020-05-01T00:00:00"/>
    <d v="2021-06-01T00:00:00"/>
    <n v="200236"/>
    <x v="3"/>
    <n v="1807656.6"/>
    <n v="1807656.6"/>
    <n v="0.04"/>
    <n v="6025.52"/>
    <n v="265208.53000000003"/>
    <n v="0"/>
    <n v="0"/>
    <n v="0"/>
    <n v="0"/>
    <n v="0"/>
    <n v="0"/>
    <n v="0"/>
    <n v="0"/>
    <n v="0"/>
    <n v="0"/>
    <n v="0"/>
    <s v="FN-3870-Other Eq-FNCF"/>
    <x v="20"/>
    <n v="15"/>
    <s v="Nat Gas Distribution Plant"/>
    <s v="387-Other Equipment"/>
    <n v="0"/>
    <n v="0"/>
    <x v="3"/>
    <n v="0"/>
    <n v="0"/>
    <n v="0"/>
    <n v="1807656.6"/>
    <n v="0"/>
    <n v="0"/>
    <n v="0"/>
    <n v="0"/>
    <n v="0"/>
    <n v="0"/>
    <n v="0"/>
    <n v="6025.52"/>
    <n v="6025.52"/>
    <n v="0"/>
    <n v="265208.53000000003"/>
    <n v="6025.52"/>
  </r>
  <r>
    <n v="1"/>
    <d v="2020-05-01T00:00:00"/>
    <d v="2021-06-01T00:00:00"/>
    <n v="200236"/>
    <x v="4"/>
    <n v="1842402.5"/>
    <n v="1842402.5"/>
    <n v="0.04"/>
    <n v="6141.34"/>
    <n v="271349.87"/>
    <n v="0"/>
    <n v="0"/>
    <n v="0"/>
    <n v="0"/>
    <n v="0"/>
    <n v="0"/>
    <n v="0"/>
    <n v="0"/>
    <n v="0"/>
    <n v="0"/>
    <n v="0"/>
    <s v="FN-3870-Other Eq-FNCF"/>
    <x v="20"/>
    <n v="15"/>
    <s v="Nat Gas Distribution Plant"/>
    <s v="387-Other Equipment"/>
    <n v="0"/>
    <n v="0"/>
    <x v="3"/>
    <n v="0"/>
    <n v="0"/>
    <n v="0"/>
    <n v="1842402.5"/>
    <n v="0"/>
    <n v="0"/>
    <n v="0"/>
    <n v="0"/>
    <n v="0"/>
    <n v="0"/>
    <n v="0"/>
    <n v="6141.34"/>
    <n v="6141.34"/>
    <n v="0"/>
    <n v="271349.87"/>
    <n v="6141.34"/>
  </r>
  <r>
    <n v="1"/>
    <d v="2020-05-01T00:00:00"/>
    <d v="2021-06-01T00:00:00"/>
    <n v="200236"/>
    <x v="5"/>
    <n v="1842402.5"/>
    <n v="1842402.5"/>
    <n v="0.04"/>
    <n v="6141.34"/>
    <n v="131251.78"/>
    <n v="0"/>
    <n v="0"/>
    <n v="0"/>
    <n v="0"/>
    <n v="0"/>
    <n v="0"/>
    <n v="0"/>
    <n v="-146239.43"/>
    <n v="0"/>
    <n v="0"/>
    <n v="0"/>
    <s v="FN-3870-Other Eq-FNCF"/>
    <x v="20"/>
    <n v="15"/>
    <s v="Nat Gas Distribution Plant"/>
    <s v="387-Other Equipment"/>
    <n v="0"/>
    <n v="0"/>
    <x v="3"/>
    <n v="0"/>
    <n v="0"/>
    <n v="0"/>
    <n v="1842402.5"/>
    <n v="0"/>
    <n v="0"/>
    <n v="0"/>
    <n v="0"/>
    <n v="0"/>
    <n v="0"/>
    <n v="0"/>
    <n v="6141.34"/>
    <n v="6141.34"/>
    <n v="0"/>
    <n v="131251.78"/>
    <n v="6141.34"/>
  </r>
  <r>
    <n v="1"/>
    <d v="2020-05-01T00:00:00"/>
    <d v="2021-06-01T00:00:00"/>
    <n v="200282"/>
    <x v="0"/>
    <n v="46850.41"/>
    <n v="46850.41"/>
    <n v="0.04"/>
    <n v="156.16999999999999"/>
    <n v="7676.53"/>
    <n v="0"/>
    <n v="0"/>
    <n v="0"/>
    <n v="0"/>
    <n v="0"/>
    <n v="0"/>
    <n v="0"/>
    <n v="0"/>
    <n v="0"/>
    <n v="0"/>
    <n v="0"/>
    <s v="FN-3870-Other Eq-FNFB"/>
    <x v="20"/>
    <n v="15"/>
    <s v="Nat Gas Distribution Plant"/>
    <s v="387-Other Equipment"/>
    <n v="0"/>
    <n v="0"/>
    <x v="3"/>
    <n v="0"/>
    <n v="0"/>
    <n v="0"/>
    <n v="46850.41"/>
    <n v="0"/>
    <n v="0"/>
    <n v="0"/>
    <n v="0"/>
    <n v="0"/>
    <n v="0"/>
    <n v="0"/>
    <n v="156.17000000000002"/>
    <n v="156.16999999999999"/>
    <n v="0"/>
    <n v="7676.53"/>
    <n v="156.16999999999999"/>
  </r>
  <r>
    <n v="1"/>
    <d v="2020-05-01T00:00:00"/>
    <d v="2021-06-01T00:00:00"/>
    <n v="200282"/>
    <x v="1"/>
    <n v="46850.41"/>
    <n v="46850.41"/>
    <n v="0.04"/>
    <n v="156.16999999999999"/>
    <n v="7832.7"/>
    <n v="0"/>
    <n v="0"/>
    <n v="0"/>
    <n v="0"/>
    <n v="0"/>
    <n v="0"/>
    <n v="0"/>
    <n v="0"/>
    <n v="0"/>
    <n v="0"/>
    <n v="0"/>
    <s v="FN-3870-Other Eq-FNFB"/>
    <x v="20"/>
    <n v="15"/>
    <s v="Nat Gas Distribution Plant"/>
    <s v="387-Other Equipment"/>
    <n v="0"/>
    <n v="0"/>
    <x v="3"/>
    <n v="0"/>
    <n v="0"/>
    <n v="0"/>
    <n v="46850.41"/>
    <n v="0"/>
    <n v="0"/>
    <n v="0"/>
    <n v="0"/>
    <n v="0"/>
    <n v="0"/>
    <n v="0"/>
    <n v="156.17000000000002"/>
    <n v="156.16999999999999"/>
    <n v="0"/>
    <n v="7832.7"/>
    <n v="156.16999999999999"/>
  </r>
  <r>
    <n v="1"/>
    <d v="2020-05-01T00:00:00"/>
    <d v="2021-06-01T00:00:00"/>
    <n v="200282"/>
    <x v="2"/>
    <n v="46850.41"/>
    <n v="46850.41"/>
    <n v="0.04"/>
    <n v="156.16999999999999"/>
    <n v="7988.87"/>
    <n v="0"/>
    <n v="0"/>
    <n v="0"/>
    <n v="0"/>
    <n v="0"/>
    <n v="0"/>
    <n v="0"/>
    <n v="0"/>
    <n v="0"/>
    <n v="0"/>
    <n v="0"/>
    <s v="FN-3870-Other Eq-FNFB"/>
    <x v="20"/>
    <n v="15"/>
    <s v="Nat Gas Distribution Plant"/>
    <s v="387-Other Equipment"/>
    <n v="0"/>
    <n v="0"/>
    <x v="3"/>
    <n v="0"/>
    <n v="0"/>
    <n v="0"/>
    <n v="46850.41"/>
    <n v="0"/>
    <n v="0"/>
    <n v="0"/>
    <n v="0"/>
    <n v="0"/>
    <n v="0"/>
    <n v="0"/>
    <n v="156.17000000000002"/>
    <n v="156.16999999999999"/>
    <n v="0"/>
    <n v="7988.87"/>
    <n v="156.16999999999999"/>
  </r>
  <r>
    <n v="1"/>
    <d v="2020-05-01T00:00:00"/>
    <d v="2021-06-01T00:00:00"/>
    <n v="200282"/>
    <x v="3"/>
    <n v="46850.41"/>
    <n v="46850.41"/>
    <n v="0.04"/>
    <n v="156.16999999999999"/>
    <n v="8145.04"/>
    <n v="0"/>
    <n v="0"/>
    <n v="0"/>
    <n v="0"/>
    <n v="0"/>
    <n v="0"/>
    <n v="0"/>
    <n v="0"/>
    <n v="0"/>
    <n v="0"/>
    <n v="0"/>
    <s v="FN-3870-Other Eq-FNFB"/>
    <x v="20"/>
    <n v="15"/>
    <s v="Nat Gas Distribution Plant"/>
    <s v="387-Other Equipment"/>
    <n v="0"/>
    <n v="0"/>
    <x v="3"/>
    <n v="0"/>
    <n v="0"/>
    <n v="0"/>
    <n v="46850.41"/>
    <n v="0"/>
    <n v="0"/>
    <n v="0"/>
    <n v="0"/>
    <n v="0"/>
    <n v="0"/>
    <n v="0"/>
    <n v="156.17000000000002"/>
    <n v="156.16999999999999"/>
    <n v="0"/>
    <n v="8145.04"/>
    <n v="156.16999999999999"/>
  </r>
  <r>
    <n v="1"/>
    <d v="2020-05-01T00:00:00"/>
    <d v="2021-06-01T00:00:00"/>
    <n v="200282"/>
    <x v="4"/>
    <n v="46850.41"/>
    <n v="46850.41"/>
    <n v="0.04"/>
    <n v="156.16999999999999"/>
    <n v="8301.2099999999991"/>
    <n v="0"/>
    <n v="0"/>
    <n v="0"/>
    <n v="0"/>
    <n v="0"/>
    <n v="0"/>
    <n v="0"/>
    <n v="0"/>
    <n v="0"/>
    <n v="0"/>
    <n v="0"/>
    <s v="FN-3870-Other Eq-FNFB"/>
    <x v="20"/>
    <n v="15"/>
    <s v="Nat Gas Distribution Plant"/>
    <s v="387-Other Equipment"/>
    <n v="0"/>
    <n v="0"/>
    <x v="3"/>
    <n v="0"/>
    <n v="0"/>
    <n v="0"/>
    <n v="46850.41"/>
    <n v="0"/>
    <n v="0"/>
    <n v="0"/>
    <n v="0"/>
    <n v="0"/>
    <n v="0"/>
    <n v="0"/>
    <n v="156.17000000000002"/>
    <n v="156.16999999999999"/>
    <n v="0"/>
    <n v="8301.2099999999991"/>
    <n v="156.16999999999999"/>
  </r>
  <r>
    <n v="1"/>
    <d v="2020-05-01T00:00:00"/>
    <d v="2021-06-01T00:00:00"/>
    <n v="200282"/>
    <x v="5"/>
    <n v="46850.41"/>
    <n v="46850.41"/>
    <n v="0.04"/>
    <n v="156.16999999999999"/>
    <n v="8457.3799999999992"/>
    <n v="0"/>
    <n v="0"/>
    <n v="0"/>
    <n v="0"/>
    <n v="0"/>
    <n v="0"/>
    <n v="0"/>
    <n v="0"/>
    <n v="0"/>
    <n v="0"/>
    <n v="0"/>
    <s v="FN-3870-Other Eq-FNFB"/>
    <x v="20"/>
    <n v="15"/>
    <s v="Nat Gas Distribution Plant"/>
    <s v="387-Other Equipment"/>
    <n v="0"/>
    <n v="0"/>
    <x v="3"/>
    <n v="0"/>
    <n v="0"/>
    <n v="0"/>
    <n v="46850.41"/>
    <n v="0"/>
    <n v="0"/>
    <n v="0"/>
    <n v="0"/>
    <n v="0"/>
    <n v="0"/>
    <n v="0"/>
    <n v="156.17000000000002"/>
    <n v="156.16999999999999"/>
    <n v="0"/>
    <n v="8457.3799999999992"/>
    <n v="156.16999999999999"/>
  </r>
  <r>
    <n v="1"/>
    <d v="2020-05-01T00:00:00"/>
    <d v="2021-06-01T00:00:00"/>
    <n v="200328"/>
    <x v="0"/>
    <n v="1467.68"/>
    <n v="1467.68"/>
    <n v="0.04"/>
    <n v="4.8899999999999997"/>
    <n v="339602.4"/>
    <n v="0"/>
    <n v="0"/>
    <n v="-4.8899999999999997"/>
    <n v="0"/>
    <n v="0"/>
    <n v="0"/>
    <n v="0"/>
    <n v="0"/>
    <n v="0"/>
    <n v="0"/>
    <n v="0"/>
    <s v="FN-3870-Other Eq-FNSF"/>
    <x v="20"/>
    <n v="15"/>
    <s v="Nat Gas Distribution Plant"/>
    <s v="387-Other Equipment"/>
    <n v="0"/>
    <n v="0"/>
    <x v="3"/>
    <n v="0"/>
    <n v="0"/>
    <n v="0"/>
    <n v="1467.68"/>
    <n v="0"/>
    <n v="0"/>
    <n v="0"/>
    <n v="0"/>
    <n v="0"/>
    <n v="0"/>
    <n v="0"/>
    <n v="0"/>
    <n v="0"/>
    <n v="0"/>
    <n v="339602.4"/>
    <n v="0"/>
  </r>
  <r>
    <n v="1"/>
    <d v="2020-05-01T00:00:00"/>
    <d v="2021-06-01T00:00:00"/>
    <n v="200328"/>
    <x v="1"/>
    <n v="1467.68"/>
    <n v="1467.68"/>
    <n v="0.04"/>
    <n v="4.8899999999999997"/>
    <n v="339602.4"/>
    <n v="0"/>
    <n v="0"/>
    <n v="-4.8899999999999997"/>
    <n v="0"/>
    <n v="0"/>
    <n v="0"/>
    <n v="0"/>
    <n v="0"/>
    <n v="0"/>
    <n v="0"/>
    <n v="0"/>
    <s v="FN-3870-Other Eq-FNSF"/>
    <x v="20"/>
    <n v="15"/>
    <s v="Nat Gas Distribution Plant"/>
    <s v="387-Other Equipment"/>
    <n v="0"/>
    <n v="0"/>
    <x v="3"/>
    <n v="0"/>
    <n v="0"/>
    <n v="0"/>
    <n v="1467.68"/>
    <n v="0"/>
    <n v="0"/>
    <n v="0"/>
    <n v="0"/>
    <n v="0"/>
    <n v="0"/>
    <n v="0"/>
    <n v="0"/>
    <n v="0"/>
    <n v="0"/>
    <n v="339602.4"/>
    <n v="0"/>
  </r>
  <r>
    <n v="1"/>
    <d v="2020-05-01T00:00:00"/>
    <d v="2021-06-01T00:00:00"/>
    <n v="200328"/>
    <x v="2"/>
    <n v="18936.88"/>
    <n v="18936.88"/>
    <n v="0.04"/>
    <n v="63.12"/>
    <n v="339675.3"/>
    <n v="72.900000000000006"/>
    <n v="0"/>
    <n v="-63.12"/>
    <n v="0"/>
    <n v="0"/>
    <n v="0"/>
    <n v="0"/>
    <n v="0"/>
    <n v="0"/>
    <n v="0"/>
    <n v="0"/>
    <s v="FN-3870-Other Eq-FNSF"/>
    <x v="20"/>
    <n v="15"/>
    <s v="Nat Gas Distribution Plant"/>
    <s v="387-Other Equipment"/>
    <n v="0"/>
    <n v="0"/>
    <x v="3"/>
    <n v="0"/>
    <n v="0"/>
    <n v="0"/>
    <n v="18936.88"/>
    <n v="0"/>
    <n v="0"/>
    <n v="0"/>
    <n v="0"/>
    <n v="0"/>
    <n v="0"/>
    <n v="0"/>
    <n v="72.900000000000006"/>
    <n v="72.900000000000006"/>
    <n v="0"/>
    <n v="339675.3"/>
    <n v="72.900000000000006"/>
  </r>
  <r>
    <n v="1"/>
    <d v="2020-05-01T00:00:00"/>
    <d v="2021-06-01T00:00:00"/>
    <n v="200328"/>
    <x v="3"/>
    <n v="18936.88"/>
    <n v="18936.88"/>
    <n v="0.04"/>
    <n v="63.12"/>
    <n v="339738.42"/>
    <n v="63.12"/>
    <n v="0"/>
    <n v="-63.12"/>
    <n v="0"/>
    <n v="0"/>
    <n v="0"/>
    <n v="0"/>
    <n v="0"/>
    <n v="0"/>
    <n v="0"/>
    <n v="0"/>
    <s v="FN-3870-Other Eq-FNSF"/>
    <x v="20"/>
    <n v="15"/>
    <s v="Nat Gas Distribution Plant"/>
    <s v="387-Other Equipment"/>
    <n v="0"/>
    <n v="0"/>
    <x v="3"/>
    <n v="0"/>
    <n v="0"/>
    <n v="0"/>
    <n v="18936.88"/>
    <n v="0"/>
    <n v="0"/>
    <n v="0"/>
    <n v="0"/>
    <n v="0"/>
    <n v="0"/>
    <n v="0"/>
    <n v="63.120000000000005"/>
    <n v="63.12"/>
    <n v="0"/>
    <n v="339738.42"/>
    <n v="63.12"/>
  </r>
  <r>
    <n v="1"/>
    <d v="2020-05-01T00:00:00"/>
    <d v="2021-06-01T00:00:00"/>
    <n v="200328"/>
    <x v="4"/>
    <n v="18936.88"/>
    <n v="18936.88"/>
    <n v="0.04"/>
    <n v="63.12"/>
    <n v="339801.54"/>
    <n v="63.12"/>
    <n v="0"/>
    <n v="-63.12"/>
    <n v="0"/>
    <n v="0"/>
    <n v="0"/>
    <n v="0"/>
    <n v="0"/>
    <n v="0"/>
    <n v="0"/>
    <n v="0"/>
    <s v="FN-3870-Other Eq-FNSF"/>
    <x v="20"/>
    <n v="15"/>
    <s v="Nat Gas Distribution Plant"/>
    <s v="387-Other Equipment"/>
    <n v="0"/>
    <n v="0"/>
    <x v="3"/>
    <n v="0"/>
    <n v="0"/>
    <n v="0"/>
    <n v="18936.88"/>
    <n v="0"/>
    <n v="0"/>
    <n v="0"/>
    <n v="0"/>
    <n v="0"/>
    <n v="0"/>
    <n v="0"/>
    <n v="63.120000000000005"/>
    <n v="63.12"/>
    <n v="0"/>
    <n v="339801.54"/>
    <n v="63.12"/>
  </r>
  <r>
    <n v="1"/>
    <d v="2020-05-01T00:00:00"/>
    <d v="2021-06-01T00:00:00"/>
    <n v="200328"/>
    <x v="5"/>
    <n v="23413.88"/>
    <n v="23413.88"/>
    <n v="0.04"/>
    <n v="78.05"/>
    <n v="486119.02"/>
    <n v="0"/>
    <n v="0"/>
    <n v="0"/>
    <n v="0"/>
    <n v="0"/>
    <n v="0"/>
    <n v="0"/>
    <n v="0"/>
    <n v="146239.43"/>
    <n v="0"/>
    <n v="0"/>
    <s v="FN-3870-Other Eq-FNSF"/>
    <x v="20"/>
    <n v="15"/>
    <s v="Nat Gas Distribution Plant"/>
    <s v="387-Other Equipment"/>
    <n v="0"/>
    <n v="0"/>
    <x v="3"/>
    <n v="0"/>
    <n v="0"/>
    <n v="0"/>
    <n v="23413.88"/>
    <n v="0"/>
    <n v="0"/>
    <n v="0"/>
    <n v="0"/>
    <n v="0"/>
    <n v="0"/>
    <n v="0"/>
    <n v="78.05"/>
    <n v="78.05"/>
    <n v="0"/>
    <n v="486119.02"/>
    <n v="78.05"/>
  </r>
  <r>
    <n v="1"/>
    <d v="2020-05-01T00:00:00"/>
    <d v="2021-06-01T00:00:00"/>
    <n v="164"/>
    <x v="0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4"/>
    <x v="1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4"/>
    <x v="2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4"/>
    <x v="3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4"/>
    <x v="4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4"/>
    <x v="5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7"/>
    <x v="0"/>
    <n v="4041861.17"/>
    <n v="4041861.17"/>
    <n v="0"/>
    <n v="0"/>
    <n v="0"/>
    <n v="0"/>
    <n v="0"/>
    <n v="0"/>
    <n v="0"/>
    <n v="0"/>
    <n v="0"/>
    <n v="0"/>
    <n v="0"/>
    <n v="0"/>
    <n v="0"/>
    <n v="0"/>
    <s v="FN-3890-Land &amp; Land Rights-FNCF"/>
    <x v="21"/>
    <n v="16"/>
    <s v="Nat Gas General Plant"/>
    <s v="389-Land - General"/>
    <n v="0"/>
    <n v="0"/>
    <x v="3"/>
    <n v="0"/>
    <n v="0"/>
    <n v="0"/>
    <n v="4041861.17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7"/>
    <x v="1"/>
    <n v="4041861.17"/>
    <n v="4041861.17"/>
    <n v="0"/>
    <n v="0"/>
    <n v="0"/>
    <n v="0"/>
    <n v="0"/>
    <n v="0"/>
    <n v="0"/>
    <n v="3675344.83"/>
    <n v="0"/>
    <n v="-130181.37"/>
    <n v="0"/>
    <n v="0"/>
    <n v="0"/>
    <n v="0"/>
    <s v="FN-3890-Land &amp; Land Rights-FNCF"/>
    <x v="21"/>
    <n v="16"/>
    <s v="Nat Gas General Plant"/>
    <s v="389-Land - General"/>
    <n v="0"/>
    <n v="-3545163.46"/>
    <x v="3"/>
    <n v="0"/>
    <n v="0"/>
    <n v="0"/>
    <n v="4041861.17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7"/>
    <x v="2"/>
    <n v="496697.71"/>
    <n v="496697.71"/>
    <n v="0"/>
    <n v="0"/>
    <n v="0"/>
    <n v="0"/>
    <n v="0"/>
    <n v="0"/>
    <n v="0"/>
    <n v="0"/>
    <n v="0"/>
    <n v="0"/>
    <n v="0"/>
    <n v="0"/>
    <n v="0"/>
    <n v="0"/>
    <s v="FN-3890-Land &amp; Land Rights-FNCF"/>
    <x v="21"/>
    <n v="16"/>
    <s v="Nat Gas General Plant"/>
    <s v="389-Land - General"/>
    <n v="0"/>
    <n v="0"/>
    <x v="3"/>
    <n v="0"/>
    <n v="0"/>
    <n v="0"/>
    <n v="496697.71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7"/>
    <x v="3"/>
    <n v="496697.71"/>
    <n v="496697.71"/>
    <n v="0"/>
    <n v="0"/>
    <n v="0"/>
    <n v="0"/>
    <n v="0"/>
    <n v="0"/>
    <n v="0"/>
    <n v="0"/>
    <n v="0"/>
    <n v="0"/>
    <n v="0"/>
    <n v="0"/>
    <n v="0"/>
    <n v="0"/>
    <s v="FN-3890-Land &amp; Land Rights-FNCF"/>
    <x v="21"/>
    <n v="16"/>
    <s v="Nat Gas General Plant"/>
    <s v="389-Land - General"/>
    <n v="0"/>
    <n v="0"/>
    <x v="3"/>
    <n v="0"/>
    <n v="0"/>
    <n v="0"/>
    <n v="496697.71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7"/>
    <x v="4"/>
    <n v="496697.71"/>
    <n v="496697.71"/>
    <n v="0"/>
    <n v="0"/>
    <n v="0"/>
    <n v="0"/>
    <n v="0"/>
    <n v="0"/>
    <n v="0"/>
    <n v="0"/>
    <n v="0"/>
    <n v="0"/>
    <n v="0"/>
    <n v="0"/>
    <n v="0"/>
    <n v="0"/>
    <s v="FN-3890-Land &amp; Land Rights-FNCF"/>
    <x v="21"/>
    <n v="16"/>
    <s v="Nat Gas General Plant"/>
    <s v="389-Land - General"/>
    <n v="0"/>
    <n v="0"/>
    <x v="3"/>
    <n v="0"/>
    <n v="0"/>
    <n v="0"/>
    <n v="496697.71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7"/>
    <x v="5"/>
    <n v="496697.71"/>
    <n v="496697.71"/>
    <n v="0"/>
    <n v="0"/>
    <n v="0"/>
    <n v="0"/>
    <n v="0"/>
    <n v="0"/>
    <n v="0"/>
    <n v="0"/>
    <n v="0"/>
    <n v="0"/>
    <n v="0"/>
    <n v="0"/>
    <n v="0"/>
    <n v="0"/>
    <s v="FN-3890-Land &amp; Land Rights-FNCF"/>
    <x v="21"/>
    <n v="16"/>
    <s v="Nat Gas General Plant"/>
    <s v="389-Land - General"/>
    <n v="0"/>
    <n v="0"/>
    <x v="3"/>
    <n v="0"/>
    <n v="0"/>
    <n v="0"/>
    <n v="496697.71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3"/>
    <x v="0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-FNFB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3"/>
    <x v="1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-FNFB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3"/>
    <x v="2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-FNFB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3"/>
    <x v="3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-FNFB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3"/>
    <x v="4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-FNFB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3"/>
    <x v="5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-FNFB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29"/>
    <x v="0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-FNSF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29"/>
    <x v="1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-FNSF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29"/>
    <x v="2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-FNSF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29"/>
    <x v="3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-FNSF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29"/>
    <x v="4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-FNSF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29"/>
    <x v="5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-FNSF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5"/>
    <x v="0"/>
    <n v="0"/>
    <n v="0"/>
    <n v="0"/>
    <n v="0"/>
    <n v="0"/>
    <n v="0"/>
    <n v="0"/>
    <n v="0"/>
    <n v="0"/>
    <n v="0"/>
    <n v="0"/>
    <n v="0"/>
    <n v="0"/>
    <n v="0"/>
    <n v="0"/>
    <n v="0"/>
    <s v="FN-389A-Alloc Land-FB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5"/>
    <x v="1"/>
    <n v="0"/>
    <n v="0"/>
    <n v="0"/>
    <n v="0"/>
    <n v="0"/>
    <n v="0"/>
    <n v="0"/>
    <n v="0"/>
    <n v="0"/>
    <n v="0"/>
    <n v="0"/>
    <n v="0"/>
    <n v="0"/>
    <n v="0"/>
    <n v="0"/>
    <n v="0"/>
    <s v="FN-389A-Alloc Land-FB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5"/>
    <x v="2"/>
    <n v="0"/>
    <n v="0"/>
    <n v="0"/>
    <n v="0"/>
    <n v="0"/>
    <n v="0"/>
    <n v="0"/>
    <n v="0"/>
    <n v="0"/>
    <n v="0"/>
    <n v="0"/>
    <n v="0"/>
    <n v="0"/>
    <n v="0"/>
    <n v="0"/>
    <n v="0"/>
    <s v="FN-389A-Alloc Land-FB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5"/>
    <x v="3"/>
    <n v="0"/>
    <n v="0"/>
    <n v="0"/>
    <n v="0"/>
    <n v="0"/>
    <n v="0"/>
    <n v="0"/>
    <n v="0"/>
    <n v="0"/>
    <n v="0"/>
    <n v="0"/>
    <n v="0"/>
    <n v="0"/>
    <n v="0"/>
    <n v="0"/>
    <n v="0"/>
    <s v="FN-389A-Alloc Land-FB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5"/>
    <x v="4"/>
    <n v="0"/>
    <n v="0"/>
    <n v="0"/>
    <n v="0"/>
    <n v="0"/>
    <n v="0"/>
    <n v="0"/>
    <n v="0"/>
    <n v="0"/>
    <n v="0"/>
    <n v="0"/>
    <n v="0"/>
    <n v="0"/>
    <n v="0"/>
    <n v="0"/>
    <n v="0"/>
    <s v="FN-389A-Alloc Land-FB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5"/>
    <x v="5"/>
    <n v="0"/>
    <n v="0"/>
    <n v="0"/>
    <n v="0"/>
    <n v="0"/>
    <n v="0"/>
    <n v="0"/>
    <n v="0"/>
    <n v="0"/>
    <n v="0"/>
    <n v="0"/>
    <n v="0"/>
    <n v="0"/>
    <n v="0"/>
    <n v="0"/>
    <n v="0"/>
    <s v="FN-389A-Alloc Land-FB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8"/>
    <x v="0"/>
    <n v="1616.45"/>
    <n v="1616.45"/>
    <n v="0"/>
    <n v="0"/>
    <n v="0"/>
    <n v="0"/>
    <n v="0"/>
    <n v="0"/>
    <n v="0"/>
    <n v="0"/>
    <n v="0"/>
    <n v="0"/>
    <n v="0"/>
    <n v="0"/>
    <n v="0"/>
    <n v="0"/>
    <s v="FN-389A-Alloc Land-FB-FNCF"/>
    <x v="22"/>
    <n v="16"/>
    <s v="Nat Gas General Plant"/>
    <s v="389-Land - General"/>
    <n v="0"/>
    <n v="0"/>
    <x v="3"/>
    <n v="0"/>
    <n v="0"/>
    <n v="0"/>
    <n v="1616.45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8"/>
    <x v="1"/>
    <n v="1616.45"/>
    <n v="1616.45"/>
    <n v="0"/>
    <n v="0"/>
    <n v="0"/>
    <n v="0"/>
    <n v="0"/>
    <n v="0"/>
    <n v="0"/>
    <n v="0"/>
    <n v="0"/>
    <n v="0"/>
    <n v="0"/>
    <n v="0"/>
    <n v="0"/>
    <n v="0"/>
    <s v="FN-389A-Alloc Land-FB-FNCF"/>
    <x v="22"/>
    <n v="16"/>
    <s v="Nat Gas General Plant"/>
    <s v="389-Land - General"/>
    <n v="0"/>
    <n v="0"/>
    <x v="3"/>
    <n v="0"/>
    <n v="0"/>
    <n v="0"/>
    <n v="1616.45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8"/>
    <x v="2"/>
    <n v="1616.45"/>
    <n v="1616.45"/>
    <n v="0"/>
    <n v="0"/>
    <n v="0"/>
    <n v="0"/>
    <n v="0"/>
    <n v="0"/>
    <n v="0"/>
    <n v="0"/>
    <n v="0"/>
    <n v="0"/>
    <n v="0"/>
    <n v="0"/>
    <n v="0"/>
    <n v="0"/>
    <s v="FN-389A-Alloc Land-FB-FNCF"/>
    <x v="22"/>
    <n v="16"/>
    <s v="Nat Gas General Plant"/>
    <s v="389-Land - General"/>
    <n v="0"/>
    <n v="0"/>
    <x v="3"/>
    <n v="0"/>
    <n v="0"/>
    <n v="0"/>
    <n v="1616.45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8"/>
    <x v="3"/>
    <n v="1616.45"/>
    <n v="1616.45"/>
    <n v="0"/>
    <n v="0"/>
    <n v="0"/>
    <n v="0"/>
    <n v="0"/>
    <n v="0"/>
    <n v="0"/>
    <n v="0"/>
    <n v="0"/>
    <n v="0"/>
    <n v="0"/>
    <n v="0"/>
    <n v="0"/>
    <n v="0"/>
    <s v="FN-389A-Alloc Land-FB-FNCF"/>
    <x v="22"/>
    <n v="16"/>
    <s v="Nat Gas General Plant"/>
    <s v="389-Land - General"/>
    <n v="0"/>
    <n v="0"/>
    <x v="3"/>
    <n v="0"/>
    <n v="0"/>
    <n v="0"/>
    <n v="1616.45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8"/>
    <x v="4"/>
    <n v="1616.45"/>
    <n v="1616.45"/>
    <n v="0"/>
    <n v="0"/>
    <n v="0"/>
    <n v="0"/>
    <n v="0"/>
    <n v="0"/>
    <n v="0"/>
    <n v="0"/>
    <n v="0"/>
    <n v="0"/>
    <n v="0"/>
    <n v="0"/>
    <n v="0"/>
    <n v="0"/>
    <s v="FN-389A-Alloc Land-FB-FNCF"/>
    <x v="22"/>
    <n v="16"/>
    <s v="Nat Gas General Plant"/>
    <s v="389-Land - General"/>
    <n v="0"/>
    <n v="0"/>
    <x v="3"/>
    <n v="0"/>
    <n v="0"/>
    <n v="0"/>
    <n v="1616.45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8"/>
    <x v="5"/>
    <n v="1616.45"/>
    <n v="1616.45"/>
    <n v="0"/>
    <n v="0"/>
    <n v="0"/>
    <n v="0"/>
    <n v="0"/>
    <n v="0"/>
    <n v="0"/>
    <n v="0"/>
    <n v="0"/>
    <n v="0"/>
    <n v="0"/>
    <n v="0"/>
    <n v="0"/>
    <n v="0"/>
    <s v="FN-389A-Alloc Land-FB-FNCF"/>
    <x v="22"/>
    <n v="16"/>
    <s v="Nat Gas General Plant"/>
    <s v="389-Land - General"/>
    <n v="0"/>
    <n v="0"/>
    <x v="3"/>
    <n v="0"/>
    <n v="0"/>
    <n v="0"/>
    <n v="1616.45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4"/>
    <x v="0"/>
    <n v="238080.94"/>
    <n v="238080.94"/>
    <n v="0"/>
    <n v="0"/>
    <n v="0"/>
    <n v="0"/>
    <n v="0"/>
    <n v="0"/>
    <n v="0"/>
    <n v="0"/>
    <n v="0"/>
    <n v="0"/>
    <n v="0"/>
    <n v="0"/>
    <n v="0"/>
    <n v="0"/>
    <s v="FN-389A-Alloc Land-FB-FNFB"/>
    <x v="22"/>
    <n v="16"/>
    <s v="Nat Gas General Plant"/>
    <s v="389-Land - General"/>
    <n v="0"/>
    <n v="0"/>
    <x v="3"/>
    <n v="0"/>
    <n v="0"/>
    <n v="0"/>
    <n v="238080.94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4"/>
    <x v="1"/>
    <n v="238080.94"/>
    <n v="238080.94"/>
    <n v="0"/>
    <n v="0"/>
    <n v="0"/>
    <n v="0"/>
    <n v="0"/>
    <n v="0"/>
    <n v="0"/>
    <n v="0"/>
    <n v="0"/>
    <n v="0"/>
    <n v="0"/>
    <n v="0"/>
    <n v="0"/>
    <n v="0"/>
    <s v="FN-389A-Alloc Land-FB-FNFB"/>
    <x v="22"/>
    <n v="16"/>
    <s v="Nat Gas General Plant"/>
    <s v="389-Land - General"/>
    <n v="0"/>
    <n v="0"/>
    <x v="3"/>
    <n v="0"/>
    <n v="0"/>
    <n v="0"/>
    <n v="238080.94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4"/>
    <x v="2"/>
    <n v="238080.94"/>
    <n v="238080.94"/>
    <n v="0"/>
    <n v="0"/>
    <n v="0"/>
    <n v="0"/>
    <n v="0"/>
    <n v="0"/>
    <n v="0"/>
    <n v="0"/>
    <n v="0"/>
    <n v="0"/>
    <n v="0"/>
    <n v="0"/>
    <n v="0"/>
    <n v="0"/>
    <s v="FN-389A-Alloc Land-FB-FNFB"/>
    <x v="22"/>
    <n v="16"/>
    <s v="Nat Gas General Plant"/>
    <s v="389-Land - General"/>
    <n v="0"/>
    <n v="0"/>
    <x v="3"/>
    <n v="0"/>
    <n v="0"/>
    <n v="0"/>
    <n v="238080.94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4"/>
    <x v="3"/>
    <n v="238080.94"/>
    <n v="238080.94"/>
    <n v="0"/>
    <n v="0"/>
    <n v="0"/>
    <n v="0"/>
    <n v="0"/>
    <n v="0"/>
    <n v="0"/>
    <n v="0"/>
    <n v="0"/>
    <n v="0"/>
    <n v="0"/>
    <n v="0"/>
    <n v="0"/>
    <n v="0"/>
    <s v="FN-389A-Alloc Land-FB-FNFB"/>
    <x v="22"/>
    <n v="16"/>
    <s v="Nat Gas General Plant"/>
    <s v="389-Land - General"/>
    <n v="0"/>
    <n v="0"/>
    <x v="3"/>
    <n v="0"/>
    <n v="0"/>
    <n v="0"/>
    <n v="238080.94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4"/>
    <x v="4"/>
    <n v="238080.94"/>
    <n v="238080.94"/>
    <n v="0"/>
    <n v="0"/>
    <n v="0"/>
    <n v="0"/>
    <n v="0"/>
    <n v="0"/>
    <n v="0"/>
    <n v="0"/>
    <n v="0"/>
    <n v="0"/>
    <n v="0"/>
    <n v="0"/>
    <n v="0"/>
    <n v="0"/>
    <s v="FN-389A-Alloc Land-FB-FNFB"/>
    <x v="22"/>
    <n v="16"/>
    <s v="Nat Gas General Plant"/>
    <s v="389-Land - General"/>
    <n v="0"/>
    <n v="0"/>
    <x v="3"/>
    <n v="0"/>
    <n v="0"/>
    <n v="0"/>
    <n v="238080.94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4"/>
    <x v="5"/>
    <n v="238080.94"/>
    <n v="238080.94"/>
    <n v="0"/>
    <n v="0"/>
    <n v="0"/>
    <n v="0"/>
    <n v="0"/>
    <n v="0"/>
    <n v="0"/>
    <n v="0"/>
    <n v="0"/>
    <n v="0"/>
    <n v="0"/>
    <n v="0"/>
    <n v="0"/>
    <n v="0"/>
    <s v="FN-389A-Alloc Land-FB-FNFB"/>
    <x v="22"/>
    <n v="16"/>
    <s v="Nat Gas General Plant"/>
    <s v="389-Land - General"/>
    <n v="0"/>
    <n v="0"/>
    <x v="3"/>
    <n v="0"/>
    <n v="0"/>
    <n v="0"/>
    <n v="238080.94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0"/>
    <x v="0"/>
    <n v="0"/>
    <n v="0"/>
    <n v="0"/>
    <n v="0"/>
    <n v="0"/>
    <n v="0"/>
    <n v="0"/>
    <n v="0"/>
    <n v="0"/>
    <n v="0"/>
    <n v="0"/>
    <n v="0"/>
    <n v="0"/>
    <n v="0"/>
    <n v="0"/>
    <n v="0"/>
    <s v="FN-389A-Alloc Land-FB-FNSF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0"/>
    <x v="1"/>
    <n v="0"/>
    <n v="0"/>
    <n v="0"/>
    <n v="0"/>
    <n v="0"/>
    <n v="0"/>
    <n v="0"/>
    <n v="0"/>
    <n v="0"/>
    <n v="0"/>
    <n v="0"/>
    <n v="0"/>
    <n v="0"/>
    <n v="0"/>
    <n v="0"/>
    <n v="0"/>
    <s v="FN-389A-Alloc Land-FB-FNSF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0"/>
    <x v="2"/>
    <n v="0"/>
    <n v="0"/>
    <n v="0"/>
    <n v="0"/>
    <n v="0"/>
    <n v="0"/>
    <n v="0"/>
    <n v="0"/>
    <n v="0"/>
    <n v="0"/>
    <n v="0"/>
    <n v="0"/>
    <n v="0"/>
    <n v="0"/>
    <n v="0"/>
    <n v="0"/>
    <s v="FN-389A-Alloc Land-FB-FNSF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0"/>
    <x v="3"/>
    <n v="0"/>
    <n v="0"/>
    <n v="0"/>
    <n v="0"/>
    <n v="0"/>
    <n v="0"/>
    <n v="0"/>
    <n v="0"/>
    <n v="0"/>
    <n v="0"/>
    <n v="0"/>
    <n v="0"/>
    <n v="0"/>
    <n v="0"/>
    <n v="0"/>
    <n v="0"/>
    <s v="FN-389A-Alloc Land-FB-FNSF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0"/>
    <x v="4"/>
    <n v="0"/>
    <n v="0"/>
    <n v="0"/>
    <n v="0"/>
    <n v="0"/>
    <n v="0"/>
    <n v="0"/>
    <n v="0"/>
    <n v="0"/>
    <n v="0"/>
    <n v="0"/>
    <n v="0"/>
    <n v="0"/>
    <n v="0"/>
    <n v="0"/>
    <n v="0"/>
    <s v="FN-389A-Alloc Land-FB-FNSF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0"/>
    <x v="5"/>
    <n v="0"/>
    <n v="0"/>
    <n v="0"/>
    <n v="0"/>
    <n v="0"/>
    <n v="0"/>
    <n v="0"/>
    <n v="0"/>
    <n v="0"/>
    <n v="0"/>
    <n v="0"/>
    <n v="0"/>
    <n v="0"/>
    <n v="0"/>
    <n v="0"/>
    <n v="0"/>
    <s v="FN-389A-Alloc Land-FB-FNSF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6"/>
    <x v="0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6"/>
    <x v="1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6"/>
    <x v="2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6"/>
    <x v="3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6"/>
    <x v="4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6"/>
    <x v="5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39"/>
    <x v="0"/>
    <n v="1981761.93"/>
    <n v="1981761.93"/>
    <n v="2.3E-2"/>
    <n v="3798.38"/>
    <n v="641341.44999999995"/>
    <n v="0"/>
    <n v="0"/>
    <n v="0"/>
    <n v="0"/>
    <n v="0"/>
    <n v="0"/>
    <n v="-38517.03"/>
    <n v="0"/>
    <n v="0"/>
    <n v="0"/>
    <n v="0"/>
    <s v="FN-3900-Struc&amp;Impr-FNCF"/>
    <x v="23"/>
    <n v="16"/>
    <s v="Nat Gas General Plant"/>
    <s v="390-Structures and Improvements"/>
    <n v="0"/>
    <n v="0"/>
    <x v="3"/>
    <n v="0"/>
    <n v="0"/>
    <n v="0"/>
    <n v="1981761.93"/>
    <n v="0"/>
    <n v="0"/>
    <n v="0"/>
    <n v="0"/>
    <n v="0"/>
    <n v="0"/>
    <n v="0"/>
    <n v="3798.38"/>
    <n v="3798.38"/>
    <n v="0"/>
    <n v="641341.44999999995"/>
    <n v="3798.38"/>
  </r>
  <r>
    <n v="1"/>
    <d v="2020-05-01T00:00:00"/>
    <d v="2021-06-01T00:00:00"/>
    <n v="200239"/>
    <x v="1"/>
    <n v="1981761.93"/>
    <n v="1981761.93"/>
    <n v="2.3E-2"/>
    <n v="3798.38"/>
    <n v="645139.82999999996"/>
    <n v="0"/>
    <n v="0"/>
    <n v="0"/>
    <n v="0"/>
    <n v="0"/>
    <n v="0"/>
    <n v="0"/>
    <n v="0"/>
    <n v="0"/>
    <n v="0"/>
    <n v="0"/>
    <s v="FN-3900-Struc&amp;Impr-FNCF"/>
    <x v="23"/>
    <n v="16"/>
    <s v="Nat Gas General Plant"/>
    <s v="390-Structures and Improvements"/>
    <n v="0"/>
    <n v="0"/>
    <x v="3"/>
    <n v="0"/>
    <n v="0"/>
    <n v="0"/>
    <n v="1981761.93"/>
    <n v="0"/>
    <n v="0"/>
    <n v="0"/>
    <n v="0"/>
    <n v="0"/>
    <n v="0"/>
    <n v="0"/>
    <n v="3798.38"/>
    <n v="3798.38"/>
    <n v="0"/>
    <n v="645139.82999999996"/>
    <n v="3798.38"/>
  </r>
  <r>
    <n v="1"/>
    <d v="2020-05-01T00:00:00"/>
    <d v="2021-06-01T00:00:00"/>
    <n v="200239"/>
    <x v="2"/>
    <n v="1981761.93"/>
    <n v="1981761.93"/>
    <n v="2.3E-2"/>
    <n v="3798.38"/>
    <n v="648938.21"/>
    <n v="0"/>
    <n v="0"/>
    <n v="0"/>
    <n v="0"/>
    <n v="0"/>
    <n v="0"/>
    <n v="0"/>
    <n v="0"/>
    <n v="0"/>
    <n v="0"/>
    <n v="0"/>
    <s v="FN-3900-Struc&amp;Impr-FNCF"/>
    <x v="23"/>
    <n v="16"/>
    <s v="Nat Gas General Plant"/>
    <s v="390-Structures and Improvements"/>
    <n v="0"/>
    <n v="0"/>
    <x v="3"/>
    <n v="0"/>
    <n v="0"/>
    <n v="0"/>
    <n v="1981761.93"/>
    <n v="0"/>
    <n v="0"/>
    <n v="0"/>
    <n v="0"/>
    <n v="0"/>
    <n v="0"/>
    <n v="0"/>
    <n v="3798.38"/>
    <n v="3798.38"/>
    <n v="0"/>
    <n v="648938.21"/>
    <n v="3798.38"/>
  </r>
  <r>
    <n v="1"/>
    <d v="2020-05-01T00:00:00"/>
    <d v="2021-06-01T00:00:00"/>
    <n v="200239"/>
    <x v="3"/>
    <n v="1981761.93"/>
    <n v="1981761.93"/>
    <n v="2.3E-2"/>
    <n v="3798.38"/>
    <n v="652736.59"/>
    <n v="0"/>
    <n v="0"/>
    <n v="0"/>
    <n v="0"/>
    <n v="0"/>
    <n v="0"/>
    <n v="0"/>
    <n v="0"/>
    <n v="0"/>
    <n v="0"/>
    <n v="0"/>
    <s v="FN-3900-Struc&amp;Impr-FNCF"/>
    <x v="23"/>
    <n v="16"/>
    <s v="Nat Gas General Plant"/>
    <s v="390-Structures and Improvements"/>
    <n v="0"/>
    <n v="0"/>
    <x v="3"/>
    <n v="0"/>
    <n v="0"/>
    <n v="0"/>
    <n v="1981761.93"/>
    <n v="0"/>
    <n v="0"/>
    <n v="0"/>
    <n v="0"/>
    <n v="0"/>
    <n v="0"/>
    <n v="0"/>
    <n v="3798.38"/>
    <n v="3798.38"/>
    <n v="0"/>
    <n v="652736.59"/>
    <n v="3798.38"/>
  </r>
  <r>
    <n v="1"/>
    <d v="2020-05-01T00:00:00"/>
    <d v="2021-06-01T00:00:00"/>
    <n v="200239"/>
    <x v="4"/>
    <n v="1981761.93"/>
    <n v="1981761.93"/>
    <n v="2.3E-2"/>
    <n v="3798.38"/>
    <n v="656534.97"/>
    <n v="0"/>
    <n v="0"/>
    <n v="0"/>
    <n v="0"/>
    <n v="0"/>
    <n v="0"/>
    <n v="0"/>
    <n v="0"/>
    <n v="0"/>
    <n v="0"/>
    <n v="0"/>
    <s v="FN-3900-Struc&amp;Impr-FNCF"/>
    <x v="23"/>
    <n v="16"/>
    <s v="Nat Gas General Plant"/>
    <s v="390-Structures and Improvements"/>
    <n v="0"/>
    <n v="0"/>
    <x v="3"/>
    <n v="0"/>
    <n v="0"/>
    <n v="0"/>
    <n v="1981761.93"/>
    <n v="0"/>
    <n v="0"/>
    <n v="0"/>
    <n v="0"/>
    <n v="0"/>
    <n v="0"/>
    <n v="0"/>
    <n v="3798.38"/>
    <n v="3798.38"/>
    <n v="0"/>
    <n v="656534.97"/>
    <n v="3798.38"/>
  </r>
  <r>
    <n v="1"/>
    <d v="2020-05-01T00:00:00"/>
    <d v="2021-06-01T00:00:00"/>
    <n v="200239"/>
    <x v="5"/>
    <n v="1981761.93"/>
    <n v="1981761.93"/>
    <n v="2.3E-2"/>
    <n v="3798.38"/>
    <n v="626966.07999999996"/>
    <n v="0"/>
    <n v="0"/>
    <n v="0"/>
    <n v="0"/>
    <n v="0"/>
    <n v="0"/>
    <n v="0"/>
    <n v="-33367.269999999997"/>
    <n v="0"/>
    <n v="0"/>
    <n v="0"/>
    <s v="FN-3900-Struc&amp;Impr-FNCF"/>
    <x v="23"/>
    <n v="16"/>
    <s v="Nat Gas General Plant"/>
    <s v="390-Structures and Improvements"/>
    <n v="0"/>
    <n v="0"/>
    <x v="3"/>
    <n v="0"/>
    <n v="0"/>
    <n v="0"/>
    <n v="1981761.93"/>
    <n v="0"/>
    <n v="0"/>
    <n v="0"/>
    <n v="0"/>
    <n v="0"/>
    <n v="0"/>
    <n v="0"/>
    <n v="3798.38"/>
    <n v="3798.38"/>
    <n v="0"/>
    <n v="626966.07999999996"/>
    <n v="3798.38"/>
  </r>
  <r>
    <n v="1"/>
    <d v="2020-05-01T00:00:00"/>
    <d v="2021-06-01T00:00:00"/>
    <n v="200285"/>
    <x v="0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-FNFB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5"/>
    <x v="1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-FNFB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5"/>
    <x v="2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-FNFB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5"/>
    <x v="3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-FNFB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5"/>
    <x v="4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-FNFB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5"/>
    <x v="5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-FNFB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1"/>
    <x v="0"/>
    <n v="0"/>
    <n v="0"/>
    <n v="2.3E-2"/>
    <n v="0"/>
    <n v="-83526.48"/>
    <n v="0"/>
    <n v="0"/>
    <n v="0"/>
    <n v="0"/>
    <n v="0"/>
    <n v="0"/>
    <n v="0"/>
    <n v="0"/>
    <n v="0"/>
    <n v="0"/>
    <n v="0"/>
    <s v="FN-3900-Struc&amp;Impr-FNSF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-83526.48"/>
    <n v="0"/>
  </r>
  <r>
    <n v="1"/>
    <d v="2020-05-01T00:00:00"/>
    <d v="2021-06-01T00:00:00"/>
    <n v="200331"/>
    <x v="1"/>
    <n v="0"/>
    <n v="0"/>
    <n v="2.3E-2"/>
    <n v="0"/>
    <n v="-83526.48"/>
    <n v="0"/>
    <n v="0"/>
    <n v="0"/>
    <n v="0"/>
    <n v="0"/>
    <n v="0"/>
    <n v="0"/>
    <n v="0"/>
    <n v="0"/>
    <n v="0"/>
    <n v="0"/>
    <s v="FN-3900-Struc&amp;Impr-FNSF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-83526.48"/>
    <n v="0"/>
  </r>
  <r>
    <n v="1"/>
    <d v="2020-05-01T00:00:00"/>
    <d v="2021-06-01T00:00:00"/>
    <n v="200331"/>
    <x v="2"/>
    <n v="0"/>
    <n v="0"/>
    <n v="2.3E-2"/>
    <n v="0"/>
    <n v="-83526.48"/>
    <n v="0"/>
    <n v="0"/>
    <n v="0"/>
    <n v="0"/>
    <n v="0"/>
    <n v="0"/>
    <n v="0"/>
    <n v="0"/>
    <n v="0"/>
    <n v="0"/>
    <n v="0"/>
    <s v="FN-3900-Struc&amp;Impr-FNSF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-83526.48"/>
    <n v="0"/>
  </r>
  <r>
    <n v="1"/>
    <d v="2020-05-01T00:00:00"/>
    <d v="2021-06-01T00:00:00"/>
    <n v="200331"/>
    <x v="3"/>
    <n v="0"/>
    <n v="0"/>
    <n v="2.3E-2"/>
    <n v="0"/>
    <n v="-83526.48"/>
    <n v="0"/>
    <n v="0"/>
    <n v="0"/>
    <n v="0"/>
    <n v="0"/>
    <n v="0"/>
    <n v="0"/>
    <n v="0"/>
    <n v="0"/>
    <n v="0"/>
    <n v="0"/>
    <s v="FN-3900-Struc&amp;Impr-FNSF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-83526.48"/>
    <n v="0"/>
  </r>
  <r>
    <n v="1"/>
    <d v="2020-05-01T00:00:00"/>
    <d v="2021-06-01T00:00:00"/>
    <n v="200331"/>
    <x v="4"/>
    <n v="0"/>
    <n v="0"/>
    <n v="2.3E-2"/>
    <n v="0"/>
    <n v="-83526.48"/>
    <n v="0"/>
    <n v="0"/>
    <n v="0"/>
    <n v="0"/>
    <n v="0"/>
    <n v="0"/>
    <n v="0"/>
    <n v="0"/>
    <n v="0"/>
    <n v="0"/>
    <n v="0"/>
    <s v="FN-3900-Struc&amp;Impr-FNSF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-83526.48"/>
    <n v="0"/>
  </r>
  <r>
    <n v="1"/>
    <d v="2020-05-01T00:00:00"/>
    <d v="2021-06-01T00:00:00"/>
    <n v="200331"/>
    <x v="5"/>
    <n v="0"/>
    <n v="0"/>
    <n v="2.3E-2"/>
    <n v="0"/>
    <n v="-50159.21"/>
    <n v="0"/>
    <n v="0"/>
    <n v="0"/>
    <n v="0"/>
    <n v="0"/>
    <n v="0"/>
    <n v="0"/>
    <n v="0"/>
    <n v="33367.269999999997"/>
    <n v="0"/>
    <n v="0"/>
    <s v="FN-3900-Struc&amp;Impr-FNSF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-50159.21"/>
    <n v="0"/>
  </r>
  <r>
    <n v="1"/>
    <d v="2020-05-01T00:00:00"/>
    <d v="2021-06-01T00:00:00"/>
    <n v="167"/>
    <x v="0"/>
    <n v="0"/>
    <n v="0"/>
    <n v="2.3E-2"/>
    <n v="0"/>
    <n v="0"/>
    <n v="0"/>
    <n v="0"/>
    <n v="0"/>
    <n v="0"/>
    <n v="0"/>
    <n v="0"/>
    <n v="0"/>
    <n v="0"/>
    <n v="0"/>
    <n v="0"/>
    <n v="0"/>
    <s v="FN-3901-Leasehold Improvements"/>
    <x v="48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7"/>
    <x v="1"/>
    <n v="0"/>
    <n v="0"/>
    <n v="2.3E-2"/>
    <n v="0"/>
    <n v="0"/>
    <n v="0"/>
    <n v="0"/>
    <n v="0"/>
    <n v="0"/>
    <n v="0"/>
    <n v="0"/>
    <n v="0"/>
    <n v="0"/>
    <n v="0"/>
    <n v="0"/>
    <n v="0"/>
    <s v="FN-3901-Leasehold Improvements"/>
    <x v="48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7"/>
    <x v="2"/>
    <n v="0"/>
    <n v="0"/>
    <n v="2.3E-2"/>
    <n v="0"/>
    <n v="0"/>
    <n v="0"/>
    <n v="0"/>
    <n v="0"/>
    <n v="0"/>
    <n v="0"/>
    <n v="0"/>
    <n v="0"/>
    <n v="0"/>
    <n v="0"/>
    <n v="0"/>
    <n v="0"/>
    <s v="FN-3901-Leasehold Improvements"/>
    <x v="48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7"/>
    <x v="3"/>
    <n v="0"/>
    <n v="0"/>
    <n v="2.3E-2"/>
    <n v="0"/>
    <n v="0"/>
    <n v="0"/>
    <n v="0"/>
    <n v="0"/>
    <n v="0"/>
    <n v="0"/>
    <n v="0"/>
    <n v="0"/>
    <n v="0"/>
    <n v="0"/>
    <n v="0"/>
    <n v="0"/>
    <s v="FN-3901-Leasehold Improvements"/>
    <x v="48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7"/>
    <x v="4"/>
    <n v="0"/>
    <n v="0"/>
    <n v="2.3E-2"/>
    <n v="0"/>
    <n v="0"/>
    <n v="0"/>
    <n v="0"/>
    <n v="0"/>
    <n v="0"/>
    <n v="0"/>
    <n v="0"/>
    <n v="0"/>
    <n v="0"/>
    <n v="0"/>
    <n v="0"/>
    <n v="0"/>
    <s v="FN-3901-Leasehold Improvements"/>
    <x v="48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7"/>
    <x v="5"/>
    <n v="0"/>
    <n v="0"/>
    <n v="2.3E-2"/>
    <n v="0"/>
    <n v="0"/>
    <n v="0"/>
    <n v="0"/>
    <n v="0"/>
    <n v="0"/>
    <n v="0"/>
    <n v="0"/>
    <n v="0"/>
    <n v="0"/>
    <n v="0"/>
    <n v="0"/>
    <n v="0"/>
    <s v="FN-3901-Leasehold Improvements"/>
    <x v="48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8"/>
    <x v="0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8"/>
    <x v="1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8"/>
    <x v="2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8"/>
    <x v="3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8"/>
    <x v="4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8"/>
    <x v="5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40"/>
    <x v="0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C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40"/>
    <x v="1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C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40"/>
    <x v="2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C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40"/>
    <x v="3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C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40"/>
    <x v="4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C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40"/>
    <x v="5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C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6"/>
    <x v="0"/>
    <n v="753913.87"/>
    <n v="753913.87"/>
    <n v="2.3E-2"/>
    <n v="1445"/>
    <n v="111297"/>
    <n v="0"/>
    <n v="0"/>
    <n v="0"/>
    <n v="0"/>
    <n v="0"/>
    <n v="0"/>
    <n v="0"/>
    <n v="0"/>
    <n v="0"/>
    <n v="0"/>
    <n v="0"/>
    <s v="FN-390A-Alloc Struc&amp;Impr-FNFB"/>
    <x v="24"/>
    <n v="16"/>
    <s v="Nat Gas General Plant"/>
    <s v="390-Structures and Improvements"/>
    <n v="0"/>
    <n v="0"/>
    <x v="3"/>
    <n v="0"/>
    <n v="0"/>
    <n v="0"/>
    <n v="753913.87"/>
    <n v="0"/>
    <n v="0"/>
    <n v="0"/>
    <n v="0"/>
    <n v="0"/>
    <n v="0"/>
    <n v="0"/>
    <n v="1445"/>
    <n v="1445"/>
    <n v="0"/>
    <n v="111297"/>
    <n v="1445"/>
  </r>
  <r>
    <n v="1"/>
    <d v="2020-05-01T00:00:00"/>
    <d v="2021-06-01T00:00:00"/>
    <n v="200286"/>
    <x v="1"/>
    <n v="753913.87"/>
    <n v="753913.87"/>
    <n v="2.3E-2"/>
    <n v="1445"/>
    <n v="112742"/>
    <n v="0"/>
    <n v="0"/>
    <n v="0"/>
    <n v="0"/>
    <n v="0"/>
    <n v="0"/>
    <n v="0"/>
    <n v="0"/>
    <n v="0"/>
    <n v="0"/>
    <n v="0"/>
    <s v="FN-390A-Alloc Struc&amp;Impr-FNFB"/>
    <x v="24"/>
    <n v="16"/>
    <s v="Nat Gas General Plant"/>
    <s v="390-Structures and Improvements"/>
    <n v="0"/>
    <n v="0"/>
    <x v="3"/>
    <n v="0"/>
    <n v="0"/>
    <n v="0"/>
    <n v="753913.87"/>
    <n v="0"/>
    <n v="0"/>
    <n v="0"/>
    <n v="0"/>
    <n v="0"/>
    <n v="0"/>
    <n v="0"/>
    <n v="1445"/>
    <n v="1445"/>
    <n v="0"/>
    <n v="112742"/>
    <n v="1445"/>
  </r>
  <r>
    <n v="1"/>
    <d v="2020-05-01T00:00:00"/>
    <d v="2021-06-01T00:00:00"/>
    <n v="200286"/>
    <x v="2"/>
    <n v="753913.87"/>
    <n v="753913.87"/>
    <n v="2.3E-2"/>
    <n v="1445"/>
    <n v="114187"/>
    <n v="0"/>
    <n v="0"/>
    <n v="0"/>
    <n v="0"/>
    <n v="0"/>
    <n v="0"/>
    <n v="0"/>
    <n v="0"/>
    <n v="0"/>
    <n v="0"/>
    <n v="0"/>
    <s v="FN-390A-Alloc Struc&amp;Impr-FNFB"/>
    <x v="24"/>
    <n v="16"/>
    <s v="Nat Gas General Plant"/>
    <s v="390-Structures and Improvements"/>
    <n v="0"/>
    <n v="0"/>
    <x v="3"/>
    <n v="0"/>
    <n v="0"/>
    <n v="0"/>
    <n v="753913.87"/>
    <n v="0"/>
    <n v="0"/>
    <n v="0"/>
    <n v="0"/>
    <n v="0"/>
    <n v="0"/>
    <n v="0"/>
    <n v="1445"/>
    <n v="1445"/>
    <n v="0"/>
    <n v="114187"/>
    <n v="1445"/>
  </r>
  <r>
    <n v="1"/>
    <d v="2020-05-01T00:00:00"/>
    <d v="2021-06-01T00:00:00"/>
    <n v="200286"/>
    <x v="3"/>
    <n v="753913.87"/>
    <n v="753913.87"/>
    <n v="2.3E-2"/>
    <n v="1445"/>
    <n v="115632"/>
    <n v="0"/>
    <n v="0"/>
    <n v="0"/>
    <n v="0"/>
    <n v="0"/>
    <n v="0"/>
    <n v="0"/>
    <n v="0"/>
    <n v="0"/>
    <n v="0"/>
    <n v="0"/>
    <s v="FN-390A-Alloc Struc&amp;Impr-FNFB"/>
    <x v="24"/>
    <n v="16"/>
    <s v="Nat Gas General Plant"/>
    <s v="390-Structures and Improvements"/>
    <n v="0"/>
    <n v="0"/>
    <x v="3"/>
    <n v="0"/>
    <n v="0"/>
    <n v="0"/>
    <n v="753913.87"/>
    <n v="0"/>
    <n v="0"/>
    <n v="0"/>
    <n v="0"/>
    <n v="0"/>
    <n v="0"/>
    <n v="0"/>
    <n v="1445"/>
    <n v="1445"/>
    <n v="0"/>
    <n v="115632"/>
    <n v="1445"/>
  </r>
  <r>
    <n v="1"/>
    <d v="2020-05-01T00:00:00"/>
    <d v="2021-06-01T00:00:00"/>
    <n v="200286"/>
    <x v="4"/>
    <n v="753913.87"/>
    <n v="753913.87"/>
    <n v="2.3E-2"/>
    <n v="1445"/>
    <n v="117077"/>
    <n v="0"/>
    <n v="0"/>
    <n v="0"/>
    <n v="0"/>
    <n v="0"/>
    <n v="0"/>
    <n v="0"/>
    <n v="0"/>
    <n v="0"/>
    <n v="0"/>
    <n v="0"/>
    <s v="FN-390A-Alloc Struc&amp;Impr-FNFB"/>
    <x v="24"/>
    <n v="16"/>
    <s v="Nat Gas General Plant"/>
    <s v="390-Structures and Improvements"/>
    <n v="0"/>
    <n v="0"/>
    <x v="3"/>
    <n v="0"/>
    <n v="0"/>
    <n v="0"/>
    <n v="753913.87"/>
    <n v="0"/>
    <n v="0"/>
    <n v="0"/>
    <n v="0"/>
    <n v="0"/>
    <n v="0"/>
    <n v="0"/>
    <n v="1445"/>
    <n v="1445"/>
    <n v="0"/>
    <n v="117077"/>
    <n v="1445"/>
  </r>
  <r>
    <n v="1"/>
    <d v="2020-05-01T00:00:00"/>
    <d v="2021-06-01T00:00:00"/>
    <n v="200286"/>
    <x v="5"/>
    <n v="753913.87"/>
    <n v="753913.87"/>
    <n v="2.3E-2"/>
    <n v="1445"/>
    <n v="118522"/>
    <n v="0"/>
    <n v="0"/>
    <n v="0"/>
    <n v="0"/>
    <n v="0"/>
    <n v="0"/>
    <n v="0"/>
    <n v="0"/>
    <n v="0"/>
    <n v="0"/>
    <n v="0"/>
    <s v="FN-390A-Alloc Struc&amp;Impr-FNFB"/>
    <x v="24"/>
    <n v="16"/>
    <s v="Nat Gas General Plant"/>
    <s v="390-Structures and Improvements"/>
    <n v="0"/>
    <n v="0"/>
    <x v="3"/>
    <n v="0"/>
    <n v="0"/>
    <n v="0"/>
    <n v="753913.87"/>
    <n v="0"/>
    <n v="0"/>
    <n v="0"/>
    <n v="0"/>
    <n v="0"/>
    <n v="0"/>
    <n v="0"/>
    <n v="1445"/>
    <n v="1445"/>
    <n v="0"/>
    <n v="118522"/>
    <n v="1445"/>
  </r>
  <r>
    <n v="1"/>
    <d v="2020-05-01T00:00:00"/>
    <d v="2021-06-01T00:00:00"/>
    <n v="200332"/>
    <x v="0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S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2"/>
    <x v="1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S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2"/>
    <x v="2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S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2"/>
    <x v="3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S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2"/>
    <x v="4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S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2"/>
    <x v="5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S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69"/>
    <x v="0"/>
    <n v="0"/>
    <n v="0"/>
    <n v="7.1428569999999997E-2"/>
    <n v="0"/>
    <n v="2868.3"/>
    <n v="0"/>
    <n v="0"/>
    <n v="0"/>
    <n v="0"/>
    <n v="0"/>
    <n v="0"/>
    <n v="0"/>
    <n v="0"/>
    <n v="0"/>
    <n v="573.66"/>
    <n v="0"/>
    <s v="FN-3910-Offc Furn &amp; Eq"/>
    <x v="25"/>
    <n v="16"/>
    <s v="Nat Gas General Plant"/>
    <s v="3910-Office Furniture"/>
    <n v="0"/>
    <n v="0"/>
    <x v="3"/>
    <n v="0"/>
    <n v="0"/>
    <n v="0"/>
    <n v="0"/>
    <n v="0"/>
    <n v="0"/>
    <n v="0"/>
    <n v="0"/>
    <n v="0"/>
    <n v="0"/>
    <n v="0"/>
    <n v="0"/>
    <n v="573.66"/>
    <n v="0"/>
    <n v="2868.3"/>
    <n v="573.66"/>
  </r>
  <r>
    <n v="1"/>
    <d v="2020-05-01T00:00:00"/>
    <d v="2021-06-01T00:00:00"/>
    <n v="169"/>
    <x v="1"/>
    <n v="0"/>
    <n v="0"/>
    <n v="7.1428569999999997E-2"/>
    <n v="0"/>
    <n v="3441.96"/>
    <n v="0"/>
    <n v="0"/>
    <n v="0"/>
    <n v="0"/>
    <n v="0"/>
    <n v="0"/>
    <n v="0"/>
    <n v="0"/>
    <n v="0"/>
    <n v="573.66"/>
    <n v="0"/>
    <s v="FN-3910-Offc Furn &amp; Eq"/>
    <x v="25"/>
    <n v="16"/>
    <s v="Nat Gas General Plant"/>
    <s v="3910-Office Furniture"/>
    <n v="0"/>
    <n v="0"/>
    <x v="3"/>
    <n v="0"/>
    <n v="0"/>
    <n v="0"/>
    <n v="0"/>
    <n v="0"/>
    <n v="0"/>
    <n v="0"/>
    <n v="0"/>
    <n v="0"/>
    <n v="0"/>
    <n v="0"/>
    <n v="0"/>
    <n v="573.66"/>
    <n v="0"/>
    <n v="3441.96"/>
    <n v="573.66"/>
  </r>
  <r>
    <n v="1"/>
    <d v="2020-05-01T00:00:00"/>
    <d v="2021-06-01T00:00:00"/>
    <n v="169"/>
    <x v="2"/>
    <n v="0"/>
    <n v="0"/>
    <n v="7.1428569999999997E-2"/>
    <n v="0"/>
    <n v="4015.62"/>
    <n v="0"/>
    <n v="0"/>
    <n v="0"/>
    <n v="0"/>
    <n v="0"/>
    <n v="0"/>
    <n v="0"/>
    <n v="0"/>
    <n v="0"/>
    <n v="573.66"/>
    <n v="0"/>
    <s v="FN-3910-Offc Furn &amp; Eq"/>
    <x v="25"/>
    <n v="16"/>
    <s v="Nat Gas General Plant"/>
    <s v="3910-Office Furniture"/>
    <n v="0"/>
    <n v="0"/>
    <x v="3"/>
    <n v="0"/>
    <n v="0"/>
    <n v="0"/>
    <n v="0"/>
    <n v="0"/>
    <n v="0"/>
    <n v="0"/>
    <n v="0"/>
    <n v="0"/>
    <n v="0"/>
    <n v="0"/>
    <n v="0"/>
    <n v="573.66"/>
    <n v="0"/>
    <n v="4015.62"/>
    <n v="573.66"/>
  </r>
  <r>
    <n v="1"/>
    <d v="2020-05-01T00:00:00"/>
    <d v="2021-06-01T00:00:00"/>
    <n v="169"/>
    <x v="3"/>
    <n v="0"/>
    <n v="0"/>
    <n v="7.1428569999999997E-2"/>
    <n v="0"/>
    <n v="4589.28"/>
    <n v="0"/>
    <n v="0"/>
    <n v="0"/>
    <n v="0"/>
    <n v="0"/>
    <n v="0"/>
    <n v="0"/>
    <n v="0"/>
    <n v="0"/>
    <n v="573.66"/>
    <n v="0"/>
    <s v="FN-3910-Offc Furn &amp; Eq"/>
    <x v="25"/>
    <n v="16"/>
    <s v="Nat Gas General Plant"/>
    <s v="3910-Office Furniture"/>
    <n v="0"/>
    <n v="0"/>
    <x v="3"/>
    <n v="0"/>
    <n v="0"/>
    <n v="0"/>
    <n v="0"/>
    <n v="0"/>
    <n v="0"/>
    <n v="0"/>
    <n v="0"/>
    <n v="0"/>
    <n v="0"/>
    <n v="0"/>
    <n v="0"/>
    <n v="573.66"/>
    <n v="0"/>
    <n v="4589.28"/>
    <n v="573.66"/>
  </r>
  <r>
    <n v="1"/>
    <d v="2020-05-01T00:00:00"/>
    <d v="2021-06-01T00:00:00"/>
    <n v="169"/>
    <x v="4"/>
    <n v="0"/>
    <n v="0"/>
    <n v="7.1428569999999997E-2"/>
    <n v="0"/>
    <n v="5162.9399999999996"/>
    <n v="0"/>
    <n v="0"/>
    <n v="0"/>
    <n v="0"/>
    <n v="0"/>
    <n v="0"/>
    <n v="0"/>
    <n v="0"/>
    <n v="0"/>
    <n v="573.66"/>
    <n v="0"/>
    <s v="FN-3910-Offc Furn &amp; Eq"/>
    <x v="25"/>
    <n v="16"/>
    <s v="Nat Gas General Plant"/>
    <s v="3910-Office Furniture"/>
    <n v="0"/>
    <n v="0"/>
    <x v="3"/>
    <n v="0"/>
    <n v="0"/>
    <n v="0"/>
    <n v="0"/>
    <n v="0"/>
    <n v="0"/>
    <n v="0"/>
    <n v="0"/>
    <n v="0"/>
    <n v="0"/>
    <n v="0"/>
    <n v="0"/>
    <n v="573.66"/>
    <n v="0"/>
    <n v="5162.9399999999996"/>
    <n v="573.66"/>
  </r>
  <r>
    <n v="1"/>
    <d v="2020-05-01T00:00:00"/>
    <d v="2021-06-01T00:00:00"/>
    <n v="169"/>
    <x v="5"/>
    <n v="0"/>
    <n v="0"/>
    <n v="7.1428569999999997E-2"/>
    <n v="0"/>
    <n v="5736.6"/>
    <n v="0"/>
    <n v="0"/>
    <n v="0"/>
    <n v="0"/>
    <n v="0"/>
    <n v="0"/>
    <n v="0"/>
    <n v="0"/>
    <n v="0"/>
    <n v="573.66"/>
    <n v="0"/>
    <s v="FN-3910-Offc Furn &amp; Eq"/>
    <x v="25"/>
    <n v="16"/>
    <s v="Nat Gas General Plant"/>
    <s v="3910-Office Furniture"/>
    <n v="0"/>
    <n v="0"/>
    <x v="3"/>
    <n v="0"/>
    <n v="0"/>
    <n v="0"/>
    <n v="0"/>
    <n v="0"/>
    <n v="0"/>
    <n v="0"/>
    <n v="0"/>
    <n v="0"/>
    <n v="0"/>
    <n v="0"/>
    <n v="0"/>
    <n v="573.66"/>
    <n v="0"/>
    <n v="5736.6"/>
    <n v="573.66"/>
  </r>
  <r>
    <n v="1"/>
    <d v="2020-05-01T00:00:00"/>
    <d v="2021-06-01T00:00:00"/>
    <n v="200241"/>
    <x v="0"/>
    <n v="963684.46"/>
    <n v="963684.46"/>
    <n v="7.1428569999999997E-2"/>
    <n v="5736.22"/>
    <n v="136325.51"/>
    <n v="0"/>
    <n v="0"/>
    <n v="0"/>
    <n v="0"/>
    <n v="0"/>
    <n v="0"/>
    <n v="0"/>
    <n v="0"/>
    <n v="0"/>
    <n v="0"/>
    <n v="0"/>
    <s v="FN-3910-Offc Furn &amp; Eq-FNCF"/>
    <x v="25"/>
    <n v="16"/>
    <s v="Nat Gas General Plant"/>
    <s v="3910-Office Furniture"/>
    <n v="0"/>
    <n v="0"/>
    <x v="3"/>
    <n v="0"/>
    <n v="0"/>
    <n v="0"/>
    <n v="963684.46"/>
    <n v="0"/>
    <n v="0"/>
    <n v="0"/>
    <n v="0"/>
    <n v="0"/>
    <n v="0"/>
    <n v="0"/>
    <n v="5736.22"/>
    <n v="5736.22"/>
    <n v="0"/>
    <n v="136325.51"/>
    <n v="5736.22"/>
  </r>
  <r>
    <n v="1"/>
    <d v="2020-05-01T00:00:00"/>
    <d v="2021-06-01T00:00:00"/>
    <n v="200241"/>
    <x v="1"/>
    <n v="963684.46"/>
    <n v="963684.46"/>
    <n v="7.1428569999999997E-2"/>
    <n v="5736.22"/>
    <n v="142061.73000000001"/>
    <n v="0"/>
    <n v="0"/>
    <n v="0"/>
    <n v="0"/>
    <n v="0"/>
    <n v="0"/>
    <n v="0"/>
    <n v="0"/>
    <n v="0"/>
    <n v="0"/>
    <n v="0"/>
    <s v="FN-3910-Offc Furn &amp; Eq-FNCF"/>
    <x v="25"/>
    <n v="16"/>
    <s v="Nat Gas General Plant"/>
    <s v="3910-Office Furniture"/>
    <n v="0"/>
    <n v="0"/>
    <x v="3"/>
    <n v="0"/>
    <n v="0"/>
    <n v="0"/>
    <n v="963684.46"/>
    <n v="0"/>
    <n v="0"/>
    <n v="0"/>
    <n v="0"/>
    <n v="0"/>
    <n v="0"/>
    <n v="0"/>
    <n v="5736.22"/>
    <n v="5736.22"/>
    <n v="0"/>
    <n v="142061.73000000001"/>
    <n v="5736.22"/>
  </r>
  <r>
    <n v="1"/>
    <d v="2020-05-01T00:00:00"/>
    <d v="2021-06-01T00:00:00"/>
    <n v="200241"/>
    <x v="2"/>
    <n v="963684.46"/>
    <n v="963684.46"/>
    <n v="7.1428569999999997E-2"/>
    <n v="5736.22"/>
    <n v="147797.95000000001"/>
    <n v="0"/>
    <n v="0"/>
    <n v="0"/>
    <n v="0"/>
    <n v="0"/>
    <n v="0"/>
    <n v="0"/>
    <n v="0"/>
    <n v="0"/>
    <n v="0"/>
    <n v="0"/>
    <s v="FN-3910-Offc Furn &amp; Eq-FNCF"/>
    <x v="25"/>
    <n v="16"/>
    <s v="Nat Gas General Plant"/>
    <s v="3910-Office Furniture"/>
    <n v="0"/>
    <n v="0"/>
    <x v="3"/>
    <n v="0"/>
    <n v="0"/>
    <n v="0"/>
    <n v="963684.46"/>
    <n v="0"/>
    <n v="0"/>
    <n v="0"/>
    <n v="0"/>
    <n v="0"/>
    <n v="0"/>
    <n v="0"/>
    <n v="5736.22"/>
    <n v="5736.22"/>
    <n v="0"/>
    <n v="147797.95000000001"/>
    <n v="5736.22"/>
  </r>
  <r>
    <n v="1"/>
    <d v="2020-05-01T00:00:00"/>
    <d v="2021-06-01T00:00:00"/>
    <n v="200241"/>
    <x v="3"/>
    <n v="963684.46"/>
    <n v="963684.46"/>
    <n v="7.1428569999999997E-2"/>
    <n v="5736.22"/>
    <n v="153534.17000000001"/>
    <n v="0"/>
    <n v="0"/>
    <n v="0"/>
    <n v="0"/>
    <n v="0"/>
    <n v="0"/>
    <n v="0"/>
    <n v="0"/>
    <n v="0"/>
    <n v="0"/>
    <n v="0"/>
    <s v="FN-3910-Offc Furn &amp; Eq-FNCF"/>
    <x v="25"/>
    <n v="16"/>
    <s v="Nat Gas General Plant"/>
    <s v="3910-Office Furniture"/>
    <n v="0"/>
    <n v="0"/>
    <x v="3"/>
    <n v="0"/>
    <n v="0"/>
    <n v="0"/>
    <n v="963684.46"/>
    <n v="0"/>
    <n v="0"/>
    <n v="0"/>
    <n v="0"/>
    <n v="0"/>
    <n v="0"/>
    <n v="0"/>
    <n v="5736.22"/>
    <n v="5736.22"/>
    <n v="0"/>
    <n v="153534.17000000001"/>
    <n v="5736.22"/>
  </r>
  <r>
    <n v="1"/>
    <d v="2020-05-01T00:00:00"/>
    <d v="2021-06-01T00:00:00"/>
    <n v="200241"/>
    <x v="4"/>
    <n v="963684.46"/>
    <n v="963684.46"/>
    <n v="7.1428569999999997E-2"/>
    <n v="5736.22"/>
    <n v="159270.39000000001"/>
    <n v="0"/>
    <n v="0"/>
    <n v="0"/>
    <n v="0"/>
    <n v="0"/>
    <n v="0"/>
    <n v="0"/>
    <n v="0"/>
    <n v="0"/>
    <n v="0"/>
    <n v="0"/>
    <s v="FN-3910-Offc Furn &amp; Eq-FNCF"/>
    <x v="25"/>
    <n v="16"/>
    <s v="Nat Gas General Plant"/>
    <s v="3910-Office Furniture"/>
    <n v="0"/>
    <n v="0"/>
    <x v="3"/>
    <n v="0"/>
    <n v="0"/>
    <n v="0"/>
    <n v="963684.46"/>
    <n v="0"/>
    <n v="0"/>
    <n v="0"/>
    <n v="0"/>
    <n v="0"/>
    <n v="0"/>
    <n v="0"/>
    <n v="5736.22"/>
    <n v="5736.22"/>
    <n v="0"/>
    <n v="159270.39000000001"/>
    <n v="5736.22"/>
  </r>
  <r>
    <n v="1"/>
    <d v="2020-05-01T00:00:00"/>
    <d v="2021-06-01T00:00:00"/>
    <n v="200241"/>
    <x v="5"/>
    <n v="963684.46"/>
    <n v="963684.46"/>
    <n v="7.1428569999999997E-2"/>
    <n v="5736.22"/>
    <n v="64724.69"/>
    <n v="0"/>
    <n v="0"/>
    <n v="0"/>
    <n v="0"/>
    <n v="0"/>
    <n v="0"/>
    <n v="0"/>
    <n v="-100281.92"/>
    <n v="0"/>
    <n v="0"/>
    <n v="0"/>
    <s v="FN-3910-Offc Furn &amp; Eq-FNCF"/>
    <x v="25"/>
    <n v="16"/>
    <s v="Nat Gas General Plant"/>
    <s v="3910-Office Furniture"/>
    <n v="0"/>
    <n v="0"/>
    <x v="3"/>
    <n v="0"/>
    <n v="0"/>
    <n v="0"/>
    <n v="963684.46"/>
    <n v="0"/>
    <n v="0"/>
    <n v="0"/>
    <n v="0"/>
    <n v="0"/>
    <n v="0"/>
    <n v="0"/>
    <n v="5736.22"/>
    <n v="5736.22"/>
    <n v="0"/>
    <n v="64724.69"/>
    <n v="5736.22"/>
  </r>
  <r>
    <n v="1"/>
    <d v="2020-05-01T00:00:00"/>
    <d v="2021-06-01T00:00:00"/>
    <n v="200287"/>
    <x v="0"/>
    <n v="4280.46"/>
    <n v="4280.46"/>
    <n v="7.1428569999999997E-2"/>
    <n v="25.48"/>
    <n v="1231.99"/>
    <n v="0"/>
    <n v="0"/>
    <n v="0"/>
    <n v="0"/>
    <n v="0"/>
    <n v="0"/>
    <n v="0"/>
    <n v="0"/>
    <n v="0"/>
    <n v="0"/>
    <n v="0"/>
    <s v="FN-3910-Offc Furn &amp; Eq-FNFB"/>
    <x v="25"/>
    <n v="16"/>
    <s v="Nat Gas General Plant"/>
    <s v="3910-Office Furniture"/>
    <n v="0"/>
    <n v="0"/>
    <x v="3"/>
    <n v="0"/>
    <n v="0"/>
    <n v="0"/>
    <n v="4280.46"/>
    <n v="0"/>
    <n v="0"/>
    <n v="0"/>
    <n v="0"/>
    <n v="0"/>
    <n v="0"/>
    <n v="0"/>
    <n v="25.48"/>
    <n v="25.48"/>
    <n v="0"/>
    <n v="1231.99"/>
    <n v="25.48"/>
  </r>
  <r>
    <n v="1"/>
    <d v="2020-05-01T00:00:00"/>
    <d v="2021-06-01T00:00:00"/>
    <n v="200287"/>
    <x v="1"/>
    <n v="4280.46"/>
    <n v="4280.46"/>
    <n v="7.1428569999999997E-2"/>
    <n v="25.48"/>
    <n v="1257.47"/>
    <n v="0"/>
    <n v="0"/>
    <n v="0"/>
    <n v="0"/>
    <n v="0"/>
    <n v="0"/>
    <n v="0"/>
    <n v="0"/>
    <n v="0"/>
    <n v="0"/>
    <n v="0"/>
    <s v="FN-3910-Offc Furn &amp; Eq-FNFB"/>
    <x v="25"/>
    <n v="16"/>
    <s v="Nat Gas General Plant"/>
    <s v="3910-Office Furniture"/>
    <n v="0"/>
    <n v="0"/>
    <x v="3"/>
    <n v="0"/>
    <n v="0"/>
    <n v="0"/>
    <n v="4280.46"/>
    <n v="0"/>
    <n v="0"/>
    <n v="0"/>
    <n v="0"/>
    <n v="0"/>
    <n v="0"/>
    <n v="0"/>
    <n v="25.48"/>
    <n v="25.48"/>
    <n v="0"/>
    <n v="1257.47"/>
    <n v="25.48"/>
  </r>
  <r>
    <n v="1"/>
    <d v="2020-05-01T00:00:00"/>
    <d v="2021-06-01T00:00:00"/>
    <n v="200287"/>
    <x v="2"/>
    <n v="4280.46"/>
    <n v="4280.46"/>
    <n v="7.1428569999999997E-2"/>
    <n v="25.48"/>
    <n v="1282.95"/>
    <n v="0"/>
    <n v="0"/>
    <n v="0"/>
    <n v="0"/>
    <n v="0"/>
    <n v="0"/>
    <n v="0"/>
    <n v="0"/>
    <n v="0"/>
    <n v="0"/>
    <n v="0"/>
    <s v="FN-3910-Offc Furn &amp; Eq-FNFB"/>
    <x v="25"/>
    <n v="16"/>
    <s v="Nat Gas General Plant"/>
    <s v="3910-Office Furniture"/>
    <n v="0"/>
    <n v="0"/>
    <x v="3"/>
    <n v="0"/>
    <n v="0"/>
    <n v="0"/>
    <n v="4280.46"/>
    <n v="0"/>
    <n v="0"/>
    <n v="0"/>
    <n v="0"/>
    <n v="0"/>
    <n v="0"/>
    <n v="0"/>
    <n v="25.48"/>
    <n v="25.48"/>
    <n v="0"/>
    <n v="1282.95"/>
    <n v="25.48"/>
  </r>
  <r>
    <n v="1"/>
    <d v="2020-05-01T00:00:00"/>
    <d v="2021-06-01T00:00:00"/>
    <n v="200287"/>
    <x v="3"/>
    <n v="4280.46"/>
    <n v="4280.46"/>
    <n v="7.1428569999999997E-2"/>
    <n v="25.48"/>
    <n v="1308.43"/>
    <n v="0"/>
    <n v="0"/>
    <n v="0"/>
    <n v="0"/>
    <n v="0"/>
    <n v="0"/>
    <n v="0"/>
    <n v="0"/>
    <n v="0"/>
    <n v="0"/>
    <n v="0"/>
    <s v="FN-3910-Offc Furn &amp; Eq-FNFB"/>
    <x v="25"/>
    <n v="16"/>
    <s v="Nat Gas General Plant"/>
    <s v="3910-Office Furniture"/>
    <n v="0"/>
    <n v="0"/>
    <x v="3"/>
    <n v="0"/>
    <n v="0"/>
    <n v="0"/>
    <n v="4280.46"/>
    <n v="0"/>
    <n v="0"/>
    <n v="0"/>
    <n v="0"/>
    <n v="0"/>
    <n v="0"/>
    <n v="0"/>
    <n v="25.48"/>
    <n v="25.48"/>
    <n v="0"/>
    <n v="1308.43"/>
    <n v="25.48"/>
  </r>
  <r>
    <n v="1"/>
    <d v="2020-05-01T00:00:00"/>
    <d v="2021-06-01T00:00:00"/>
    <n v="200287"/>
    <x v="4"/>
    <n v="4280.46"/>
    <n v="4280.46"/>
    <n v="7.1428569999999997E-2"/>
    <n v="25.48"/>
    <n v="1333.91"/>
    <n v="0"/>
    <n v="0"/>
    <n v="0"/>
    <n v="0"/>
    <n v="0"/>
    <n v="0"/>
    <n v="0"/>
    <n v="0"/>
    <n v="0"/>
    <n v="0"/>
    <n v="0"/>
    <s v="FN-3910-Offc Furn &amp; Eq-FNFB"/>
    <x v="25"/>
    <n v="16"/>
    <s v="Nat Gas General Plant"/>
    <s v="3910-Office Furniture"/>
    <n v="0"/>
    <n v="0"/>
    <x v="3"/>
    <n v="0"/>
    <n v="0"/>
    <n v="0"/>
    <n v="4280.46"/>
    <n v="0"/>
    <n v="0"/>
    <n v="0"/>
    <n v="0"/>
    <n v="0"/>
    <n v="0"/>
    <n v="0"/>
    <n v="25.48"/>
    <n v="25.48"/>
    <n v="0"/>
    <n v="1333.91"/>
    <n v="25.48"/>
  </r>
  <r>
    <n v="1"/>
    <d v="2020-05-01T00:00:00"/>
    <d v="2021-06-01T00:00:00"/>
    <n v="200287"/>
    <x v="5"/>
    <n v="4280.46"/>
    <n v="4280.46"/>
    <n v="7.1428569999999997E-2"/>
    <n v="25.48"/>
    <n v="1359.39"/>
    <n v="0"/>
    <n v="0"/>
    <n v="0"/>
    <n v="0"/>
    <n v="0"/>
    <n v="0"/>
    <n v="0"/>
    <n v="0"/>
    <n v="0"/>
    <n v="0"/>
    <n v="0"/>
    <s v="FN-3910-Offc Furn &amp; Eq-FNFB"/>
    <x v="25"/>
    <n v="16"/>
    <s v="Nat Gas General Plant"/>
    <s v="3910-Office Furniture"/>
    <n v="0"/>
    <n v="0"/>
    <x v="3"/>
    <n v="0"/>
    <n v="0"/>
    <n v="0"/>
    <n v="4280.46"/>
    <n v="0"/>
    <n v="0"/>
    <n v="0"/>
    <n v="0"/>
    <n v="0"/>
    <n v="0"/>
    <n v="0"/>
    <n v="25.48"/>
    <n v="25.48"/>
    <n v="0"/>
    <n v="1359.39"/>
    <n v="25.48"/>
  </r>
  <r>
    <n v="1"/>
    <d v="2020-05-01T00:00:00"/>
    <d v="2021-06-01T00:00:00"/>
    <n v="200333"/>
    <x v="0"/>
    <n v="0"/>
    <n v="0"/>
    <n v="7.1428569999999997E-2"/>
    <n v="0"/>
    <n v="98110.71"/>
    <n v="0"/>
    <n v="0"/>
    <n v="0"/>
    <n v="0"/>
    <n v="0"/>
    <n v="0"/>
    <n v="0"/>
    <n v="0"/>
    <n v="0"/>
    <n v="0"/>
    <n v="0"/>
    <s v="FN-3910-Offc Furn &amp; Eq-FNSF"/>
    <x v="25"/>
    <n v="16"/>
    <s v="Nat Gas General Plant"/>
    <s v="3910-Office Furniture"/>
    <n v="0"/>
    <n v="0"/>
    <x v="3"/>
    <n v="0"/>
    <n v="0"/>
    <n v="0"/>
    <n v="0"/>
    <n v="0"/>
    <n v="0"/>
    <n v="0"/>
    <n v="0"/>
    <n v="0"/>
    <n v="0"/>
    <n v="0"/>
    <n v="0"/>
    <n v="0"/>
    <n v="0"/>
    <n v="98110.71"/>
    <n v="0"/>
  </r>
  <r>
    <n v="1"/>
    <d v="2020-05-01T00:00:00"/>
    <d v="2021-06-01T00:00:00"/>
    <n v="200333"/>
    <x v="1"/>
    <n v="0"/>
    <n v="0"/>
    <n v="7.1428569999999997E-2"/>
    <n v="0"/>
    <n v="98110.71"/>
    <n v="0"/>
    <n v="0"/>
    <n v="0"/>
    <n v="0"/>
    <n v="0"/>
    <n v="0"/>
    <n v="0"/>
    <n v="0"/>
    <n v="0"/>
    <n v="0"/>
    <n v="0"/>
    <s v="FN-3910-Offc Furn &amp; Eq-FNSF"/>
    <x v="25"/>
    <n v="16"/>
    <s v="Nat Gas General Plant"/>
    <s v="3910-Office Furniture"/>
    <n v="0"/>
    <n v="0"/>
    <x v="3"/>
    <n v="0"/>
    <n v="0"/>
    <n v="0"/>
    <n v="0"/>
    <n v="0"/>
    <n v="0"/>
    <n v="0"/>
    <n v="0"/>
    <n v="0"/>
    <n v="0"/>
    <n v="0"/>
    <n v="0"/>
    <n v="0"/>
    <n v="0"/>
    <n v="98110.71"/>
    <n v="0"/>
  </r>
  <r>
    <n v="1"/>
    <d v="2020-05-01T00:00:00"/>
    <d v="2021-06-01T00:00:00"/>
    <n v="200333"/>
    <x v="2"/>
    <n v="0"/>
    <n v="0"/>
    <n v="7.1428569999999997E-2"/>
    <n v="0"/>
    <n v="98110.71"/>
    <n v="0"/>
    <n v="0"/>
    <n v="0"/>
    <n v="0"/>
    <n v="0"/>
    <n v="0"/>
    <n v="0"/>
    <n v="0"/>
    <n v="0"/>
    <n v="0"/>
    <n v="0"/>
    <s v="FN-3910-Offc Furn &amp; Eq-FNSF"/>
    <x v="25"/>
    <n v="16"/>
    <s v="Nat Gas General Plant"/>
    <s v="3910-Office Furniture"/>
    <n v="0"/>
    <n v="0"/>
    <x v="3"/>
    <n v="0"/>
    <n v="0"/>
    <n v="0"/>
    <n v="0"/>
    <n v="0"/>
    <n v="0"/>
    <n v="0"/>
    <n v="0"/>
    <n v="0"/>
    <n v="0"/>
    <n v="0"/>
    <n v="0"/>
    <n v="0"/>
    <n v="0"/>
    <n v="98110.71"/>
    <n v="0"/>
  </r>
  <r>
    <n v="1"/>
    <d v="2020-05-01T00:00:00"/>
    <d v="2021-06-01T00:00:00"/>
    <n v="200333"/>
    <x v="3"/>
    <n v="0"/>
    <n v="0"/>
    <n v="7.1428569999999997E-2"/>
    <n v="0"/>
    <n v="98110.71"/>
    <n v="0"/>
    <n v="0"/>
    <n v="0"/>
    <n v="0"/>
    <n v="0"/>
    <n v="0"/>
    <n v="0"/>
    <n v="0"/>
    <n v="0"/>
    <n v="0"/>
    <n v="0"/>
    <s v="FN-3910-Offc Furn &amp; Eq-FNSF"/>
    <x v="25"/>
    <n v="16"/>
    <s v="Nat Gas General Plant"/>
    <s v="3910-Office Furniture"/>
    <n v="0"/>
    <n v="0"/>
    <x v="3"/>
    <n v="0"/>
    <n v="0"/>
    <n v="0"/>
    <n v="0"/>
    <n v="0"/>
    <n v="0"/>
    <n v="0"/>
    <n v="0"/>
    <n v="0"/>
    <n v="0"/>
    <n v="0"/>
    <n v="0"/>
    <n v="0"/>
    <n v="0"/>
    <n v="98110.71"/>
    <n v="0"/>
  </r>
  <r>
    <n v="1"/>
    <d v="2020-05-01T00:00:00"/>
    <d v="2021-06-01T00:00:00"/>
    <n v="200333"/>
    <x v="4"/>
    <n v="0"/>
    <n v="0"/>
    <n v="7.1428569999999997E-2"/>
    <n v="0"/>
    <n v="98110.71"/>
    <n v="0"/>
    <n v="0"/>
    <n v="0"/>
    <n v="0"/>
    <n v="0"/>
    <n v="0"/>
    <n v="0"/>
    <n v="0"/>
    <n v="0"/>
    <n v="0"/>
    <n v="0"/>
    <s v="FN-3910-Offc Furn &amp; Eq-FNSF"/>
    <x v="25"/>
    <n v="16"/>
    <s v="Nat Gas General Plant"/>
    <s v="3910-Office Furniture"/>
    <n v="0"/>
    <n v="0"/>
    <x v="3"/>
    <n v="0"/>
    <n v="0"/>
    <n v="0"/>
    <n v="0"/>
    <n v="0"/>
    <n v="0"/>
    <n v="0"/>
    <n v="0"/>
    <n v="0"/>
    <n v="0"/>
    <n v="0"/>
    <n v="0"/>
    <n v="0"/>
    <n v="0"/>
    <n v="98110.71"/>
    <n v="0"/>
  </r>
  <r>
    <n v="1"/>
    <d v="2020-05-01T00:00:00"/>
    <d v="2021-06-01T00:00:00"/>
    <n v="200333"/>
    <x v="5"/>
    <n v="0"/>
    <n v="0"/>
    <n v="7.1428569999999997E-2"/>
    <n v="0"/>
    <n v="198392.63"/>
    <n v="0"/>
    <n v="0"/>
    <n v="0"/>
    <n v="0"/>
    <n v="0"/>
    <n v="0"/>
    <n v="0"/>
    <n v="0"/>
    <n v="100281.92"/>
    <n v="0"/>
    <n v="0"/>
    <s v="FN-3910-Offc Furn &amp; Eq-FNSF"/>
    <x v="25"/>
    <n v="16"/>
    <s v="Nat Gas General Plant"/>
    <s v="3910-Office Furniture"/>
    <n v="0"/>
    <n v="0"/>
    <x v="3"/>
    <n v="0"/>
    <n v="0"/>
    <n v="0"/>
    <n v="0"/>
    <n v="0"/>
    <n v="0"/>
    <n v="0"/>
    <n v="0"/>
    <n v="0"/>
    <n v="0"/>
    <n v="0"/>
    <n v="0"/>
    <n v="0"/>
    <n v="0"/>
    <n v="198392.63"/>
    <n v="0"/>
  </r>
  <r>
    <n v="1"/>
    <d v="2020-05-01T00:00:00"/>
    <d v="2021-06-01T00:00:00"/>
    <n v="170"/>
    <x v="0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0"/>
    <x v="1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0"/>
    <x v="2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0"/>
    <x v="3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0"/>
    <x v="4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0"/>
    <x v="5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42"/>
    <x v="0"/>
    <n v="140101.44"/>
    <n v="140101.44"/>
    <n v="0.1"/>
    <n v="1167.51"/>
    <n v="10507.59"/>
    <n v="0"/>
    <n v="0"/>
    <n v="0"/>
    <n v="0"/>
    <n v="0"/>
    <n v="0"/>
    <n v="0"/>
    <n v="0"/>
    <n v="0"/>
    <n v="0"/>
    <n v="0"/>
    <s v="FN-3911-Comp &amp; Periph-FNCF"/>
    <x v="49"/>
    <n v="16"/>
    <s v="Nat Gas General Plant"/>
    <s v="3911-Computers &amp; Peripherals"/>
    <n v="0"/>
    <n v="0"/>
    <x v="3"/>
    <n v="0"/>
    <n v="0"/>
    <n v="0"/>
    <n v="140101.44"/>
    <n v="0"/>
    <n v="0"/>
    <n v="0"/>
    <n v="0"/>
    <n v="0"/>
    <n v="0"/>
    <n v="0"/>
    <n v="1167.51"/>
    <n v="1167.51"/>
    <n v="0"/>
    <n v="10507.59"/>
    <n v="1167.51"/>
  </r>
  <r>
    <n v="1"/>
    <d v="2020-05-01T00:00:00"/>
    <d v="2021-06-01T00:00:00"/>
    <n v="200242"/>
    <x v="1"/>
    <n v="140101.44"/>
    <n v="140101.44"/>
    <n v="0.1"/>
    <n v="1167.51"/>
    <n v="11675.1"/>
    <n v="0"/>
    <n v="0"/>
    <n v="0"/>
    <n v="0"/>
    <n v="0"/>
    <n v="0"/>
    <n v="0"/>
    <n v="0"/>
    <n v="0"/>
    <n v="0"/>
    <n v="0"/>
    <s v="FN-3911-Comp &amp; Periph-FNCF"/>
    <x v="49"/>
    <n v="16"/>
    <s v="Nat Gas General Plant"/>
    <s v="3911-Computers &amp; Peripherals"/>
    <n v="0"/>
    <n v="0"/>
    <x v="3"/>
    <n v="0"/>
    <n v="0"/>
    <n v="0"/>
    <n v="140101.44"/>
    <n v="0"/>
    <n v="0"/>
    <n v="0"/>
    <n v="0"/>
    <n v="0"/>
    <n v="0"/>
    <n v="0"/>
    <n v="1167.51"/>
    <n v="1167.51"/>
    <n v="0"/>
    <n v="11675.1"/>
    <n v="1167.51"/>
  </r>
  <r>
    <n v="1"/>
    <d v="2020-05-01T00:00:00"/>
    <d v="2021-06-01T00:00:00"/>
    <n v="200242"/>
    <x v="2"/>
    <n v="140101.44"/>
    <n v="140101.44"/>
    <n v="0.1"/>
    <n v="1167.51"/>
    <n v="12842.61"/>
    <n v="0"/>
    <n v="0"/>
    <n v="0"/>
    <n v="0"/>
    <n v="0"/>
    <n v="0"/>
    <n v="0"/>
    <n v="0"/>
    <n v="0"/>
    <n v="0"/>
    <n v="0"/>
    <s v="FN-3911-Comp &amp; Periph-FNCF"/>
    <x v="49"/>
    <n v="16"/>
    <s v="Nat Gas General Plant"/>
    <s v="3911-Computers &amp; Peripherals"/>
    <n v="0"/>
    <n v="0"/>
    <x v="3"/>
    <n v="0"/>
    <n v="0"/>
    <n v="0"/>
    <n v="140101.44"/>
    <n v="0"/>
    <n v="0"/>
    <n v="0"/>
    <n v="0"/>
    <n v="0"/>
    <n v="0"/>
    <n v="0"/>
    <n v="1167.51"/>
    <n v="1167.51"/>
    <n v="0"/>
    <n v="12842.61"/>
    <n v="1167.51"/>
  </r>
  <r>
    <n v="1"/>
    <d v="2020-05-01T00:00:00"/>
    <d v="2021-06-01T00:00:00"/>
    <n v="200242"/>
    <x v="3"/>
    <n v="143043.96"/>
    <n v="143043.96"/>
    <n v="0.1"/>
    <n v="1192.03"/>
    <n v="14034.64"/>
    <n v="0"/>
    <n v="0"/>
    <n v="0"/>
    <n v="0"/>
    <n v="0"/>
    <n v="0"/>
    <n v="0"/>
    <n v="0"/>
    <n v="0"/>
    <n v="0"/>
    <n v="0"/>
    <s v="FN-3911-Comp &amp; Periph-FNCF"/>
    <x v="49"/>
    <n v="16"/>
    <s v="Nat Gas General Plant"/>
    <s v="3911-Computers &amp; Peripherals"/>
    <n v="0"/>
    <n v="0"/>
    <x v="3"/>
    <n v="0"/>
    <n v="0"/>
    <n v="0"/>
    <n v="143043.96"/>
    <n v="0"/>
    <n v="0"/>
    <n v="0"/>
    <n v="0"/>
    <n v="0"/>
    <n v="0"/>
    <n v="0"/>
    <n v="1192.03"/>
    <n v="1192.03"/>
    <n v="0"/>
    <n v="14034.64"/>
    <n v="1192.03"/>
  </r>
  <r>
    <n v="1"/>
    <d v="2020-05-01T00:00:00"/>
    <d v="2021-06-01T00:00:00"/>
    <n v="200242"/>
    <x v="4"/>
    <n v="143043.96"/>
    <n v="143043.96"/>
    <n v="0.1"/>
    <n v="1192.03"/>
    <n v="15226.67"/>
    <n v="0"/>
    <n v="0"/>
    <n v="0"/>
    <n v="0"/>
    <n v="0"/>
    <n v="0"/>
    <n v="0"/>
    <n v="0"/>
    <n v="0"/>
    <n v="0"/>
    <n v="0"/>
    <s v="FN-3911-Comp &amp; Periph-FNCF"/>
    <x v="49"/>
    <n v="16"/>
    <s v="Nat Gas General Plant"/>
    <s v="3911-Computers &amp; Peripherals"/>
    <n v="0"/>
    <n v="0"/>
    <x v="3"/>
    <n v="0"/>
    <n v="0"/>
    <n v="0"/>
    <n v="143043.96"/>
    <n v="0"/>
    <n v="0"/>
    <n v="0"/>
    <n v="0"/>
    <n v="0"/>
    <n v="0"/>
    <n v="0"/>
    <n v="1192.03"/>
    <n v="1192.03"/>
    <n v="0"/>
    <n v="15226.67"/>
    <n v="1192.03"/>
  </r>
  <r>
    <n v="1"/>
    <d v="2020-05-01T00:00:00"/>
    <d v="2021-06-01T00:00:00"/>
    <n v="200242"/>
    <x v="5"/>
    <n v="143043.96"/>
    <n v="143043.96"/>
    <n v="0.1"/>
    <n v="1192.03"/>
    <n v="1192.03"/>
    <n v="1192.03"/>
    <n v="0"/>
    <n v="-1192.03"/>
    <n v="0"/>
    <n v="0"/>
    <n v="0"/>
    <n v="0"/>
    <n v="-15226.67"/>
    <n v="0"/>
    <n v="0"/>
    <n v="0"/>
    <s v="FN-3911-Comp &amp; Periph-FNCF"/>
    <x v="49"/>
    <n v="16"/>
    <s v="Nat Gas General Plant"/>
    <s v="3911-Computers &amp; Peripherals"/>
    <n v="0"/>
    <n v="0"/>
    <x v="3"/>
    <n v="0"/>
    <n v="0"/>
    <n v="0"/>
    <n v="143043.96"/>
    <n v="0"/>
    <n v="0"/>
    <n v="0"/>
    <n v="0"/>
    <n v="0"/>
    <n v="0"/>
    <n v="0"/>
    <n v="1192.03"/>
    <n v="1192.03"/>
    <n v="0"/>
    <n v="1192.03"/>
    <n v="1192.03"/>
  </r>
  <r>
    <n v="1"/>
    <d v="2020-05-01T00:00:00"/>
    <d v="2021-06-01T00:00:00"/>
    <n v="200288"/>
    <x v="0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-FNFB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8"/>
    <x v="1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-FNFB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8"/>
    <x v="2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-FNFB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8"/>
    <x v="3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-FNFB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8"/>
    <x v="4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-FNFB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8"/>
    <x v="5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-FNFB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4"/>
    <x v="0"/>
    <n v="0"/>
    <n v="0"/>
    <n v="0.1"/>
    <n v="0"/>
    <n v="39949.24"/>
    <n v="0"/>
    <n v="0"/>
    <n v="0"/>
    <n v="0"/>
    <n v="0"/>
    <n v="0"/>
    <n v="0"/>
    <n v="0"/>
    <n v="0"/>
    <n v="0"/>
    <n v="0"/>
    <s v="FN-3911-Comp &amp; Periph-FNSF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39949.24"/>
    <n v="0"/>
  </r>
  <r>
    <n v="1"/>
    <d v="2020-05-01T00:00:00"/>
    <d v="2021-06-01T00:00:00"/>
    <n v="200334"/>
    <x v="1"/>
    <n v="0"/>
    <n v="0"/>
    <n v="0.1"/>
    <n v="0"/>
    <n v="39949.24"/>
    <n v="0"/>
    <n v="0"/>
    <n v="0"/>
    <n v="0"/>
    <n v="0"/>
    <n v="0"/>
    <n v="0"/>
    <n v="0"/>
    <n v="0"/>
    <n v="0"/>
    <n v="0"/>
    <s v="FN-3911-Comp &amp; Periph-FNSF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39949.24"/>
    <n v="0"/>
  </r>
  <r>
    <n v="1"/>
    <d v="2020-05-01T00:00:00"/>
    <d v="2021-06-01T00:00:00"/>
    <n v="200334"/>
    <x v="2"/>
    <n v="0"/>
    <n v="0"/>
    <n v="0.1"/>
    <n v="0"/>
    <n v="39949.24"/>
    <n v="0"/>
    <n v="0"/>
    <n v="0"/>
    <n v="0"/>
    <n v="0"/>
    <n v="0"/>
    <n v="0"/>
    <n v="0"/>
    <n v="0"/>
    <n v="0"/>
    <n v="0"/>
    <s v="FN-3911-Comp &amp; Periph-FNSF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39949.24"/>
    <n v="0"/>
  </r>
  <r>
    <n v="1"/>
    <d v="2020-05-01T00:00:00"/>
    <d v="2021-06-01T00:00:00"/>
    <n v="200334"/>
    <x v="3"/>
    <n v="0"/>
    <n v="0"/>
    <n v="0.1"/>
    <n v="0"/>
    <n v="39949.24"/>
    <n v="0"/>
    <n v="0"/>
    <n v="0"/>
    <n v="0"/>
    <n v="0"/>
    <n v="0"/>
    <n v="0"/>
    <n v="0"/>
    <n v="0"/>
    <n v="0"/>
    <n v="0"/>
    <s v="FN-3911-Comp &amp; Periph-FNSF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39949.24"/>
    <n v="0"/>
  </r>
  <r>
    <n v="1"/>
    <d v="2020-05-01T00:00:00"/>
    <d v="2021-06-01T00:00:00"/>
    <n v="200334"/>
    <x v="4"/>
    <n v="0"/>
    <n v="0"/>
    <n v="0.1"/>
    <n v="0"/>
    <n v="39949.24"/>
    <n v="0"/>
    <n v="0"/>
    <n v="0"/>
    <n v="0"/>
    <n v="0"/>
    <n v="0"/>
    <n v="0"/>
    <n v="0"/>
    <n v="0"/>
    <n v="0"/>
    <n v="0"/>
    <s v="FN-3911-Comp &amp; Periph-FNSF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39949.24"/>
    <n v="0"/>
  </r>
  <r>
    <n v="1"/>
    <d v="2020-05-01T00:00:00"/>
    <d v="2021-06-01T00:00:00"/>
    <n v="200334"/>
    <x v="5"/>
    <n v="0"/>
    <n v="0"/>
    <n v="0.1"/>
    <n v="0"/>
    <n v="55175.91"/>
    <n v="0"/>
    <n v="0"/>
    <n v="0"/>
    <n v="0"/>
    <n v="0"/>
    <n v="0"/>
    <n v="0"/>
    <n v="0"/>
    <n v="15226.67"/>
    <n v="0"/>
    <n v="0"/>
    <s v="FN-3911-Comp &amp; Periph-FNSF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55175.91"/>
    <n v="0"/>
  </r>
  <r>
    <n v="1"/>
    <d v="2020-05-01T00:00:00"/>
    <d v="2021-06-01T00:00:00"/>
    <n v="171"/>
    <x v="0"/>
    <n v="0"/>
    <n v="0"/>
    <n v="0.1"/>
    <n v="0"/>
    <n v="3521.65"/>
    <n v="0"/>
    <n v="0"/>
    <n v="0"/>
    <n v="0"/>
    <n v="0"/>
    <n v="0"/>
    <n v="0"/>
    <n v="0"/>
    <n v="0"/>
    <n v="704.33"/>
    <n v="0"/>
    <s v="FN-3912-Comp Hdwr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704.33"/>
    <n v="0"/>
    <n v="3521.65"/>
    <n v="704.33"/>
  </r>
  <r>
    <n v="1"/>
    <d v="2020-05-01T00:00:00"/>
    <d v="2021-06-01T00:00:00"/>
    <n v="171"/>
    <x v="1"/>
    <n v="0"/>
    <n v="0"/>
    <n v="0.1"/>
    <n v="0"/>
    <n v="4225.9799999999996"/>
    <n v="0"/>
    <n v="0"/>
    <n v="0"/>
    <n v="0"/>
    <n v="0"/>
    <n v="0"/>
    <n v="0"/>
    <n v="0"/>
    <n v="0"/>
    <n v="704.33"/>
    <n v="0"/>
    <s v="FN-3912-Comp Hdwr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704.33"/>
    <n v="0"/>
    <n v="4225.9799999999996"/>
    <n v="704.33"/>
  </r>
  <r>
    <n v="1"/>
    <d v="2020-05-01T00:00:00"/>
    <d v="2021-06-01T00:00:00"/>
    <n v="171"/>
    <x v="2"/>
    <n v="0"/>
    <n v="0"/>
    <n v="0.1"/>
    <n v="0"/>
    <n v="4930.3100000000004"/>
    <n v="0"/>
    <n v="0"/>
    <n v="0"/>
    <n v="0"/>
    <n v="0"/>
    <n v="0"/>
    <n v="0"/>
    <n v="0"/>
    <n v="0"/>
    <n v="704.33"/>
    <n v="0"/>
    <s v="FN-3912-Comp Hdwr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704.33"/>
    <n v="0"/>
    <n v="4930.3100000000004"/>
    <n v="704.33"/>
  </r>
  <r>
    <n v="1"/>
    <d v="2020-05-01T00:00:00"/>
    <d v="2021-06-01T00:00:00"/>
    <n v="171"/>
    <x v="3"/>
    <n v="0"/>
    <n v="0"/>
    <n v="0.1"/>
    <n v="0"/>
    <n v="5634.64"/>
    <n v="0"/>
    <n v="0"/>
    <n v="0"/>
    <n v="0"/>
    <n v="0"/>
    <n v="0"/>
    <n v="0"/>
    <n v="0"/>
    <n v="0"/>
    <n v="704.33"/>
    <n v="0"/>
    <s v="FN-3912-Comp Hdwr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704.33"/>
    <n v="0"/>
    <n v="5634.64"/>
    <n v="704.33"/>
  </r>
  <r>
    <n v="1"/>
    <d v="2020-05-01T00:00:00"/>
    <d v="2021-06-01T00:00:00"/>
    <n v="171"/>
    <x v="4"/>
    <n v="0"/>
    <n v="0"/>
    <n v="0.1"/>
    <n v="0"/>
    <n v="6338.97"/>
    <n v="0"/>
    <n v="0"/>
    <n v="0"/>
    <n v="0"/>
    <n v="0"/>
    <n v="0"/>
    <n v="0"/>
    <n v="0"/>
    <n v="0"/>
    <n v="704.33"/>
    <n v="0"/>
    <s v="FN-3912-Comp Hdwr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704.33"/>
    <n v="0"/>
    <n v="6338.97"/>
    <n v="704.33"/>
  </r>
  <r>
    <n v="1"/>
    <d v="2020-05-01T00:00:00"/>
    <d v="2021-06-01T00:00:00"/>
    <n v="171"/>
    <x v="5"/>
    <n v="0"/>
    <n v="0"/>
    <n v="0.1"/>
    <n v="0"/>
    <n v="7043.3"/>
    <n v="0"/>
    <n v="0"/>
    <n v="0"/>
    <n v="0"/>
    <n v="0"/>
    <n v="0"/>
    <n v="0"/>
    <n v="0"/>
    <n v="0"/>
    <n v="704.33"/>
    <n v="0"/>
    <s v="FN-3912-Comp Hdwr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704.33"/>
    <n v="0"/>
    <n v="7043.3"/>
    <n v="704.33"/>
  </r>
  <r>
    <n v="1"/>
    <d v="2020-05-01T00:00:00"/>
    <d v="2021-06-01T00:00:00"/>
    <n v="200243"/>
    <x v="0"/>
    <n v="74053.09"/>
    <n v="74053.09"/>
    <n v="0.1"/>
    <n v="617.11"/>
    <n v="-477811.66"/>
    <n v="0"/>
    <n v="0"/>
    <n v="0"/>
    <n v="0"/>
    <n v="0"/>
    <n v="0"/>
    <n v="0"/>
    <n v="0"/>
    <n v="0"/>
    <n v="0"/>
    <n v="0"/>
    <s v="FN-3912-Comp Hdwr-FNCF"/>
    <x v="26"/>
    <n v="16"/>
    <s v="Nat Gas General Plant"/>
    <s v="3912-Comp Hdwr"/>
    <n v="0"/>
    <n v="-17505.78"/>
    <x v="3"/>
    <n v="0"/>
    <n v="0"/>
    <n v="0"/>
    <n v="74053.09"/>
    <n v="0"/>
    <n v="0"/>
    <n v="0"/>
    <n v="0"/>
    <n v="0"/>
    <n v="0"/>
    <n v="0"/>
    <n v="617.11"/>
    <n v="617.11"/>
    <n v="0"/>
    <n v="-477811.66"/>
    <n v="617.11"/>
  </r>
  <r>
    <n v="1"/>
    <d v="2020-05-01T00:00:00"/>
    <d v="2021-06-01T00:00:00"/>
    <n v="200243"/>
    <x v="1"/>
    <n v="56547.31"/>
    <n v="56547.31"/>
    <n v="0.1"/>
    <n v="471.23"/>
    <n v="-487937.18"/>
    <n v="0"/>
    <n v="0"/>
    <n v="0"/>
    <n v="0"/>
    <n v="0"/>
    <n v="0"/>
    <n v="0"/>
    <n v="0"/>
    <n v="0"/>
    <n v="0"/>
    <n v="0"/>
    <s v="FN-3912-Comp Hdwr-FNCF"/>
    <x v="26"/>
    <n v="16"/>
    <s v="Nat Gas General Plant"/>
    <s v="3912-Comp Hdwr"/>
    <n v="0"/>
    <n v="-10596.75"/>
    <x v="3"/>
    <n v="0"/>
    <n v="0"/>
    <n v="0"/>
    <n v="56547.31"/>
    <n v="0"/>
    <n v="0"/>
    <n v="0"/>
    <n v="0"/>
    <n v="0"/>
    <n v="0"/>
    <n v="0"/>
    <n v="471.23"/>
    <n v="471.23"/>
    <n v="0"/>
    <n v="-487937.18"/>
    <n v="471.23"/>
  </r>
  <r>
    <n v="1"/>
    <d v="2020-05-01T00:00:00"/>
    <d v="2021-06-01T00:00:00"/>
    <n v="200243"/>
    <x v="2"/>
    <n v="45950.559999999998"/>
    <n v="45950.559999999998"/>
    <n v="0.1"/>
    <n v="382.92"/>
    <n v="-487554.26"/>
    <n v="0"/>
    <n v="0"/>
    <n v="0"/>
    <n v="0"/>
    <n v="0"/>
    <n v="0"/>
    <n v="0"/>
    <n v="0"/>
    <n v="0"/>
    <n v="0"/>
    <n v="0"/>
    <s v="FN-3912-Comp Hdwr-FNCF"/>
    <x v="26"/>
    <n v="16"/>
    <s v="Nat Gas General Plant"/>
    <s v="3912-Comp Hdwr"/>
    <n v="0"/>
    <n v="0"/>
    <x v="3"/>
    <n v="0"/>
    <n v="0"/>
    <n v="0"/>
    <n v="45950.559999999998"/>
    <n v="0"/>
    <n v="0"/>
    <n v="0"/>
    <n v="0"/>
    <n v="0"/>
    <n v="0"/>
    <n v="0"/>
    <n v="382.92"/>
    <n v="382.92"/>
    <n v="0"/>
    <n v="-487554.26"/>
    <n v="382.92"/>
  </r>
  <r>
    <n v="1"/>
    <d v="2020-05-01T00:00:00"/>
    <d v="2021-06-01T00:00:00"/>
    <n v="200243"/>
    <x v="3"/>
    <n v="63518.99"/>
    <n v="63518.99"/>
    <n v="0.1"/>
    <n v="529.32000000000005"/>
    <n v="-487024.94"/>
    <n v="0"/>
    <n v="0"/>
    <n v="0"/>
    <n v="0"/>
    <n v="0"/>
    <n v="0"/>
    <n v="0"/>
    <n v="0"/>
    <n v="0"/>
    <n v="0"/>
    <n v="0"/>
    <s v="FN-3912-Comp Hdwr-FNCF"/>
    <x v="26"/>
    <n v="16"/>
    <s v="Nat Gas General Plant"/>
    <s v="3912-Comp Hdwr"/>
    <n v="0"/>
    <n v="0"/>
    <x v="3"/>
    <n v="0"/>
    <n v="0"/>
    <n v="0"/>
    <n v="63518.99"/>
    <n v="0"/>
    <n v="0"/>
    <n v="0"/>
    <n v="0"/>
    <n v="0"/>
    <n v="0"/>
    <n v="0"/>
    <n v="529.32000000000005"/>
    <n v="529.32000000000005"/>
    <n v="0"/>
    <n v="-487024.94"/>
    <n v="529.32000000000005"/>
  </r>
  <r>
    <n v="1"/>
    <d v="2020-05-01T00:00:00"/>
    <d v="2021-06-01T00:00:00"/>
    <n v="200243"/>
    <x v="4"/>
    <n v="67210.490000000005"/>
    <n v="67210.490000000005"/>
    <n v="0.1"/>
    <n v="560.09"/>
    <n v="-486464.85"/>
    <n v="0"/>
    <n v="0"/>
    <n v="0"/>
    <n v="0"/>
    <n v="0"/>
    <n v="0"/>
    <n v="0"/>
    <n v="0"/>
    <n v="0"/>
    <n v="0"/>
    <n v="0"/>
    <s v="FN-3912-Comp Hdwr-FNCF"/>
    <x v="26"/>
    <n v="16"/>
    <s v="Nat Gas General Plant"/>
    <s v="3912-Comp Hdwr"/>
    <n v="0"/>
    <n v="0"/>
    <x v="3"/>
    <n v="0"/>
    <n v="0"/>
    <n v="0"/>
    <n v="67210.490000000005"/>
    <n v="0"/>
    <n v="0"/>
    <n v="0"/>
    <n v="0"/>
    <n v="0"/>
    <n v="0"/>
    <n v="0"/>
    <n v="560.09"/>
    <n v="560.09"/>
    <n v="0"/>
    <n v="-486464.85"/>
    <n v="560.09"/>
  </r>
  <r>
    <n v="1"/>
    <d v="2020-05-01T00:00:00"/>
    <d v="2021-06-01T00:00:00"/>
    <n v="200243"/>
    <x v="5"/>
    <n v="67210.490000000005"/>
    <n v="67210.490000000005"/>
    <n v="0.1"/>
    <n v="560.09"/>
    <n v="-175770.33"/>
    <n v="0"/>
    <n v="0"/>
    <n v="0"/>
    <n v="0"/>
    <n v="0"/>
    <n v="0"/>
    <n v="0"/>
    <n v="310134.43"/>
    <n v="0"/>
    <n v="0"/>
    <n v="0"/>
    <s v="FN-3912-Comp Hdwr-FNCF"/>
    <x v="26"/>
    <n v="16"/>
    <s v="Nat Gas General Plant"/>
    <s v="3912-Comp Hdwr"/>
    <n v="0"/>
    <n v="0"/>
    <x v="3"/>
    <n v="0"/>
    <n v="0"/>
    <n v="0"/>
    <n v="67210.490000000005"/>
    <n v="0"/>
    <n v="0"/>
    <n v="0"/>
    <n v="0"/>
    <n v="0"/>
    <n v="0"/>
    <n v="0"/>
    <n v="560.09"/>
    <n v="560.09"/>
    <n v="0"/>
    <n v="-175770.33"/>
    <n v="560.09"/>
  </r>
  <r>
    <n v="1"/>
    <d v="2020-05-01T00:00:00"/>
    <d v="2021-06-01T00:00:00"/>
    <n v="200289"/>
    <x v="0"/>
    <n v="0"/>
    <n v="0"/>
    <n v="0.1"/>
    <n v="0"/>
    <n v="0"/>
    <n v="0"/>
    <n v="0"/>
    <n v="0"/>
    <n v="0"/>
    <n v="0"/>
    <n v="0"/>
    <n v="0"/>
    <n v="0"/>
    <n v="0"/>
    <n v="0"/>
    <n v="0"/>
    <s v="FN-3912-Comp Hdwr-FNFB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9"/>
    <x v="1"/>
    <n v="0"/>
    <n v="0"/>
    <n v="0.1"/>
    <n v="0"/>
    <n v="0"/>
    <n v="0"/>
    <n v="0"/>
    <n v="0"/>
    <n v="0"/>
    <n v="0"/>
    <n v="0"/>
    <n v="0"/>
    <n v="0"/>
    <n v="0"/>
    <n v="0"/>
    <n v="0"/>
    <s v="FN-3912-Comp Hdwr-FNFB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9"/>
    <x v="2"/>
    <n v="0"/>
    <n v="0"/>
    <n v="0.1"/>
    <n v="0"/>
    <n v="0"/>
    <n v="0"/>
    <n v="0"/>
    <n v="0"/>
    <n v="0"/>
    <n v="0"/>
    <n v="0"/>
    <n v="0"/>
    <n v="0"/>
    <n v="0"/>
    <n v="0"/>
    <n v="0"/>
    <s v="FN-3912-Comp Hdwr-FNFB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9"/>
    <x v="3"/>
    <n v="0"/>
    <n v="0"/>
    <n v="0.1"/>
    <n v="0"/>
    <n v="0"/>
    <n v="0"/>
    <n v="0"/>
    <n v="0"/>
    <n v="0"/>
    <n v="0"/>
    <n v="0"/>
    <n v="0"/>
    <n v="0"/>
    <n v="0"/>
    <n v="0"/>
    <n v="0"/>
    <s v="FN-3912-Comp Hdwr-FNFB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9"/>
    <x v="4"/>
    <n v="0"/>
    <n v="0"/>
    <n v="0.1"/>
    <n v="0"/>
    <n v="0"/>
    <n v="0"/>
    <n v="0"/>
    <n v="0"/>
    <n v="0"/>
    <n v="0"/>
    <n v="0"/>
    <n v="0"/>
    <n v="0"/>
    <n v="0"/>
    <n v="0"/>
    <n v="0"/>
    <s v="FN-3912-Comp Hdwr-FNFB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89"/>
    <x v="5"/>
    <n v="0"/>
    <n v="0"/>
    <n v="0.1"/>
    <n v="0"/>
    <n v="0"/>
    <n v="0"/>
    <n v="0"/>
    <n v="0"/>
    <n v="0"/>
    <n v="0"/>
    <n v="0"/>
    <n v="0"/>
    <n v="0"/>
    <n v="0"/>
    <n v="0"/>
    <n v="0"/>
    <s v="FN-3912-Comp Hdwr-FNFB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5"/>
    <x v="0"/>
    <n v="0"/>
    <n v="0"/>
    <n v="0.1"/>
    <n v="0"/>
    <n v="278524.43"/>
    <n v="0"/>
    <n v="0"/>
    <n v="0"/>
    <n v="0"/>
    <n v="0"/>
    <n v="0"/>
    <n v="0"/>
    <n v="0"/>
    <n v="0"/>
    <n v="0"/>
    <n v="0"/>
    <s v="FN-3912-Comp Hdwr-FNSF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0"/>
    <n v="0"/>
    <n v="278524.43"/>
    <n v="0"/>
  </r>
  <r>
    <n v="1"/>
    <d v="2020-05-01T00:00:00"/>
    <d v="2021-06-01T00:00:00"/>
    <n v="200335"/>
    <x v="1"/>
    <n v="0"/>
    <n v="0"/>
    <n v="0.1"/>
    <n v="0"/>
    <n v="278524.43"/>
    <n v="0"/>
    <n v="0"/>
    <n v="0"/>
    <n v="0"/>
    <n v="0"/>
    <n v="0"/>
    <n v="0"/>
    <n v="0"/>
    <n v="0"/>
    <n v="0"/>
    <n v="0"/>
    <s v="FN-3912-Comp Hdwr-FNSF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0"/>
    <n v="0"/>
    <n v="278524.43"/>
    <n v="0"/>
  </r>
  <r>
    <n v="1"/>
    <d v="2020-05-01T00:00:00"/>
    <d v="2021-06-01T00:00:00"/>
    <n v="200335"/>
    <x v="2"/>
    <n v="0"/>
    <n v="0"/>
    <n v="0.1"/>
    <n v="0"/>
    <n v="278524.43"/>
    <n v="0"/>
    <n v="0"/>
    <n v="0"/>
    <n v="0"/>
    <n v="0"/>
    <n v="0"/>
    <n v="0"/>
    <n v="0"/>
    <n v="0"/>
    <n v="0"/>
    <n v="0"/>
    <s v="FN-3912-Comp Hdwr-FNSF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0"/>
    <n v="0"/>
    <n v="278524.43"/>
    <n v="0"/>
  </r>
  <r>
    <n v="1"/>
    <d v="2020-05-01T00:00:00"/>
    <d v="2021-06-01T00:00:00"/>
    <n v="200335"/>
    <x v="3"/>
    <n v="0"/>
    <n v="0"/>
    <n v="0.1"/>
    <n v="0"/>
    <n v="278524.43"/>
    <n v="0"/>
    <n v="0"/>
    <n v="0"/>
    <n v="0"/>
    <n v="0"/>
    <n v="0"/>
    <n v="0"/>
    <n v="0"/>
    <n v="0"/>
    <n v="0"/>
    <n v="0"/>
    <s v="FN-3912-Comp Hdwr-FNSF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0"/>
    <n v="0"/>
    <n v="278524.43"/>
    <n v="0"/>
  </r>
  <r>
    <n v="1"/>
    <d v="2020-05-01T00:00:00"/>
    <d v="2021-06-01T00:00:00"/>
    <n v="200335"/>
    <x v="4"/>
    <n v="0"/>
    <n v="0"/>
    <n v="0.1"/>
    <n v="0"/>
    <n v="278524.43"/>
    <n v="0"/>
    <n v="0"/>
    <n v="0"/>
    <n v="0"/>
    <n v="0"/>
    <n v="0"/>
    <n v="0"/>
    <n v="0"/>
    <n v="0"/>
    <n v="0"/>
    <n v="0"/>
    <s v="FN-3912-Comp Hdwr-FNSF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0"/>
    <n v="0"/>
    <n v="278524.43"/>
    <n v="0"/>
  </r>
  <r>
    <n v="1"/>
    <d v="2020-05-01T00:00:00"/>
    <d v="2021-06-01T00:00:00"/>
    <n v="200335"/>
    <x v="5"/>
    <n v="0"/>
    <n v="0"/>
    <n v="0.1"/>
    <n v="0"/>
    <n v="-31610"/>
    <n v="0"/>
    <n v="0"/>
    <n v="0"/>
    <n v="0"/>
    <n v="0"/>
    <n v="0"/>
    <n v="0"/>
    <n v="0"/>
    <n v="-310134.43"/>
    <n v="0"/>
    <n v="0"/>
    <s v="FN-3912-Comp Hdwr-FNSF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0"/>
    <n v="0"/>
    <n v="-31610"/>
    <n v="0"/>
  </r>
  <r>
    <n v="1"/>
    <d v="2020-05-01T00:00:00"/>
    <d v="2021-06-01T00:00:00"/>
    <n v="172"/>
    <x v="0"/>
    <n v="0"/>
    <n v="0"/>
    <n v="0.05"/>
    <n v="0"/>
    <n v="3428.35"/>
    <n v="0"/>
    <n v="0"/>
    <n v="0"/>
    <n v="0"/>
    <n v="0"/>
    <n v="0"/>
    <n v="0"/>
    <n v="0"/>
    <n v="0"/>
    <n v="685.67"/>
    <n v="0"/>
    <s v="FN-3913-Furn &amp; Fix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685.67"/>
    <n v="0"/>
    <n v="3428.35"/>
    <n v="685.67"/>
  </r>
  <r>
    <n v="1"/>
    <d v="2020-05-01T00:00:00"/>
    <d v="2021-06-01T00:00:00"/>
    <n v="172"/>
    <x v="1"/>
    <n v="0"/>
    <n v="0"/>
    <n v="0.05"/>
    <n v="0"/>
    <n v="4114.0200000000004"/>
    <n v="0"/>
    <n v="0"/>
    <n v="0"/>
    <n v="0"/>
    <n v="0"/>
    <n v="0"/>
    <n v="0"/>
    <n v="0"/>
    <n v="0"/>
    <n v="685.67"/>
    <n v="0"/>
    <s v="FN-3913-Furn &amp; Fix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685.67"/>
    <n v="0"/>
    <n v="4114.0200000000004"/>
    <n v="685.67"/>
  </r>
  <r>
    <n v="1"/>
    <d v="2020-05-01T00:00:00"/>
    <d v="2021-06-01T00:00:00"/>
    <n v="172"/>
    <x v="2"/>
    <n v="0"/>
    <n v="0"/>
    <n v="0.05"/>
    <n v="0"/>
    <n v="4799.6899999999996"/>
    <n v="0"/>
    <n v="0"/>
    <n v="0"/>
    <n v="0"/>
    <n v="0"/>
    <n v="0"/>
    <n v="0"/>
    <n v="0"/>
    <n v="0"/>
    <n v="685.67"/>
    <n v="0"/>
    <s v="FN-3913-Furn &amp; Fix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685.67"/>
    <n v="0"/>
    <n v="4799.6899999999996"/>
    <n v="685.67"/>
  </r>
  <r>
    <n v="1"/>
    <d v="2020-05-01T00:00:00"/>
    <d v="2021-06-01T00:00:00"/>
    <n v="172"/>
    <x v="3"/>
    <n v="0"/>
    <n v="0"/>
    <n v="0.05"/>
    <n v="0"/>
    <n v="5485.36"/>
    <n v="0"/>
    <n v="0"/>
    <n v="0"/>
    <n v="0"/>
    <n v="0"/>
    <n v="0"/>
    <n v="0"/>
    <n v="0"/>
    <n v="0"/>
    <n v="685.67"/>
    <n v="0"/>
    <s v="FN-3913-Furn &amp; Fix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685.67"/>
    <n v="0"/>
    <n v="5485.36"/>
    <n v="685.67"/>
  </r>
  <r>
    <n v="1"/>
    <d v="2020-05-01T00:00:00"/>
    <d v="2021-06-01T00:00:00"/>
    <n v="172"/>
    <x v="4"/>
    <n v="0"/>
    <n v="0"/>
    <n v="0.05"/>
    <n v="0"/>
    <n v="6171.03"/>
    <n v="0"/>
    <n v="0"/>
    <n v="0"/>
    <n v="0"/>
    <n v="0"/>
    <n v="0"/>
    <n v="0"/>
    <n v="0"/>
    <n v="0"/>
    <n v="685.67"/>
    <n v="0"/>
    <s v="FN-3913-Furn &amp; Fix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685.67"/>
    <n v="0"/>
    <n v="6171.03"/>
    <n v="685.67"/>
  </r>
  <r>
    <n v="1"/>
    <d v="2020-05-01T00:00:00"/>
    <d v="2021-06-01T00:00:00"/>
    <n v="172"/>
    <x v="5"/>
    <n v="0"/>
    <n v="0"/>
    <n v="0.05"/>
    <n v="0"/>
    <n v="6856.7"/>
    <n v="0"/>
    <n v="0"/>
    <n v="0"/>
    <n v="0"/>
    <n v="0"/>
    <n v="0"/>
    <n v="0"/>
    <n v="0"/>
    <n v="0"/>
    <n v="685.67"/>
    <n v="0"/>
    <s v="FN-3913-Furn &amp; Fix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685.67"/>
    <n v="0"/>
    <n v="6856.7"/>
    <n v="685.67"/>
  </r>
  <r>
    <n v="1"/>
    <d v="2020-05-01T00:00:00"/>
    <d v="2021-06-01T00:00:00"/>
    <n v="200244"/>
    <x v="0"/>
    <n v="64459.16"/>
    <n v="64459.16"/>
    <n v="0.05"/>
    <n v="268.58"/>
    <n v="-13329.27"/>
    <n v="0"/>
    <n v="0"/>
    <n v="0"/>
    <n v="0"/>
    <n v="0"/>
    <n v="0"/>
    <n v="0"/>
    <n v="0"/>
    <n v="0"/>
    <n v="0"/>
    <n v="0"/>
    <s v="FN-3913-Furn &amp; Fix-FNCF"/>
    <x v="27"/>
    <n v="16"/>
    <s v="Nat Gas General Plant"/>
    <s v="3913-Furn &amp; Fix"/>
    <n v="0"/>
    <n v="0"/>
    <x v="3"/>
    <n v="0"/>
    <n v="0"/>
    <n v="0"/>
    <n v="64459.16"/>
    <n v="0"/>
    <n v="0"/>
    <n v="0"/>
    <n v="0"/>
    <n v="0"/>
    <n v="0"/>
    <n v="0"/>
    <n v="268.58"/>
    <n v="268.58"/>
    <n v="0"/>
    <n v="-13329.27"/>
    <n v="268.58"/>
  </r>
  <r>
    <n v="1"/>
    <d v="2020-05-01T00:00:00"/>
    <d v="2021-06-01T00:00:00"/>
    <n v="200244"/>
    <x v="1"/>
    <n v="64459.16"/>
    <n v="64459.16"/>
    <n v="0.05"/>
    <n v="268.58"/>
    <n v="-13060.69"/>
    <n v="0"/>
    <n v="0"/>
    <n v="0"/>
    <n v="0"/>
    <n v="0"/>
    <n v="0"/>
    <n v="0"/>
    <n v="0"/>
    <n v="0"/>
    <n v="0"/>
    <n v="0"/>
    <s v="FN-3913-Furn &amp; Fix-FNCF"/>
    <x v="27"/>
    <n v="16"/>
    <s v="Nat Gas General Plant"/>
    <s v="3913-Furn &amp; Fix"/>
    <n v="0"/>
    <n v="0"/>
    <x v="3"/>
    <n v="0"/>
    <n v="0"/>
    <n v="0"/>
    <n v="64459.16"/>
    <n v="0"/>
    <n v="0"/>
    <n v="0"/>
    <n v="0"/>
    <n v="0"/>
    <n v="0"/>
    <n v="0"/>
    <n v="268.58"/>
    <n v="268.58"/>
    <n v="0"/>
    <n v="-13060.69"/>
    <n v="268.58"/>
  </r>
  <r>
    <n v="1"/>
    <d v="2020-05-01T00:00:00"/>
    <d v="2021-06-01T00:00:00"/>
    <n v="200244"/>
    <x v="2"/>
    <n v="64459.16"/>
    <n v="64459.16"/>
    <n v="0.05"/>
    <n v="268.58"/>
    <n v="-12792.11"/>
    <n v="0"/>
    <n v="0"/>
    <n v="0"/>
    <n v="0"/>
    <n v="0"/>
    <n v="0"/>
    <n v="0"/>
    <n v="0"/>
    <n v="0"/>
    <n v="0"/>
    <n v="0"/>
    <s v="FN-3913-Furn &amp; Fix-FNCF"/>
    <x v="27"/>
    <n v="16"/>
    <s v="Nat Gas General Plant"/>
    <s v="3913-Furn &amp; Fix"/>
    <n v="0"/>
    <n v="0"/>
    <x v="3"/>
    <n v="0"/>
    <n v="0"/>
    <n v="0"/>
    <n v="64459.16"/>
    <n v="0"/>
    <n v="0"/>
    <n v="0"/>
    <n v="0"/>
    <n v="0"/>
    <n v="0"/>
    <n v="0"/>
    <n v="268.58"/>
    <n v="268.58"/>
    <n v="0"/>
    <n v="-12792.11"/>
    <n v="268.58"/>
  </r>
  <r>
    <n v="1"/>
    <d v="2020-05-01T00:00:00"/>
    <d v="2021-06-01T00:00:00"/>
    <n v="200244"/>
    <x v="3"/>
    <n v="64459.16"/>
    <n v="64459.16"/>
    <n v="0.05"/>
    <n v="268.58"/>
    <n v="-12523.53"/>
    <n v="0"/>
    <n v="0"/>
    <n v="0"/>
    <n v="0"/>
    <n v="0"/>
    <n v="0"/>
    <n v="0"/>
    <n v="0"/>
    <n v="0"/>
    <n v="0"/>
    <n v="0"/>
    <s v="FN-3913-Furn &amp; Fix-FNCF"/>
    <x v="27"/>
    <n v="16"/>
    <s v="Nat Gas General Plant"/>
    <s v="3913-Furn &amp; Fix"/>
    <n v="0"/>
    <n v="0"/>
    <x v="3"/>
    <n v="0"/>
    <n v="0"/>
    <n v="0"/>
    <n v="64459.16"/>
    <n v="0"/>
    <n v="0"/>
    <n v="0"/>
    <n v="0"/>
    <n v="0"/>
    <n v="0"/>
    <n v="0"/>
    <n v="268.58"/>
    <n v="268.58"/>
    <n v="0"/>
    <n v="-12523.53"/>
    <n v="268.58"/>
  </r>
  <r>
    <n v="1"/>
    <d v="2020-05-01T00:00:00"/>
    <d v="2021-06-01T00:00:00"/>
    <n v="200244"/>
    <x v="4"/>
    <n v="64459.16"/>
    <n v="64459.16"/>
    <n v="0.05"/>
    <n v="268.58"/>
    <n v="-12254.95"/>
    <n v="0"/>
    <n v="0"/>
    <n v="0"/>
    <n v="0"/>
    <n v="0"/>
    <n v="0"/>
    <n v="0"/>
    <n v="0"/>
    <n v="0"/>
    <n v="0"/>
    <n v="0"/>
    <s v="FN-3913-Furn &amp; Fix-FNCF"/>
    <x v="27"/>
    <n v="16"/>
    <s v="Nat Gas General Plant"/>
    <s v="3913-Furn &amp; Fix"/>
    <n v="0"/>
    <n v="0"/>
    <x v="3"/>
    <n v="0"/>
    <n v="0"/>
    <n v="0"/>
    <n v="64459.16"/>
    <n v="0"/>
    <n v="0"/>
    <n v="0"/>
    <n v="0"/>
    <n v="0"/>
    <n v="0"/>
    <n v="0"/>
    <n v="268.58"/>
    <n v="268.58"/>
    <n v="0"/>
    <n v="-12254.95"/>
    <n v="268.58"/>
  </r>
  <r>
    <n v="1"/>
    <d v="2020-05-01T00:00:00"/>
    <d v="2021-06-01T00:00:00"/>
    <n v="200244"/>
    <x v="5"/>
    <n v="64459.16"/>
    <n v="64459.16"/>
    <n v="0.05"/>
    <n v="268.58"/>
    <n v="-11684.48"/>
    <n v="0"/>
    <n v="0"/>
    <n v="0"/>
    <n v="0"/>
    <n v="0"/>
    <n v="0"/>
    <n v="0"/>
    <n v="301.89"/>
    <n v="0"/>
    <n v="0"/>
    <n v="0"/>
    <s v="FN-3913-Furn &amp; Fix-FNCF"/>
    <x v="27"/>
    <n v="16"/>
    <s v="Nat Gas General Plant"/>
    <s v="3913-Furn &amp; Fix"/>
    <n v="0"/>
    <n v="0"/>
    <x v="3"/>
    <n v="0"/>
    <n v="0"/>
    <n v="0"/>
    <n v="64459.16"/>
    <n v="0"/>
    <n v="0"/>
    <n v="0"/>
    <n v="0"/>
    <n v="0"/>
    <n v="0"/>
    <n v="0"/>
    <n v="268.58"/>
    <n v="268.58"/>
    <n v="0"/>
    <n v="-11684.48"/>
    <n v="268.58"/>
  </r>
  <r>
    <n v="1"/>
    <d v="2020-05-01T00:00:00"/>
    <d v="2021-06-01T00:00:00"/>
    <n v="200290"/>
    <x v="0"/>
    <n v="0"/>
    <n v="0"/>
    <n v="0.05"/>
    <n v="0"/>
    <n v="0"/>
    <n v="0"/>
    <n v="0"/>
    <n v="0"/>
    <n v="0"/>
    <n v="0"/>
    <n v="0"/>
    <n v="0"/>
    <n v="0"/>
    <n v="0"/>
    <n v="0"/>
    <n v="0"/>
    <s v="FN-3913-Furn &amp; Fix-FNFB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0"/>
    <x v="1"/>
    <n v="0"/>
    <n v="0"/>
    <n v="0.05"/>
    <n v="0"/>
    <n v="0"/>
    <n v="0"/>
    <n v="0"/>
    <n v="0"/>
    <n v="0"/>
    <n v="0"/>
    <n v="0"/>
    <n v="0"/>
    <n v="0"/>
    <n v="0"/>
    <n v="0"/>
    <n v="0"/>
    <s v="FN-3913-Furn &amp; Fix-FNFB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0"/>
    <x v="2"/>
    <n v="0"/>
    <n v="0"/>
    <n v="0.05"/>
    <n v="0"/>
    <n v="0"/>
    <n v="0"/>
    <n v="0"/>
    <n v="0"/>
    <n v="0"/>
    <n v="0"/>
    <n v="0"/>
    <n v="0"/>
    <n v="0"/>
    <n v="0"/>
    <n v="0"/>
    <n v="0"/>
    <s v="FN-3913-Furn &amp; Fix-FNFB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0"/>
    <x v="3"/>
    <n v="0"/>
    <n v="0"/>
    <n v="0.05"/>
    <n v="0"/>
    <n v="0"/>
    <n v="0"/>
    <n v="0"/>
    <n v="0"/>
    <n v="0"/>
    <n v="0"/>
    <n v="0"/>
    <n v="0"/>
    <n v="0"/>
    <n v="0"/>
    <n v="0"/>
    <n v="0"/>
    <s v="FN-3913-Furn &amp; Fix-FNFB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0"/>
    <x v="4"/>
    <n v="0"/>
    <n v="0"/>
    <n v="0.05"/>
    <n v="0"/>
    <n v="0"/>
    <n v="0"/>
    <n v="0"/>
    <n v="0"/>
    <n v="0"/>
    <n v="0"/>
    <n v="0"/>
    <n v="0"/>
    <n v="0"/>
    <n v="0"/>
    <n v="0"/>
    <n v="0"/>
    <s v="FN-3913-Furn &amp; Fix-FNFB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0"/>
    <x v="5"/>
    <n v="0"/>
    <n v="0"/>
    <n v="0.05"/>
    <n v="0"/>
    <n v="0"/>
    <n v="0"/>
    <n v="0"/>
    <n v="0"/>
    <n v="0"/>
    <n v="0"/>
    <n v="0"/>
    <n v="0"/>
    <n v="0"/>
    <n v="0"/>
    <n v="0"/>
    <n v="0"/>
    <s v="FN-3913-Furn &amp; Fix-FNFB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6"/>
    <x v="0"/>
    <n v="0"/>
    <n v="0"/>
    <n v="0.05"/>
    <n v="0"/>
    <n v="61662.09"/>
    <n v="0"/>
    <n v="0"/>
    <n v="0"/>
    <n v="0"/>
    <n v="0"/>
    <n v="0"/>
    <n v="0"/>
    <n v="0"/>
    <n v="0"/>
    <n v="0"/>
    <n v="0"/>
    <s v="FN-3913-Furn &amp; Fix-FNSF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0"/>
    <n v="0"/>
    <n v="61662.09"/>
    <n v="0"/>
  </r>
  <r>
    <n v="1"/>
    <d v="2020-05-01T00:00:00"/>
    <d v="2021-06-01T00:00:00"/>
    <n v="200336"/>
    <x v="1"/>
    <n v="0"/>
    <n v="0"/>
    <n v="0.05"/>
    <n v="0"/>
    <n v="61662.09"/>
    <n v="0"/>
    <n v="0"/>
    <n v="0"/>
    <n v="0"/>
    <n v="0"/>
    <n v="0"/>
    <n v="0"/>
    <n v="0"/>
    <n v="0"/>
    <n v="0"/>
    <n v="0"/>
    <s v="FN-3913-Furn &amp; Fix-FNSF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0"/>
    <n v="0"/>
    <n v="61662.09"/>
    <n v="0"/>
  </r>
  <r>
    <n v="1"/>
    <d v="2020-05-01T00:00:00"/>
    <d v="2021-06-01T00:00:00"/>
    <n v="200336"/>
    <x v="2"/>
    <n v="0"/>
    <n v="0"/>
    <n v="0.05"/>
    <n v="0"/>
    <n v="61662.09"/>
    <n v="0"/>
    <n v="0"/>
    <n v="0"/>
    <n v="0"/>
    <n v="0"/>
    <n v="0"/>
    <n v="0"/>
    <n v="0"/>
    <n v="0"/>
    <n v="0"/>
    <n v="0"/>
    <s v="FN-3913-Furn &amp; Fix-FNSF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0"/>
    <n v="0"/>
    <n v="61662.09"/>
    <n v="0"/>
  </r>
  <r>
    <n v="1"/>
    <d v="2020-05-01T00:00:00"/>
    <d v="2021-06-01T00:00:00"/>
    <n v="200336"/>
    <x v="3"/>
    <n v="0"/>
    <n v="0"/>
    <n v="0.05"/>
    <n v="0"/>
    <n v="61662.09"/>
    <n v="0"/>
    <n v="0"/>
    <n v="0"/>
    <n v="0"/>
    <n v="0"/>
    <n v="0"/>
    <n v="0"/>
    <n v="0"/>
    <n v="0"/>
    <n v="0"/>
    <n v="0"/>
    <s v="FN-3913-Furn &amp; Fix-FNSF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0"/>
    <n v="0"/>
    <n v="61662.09"/>
    <n v="0"/>
  </r>
  <r>
    <n v="1"/>
    <d v="2020-05-01T00:00:00"/>
    <d v="2021-06-01T00:00:00"/>
    <n v="200336"/>
    <x v="4"/>
    <n v="0"/>
    <n v="0"/>
    <n v="0.05"/>
    <n v="0"/>
    <n v="61662.09"/>
    <n v="0"/>
    <n v="0"/>
    <n v="0"/>
    <n v="0"/>
    <n v="0"/>
    <n v="0"/>
    <n v="0"/>
    <n v="0"/>
    <n v="0"/>
    <n v="0"/>
    <n v="0"/>
    <s v="FN-3913-Furn &amp; Fix-FNSF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0"/>
    <n v="0"/>
    <n v="61662.09"/>
    <n v="0"/>
  </r>
  <r>
    <n v="1"/>
    <d v="2020-05-01T00:00:00"/>
    <d v="2021-06-01T00:00:00"/>
    <n v="200336"/>
    <x v="5"/>
    <n v="0"/>
    <n v="0"/>
    <n v="0.05"/>
    <n v="0"/>
    <n v="61360.2"/>
    <n v="0"/>
    <n v="0"/>
    <n v="0"/>
    <n v="0"/>
    <n v="0"/>
    <n v="0"/>
    <n v="0"/>
    <n v="0"/>
    <n v="-301.89"/>
    <n v="0"/>
    <n v="0"/>
    <s v="FN-3913-Furn &amp; Fix-FNSF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0"/>
    <n v="0"/>
    <n v="61360.2"/>
    <n v="0"/>
  </r>
  <r>
    <n v="1"/>
    <d v="2020-05-01T00:00:00"/>
    <d v="2021-06-01T00:00:00"/>
    <n v="173"/>
    <x v="0"/>
    <n v="0"/>
    <n v="0"/>
    <n v="0.1"/>
    <n v="0"/>
    <n v="59662.1"/>
    <n v="0"/>
    <n v="0"/>
    <n v="0"/>
    <n v="0"/>
    <n v="0"/>
    <n v="0"/>
    <n v="0"/>
    <n v="0"/>
    <n v="0"/>
    <n v="11932.42"/>
    <n v="0"/>
    <s v="FN-3914-Sys Sftwr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11932.42"/>
    <n v="0"/>
    <n v="59662.1"/>
    <n v="11932.42"/>
  </r>
  <r>
    <n v="1"/>
    <d v="2020-05-01T00:00:00"/>
    <d v="2021-06-01T00:00:00"/>
    <n v="173"/>
    <x v="1"/>
    <n v="0"/>
    <n v="0"/>
    <n v="0.1"/>
    <n v="0"/>
    <n v="71594.52"/>
    <n v="0"/>
    <n v="0"/>
    <n v="0"/>
    <n v="0"/>
    <n v="0"/>
    <n v="0"/>
    <n v="0"/>
    <n v="0"/>
    <n v="0"/>
    <n v="11932.42"/>
    <n v="0"/>
    <s v="FN-3914-Sys Sftwr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11932.42"/>
    <n v="0"/>
    <n v="71594.52"/>
    <n v="11932.42"/>
  </r>
  <r>
    <n v="1"/>
    <d v="2020-05-01T00:00:00"/>
    <d v="2021-06-01T00:00:00"/>
    <n v="173"/>
    <x v="2"/>
    <n v="0"/>
    <n v="0"/>
    <n v="0.1"/>
    <n v="0"/>
    <n v="83526.94"/>
    <n v="0"/>
    <n v="0"/>
    <n v="0"/>
    <n v="0"/>
    <n v="0"/>
    <n v="0"/>
    <n v="0"/>
    <n v="0"/>
    <n v="0"/>
    <n v="11932.42"/>
    <n v="0"/>
    <s v="FN-3914-Sys Sftwr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11932.42"/>
    <n v="0"/>
    <n v="83526.94"/>
    <n v="11932.42"/>
  </r>
  <r>
    <n v="1"/>
    <d v="2020-05-01T00:00:00"/>
    <d v="2021-06-01T00:00:00"/>
    <n v="173"/>
    <x v="3"/>
    <n v="0"/>
    <n v="0"/>
    <n v="0.1"/>
    <n v="0"/>
    <n v="11932.42"/>
    <n v="0"/>
    <n v="0"/>
    <n v="0"/>
    <n v="0"/>
    <n v="0"/>
    <n v="0"/>
    <n v="0"/>
    <n v="-116891.1"/>
    <n v="33364.160000000003"/>
    <n v="11932.42"/>
    <n v="0"/>
    <s v="FN-3914-Sys Sftwr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11932.42"/>
    <n v="0"/>
    <n v="11932.42"/>
    <n v="11932.42"/>
  </r>
  <r>
    <n v="1"/>
    <d v="2020-05-01T00:00:00"/>
    <d v="2021-06-01T00:00:00"/>
    <n v="173"/>
    <x v="4"/>
    <n v="0"/>
    <n v="0"/>
    <n v="0.1"/>
    <n v="0"/>
    <n v="23864.84"/>
    <n v="0"/>
    <n v="0"/>
    <n v="0"/>
    <n v="0"/>
    <n v="0"/>
    <n v="0"/>
    <n v="0"/>
    <n v="0"/>
    <n v="0"/>
    <n v="11932.42"/>
    <n v="0"/>
    <s v="FN-3914-Sys Sftwr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11932.42"/>
    <n v="0"/>
    <n v="23864.84"/>
    <n v="11932.42"/>
  </r>
  <r>
    <n v="1"/>
    <d v="2020-05-01T00:00:00"/>
    <d v="2021-06-01T00:00:00"/>
    <n v="173"/>
    <x v="5"/>
    <n v="0"/>
    <n v="0"/>
    <n v="0.1"/>
    <n v="0"/>
    <n v="35797.26"/>
    <n v="0"/>
    <n v="0"/>
    <n v="0"/>
    <n v="0"/>
    <n v="0"/>
    <n v="0"/>
    <n v="0"/>
    <n v="0"/>
    <n v="0"/>
    <n v="11932.42"/>
    <n v="0"/>
    <s v="FN-3914-Sys Sftwr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11932.42"/>
    <n v="0"/>
    <n v="35797.26"/>
    <n v="11932.42"/>
  </r>
  <r>
    <n v="1"/>
    <d v="2020-05-01T00:00:00"/>
    <d v="2021-06-01T00:00:00"/>
    <n v="200245"/>
    <x v="0"/>
    <n v="4274477.2300000004"/>
    <n v="4274477.2300000004"/>
    <n v="0.1"/>
    <n v="35620.639999999999"/>
    <n v="-37877.129999999997"/>
    <n v="0"/>
    <n v="0"/>
    <n v="0"/>
    <n v="0"/>
    <n v="0"/>
    <n v="0"/>
    <n v="0"/>
    <n v="0"/>
    <n v="0"/>
    <n v="0"/>
    <n v="0"/>
    <s v="FN-3914-Sys Sftwr-FNCF"/>
    <x v="28"/>
    <n v="16"/>
    <s v="Nat Gas General Plant"/>
    <s v="3914-Software"/>
    <n v="0"/>
    <n v="0"/>
    <x v="3"/>
    <n v="0"/>
    <n v="0"/>
    <n v="0"/>
    <n v="4274477.2300000004"/>
    <n v="0"/>
    <n v="0"/>
    <n v="0"/>
    <n v="0"/>
    <n v="0"/>
    <n v="0"/>
    <n v="0"/>
    <n v="35620.639999999999"/>
    <n v="35620.639999999999"/>
    <n v="0"/>
    <n v="-37877.129999999997"/>
    <n v="35620.639999999999"/>
  </r>
  <r>
    <n v="1"/>
    <d v="2020-05-01T00:00:00"/>
    <d v="2021-06-01T00:00:00"/>
    <n v="200245"/>
    <x v="1"/>
    <n v="4274477.2300000004"/>
    <n v="4274477.2300000004"/>
    <n v="0.1"/>
    <n v="35620.639999999999"/>
    <n v="-2256.4899999999998"/>
    <n v="0"/>
    <n v="0"/>
    <n v="0"/>
    <n v="0"/>
    <n v="0"/>
    <n v="0"/>
    <n v="0"/>
    <n v="0"/>
    <n v="0"/>
    <n v="0"/>
    <n v="0"/>
    <s v="FN-3914-Sys Sftwr-FNCF"/>
    <x v="28"/>
    <n v="16"/>
    <s v="Nat Gas General Plant"/>
    <s v="3914-Software"/>
    <n v="0"/>
    <n v="0"/>
    <x v="3"/>
    <n v="0"/>
    <n v="0"/>
    <n v="0"/>
    <n v="4274477.2300000004"/>
    <n v="0"/>
    <n v="0"/>
    <n v="0"/>
    <n v="0"/>
    <n v="0"/>
    <n v="0"/>
    <n v="0"/>
    <n v="35620.639999999999"/>
    <n v="35620.639999999999"/>
    <n v="0"/>
    <n v="-2256.4899999999998"/>
    <n v="35620.639999999999"/>
  </r>
  <r>
    <n v="1"/>
    <d v="2020-05-01T00:00:00"/>
    <d v="2021-06-01T00:00:00"/>
    <n v="200245"/>
    <x v="2"/>
    <n v="4274477.2300000004"/>
    <n v="4274477.2300000004"/>
    <n v="0.1"/>
    <n v="35620.639999999999"/>
    <n v="33364.15"/>
    <n v="0"/>
    <n v="0"/>
    <n v="0"/>
    <n v="0"/>
    <n v="0"/>
    <n v="0"/>
    <n v="0"/>
    <n v="0"/>
    <n v="0"/>
    <n v="0"/>
    <n v="0"/>
    <s v="FN-3914-Sys Sftwr-FNCF"/>
    <x v="28"/>
    <n v="16"/>
    <s v="Nat Gas General Plant"/>
    <s v="3914-Software"/>
    <n v="0"/>
    <n v="0"/>
    <x v="3"/>
    <n v="0"/>
    <n v="0"/>
    <n v="0"/>
    <n v="4274477.2300000004"/>
    <n v="0"/>
    <n v="0"/>
    <n v="0"/>
    <n v="0"/>
    <n v="0"/>
    <n v="0"/>
    <n v="0"/>
    <n v="35620.639999999999"/>
    <n v="35620.639999999999"/>
    <n v="0"/>
    <n v="33364.15"/>
    <n v="35620.639999999999"/>
  </r>
  <r>
    <n v="1"/>
    <d v="2020-05-01T00:00:00"/>
    <d v="2021-06-01T00:00:00"/>
    <n v="200245"/>
    <x v="3"/>
    <n v="4274477.2300000004"/>
    <n v="4274477.2300000004"/>
    <n v="0.1"/>
    <n v="35620.639999999999"/>
    <n v="34746.36"/>
    <n v="34720.01"/>
    <n v="0"/>
    <n v="-35620.639999999999"/>
    <n v="0"/>
    <n v="0"/>
    <n v="0"/>
    <n v="0"/>
    <n v="-33364.160000000003"/>
    <n v="26.36"/>
    <n v="0"/>
    <n v="0"/>
    <s v="FN-3914-Sys Sftwr-FNCF"/>
    <x v="28"/>
    <n v="16"/>
    <s v="Nat Gas General Plant"/>
    <s v="3914-Software"/>
    <n v="0"/>
    <n v="0"/>
    <x v="3"/>
    <n v="0"/>
    <n v="0"/>
    <n v="0"/>
    <n v="4274477.2300000004"/>
    <n v="0"/>
    <n v="0"/>
    <n v="0"/>
    <n v="0"/>
    <n v="0"/>
    <n v="0"/>
    <n v="0"/>
    <n v="34720.01"/>
    <n v="34720.009999999995"/>
    <n v="0"/>
    <n v="34746.36"/>
    <n v="34720.009999999995"/>
  </r>
  <r>
    <n v="1"/>
    <d v="2020-05-01T00:00:00"/>
    <d v="2021-06-01T00:00:00"/>
    <n v="200245"/>
    <x v="4"/>
    <n v="926.98"/>
    <n v="926.98"/>
    <n v="0.1"/>
    <n v="7.72"/>
    <n v="34754.080000000002"/>
    <n v="7.72"/>
    <n v="0"/>
    <n v="-7.72"/>
    <n v="0"/>
    <n v="0"/>
    <n v="0"/>
    <n v="0"/>
    <n v="0"/>
    <n v="0"/>
    <n v="0"/>
    <n v="0"/>
    <s v="FN-3914-Sys Sftwr-FNCF"/>
    <x v="28"/>
    <n v="16"/>
    <s v="Nat Gas General Plant"/>
    <s v="3914-Software"/>
    <n v="0"/>
    <n v="0"/>
    <x v="3"/>
    <n v="0"/>
    <n v="0"/>
    <n v="0"/>
    <n v="926.98"/>
    <n v="0"/>
    <n v="0"/>
    <n v="0"/>
    <n v="0"/>
    <n v="0"/>
    <n v="0"/>
    <n v="0"/>
    <n v="7.72"/>
    <n v="7.72"/>
    <n v="0"/>
    <n v="34754.080000000002"/>
    <n v="7.72"/>
  </r>
  <r>
    <n v="1"/>
    <d v="2020-05-01T00:00:00"/>
    <d v="2021-06-01T00:00:00"/>
    <n v="200245"/>
    <x v="5"/>
    <n v="926.98"/>
    <n v="926.98"/>
    <n v="0.1"/>
    <n v="7.72"/>
    <n v="34754.080000000002"/>
    <n v="0"/>
    <n v="0"/>
    <n v="-7.72"/>
    <n v="0"/>
    <n v="0"/>
    <n v="0"/>
    <n v="0"/>
    <n v="0"/>
    <n v="0"/>
    <n v="0"/>
    <n v="0"/>
    <s v="FN-3914-Sys Sftwr-FNCF"/>
    <x v="28"/>
    <n v="16"/>
    <s v="Nat Gas General Plant"/>
    <s v="3914-Software"/>
    <n v="0"/>
    <n v="0"/>
    <x v="3"/>
    <n v="0"/>
    <n v="0"/>
    <n v="0"/>
    <n v="926.98"/>
    <n v="0"/>
    <n v="0"/>
    <n v="0"/>
    <n v="0"/>
    <n v="0"/>
    <n v="0"/>
    <n v="0"/>
    <n v="0"/>
    <n v="0"/>
    <n v="0"/>
    <n v="34754.080000000002"/>
    <n v="0"/>
  </r>
  <r>
    <n v="1"/>
    <d v="2020-05-01T00:00:00"/>
    <d v="2021-06-01T00:00:00"/>
    <n v="200291"/>
    <x v="0"/>
    <n v="0"/>
    <n v="0"/>
    <n v="0.1"/>
    <n v="0"/>
    <n v="0"/>
    <n v="0"/>
    <n v="0"/>
    <n v="0"/>
    <n v="0"/>
    <n v="0"/>
    <n v="0"/>
    <n v="0"/>
    <n v="0"/>
    <n v="0"/>
    <n v="0"/>
    <n v="0"/>
    <s v="FN-3914-Sys Sftwr-FNFB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1"/>
    <x v="1"/>
    <n v="0"/>
    <n v="0"/>
    <n v="0.1"/>
    <n v="0"/>
    <n v="0"/>
    <n v="0"/>
    <n v="0"/>
    <n v="0"/>
    <n v="0"/>
    <n v="0"/>
    <n v="0"/>
    <n v="0"/>
    <n v="0"/>
    <n v="0"/>
    <n v="0"/>
    <n v="0"/>
    <s v="FN-3914-Sys Sftwr-FNFB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1"/>
    <x v="2"/>
    <n v="0"/>
    <n v="0"/>
    <n v="0.1"/>
    <n v="0"/>
    <n v="0"/>
    <n v="0"/>
    <n v="0"/>
    <n v="0"/>
    <n v="0"/>
    <n v="0"/>
    <n v="0"/>
    <n v="0"/>
    <n v="0"/>
    <n v="0"/>
    <n v="0"/>
    <n v="0"/>
    <s v="FN-3914-Sys Sftwr-FNFB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1"/>
    <x v="3"/>
    <n v="0"/>
    <n v="0"/>
    <n v="0.1"/>
    <n v="0"/>
    <n v="0"/>
    <n v="0"/>
    <n v="0"/>
    <n v="0"/>
    <n v="0"/>
    <n v="0"/>
    <n v="0"/>
    <n v="0"/>
    <n v="0"/>
    <n v="0"/>
    <n v="0"/>
    <n v="0"/>
    <s v="FN-3914-Sys Sftwr-FNFB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1"/>
    <x v="4"/>
    <n v="0"/>
    <n v="0"/>
    <n v="0.1"/>
    <n v="0"/>
    <n v="0"/>
    <n v="0"/>
    <n v="0"/>
    <n v="0"/>
    <n v="0"/>
    <n v="0"/>
    <n v="0"/>
    <n v="0"/>
    <n v="0"/>
    <n v="0"/>
    <n v="0"/>
    <n v="0"/>
    <s v="FN-3914-Sys Sftwr-FNFB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1"/>
    <x v="5"/>
    <n v="0"/>
    <n v="0"/>
    <n v="0.1"/>
    <n v="0"/>
    <n v="0"/>
    <n v="0"/>
    <n v="0"/>
    <n v="0"/>
    <n v="0"/>
    <n v="0"/>
    <n v="0"/>
    <n v="0"/>
    <n v="0"/>
    <n v="0"/>
    <n v="0"/>
    <n v="0"/>
    <s v="FN-3914-Sys Sftwr-FNFB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7"/>
    <x v="0"/>
    <n v="631907.30000000005"/>
    <n v="631907.30000000005"/>
    <n v="0.1"/>
    <n v="5265.89"/>
    <n v="1864754.6"/>
    <n v="0"/>
    <n v="0"/>
    <n v="-5265.89"/>
    <n v="0"/>
    <n v="0"/>
    <n v="0"/>
    <n v="0"/>
    <n v="0"/>
    <n v="0"/>
    <n v="0"/>
    <n v="0"/>
    <s v="FN-3914-Sys Sftwr-FNSF"/>
    <x v="28"/>
    <n v="16"/>
    <s v="Nat Gas General Plant"/>
    <s v="3914-Software"/>
    <n v="0"/>
    <n v="0"/>
    <x v="3"/>
    <n v="0"/>
    <n v="0"/>
    <n v="0"/>
    <n v="631907.30000000005"/>
    <n v="0"/>
    <n v="0"/>
    <n v="0"/>
    <n v="0"/>
    <n v="0"/>
    <n v="0"/>
    <n v="0"/>
    <n v="0"/>
    <n v="0"/>
    <n v="0"/>
    <n v="1864754.6"/>
    <n v="0"/>
  </r>
  <r>
    <n v="1"/>
    <d v="2020-05-01T00:00:00"/>
    <d v="2021-06-01T00:00:00"/>
    <n v="200337"/>
    <x v="1"/>
    <n v="636280.68000000005"/>
    <n v="636280.68000000005"/>
    <n v="0.1"/>
    <n v="5302.34"/>
    <n v="1864754.6"/>
    <n v="0"/>
    <n v="0"/>
    <n v="-5302.34"/>
    <n v="0"/>
    <n v="0"/>
    <n v="0"/>
    <n v="0"/>
    <n v="0"/>
    <n v="0"/>
    <n v="0"/>
    <n v="0"/>
    <s v="FN-3914-Sys Sftwr-FNSF"/>
    <x v="28"/>
    <n v="16"/>
    <s v="Nat Gas General Plant"/>
    <s v="3914-Software"/>
    <n v="0"/>
    <n v="0"/>
    <x v="3"/>
    <n v="0"/>
    <n v="0"/>
    <n v="0"/>
    <n v="636280.68000000005"/>
    <n v="0"/>
    <n v="0"/>
    <n v="0"/>
    <n v="0"/>
    <n v="0"/>
    <n v="0"/>
    <n v="0"/>
    <n v="0"/>
    <n v="0"/>
    <n v="0"/>
    <n v="1864754.6"/>
    <n v="0"/>
  </r>
  <r>
    <n v="1"/>
    <d v="2020-05-01T00:00:00"/>
    <d v="2021-06-01T00:00:00"/>
    <n v="200337"/>
    <x v="2"/>
    <n v="637474.99"/>
    <n v="637474.99"/>
    <n v="0.1"/>
    <n v="5312.29"/>
    <n v="1880635.12"/>
    <n v="15880.52"/>
    <n v="0"/>
    <n v="-5312.29"/>
    <n v="0"/>
    <n v="0"/>
    <n v="0"/>
    <n v="0"/>
    <n v="0"/>
    <n v="0"/>
    <n v="0"/>
    <n v="0"/>
    <s v="FN-3914-Sys Sftwr-FNSF"/>
    <x v="28"/>
    <n v="16"/>
    <s v="Nat Gas General Plant"/>
    <s v="3914-Software"/>
    <n v="0"/>
    <n v="0"/>
    <x v="3"/>
    <n v="0"/>
    <n v="0"/>
    <n v="0"/>
    <n v="637474.99"/>
    <n v="0"/>
    <n v="0"/>
    <n v="0"/>
    <n v="0"/>
    <n v="0"/>
    <n v="0"/>
    <n v="0"/>
    <n v="15880.52"/>
    <n v="15880.52"/>
    <n v="0"/>
    <n v="1880635.12"/>
    <n v="15880.52"/>
  </r>
  <r>
    <n v="1"/>
    <d v="2020-05-01T00:00:00"/>
    <d v="2021-06-01T00:00:00"/>
    <n v="200337"/>
    <x v="3"/>
    <n v="651010.24"/>
    <n v="651010.24"/>
    <n v="0.1"/>
    <n v="5425.09"/>
    <n v="1988978.17"/>
    <n v="0"/>
    <n v="0"/>
    <n v="0"/>
    <n v="0"/>
    <n v="0"/>
    <n v="0"/>
    <n v="0"/>
    <n v="0"/>
    <n v="116864.74"/>
    <n v="0"/>
    <n v="0"/>
    <s v="FN-3914-Sys Sftwr-FNSF"/>
    <x v="28"/>
    <n v="16"/>
    <s v="Nat Gas General Plant"/>
    <s v="3914-Software"/>
    <n v="0"/>
    <n v="-13946.78"/>
    <x v="3"/>
    <n v="0"/>
    <n v="0"/>
    <n v="0"/>
    <n v="651010.24"/>
    <n v="0"/>
    <n v="0"/>
    <n v="0"/>
    <n v="0"/>
    <n v="0"/>
    <n v="0"/>
    <n v="0"/>
    <n v="5425.09"/>
    <n v="5425.09"/>
    <n v="0"/>
    <n v="1988978.17"/>
    <n v="5425.09"/>
  </r>
  <r>
    <n v="1"/>
    <d v="2020-05-01T00:00:00"/>
    <d v="2021-06-01T00:00:00"/>
    <n v="200337"/>
    <x v="4"/>
    <n v="4912349.1900000004"/>
    <n v="4912349.1900000004"/>
    <n v="0.1"/>
    <n v="40936.239999999998"/>
    <n v="2029914.41"/>
    <n v="0"/>
    <n v="0"/>
    <n v="0"/>
    <n v="0"/>
    <n v="0"/>
    <n v="0"/>
    <n v="0"/>
    <n v="0"/>
    <n v="0"/>
    <n v="0"/>
    <n v="0"/>
    <s v="FN-3914-Sys Sftwr-FNSF"/>
    <x v="28"/>
    <n v="16"/>
    <s v="Nat Gas General Plant"/>
    <s v="3914-Software"/>
    <n v="0"/>
    <n v="0"/>
    <x v="3"/>
    <n v="0"/>
    <n v="0"/>
    <n v="0"/>
    <n v="4912349.1900000004"/>
    <n v="0"/>
    <n v="0"/>
    <n v="0"/>
    <n v="0"/>
    <n v="0"/>
    <n v="0"/>
    <n v="0"/>
    <n v="40936.239999999998"/>
    <n v="40936.239999999998"/>
    <n v="0"/>
    <n v="2029914.41"/>
    <n v="40936.239999999998"/>
  </r>
  <r>
    <n v="1"/>
    <d v="2020-05-01T00:00:00"/>
    <d v="2021-06-01T00:00:00"/>
    <n v="200337"/>
    <x v="5"/>
    <n v="4915381.99"/>
    <n v="4915381.99"/>
    <n v="0.1"/>
    <n v="40961.519999999997"/>
    <n v="2070875.93"/>
    <n v="0"/>
    <n v="0"/>
    <n v="0"/>
    <n v="0"/>
    <n v="0"/>
    <n v="0"/>
    <n v="0"/>
    <n v="0"/>
    <n v="0"/>
    <n v="0"/>
    <n v="0"/>
    <s v="FN-3914-Sys Sftwr-FNSF"/>
    <x v="28"/>
    <n v="16"/>
    <s v="Nat Gas General Plant"/>
    <s v="3914-Software"/>
    <n v="0"/>
    <n v="0"/>
    <x v="3"/>
    <n v="0"/>
    <n v="0"/>
    <n v="0"/>
    <n v="4915381.99"/>
    <n v="0"/>
    <n v="0"/>
    <n v="0"/>
    <n v="0"/>
    <n v="0"/>
    <n v="0"/>
    <n v="0"/>
    <n v="40961.520000000004"/>
    <n v="40961.519999999997"/>
    <n v="0"/>
    <n v="2070875.93"/>
    <n v="40961.519999999997"/>
  </r>
  <r>
    <n v="1"/>
    <d v="2020-05-01T00:00:00"/>
    <d v="2021-06-01T00:00:00"/>
    <n v="174"/>
    <x v="0"/>
    <n v="0"/>
    <n v="0"/>
    <n v="7.1428569999999997E-2"/>
    <n v="0"/>
    <n v="-445.85"/>
    <n v="0"/>
    <n v="0"/>
    <n v="0"/>
    <n v="0"/>
    <n v="0"/>
    <n v="0"/>
    <n v="0"/>
    <n v="0"/>
    <n v="0"/>
    <n v="-89.17"/>
    <n v="0"/>
    <s v="FN-391A-Alloc Offc Furn &amp; Eq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-89.17"/>
    <n v="0"/>
    <n v="-445.85"/>
    <n v="-89.17"/>
  </r>
  <r>
    <n v="1"/>
    <d v="2020-05-01T00:00:00"/>
    <d v="2021-06-01T00:00:00"/>
    <n v="174"/>
    <x v="1"/>
    <n v="0"/>
    <n v="0"/>
    <n v="7.1428569999999997E-2"/>
    <n v="0"/>
    <n v="-535.02"/>
    <n v="0"/>
    <n v="0"/>
    <n v="0"/>
    <n v="0"/>
    <n v="0"/>
    <n v="0"/>
    <n v="0"/>
    <n v="0"/>
    <n v="0"/>
    <n v="-89.17"/>
    <n v="0"/>
    <s v="FN-391A-Alloc Offc Furn &amp; Eq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-89.17"/>
    <n v="0"/>
    <n v="-535.02"/>
    <n v="-89.17"/>
  </r>
  <r>
    <n v="1"/>
    <d v="2020-05-01T00:00:00"/>
    <d v="2021-06-01T00:00:00"/>
    <n v="174"/>
    <x v="2"/>
    <n v="0"/>
    <n v="0"/>
    <n v="7.1428569999999997E-2"/>
    <n v="0"/>
    <n v="-624.19000000000005"/>
    <n v="0"/>
    <n v="0"/>
    <n v="0"/>
    <n v="0"/>
    <n v="0"/>
    <n v="0"/>
    <n v="0"/>
    <n v="0"/>
    <n v="0"/>
    <n v="-89.17"/>
    <n v="0"/>
    <s v="FN-391A-Alloc Offc Furn &amp; Eq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-89.17"/>
    <n v="0"/>
    <n v="-624.19000000000005"/>
    <n v="-89.17"/>
  </r>
  <r>
    <n v="1"/>
    <d v="2020-05-01T00:00:00"/>
    <d v="2021-06-01T00:00:00"/>
    <n v="174"/>
    <x v="3"/>
    <n v="0"/>
    <n v="0"/>
    <n v="7.1428569999999997E-2"/>
    <n v="0"/>
    <n v="-713.36"/>
    <n v="0"/>
    <n v="0"/>
    <n v="0"/>
    <n v="0"/>
    <n v="0"/>
    <n v="0"/>
    <n v="0"/>
    <n v="0"/>
    <n v="0"/>
    <n v="-89.17"/>
    <n v="0"/>
    <s v="FN-391A-Alloc Offc Furn &amp; Eq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-89.17"/>
    <n v="0"/>
    <n v="-713.36"/>
    <n v="-89.17"/>
  </r>
  <r>
    <n v="1"/>
    <d v="2020-05-01T00:00:00"/>
    <d v="2021-06-01T00:00:00"/>
    <n v="174"/>
    <x v="4"/>
    <n v="0"/>
    <n v="0"/>
    <n v="7.1428569999999997E-2"/>
    <n v="0"/>
    <n v="-802.53"/>
    <n v="0"/>
    <n v="0"/>
    <n v="0"/>
    <n v="0"/>
    <n v="0"/>
    <n v="0"/>
    <n v="0"/>
    <n v="0"/>
    <n v="0"/>
    <n v="-89.17"/>
    <n v="0"/>
    <s v="FN-391A-Alloc Offc Furn &amp; Eq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-89.17"/>
    <n v="0"/>
    <n v="-802.53"/>
    <n v="-89.17"/>
  </r>
  <r>
    <n v="1"/>
    <d v="2020-05-01T00:00:00"/>
    <d v="2021-06-01T00:00:00"/>
    <n v="174"/>
    <x v="5"/>
    <n v="0"/>
    <n v="0"/>
    <n v="7.1428569999999997E-2"/>
    <n v="0"/>
    <n v="-891.7"/>
    <n v="0"/>
    <n v="0"/>
    <n v="0"/>
    <n v="0"/>
    <n v="0"/>
    <n v="0"/>
    <n v="0"/>
    <n v="0"/>
    <n v="0"/>
    <n v="-89.17"/>
    <n v="0"/>
    <s v="FN-391A-Alloc Offc Furn &amp; Eq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-89.17"/>
    <n v="0"/>
    <n v="-891.7"/>
    <n v="-89.17"/>
  </r>
  <r>
    <n v="1"/>
    <d v="2020-05-01T00:00:00"/>
    <d v="2021-06-01T00:00:00"/>
    <n v="200246"/>
    <x v="0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C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46"/>
    <x v="1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C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46"/>
    <x v="2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C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46"/>
    <x v="3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C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46"/>
    <x v="4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C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46"/>
    <x v="5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C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2"/>
    <x v="0"/>
    <n v="70324.75"/>
    <n v="70324.75"/>
    <n v="7.1428569999999997E-2"/>
    <n v="418.6"/>
    <n v="30952.28"/>
    <n v="0"/>
    <n v="0"/>
    <n v="0"/>
    <n v="0"/>
    <n v="0"/>
    <n v="0"/>
    <n v="0"/>
    <n v="0"/>
    <n v="0"/>
    <n v="0"/>
    <n v="0"/>
    <s v="FN-391A-Alloc Offc Furn &amp; Eq-FNFB"/>
    <x v="29"/>
    <n v="16"/>
    <s v="Nat Gas General Plant"/>
    <s v="391-Office Furniture and Equipment"/>
    <n v="0"/>
    <n v="0"/>
    <x v="3"/>
    <n v="0"/>
    <n v="0"/>
    <n v="0"/>
    <n v="70324.75"/>
    <n v="0"/>
    <n v="0"/>
    <n v="0"/>
    <n v="0"/>
    <n v="0"/>
    <n v="0"/>
    <n v="0"/>
    <n v="418.6"/>
    <n v="418.6"/>
    <n v="0"/>
    <n v="30952.28"/>
    <n v="418.6"/>
  </r>
  <r>
    <n v="1"/>
    <d v="2020-05-01T00:00:00"/>
    <d v="2021-06-01T00:00:00"/>
    <n v="200292"/>
    <x v="1"/>
    <n v="70324.75"/>
    <n v="70324.75"/>
    <n v="7.1428569999999997E-2"/>
    <n v="418.6"/>
    <n v="31370.880000000001"/>
    <n v="0"/>
    <n v="0"/>
    <n v="0"/>
    <n v="0"/>
    <n v="0"/>
    <n v="0"/>
    <n v="0"/>
    <n v="0"/>
    <n v="0"/>
    <n v="0"/>
    <n v="0"/>
    <s v="FN-391A-Alloc Offc Furn &amp; Eq-FNFB"/>
    <x v="29"/>
    <n v="16"/>
    <s v="Nat Gas General Plant"/>
    <s v="391-Office Furniture and Equipment"/>
    <n v="0"/>
    <n v="0"/>
    <x v="3"/>
    <n v="0"/>
    <n v="0"/>
    <n v="0"/>
    <n v="70324.75"/>
    <n v="0"/>
    <n v="0"/>
    <n v="0"/>
    <n v="0"/>
    <n v="0"/>
    <n v="0"/>
    <n v="0"/>
    <n v="418.6"/>
    <n v="418.6"/>
    <n v="0"/>
    <n v="31370.880000000001"/>
    <n v="418.6"/>
  </r>
  <r>
    <n v="1"/>
    <d v="2020-05-01T00:00:00"/>
    <d v="2021-06-01T00:00:00"/>
    <n v="200292"/>
    <x v="2"/>
    <n v="70324.75"/>
    <n v="70324.75"/>
    <n v="7.1428569999999997E-2"/>
    <n v="418.6"/>
    <n v="31789.48"/>
    <n v="0"/>
    <n v="0"/>
    <n v="0"/>
    <n v="0"/>
    <n v="0"/>
    <n v="0"/>
    <n v="0"/>
    <n v="0"/>
    <n v="0"/>
    <n v="0"/>
    <n v="0"/>
    <s v="FN-391A-Alloc Offc Furn &amp; Eq-FNFB"/>
    <x v="29"/>
    <n v="16"/>
    <s v="Nat Gas General Plant"/>
    <s v="391-Office Furniture and Equipment"/>
    <n v="0"/>
    <n v="0"/>
    <x v="3"/>
    <n v="0"/>
    <n v="0"/>
    <n v="0"/>
    <n v="70324.75"/>
    <n v="0"/>
    <n v="0"/>
    <n v="0"/>
    <n v="0"/>
    <n v="0"/>
    <n v="0"/>
    <n v="0"/>
    <n v="418.6"/>
    <n v="418.6"/>
    <n v="0"/>
    <n v="31789.48"/>
    <n v="418.6"/>
  </r>
  <r>
    <n v="1"/>
    <d v="2020-05-01T00:00:00"/>
    <d v="2021-06-01T00:00:00"/>
    <n v="200292"/>
    <x v="3"/>
    <n v="70324.75"/>
    <n v="70324.75"/>
    <n v="7.1428569999999997E-2"/>
    <n v="418.6"/>
    <n v="32208.080000000002"/>
    <n v="0"/>
    <n v="0"/>
    <n v="0"/>
    <n v="0"/>
    <n v="0"/>
    <n v="0"/>
    <n v="0"/>
    <n v="0"/>
    <n v="0"/>
    <n v="0"/>
    <n v="0"/>
    <s v="FN-391A-Alloc Offc Furn &amp; Eq-FNFB"/>
    <x v="29"/>
    <n v="16"/>
    <s v="Nat Gas General Plant"/>
    <s v="391-Office Furniture and Equipment"/>
    <n v="0"/>
    <n v="0"/>
    <x v="3"/>
    <n v="0"/>
    <n v="0"/>
    <n v="0"/>
    <n v="70324.75"/>
    <n v="0"/>
    <n v="0"/>
    <n v="0"/>
    <n v="0"/>
    <n v="0"/>
    <n v="0"/>
    <n v="0"/>
    <n v="418.6"/>
    <n v="418.6"/>
    <n v="0"/>
    <n v="32208.080000000002"/>
    <n v="418.6"/>
  </r>
  <r>
    <n v="1"/>
    <d v="2020-05-01T00:00:00"/>
    <d v="2021-06-01T00:00:00"/>
    <n v="200292"/>
    <x v="4"/>
    <n v="70324.75"/>
    <n v="70324.75"/>
    <n v="7.1428569999999997E-2"/>
    <n v="418.6"/>
    <n v="32626.68"/>
    <n v="0"/>
    <n v="0"/>
    <n v="0"/>
    <n v="0"/>
    <n v="0"/>
    <n v="0"/>
    <n v="0"/>
    <n v="0"/>
    <n v="0"/>
    <n v="0"/>
    <n v="0"/>
    <s v="FN-391A-Alloc Offc Furn &amp; Eq-FNFB"/>
    <x v="29"/>
    <n v="16"/>
    <s v="Nat Gas General Plant"/>
    <s v="391-Office Furniture and Equipment"/>
    <n v="0"/>
    <n v="0"/>
    <x v="3"/>
    <n v="0"/>
    <n v="0"/>
    <n v="0"/>
    <n v="70324.75"/>
    <n v="0"/>
    <n v="0"/>
    <n v="0"/>
    <n v="0"/>
    <n v="0"/>
    <n v="0"/>
    <n v="0"/>
    <n v="418.6"/>
    <n v="418.6"/>
    <n v="0"/>
    <n v="32626.68"/>
    <n v="418.6"/>
  </r>
  <r>
    <n v="1"/>
    <d v="2020-05-01T00:00:00"/>
    <d v="2021-06-01T00:00:00"/>
    <n v="200292"/>
    <x v="5"/>
    <n v="70324.75"/>
    <n v="70324.75"/>
    <n v="7.1428569999999997E-2"/>
    <n v="418.6"/>
    <n v="33045.279999999999"/>
    <n v="0"/>
    <n v="0"/>
    <n v="0"/>
    <n v="0"/>
    <n v="0"/>
    <n v="0"/>
    <n v="0"/>
    <n v="0"/>
    <n v="0"/>
    <n v="0"/>
    <n v="0"/>
    <s v="FN-391A-Alloc Offc Furn &amp; Eq-FNFB"/>
    <x v="29"/>
    <n v="16"/>
    <s v="Nat Gas General Plant"/>
    <s v="391-Office Furniture and Equipment"/>
    <n v="0"/>
    <n v="0"/>
    <x v="3"/>
    <n v="0"/>
    <n v="0"/>
    <n v="0"/>
    <n v="70324.75"/>
    <n v="0"/>
    <n v="0"/>
    <n v="0"/>
    <n v="0"/>
    <n v="0"/>
    <n v="0"/>
    <n v="0"/>
    <n v="418.6"/>
    <n v="418.6"/>
    <n v="0"/>
    <n v="33045.279999999999"/>
    <n v="418.6"/>
  </r>
  <r>
    <n v="1"/>
    <d v="2020-05-01T00:00:00"/>
    <d v="2021-06-01T00:00:00"/>
    <n v="200338"/>
    <x v="0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S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8"/>
    <x v="1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S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8"/>
    <x v="2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S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8"/>
    <x v="3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S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8"/>
    <x v="4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S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8"/>
    <x v="5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S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5"/>
    <x v="0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5"/>
    <x v="1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5"/>
    <x v="2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5"/>
    <x v="3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5"/>
    <x v="4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5"/>
    <x v="5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47"/>
    <x v="0"/>
    <n v="270807.74"/>
    <n v="270807.74"/>
    <n v="0.1"/>
    <n v="2256.73"/>
    <n v="20310.57"/>
    <n v="0"/>
    <n v="0"/>
    <n v="0"/>
    <n v="0"/>
    <n v="0"/>
    <n v="0"/>
    <n v="0"/>
    <n v="0"/>
    <n v="0"/>
    <n v="0"/>
    <n v="0"/>
    <s v="FN-391S-Alloc Sys Software-FNCF"/>
    <x v="30"/>
    <n v="16"/>
    <s v="Nat Gas General Plant"/>
    <s v="391-Office Furniture and Equipment"/>
    <n v="0"/>
    <n v="0"/>
    <x v="3"/>
    <n v="0"/>
    <n v="0"/>
    <n v="0"/>
    <n v="270807.74"/>
    <n v="0"/>
    <n v="0"/>
    <n v="0"/>
    <n v="0"/>
    <n v="0"/>
    <n v="0"/>
    <n v="0"/>
    <n v="2256.73"/>
    <n v="2256.73"/>
    <n v="0"/>
    <n v="20310.57"/>
    <n v="2256.73"/>
  </r>
  <r>
    <n v="1"/>
    <d v="2020-05-01T00:00:00"/>
    <d v="2021-06-01T00:00:00"/>
    <n v="200247"/>
    <x v="1"/>
    <n v="270807.74"/>
    <n v="270807.74"/>
    <n v="0.1"/>
    <n v="2256.73"/>
    <n v="22567.3"/>
    <n v="0"/>
    <n v="0"/>
    <n v="0"/>
    <n v="0"/>
    <n v="0"/>
    <n v="0"/>
    <n v="0"/>
    <n v="0"/>
    <n v="0"/>
    <n v="0"/>
    <n v="0"/>
    <s v="FN-391S-Alloc Sys Software-FNCF"/>
    <x v="30"/>
    <n v="16"/>
    <s v="Nat Gas General Plant"/>
    <s v="391-Office Furniture and Equipment"/>
    <n v="0"/>
    <n v="0"/>
    <x v="3"/>
    <n v="0"/>
    <n v="0"/>
    <n v="0"/>
    <n v="270807.74"/>
    <n v="0"/>
    <n v="0"/>
    <n v="0"/>
    <n v="0"/>
    <n v="0"/>
    <n v="0"/>
    <n v="0"/>
    <n v="2256.73"/>
    <n v="2256.73"/>
    <n v="0"/>
    <n v="22567.3"/>
    <n v="2256.73"/>
  </r>
  <r>
    <n v="1"/>
    <d v="2020-05-01T00:00:00"/>
    <d v="2021-06-01T00:00:00"/>
    <n v="200247"/>
    <x v="2"/>
    <n v="270807.74"/>
    <n v="270807.74"/>
    <n v="0.1"/>
    <n v="2256.73"/>
    <n v="24824.03"/>
    <n v="0"/>
    <n v="0"/>
    <n v="0"/>
    <n v="0"/>
    <n v="0"/>
    <n v="0"/>
    <n v="0"/>
    <n v="0"/>
    <n v="0"/>
    <n v="0"/>
    <n v="0"/>
    <s v="FN-391S-Alloc Sys Software-FNCF"/>
    <x v="30"/>
    <n v="16"/>
    <s v="Nat Gas General Plant"/>
    <s v="391-Office Furniture and Equipment"/>
    <n v="0"/>
    <n v="0"/>
    <x v="3"/>
    <n v="0"/>
    <n v="0"/>
    <n v="0"/>
    <n v="270807.74"/>
    <n v="0"/>
    <n v="0"/>
    <n v="0"/>
    <n v="0"/>
    <n v="0"/>
    <n v="0"/>
    <n v="0"/>
    <n v="2256.73"/>
    <n v="2256.73"/>
    <n v="0"/>
    <n v="24824.03"/>
    <n v="2256.73"/>
  </r>
  <r>
    <n v="1"/>
    <d v="2020-05-01T00:00:00"/>
    <d v="2021-06-01T00:00:00"/>
    <n v="200247"/>
    <x v="3"/>
    <n v="270807.74"/>
    <n v="270807.74"/>
    <n v="0.1"/>
    <n v="2256.73"/>
    <n v="27080.76"/>
    <n v="0"/>
    <n v="0"/>
    <n v="0"/>
    <n v="0"/>
    <n v="0"/>
    <n v="0"/>
    <n v="0"/>
    <n v="0"/>
    <n v="0"/>
    <n v="0"/>
    <n v="0"/>
    <s v="FN-391S-Alloc Sys Software-FNCF"/>
    <x v="30"/>
    <n v="16"/>
    <s v="Nat Gas General Plant"/>
    <s v="391-Office Furniture and Equipment"/>
    <n v="0"/>
    <n v="0"/>
    <x v="3"/>
    <n v="0"/>
    <n v="0"/>
    <n v="0"/>
    <n v="270807.74"/>
    <n v="0"/>
    <n v="0"/>
    <n v="0"/>
    <n v="0"/>
    <n v="0"/>
    <n v="0"/>
    <n v="0"/>
    <n v="2256.73"/>
    <n v="2256.73"/>
    <n v="0"/>
    <n v="27080.76"/>
    <n v="2256.73"/>
  </r>
  <r>
    <n v="1"/>
    <d v="2020-05-01T00:00:00"/>
    <d v="2021-06-01T00:00:00"/>
    <n v="200247"/>
    <x v="4"/>
    <n v="270807.74"/>
    <n v="270807.74"/>
    <n v="0.1"/>
    <n v="2256.73"/>
    <n v="29337.49"/>
    <n v="0"/>
    <n v="0"/>
    <n v="0"/>
    <n v="0"/>
    <n v="0"/>
    <n v="0"/>
    <n v="0"/>
    <n v="0"/>
    <n v="0"/>
    <n v="0"/>
    <n v="0"/>
    <s v="FN-391S-Alloc Sys Software-FNCF"/>
    <x v="30"/>
    <n v="16"/>
    <s v="Nat Gas General Plant"/>
    <s v="391-Office Furniture and Equipment"/>
    <n v="0"/>
    <n v="0"/>
    <x v="3"/>
    <n v="0"/>
    <n v="0"/>
    <n v="0"/>
    <n v="270807.74"/>
    <n v="0"/>
    <n v="0"/>
    <n v="0"/>
    <n v="0"/>
    <n v="0"/>
    <n v="0"/>
    <n v="0"/>
    <n v="2256.73"/>
    <n v="2256.73"/>
    <n v="0"/>
    <n v="29337.49"/>
    <n v="2256.73"/>
  </r>
  <r>
    <n v="1"/>
    <d v="2020-05-01T00:00:00"/>
    <d v="2021-06-01T00:00:00"/>
    <n v="200247"/>
    <x v="5"/>
    <n v="270807.74"/>
    <n v="270807.74"/>
    <n v="0.1"/>
    <n v="2256.73"/>
    <n v="2256.73"/>
    <n v="2256.73"/>
    <n v="0"/>
    <n v="-2256.73"/>
    <n v="0"/>
    <n v="0"/>
    <n v="0"/>
    <n v="0"/>
    <n v="-29337.49"/>
    <n v="0"/>
    <n v="0"/>
    <n v="0"/>
    <s v="FN-391S-Alloc Sys Software-FNCF"/>
    <x v="30"/>
    <n v="16"/>
    <s v="Nat Gas General Plant"/>
    <s v="391-Office Furniture and Equipment"/>
    <n v="0"/>
    <n v="0"/>
    <x v="3"/>
    <n v="0"/>
    <n v="0"/>
    <n v="0"/>
    <n v="270807.74"/>
    <n v="0"/>
    <n v="0"/>
    <n v="0"/>
    <n v="0"/>
    <n v="0"/>
    <n v="0"/>
    <n v="0"/>
    <n v="2256.73"/>
    <n v="2256.73"/>
    <n v="0"/>
    <n v="2256.73"/>
    <n v="2256.73"/>
  </r>
  <r>
    <n v="1"/>
    <d v="2020-05-01T00:00:00"/>
    <d v="2021-06-01T00:00:00"/>
    <n v="200293"/>
    <x v="0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-FNFB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3"/>
    <x v="1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-FNFB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3"/>
    <x v="2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-FNFB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3"/>
    <x v="3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-FNFB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3"/>
    <x v="4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-FNFB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3"/>
    <x v="5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-FNFB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39"/>
    <x v="0"/>
    <n v="0"/>
    <n v="0"/>
    <n v="0.1"/>
    <n v="0"/>
    <n v="50524.36"/>
    <n v="0"/>
    <n v="0"/>
    <n v="0"/>
    <n v="0"/>
    <n v="0"/>
    <n v="0"/>
    <n v="0"/>
    <n v="0"/>
    <n v="0"/>
    <n v="0"/>
    <n v="0"/>
    <s v="FN-391S-Alloc Sys Software-FNSF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50524.36"/>
    <n v="0"/>
  </r>
  <r>
    <n v="1"/>
    <d v="2020-05-01T00:00:00"/>
    <d v="2021-06-01T00:00:00"/>
    <n v="200339"/>
    <x v="1"/>
    <n v="0"/>
    <n v="0"/>
    <n v="0.1"/>
    <n v="0"/>
    <n v="50524.36"/>
    <n v="0"/>
    <n v="0"/>
    <n v="0"/>
    <n v="0"/>
    <n v="0"/>
    <n v="0"/>
    <n v="0"/>
    <n v="0"/>
    <n v="0"/>
    <n v="0"/>
    <n v="0"/>
    <s v="FN-391S-Alloc Sys Software-FNSF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50524.36"/>
    <n v="0"/>
  </r>
  <r>
    <n v="1"/>
    <d v="2020-05-01T00:00:00"/>
    <d v="2021-06-01T00:00:00"/>
    <n v="200339"/>
    <x v="2"/>
    <n v="0"/>
    <n v="0"/>
    <n v="0.1"/>
    <n v="0"/>
    <n v="50524.36"/>
    <n v="0"/>
    <n v="0"/>
    <n v="0"/>
    <n v="0"/>
    <n v="0"/>
    <n v="0"/>
    <n v="0"/>
    <n v="0"/>
    <n v="0"/>
    <n v="0"/>
    <n v="0"/>
    <s v="FN-391S-Alloc Sys Software-FNSF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50524.36"/>
    <n v="0"/>
  </r>
  <r>
    <n v="1"/>
    <d v="2020-05-01T00:00:00"/>
    <d v="2021-06-01T00:00:00"/>
    <n v="200339"/>
    <x v="3"/>
    <n v="0"/>
    <n v="0"/>
    <n v="0.1"/>
    <n v="0"/>
    <n v="50524.36"/>
    <n v="0"/>
    <n v="0"/>
    <n v="0"/>
    <n v="0"/>
    <n v="0"/>
    <n v="0"/>
    <n v="0"/>
    <n v="0"/>
    <n v="0"/>
    <n v="0"/>
    <n v="0"/>
    <s v="FN-391S-Alloc Sys Software-FNSF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50524.36"/>
    <n v="0"/>
  </r>
  <r>
    <n v="1"/>
    <d v="2020-05-01T00:00:00"/>
    <d v="2021-06-01T00:00:00"/>
    <n v="200339"/>
    <x v="4"/>
    <n v="0"/>
    <n v="0"/>
    <n v="0.1"/>
    <n v="0"/>
    <n v="50524.36"/>
    <n v="0"/>
    <n v="0"/>
    <n v="0"/>
    <n v="0"/>
    <n v="0"/>
    <n v="0"/>
    <n v="0"/>
    <n v="0"/>
    <n v="0"/>
    <n v="0"/>
    <n v="0"/>
    <s v="FN-391S-Alloc Sys Software-FNSF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50524.36"/>
    <n v="0"/>
  </r>
  <r>
    <n v="1"/>
    <d v="2020-05-01T00:00:00"/>
    <d v="2021-06-01T00:00:00"/>
    <n v="200339"/>
    <x v="5"/>
    <n v="0"/>
    <n v="0"/>
    <n v="0.1"/>
    <n v="0"/>
    <n v="79861.850000000006"/>
    <n v="0"/>
    <n v="0"/>
    <n v="0"/>
    <n v="0"/>
    <n v="0"/>
    <n v="0"/>
    <n v="0"/>
    <n v="0"/>
    <n v="29337.49"/>
    <n v="0"/>
    <n v="0"/>
    <s v="FN-391S-Alloc Sys Software-FNSF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79861.850000000006"/>
    <n v="0"/>
  </r>
  <r>
    <n v="1"/>
    <d v="2020-05-01T00:00:00"/>
    <d v="2021-06-01T00:00:00"/>
    <n v="177"/>
    <x v="0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7"/>
    <x v="1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7"/>
    <x v="2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7"/>
    <x v="3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7"/>
    <x v="4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7"/>
    <x v="5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49"/>
    <x v="0"/>
    <n v="58922.35"/>
    <n v="58922.35"/>
    <n v="0.17399999999999999"/>
    <n v="854.37"/>
    <n v="34399.629999999997"/>
    <n v="0"/>
    <n v="0"/>
    <n v="0"/>
    <n v="0"/>
    <n v="0"/>
    <n v="0"/>
    <n v="0"/>
    <n v="0"/>
    <n v="0"/>
    <n v="0"/>
    <n v="0"/>
    <s v="FN-3921-Cars-FNCF"/>
    <x v="31"/>
    <n v="16"/>
    <s v="Nat Gas General Plant"/>
    <s v="3921-Transportation - Cars"/>
    <n v="0"/>
    <n v="0"/>
    <x v="3"/>
    <n v="0"/>
    <n v="0"/>
    <n v="0"/>
    <n v="58922.35"/>
    <n v="0"/>
    <n v="0"/>
    <n v="0"/>
    <n v="0"/>
    <n v="0"/>
    <n v="0"/>
    <n v="0"/>
    <n v="854.37"/>
    <n v="854.37"/>
    <n v="0"/>
    <n v="34399.629999999997"/>
    <n v="854.37"/>
  </r>
  <r>
    <n v="1"/>
    <d v="2020-05-01T00:00:00"/>
    <d v="2021-06-01T00:00:00"/>
    <n v="200249"/>
    <x v="1"/>
    <n v="58922.35"/>
    <n v="58922.35"/>
    <n v="0.17399999999999999"/>
    <n v="854.37"/>
    <n v="35254"/>
    <n v="0"/>
    <n v="0"/>
    <n v="0"/>
    <n v="0"/>
    <n v="0"/>
    <n v="0"/>
    <n v="0"/>
    <n v="0"/>
    <n v="0"/>
    <n v="0"/>
    <n v="0"/>
    <s v="FN-3921-Cars-FNCF"/>
    <x v="31"/>
    <n v="16"/>
    <s v="Nat Gas General Plant"/>
    <s v="3921-Transportation - Cars"/>
    <n v="0"/>
    <n v="0"/>
    <x v="3"/>
    <n v="0"/>
    <n v="0"/>
    <n v="0"/>
    <n v="58922.35"/>
    <n v="0"/>
    <n v="0"/>
    <n v="0"/>
    <n v="0"/>
    <n v="0"/>
    <n v="0"/>
    <n v="0"/>
    <n v="854.37"/>
    <n v="854.37"/>
    <n v="0"/>
    <n v="35254"/>
    <n v="854.37"/>
  </r>
  <r>
    <n v="1"/>
    <d v="2020-05-01T00:00:00"/>
    <d v="2021-06-01T00:00:00"/>
    <n v="200249"/>
    <x v="2"/>
    <n v="58922.35"/>
    <n v="58922.35"/>
    <n v="0.17399999999999999"/>
    <n v="854.37"/>
    <n v="36108.370000000003"/>
    <n v="0"/>
    <n v="0"/>
    <n v="0"/>
    <n v="0"/>
    <n v="0"/>
    <n v="0"/>
    <n v="0"/>
    <n v="0"/>
    <n v="0"/>
    <n v="0"/>
    <n v="0"/>
    <s v="FN-3921-Cars-FNCF"/>
    <x v="31"/>
    <n v="16"/>
    <s v="Nat Gas General Plant"/>
    <s v="3921-Transportation - Cars"/>
    <n v="0"/>
    <n v="0"/>
    <x v="3"/>
    <n v="0"/>
    <n v="0"/>
    <n v="0"/>
    <n v="58922.35"/>
    <n v="0"/>
    <n v="0"/>
    <n v="0"/>
    <n v="0"/>
    <n v="0"/>
    <n v="0"/>
    <n v="0"/>
    <n v="854.37"/>
    <n v="854.37"/>
    <n v="0"/>
    <n v="36108.370000000003"/>
    <n v="854.37"/>
  </r>
  <r>
    <n v="1"/>
    <d v="2020-05-01T00:00:00"/>
    <d v="2021-06-01T00:00:00"/>
    <n v="200249"/>
    <x v="3"/>
    <n v="58922.35"/>
    <n v="58922.35"/>
    <n v="0.17399999999999999"/>
    <n v="854.37"/>
    <n v="36962.74"/>
    <n v="0"/>
    <n v="0"/>
    <n v="0"/>
    <n v="0"/>
    <n v="0"/>
    <n v="0"/>
    <n v="0"/>
    <n v="0"/>
    <n v="0"/>
    <n v="0"/>
    <n v="0"/>
    <s v="FN-3921-Cars-FNCF"/>
    <x v="31"/>
    <n v="16"/>
    <s v="Nat Gas General Plant"/>
    <s v="3921-Transportation - Cars"/>
    <n v="0"/>
    <n v="0"/>
    <x v="3"/>
    <n v="0"/>
    <n v="0"/>
    <n v="0"/>
    <n v="58922.35"/>
    <n v="0"/>
    <n v="0"/>
    <n v="0"/>
    <n v="0"/>
    <n v="0"/>
    <n v="0"/>
    <n v="0"/>
    <n v="854.37"/>
    <n v="854.37"/>
    <n v="0"/>
    <n v="36962.74"/>
    <n v="854.37"/>
  </r>
  <r>
    <n v="1"/>
    <d v="2020-05-01T00:00:00"/>
    <d v="2021-06-01T00:00:00"/>
    <n v="200249"/>
    <x v="4"/>
    <n v="58922.35"/>
    <n v="58922.35"/>
    <n v="0.17399999999999999"/>
    <n v="854.37"/>
    <n v="37817.11"/>
    <n v="0"/>
    <n v="0"/>
    <n v="0"/>
    <n v="0"/>
    <n v="0"/>
    <n v="0"/>
    <n v="0"/>
    <n v="0"/>
    <n v="0"/>
    <n v="0"/>
    <n v="0"/>
    <s v="FN-3921-Cars-FNCF"/>
    <x v="31"/>
    <n v="16"/>
    <s v="Nat Gas General Plant"/>
    <s v="3921-Transportation - Cars"/>
    <n v="0"/>
    <n v="0"/>
    <x v="3"/>
    <n v="0"/>
    <n v="0"/>
    <n v="0"/>
    <n v="58922.35"/>
    <n v="0"/>
    <n v="0"/>
    <n v="0"/>
    <n v="0"/>
    <n v="0"/>
    <n v="0"/>
    <n v="0"/>
    <n v="854.37"/>
    <n v="854.37"/>
    <n v="0"/>
    <n v="37817.11"/>
    <n v="854.37"/>
  </r>
  <r>
    <n v="1"/>
    <d v="2020-05-01T00:00:00"/>
    <d v="2021-06-01T00:00:00"/>
    <n v="200249"/>
    <x v="5"/>
    <n v="58922.35"/>
    <n v="58922.35"/>
    <n v="0.17399999999999999"/>
    <n v="854.37"/>
    <n v="22130.74"/>
    <n v="0"/>
    <n v="0"/>
    <n v="0"/>
    <n v="0"/>
    <n v="0"/>
    <n v="0"/>
    <n v="0"/>
    <n v="-16540.740000000002"/>
    <n v="0"/>
    <n v="0"/>
    <n v="0"/>
    <s v="FN-3921-Cars-FNCF"/>
    <x v="31"/>
    <n v="16"/>
    <s v="Nat Gas General Plant"/>
    <s v="3921-Transportation - Cars"/>
    <n v="0"/>
    <n v="0"/>
    <x v="3"/>
    <n v="0"/>
    <n v="0"/>
    <n v="0"/>
    <n v="58922.35"/>
    <n v="0"/>
    <n v="0"/>
    <n v="0"/>
    <n v="0"/>
    <n v="0"/>
    <n v="0"/>
    <n v="0"/>
    <n v="854.37"/>
    <n v="854.37"/>
    <n v="0"/>
    <n v="22130.74"/>
    <n v="854.37"/>
  </r>
  <r>
    <n v="1"/>
    <d v="2020-05-01T00:00:00"/>
    <d v="2021-06-01T00:00:00"/>
    <n v="200295"/>
    <x v="0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-FNFB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5"/>
    <x v="1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-FNFB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5"/>
    <x v="2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-FNFB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5"/>
    <x v="3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-FNFB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5"/>
    <x v="4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-FNFB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5"/>
    <x v="5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-FNFB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1"/>
    <x v="0"/>
    <n v="0"/>
    <n v="0"/>
    <n v="0.17399999999999999"/>
    <n v="0"/>
    <n v="17065.84"/>
    <n v="0"/>
    <n v="0"/>
    <n v="0"/>
    <n v="0"/>
    <n v="0"/>
    <n v="0"/>
    <n v="0"/>
    <n v="0"/>
    <n v="0"/>
    <n v="0"/>
    <n v="0"/>
    <s v="FN-3921-Cars-FNSF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17065.84"/>
    <n v="0"/>
  </r>
  <r>
    <n v="1"/>
    <d v="2020-05-01T00:00:00"/>
    <d v="2021-06-01T00:00:00"/>
    <n v="200341"/>
    <x v="1"/>
    <n v="0"/>
    <n v="0"/>
    <n v="0.17399999999999999"/>
    <n v="0"/>
    <n v="17065.84"/>
    <n v="0"/>
    <n v="0"/>
    <n v="0"/>
    <n v="0"/>
    <n v="0"/>
    <n v="0"/>
    <n v="0"/>
    <n v="0"/>
    <n v="0"/>
    <n v="0"/>
    <n v="0"/>
    <s v="FN-3921-Cars-FNSF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17065.84"/>
    <n v="0"/>
  </r>
  <r>
    <n v="1"/>
    <d v="2020-05-01T00:00:00"/>
    <d v="2021-06-01T00:00:00"/>
    <n v="200341"/>
    <x v="2"/>
    <n v="0"/>
    <n v="0"/>
    <n v="0.17399999999999999"/>
    <n v="0"/>
    <n v="17065.84"/>
    <n v="0"/>
    <n v="0"/>
    <n v="0"/>
    <n v="0"/>
    <n v="0"/>
    <n v="0"/>
    <n v="0"/>
    <n v="0"/>
    <n v="0"/>
    <n v="0"/>
    <n v="0"/>
    <s v="FN-3921-Cars-FNSF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17065.84"/>
    <n v="0"/>
  </r>
  <r>
    <n v="1"/>
    <d v="2020-05-01T00:00:00"/>
    <d v="2021-06-01T00:00:00"/>
    <n v="200341"/>
    <x v="3"/>
    <n v="0"/>
    <n v="0"/>
    <n v="0.17399999999999999"/>
    <n v="0"/>
    <n v="17065.84"/>
    <n v="0"/>
    <n v="0"/>
    <n v="0"/>
    <n v="0"/>
    <n v="0"/>
    <n v="0"/>
    <n v="0"/>
    <n v="0"/>
    <n v="0"/>
    <n v="0"/>
    <n v="0"/>
    <s v="FN-3921-Cars-FNSF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17065.84"/>
    <n v="0"/>
  </r>
  <r>
    <n v="1"/>
    <d v="2020-05-01T00:00:00"/>
    <d v="2021-06-01T00:00:00"/>
    <n v="200341"/>
    <x v="4"/>
    <n v="0"/>
    <n v="0"/>
    <n v="0.17399999999999999"/>
    <n v="0"/>
    <n v="17065.84"/>
    <n v="0"/>
    <n v="0"/>
    <n v="0"/>
    <n v="0"/>
    <n v="0"/>
    <n v="0"/>
    <n v="0"/>
    <n v="0"/>
    <n v="0"/>
    <n v="0"/>
    <n v="0"/>
    <s v="FN-3921-Cars-FNSF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17065.84"/>
    <n v="0"/>
  </r>
  <r>
    <n v="1"/>
    <d v="2020-05-01T00:00:00"/>
    <d v="2021-06-01T00:00:00"/>
    <n v="200341"/>
    <x v="5"/>
    <n v="0"/>
    <n v="0"/>
    <n v="0.17399999999999999"/>
    <n v="0"/>
    <n v="33606.58"/>
    <n v="0"/>
    <n v="0"/>
    <n v="0"/>
    <n v="0"/>
    <n v="0"/>
    <n v="0"/>
    <n v="0"/>
    <n v="0"/>
    <n v="16540.740000000002"/>
    <n v="0"/>
    <n v="0"/>
    <s v="FN-3921-Cars-FNSF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33606.58"/>
    <n v="0"/>
  </r>
  <r>
    <n v="1"/>
    <d v="2020-05-01T00:00:00"/>
    <d v="2021-06-01T00:00:00"/>
    <n v="178"/>
    <x v="0"/>
    <n v="0"/>
    <n v="0"/>
    <n v="8.4000000000000005E-2"/>
    <n v="0"/>
    <n v="0"/>
    <n v="0"/>
    <n v="0"/>
    <n v="0"/>
    <n v="0"/>
    <n v="0"/>
    <n v="0"/>
    <n v="0"/>
    <n v="0"/>
    <n v="0"/>
    <n v="0"/>
    <n v="0"/>
    <s v="FN-3922-Lt Truck/Van"/>
    <x v="32"/>
    <n v="16"/>
    <s v="Nat Gas General Plant"/>
    <s v="3922-Trans-Light Trucks, Va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8"/>
    <x v="1"/>
    <n v="0"/>
    <n v="0"/>
    <n v="8.4000000000000005E-2"/>
    <n v="0"/>
    <n v="0"/>
    <n v="0"/>
    <n v="0"/>
    <n v="0"/>
    <n v="0"/>
    <n v="0"/>
    <n v="0"/>
    <n v="0"/>
    <n v="0"/>
    <n v="0"/>
    <n v="0"/>
    <n v="0"/>
    <s v="FN-3922-Lt Truck/Van"/>
    <x v="32"/>
    <n v="16"/>
    <s v="Nat Gas General Plant"/>
    <s v="3922-Trans-Light Trucks, Va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8"/>
    <x v="2"/>
    <n v="0"/>
    <n v="0"/>
    <n v="8.4000000000000005E-2"/>
    <n v="0"/>
    <n v="0"/>
    <n v="0"/>
    <n v="0"/>
    <n v="0"/>
    <n v="0"/>
    <n v="0"/>
    <n v="0"/>
    <n v="0"/>
    <n v="0"/>
    <n v="0"/>
    <n v="0"/>
    <n v="0"/>
    <s v="FN-3922-Lt Truck/Van"/>
    <x v="32"/>
    <n v="16"/>
    <s v="Nat Gas General Plant"/>
    <s v="3922-Trans-Light Trucks, Va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8"/>
    <x v="3"/>
    <n v="0"/>
    <n v="0"/>
    <n v="8.4000000000000005E-2"/>
    <n v="0"/>
    <n v="0"/>
    <n v="0"/>
    <n v="0"/>
    <n v="0"/>
    <n v="0"/>
    <n v="0"/>
    <n v="0"/>
    <n v="0"/>
    <n v="-683277.94"/>
    <n v="683277.94"/>
    <n v="0"/>
    <n v="0"/>
    <s v="FN-3922-Lt Truck/Van"/>
    <x v="32"/>
    <n v="16"/>
    <s v="Nat Gas General Plant"/>
    <s v="3922-Trans-Light Trucks, Va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8"/>
    <x v="4"/>
    <n v="0"/>
    <n v="0"/>
    <n v="8.4000000000000005E-2"/>
    <n v="0"/>
    <n v="0"/>
    <n v="0"/>
    <n v="0"/>
    <n v="0"/>
    <n v="0"/>
    <n v="0"/>
    <n v="0"/>
    <n v="0"/>
    <n v="0"/>
    <n v="0"/>
    <n v="0"/>
    <n v="0"/>
    <s v="FN-3922-Lt Truck/Van"/>
    <x v="32"/>
    <n v="16"/>
    <s v="Nat Gas General Plant"/>
    <s v="3922-Trans-Light Trucks, Va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8"/>
    <x v="5"/>
    <n v="0"/>
    <n v="0"/>
    <n v="8.4000000000000005E-2"/>
    <n v="0"/>
    <n v="0"/>
    <n v="0"/>
    <n v="0"/>
    <n v="0"/>
    <n v="0"/>
    <n v="0"/>
    <n v="0"/>
    <n v="0"/>
    <n v="0"/>
    <n v="0"/>
    <n v="0"/>
    <n v="0"/>
    <s v="FN-3922-Lt Truck/Van"/>
    <x v="32"/>
    <n v="16"/>
    <s v="Nat Gas General Plant"/>
    <s v="3922-Trans-Light Trucks, Va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0"/>
    <x v="0"/>
    <n v="3956949.11"/>
    <n v="3956949.11"/>
    <n v="8.4000000000000005E-2"/>
    <n v="27698.639999999999"/>
    <n v="630004.78"/>
    <n v="0"/>
    <n v="0"/>
    <n v="0"/>
    <n v="0"/>
    <n v="0"/>
    <n v="0"/>
    <n v="0"/>
    <n v="0"/>
    <n v="0"/>
    <n v="0"/>
    <n v="0"/>
    <s v="FN-3922-Lt Truck/Van-FNCF"/>
    <x v="32"/>
    <n v="16"/>
    <s v="Nat Gas General Plant"/>
    <s v="3922-Trans-Light Trucks, Vans"/>
    <n v="0"/>
    <n v="0"/>
    <x v="3"/>
    <n v="0"/>
    <n v="0"/>
    <n v="0"/>
    <n v="3956949.11"/>
    <n v="0"/>
    <n v="0"/>
    <n v="0"/>
    <n v="0"/>
    <n v="0"/>
    <n v="0"/>
    <n v="0"/>
    <n v="27698.639999999999"/>
    <n v="27698.639999999999"/>
    <n v="0"/>
    <n v="630004.78"/>
    <n v="27698.639999999999"/>
  </r>
  <r>
    <n v="1"/>
    <d v="2020-05-01T00:00:00"/>
    <d v="2021-06-01T00:00:00"/>
    <n v="200250"/>
    <x v="1"/>
    <n v="3805226.11"/>
    <n v="3805226.11"/>
    <n v="8.4000000000000005E-2"/>
    <n v="26636.58"/>
    <n v="656641.36"/>
    <n v="0"/>
    <n v="0"/>
    <n v="0"/>
    <n v="0"/>
    <n v="0"/>
    <n v="0"/>
    <n v="0"/>
    <n v="0"/>
    <n v="0"/>
    <n v="0"/>
    <n v="0"/>
    <s v="FN-3922-Lt Truck/Van-FNCF"/>
    <x v="32"/>
    <n v="16"/>
    <s v="Nat Gas General Plant"/>
    <s v="3922-Trans-Light Trucks, Vans"/>
    <n v="0"/>
    <n v="0"/>
    <x v="3"/>
    <n v="0"/>
    <n v="0"/>
    <n v="0"/>
    <n v="3805226.11"/>
    <n v="0"/>
    <n v="0"/>
    <n v="0"/>
    <n v="0"/>
    <n v="0"/>
    <n v="0"/>
    <n v="0"/>
    <n v="26636.58"/>
    <n v="26636.58"/>
    <n v="0"/>
    <n v="656641.36"/>
    <n v="26636.58"/>
  </r>
  <r>
    <n v="1"/>
    <d v="2020-05-01T00:00:00"/>
    <d v="2021-06-01T00:00:00"/>
    <n v="200250"/>
    <x v="2"/>
    <n v="3805226.11"/>
    <n v="3805226.11"/>
    <n v="8.4000000000000005E-2"/>
    <n v="26636.58"/>
    <n v="683277.94"/>
    <n v="0"/>
    <n v="0"/>
    <n v="0"/>
    <n v="0"/>
    <n v="0"/>
    <n v="0"/>
    <n v="0"/>
    <n v="0"/>
    <n v="0"/>
    <n v="0"/>
    <n v="0"/>
    <s v="FN-3922-Lt Truck/Van-FNCF"/>
    <x v="32"/>
    <n v="16"/>
    <s v="Nat Gas General Plant"/>
    <s v="3922-Trans-Light Trucks, Vans"/>
    <n v="0"/>
    <n v="0"/>
    <x v="3"/>
    <n v="0"/>
    <n v="0"/>
    <n v="0"/>
    <n v="3805226.11"/>
    <n v="0"/>
    <n v="0"/>
    <n v="0"/>
    <n v="0"/>
    <n v="0"/>
    <n v="0"/>
    <n v="0"/>
    <n v="26636.58"/>
    <n v="26636.58"/>
    <n v="0"/>
    <n v="683277.94"/>
    <n v="26636.58"/>
  </r>
  <r>
    <n v="1"/>
    <d v="2020-05-01T00:00:00"/>
    <d v="2021-06-01T00:00:00"/>
    <n v="200250"/>
    <x v="3"/>
    <n v="3809808.28"/>
    <n v="3809808.28"/>
    <n v="8.4000000000000005E-2"/>
    <n v="26668.66"/>
    <n v="276327.67999999999"/>
    <n v="0"/>
    <n v="0"/>
    <n v="0"/>
    <n v="0"/>
    <n v="0"/>
    <n v="0"/>
    <n v="0"/>
    <n v="-683277.94"/>
    <n v="249659.02"/>
    <n v="0"/>
    <n v="0"/>
    <s v="FN-3922-Lt Truck/Van-FNCF"/>
    <x v="32"/>
    <n v="16"/>
    <s v="Nat Gas General Plant"/>
    <s v="3922-Trans-Light Trucks, Vans"/>
    <n v="0"/>
    <n v="0"/>
    <x v="3"/>
    <n v="0"/>
    <n v="0"/>
    <n v="0"/>
    <n v="3809808.28"/>
    <n v="0"/>
    <n v="0"/>
    <n v="0"/>
    <n v="0"/>
    <n v="0"/>
    <n v="0"/>
    <n v="0"/>
    <n v="26668.66"/>
    <n v="26668.66"/>
    <n v="0"/>
    <n v="276327.67999999999"/>
    <n v="26668.66"/>
  </r>
  <r>
    <n v="1"/>
    <d v="2020-05-01T00:00:00"/>
    <d v="2021-06-01T00:00:00"/>
    <n v="200250"/>
    <x v="4"/>
    <n v="1417859.17"/>
    <n v="1417859.17"/>
    <n v="8.4000000000000005E-2"/>
    <n v="9925.01"/>
    <n v="286252.69"/>
    <n v="0"/>
    <n v="0"/>
    <n v="0"/>
    <n v="0"/>
    <n v="0"/>
    <n v="0"/>
    <n v="0"/>
    <n v="0"/>
    <n v="0"/>
    <n v="0"/>
    <n v="0"/>
    <s v="FN-3922-Lt Truck/Van-FNCF"/>
    <x v="32"/>
    <n v="16"/>
    <s v="Nat Gas General Plant"/>
    <s v="3922-Trans-Light Trucks, Vans"/>
    <n v="0"/>
    <n v="0"/>
    <x v="3"/>
    <n v="0"/>
    <n v="0"/>
    <n v="0"/>
    <n v="1417859.17"/>
    <n v="0"/>
    <n v="0"/>
    <n v="0"/>
    <n v="0"/>
    <n v="0"/>
    <n v="0"/>
    <n v="0"/>
    <n v="9925.01"/>
    <n v="9925.01"/>
    <n v="0"/>
    <n v="286252.69"/>
    <n v="9925.01"/>
  </r>
  <r>
    <n v="1"/>
    <d v="2020-05-01T00:00:00"/>
    <d v="2021-06-01T00:00:00"/>
    <n v="200250"/>
    <x v="5"/>
    <n v="1325317.92"/>
    <n v="1325317.92"/>
    <n v="8.4000000000000005E-2"/>
    <n v="9277.23"/>
    <n v="239051.11"/>
    <n v="0"/>
    <n v="0"/>
    <n v="0"/>
    <n v="0"/>
    <n v="0"/>
    <n v="0"/>
    <n v="0"/>
    <n v="0"/>
    <n v="0"/>
    <n v="0"/>
    <n v="0"/>
    <s v="FN-3922-Lt Truck/Van-FNCF"/>
    <x v="32"/>
    <n v="16"/>
    <s v="Nat Gas General Plant"/>
    <s v="3922-Trans-Light Trucks, Vans"/>
    <n v="0"/>
    <n v="-56478.81"/>
    <x v="3"/>
    <n v="0"/>
    <n v="0"/>
    <n v="0"/>
    <n v="1325317.92"/>
    <n v="0"/>
    <n v="0"/>
    <n v="0"/>
    <n v="0"/>
    <n v="0"/>
    <n v="0"/>
    <n v="0"/>
    <n v="9277.23"/>
    <n v="9277.23"/>
    <n v="0"/>
    <n v="239051.11"/>
    <n v="9277.23"/>
  </r>
  <r>
    <n v="1"/>
    <d v="2020-05-01T00:00:00"/>
    <d v="2021-06-01T00:00:00"/>
    <n v="200296"/>
    <x v="0"/>
    <n v="221130.54"/>
    <n v="221130.54"/>
    <n v="8.4000000000000005E-2"/>
    <n v="1547.91"/>
    <n v="125709.58"/>
    <n v="0"/>
    <n v="0"/>
    <n v="0"/>
    <n v="0"/>
    <n v="0"/>
    <n v="0"/>
    <n v="0"/>
    <n v="0"/>
    <n v="0"/>
    <n v="0"/>
    <n v="0"/>
    <s v="FN-3922-Lt Truck/Van-FNFB"/>
    <x v="32"/>
    <n v="16"/>
    <s v="Nat Gas General Plant"/>
    <s v="3922-Trans-Light Trucks, Vans"/>
    <n v="0"/>
    <n v="0"/>
    <x v="3"/>
    <n v="0"/>
    <n v="0"/>
    <n v="0"/>
    <n v="221130.54"/>
    <n v="0"/>
    <n v="0"/>
    <n v="0"/>
    <n v="0"/>
    <n v="0"/>
    <n v="0"/>
    <n v="0"/>
    <n v="1547.91"/>
    <n v="1547.91"/>
    <n v="0"/>
    <n v="125709.58"/>
    <n v="1547.91"/>
  </r>
  <r>
    <n v="1"/>
    <d v="2020-05-01T00:00:00"/>
    <d v="2021-06-01T00:00:00"/>
    <n v="200296"/>
    <x v="1"/>
    <n v="221130.54"/>
    <n v="221130.54"/>
    <n v="8.4000000000000005E-2"/>
    <n v="1547.91"/>
    <n v="127257.49"/>
    <n v="0"/>
    <n v="0"/>
    <n v="0"/>
    <n v="0"/>
    <n v="0"/>
    <n v="0"/>
    <n v="0"/>
    <n v="0"/>
    <n v="0"/>
    <n v="0"/>
    <n v="0"/>
    <s v="FN-3922-Lt Truck/Van-FNFB"/>
    <x v="32"/>
    <n v="16"/>
    <s v="Nat Gas General Plant"/>
    <s v="3922-Trans-Light Trucks, Vans"/>
    <n v="0"/>
    <n v="0"/>
    <x v="3"/>
    <n v="0"/>
    <n v="0"/>
    <n v="0"/>
    <n v="221130.54"/>
    <n v="0"/>
    <n v="0"/>
    <n v="0"/>
    <n v="0"/>
    <n v="0"/>
    <n v="0"/>
    <n v="0"/>
    <n v="1547.91"/>
    <n v="1547.91"/>
    <n v="0"/>
    <n v="127257.49"/>
    <n v="1547.91"/>
  </r>
  <r>
    <n v="1"/>
    <d v="2020-05-01T00:00:00"/>
    <d v="2021-06-01T00:00:00"/>
    <n v="200296"/>
    <x v="2"/>
    <n v="221130.54"/>
    <n v="221130.54"/>
    <n v="8.4000000000000005E-2"/>
    <n v="1547.91"/>
    <n v="128805.4"/>
    <n v="0"/>
    <n v="0"/>
    <n v="0"/>
    <n v="0"/>
    <n v="0"/>
    <n v="0"/>
    <n v="0"/>
    <n v="0"/>
    <n v="0"/>
    <n v="0"/>
    <n v="0"/>
    <s v="FN-3922-Lt Truck/Van-FNFB"/>
    <x v="32"/>
    <n v="16"/>
    <s v="Nat Gas General Plant"/>
    <s v="3922-Trans-Light Trucks, Vans"/>
    <n v="0"/>
    <n v="0"/>
    <x v="3"/>
    <n v="0"/>
    <n v="0"/>
    <n v="0"/>
    <n v="221130.54"/>
    <n v="0"/>
    <n v="0"/>
    <n v="0"/>
    <n v="0"/>
    <n v="0"/>
    <n v="0"/>
    <n v="0"/>
    <n v="1547.91"/>
    <n v="1547.91"/>
    <n v="0"/>
    <n v="128805.4"/>
    <n v="1547.91"/>
  </r>
  <r>
    <n v="1"/>
    <d v="2020-05-01T00:00:00"/>
    <d v="2021-06-01T00:00:00"/>
    <n v="200296"/>
    <x v="3"/>
    <n v="221130.54"/>
    <n v="221130.54"/>
    <n v="8.4000000000000005E-2"/>
    <n v="1547.91"/>
    <n v="130745.86"/>
    <n v="0"/>
    <n v="0"/>
    <n v="0"/>
    <n v="0"/>
    <n v="0"/>
    <n v="0"/>
    <n v="0"/>
    <n v="0"/>
    <n v="392.55"/>
    <n v="0"/>
    <n v="0"/>
    <s v="FN-3922-Lt Truck/Van-FNFB"/>
    <x v="32"/>
    <n v="16"/>
    <s v="Nat Gas General Plant"/>
    <s v="3922-Trans-Light Trucks, Vans"/>
    <n v="0"/>
    <n v="0"/>
    <x v="3"/>
    <n v="0"/>
    <n v="0"/>
    <n v="0"/>
    <n v="221130.54"/>
    <n v="0"/>
    <n v="0"/>
    <n v="0"/>
    <n v="0"/>
    <n v="0"/>
    <n v="0"/>
    <n v="0"/>
    <n v="1547.91"/>
    <n v="1547.91"/>
    <n v="0"/>
    <n v="130745.86"/>
    <n v="1547.91"/>
  </r>
  <r>
    <n v="1"/>
    <d v="2020-05-01T00:00:00"/>
    <d v="2021-06-01T00:00:00"/>
    <n v="200296"/>
    <x v="4"/>
    <n v="239606.16"/>
    <n v="239606.16"/>
    <n v="8.4000000000000005E-2"/>
    <n v="1677.24"/>
    <n v="132423.1"/>
    <n v="0"/>
    <n v="0"/>
    <n v="0"/>
    <n v="0"/>
    <n v="0"/>
    <n v="0"/>
    <n v="0"/>
    <n v="0"/>
    <n v="0"/>
    <n v="0"/>
    <n v="0"/>
    <s v="FN-3922-Lt Truck/Van-FNFB"/>
    <x v="32"/>
    <n v="16"/>
    <s v="Nat Gas General Plant"/>
    <s v="3922-Trans-Light Trucks, Vans"/>
    <n v="0"/>
    <n v="0"/>
    <x v="3"/>
    <n v="0"/>
    <n v="0"/>
    <n v="0"/>
    <n v="239606.16"/>
    <n v="0"/>
    <n v="0"/>
    <n v="0"/>
    <n v="0"/>
    <n v="0"/>
    <n v="0"/>
    <n v="0"/>
    <n v="1677.24"/>
    <n v="1677.24"/>
    <n v="0"/>
    <n v="132423.1"/>
    <n v="1677.24"/>
  </r>
  <r>
    <n v="1"/>
    <d v="2020-05-01T00:00:00"/>
    <d v="2021-06-01T00:00:00"/>
    <n v="200296"/>
    <x v="5"/>
    <n v="289202.51"/>
    <n v="289202.51"/>
    <n v="8.4000000000000005E-2"/>
    <n v="2024.42"/>
    <n v="134447.51999999999"/>
    <n v="0"/>
    <n v="0"/>
    <n v="0"/>
    <n v="0"/>
    <n v="0"/>
    <n v="0"/>
    <n v="0"/>
    <n v="0"/>
    <n v="0"/>
    <n v="0"/>
    <n v="0"/>
    <s v="FN-3922-Lt Truck/Van-FNFB"/>
    <x v="32"/>
    <n v="16"/>
    <s v="Nat Gas General Plant"/>
    <s v="3922-Trans-Light Trucks, Vans"/>
    <n v="0"/>
    <n v="0"/>
    <x v="3"/>
    <n v="0"/>
    <n v="0"/>
    <n v="0"/>
    <n v="289202.51"/>
    <n v="0"/>
    <n v="0"/>
    <n v="0"/>
    <n v="0"/>
    <n v="0"/>
    <n v="0"/>
    <n v="0"/>
    <n v="2024.42"/>
    <n v="2024.42"/>
    <n v="0"/>
    <n v="134447.51999999999"/>
    <n v="2024.42"/>
  </r>
  <r>
    <n v="1"/>
    <d v="2020-05-01T00:00:00"/>
    <d v="2021-06-01T00:00:00"/>
    <n v="200342"/>
    <x v="0"/>
    <n v="208085.55"/>
    <n v="208085.55"/>
    <n v="8.4000000000000005E-2"/>
    <n v="1456.6"/>
    <n v="1121505.8600000001"/>
    <n v="0"/>
    <n v="15668"/>
    <n v="-1456.6"/>
    <n v="0"/>
    <n v="0"/>
    <n v="0"/>
    <n v="0"/>
    <n v="0"/>
    <n v="0"/>
    <n v="0"/>
    <n v="0"/>
    <s v="FN-3922-Lt Truck/Van-FNSF"/>
    <x v="32"/>
    <n v="16"/>
    <s v="Nat Gas General Plant"/>
    <s v="3922-Trans-Light Trucks, Vans"/>
    <n v="0"/>
    <n v="0"/>
    <x v="3"/>
    <n v="0"/>
    <n v="15668"/>
    <n v="0"/>
    <n v="208085.55"/>
    <n v="0"/>
    <n v="0"/>
    <n v="0"/>
    <n v="0"/>
    <n v="0"/>
    <n v="0"/>
    <n v="0"/>
    <n v="0"/>
    <n v="0"/>
    <n v="0"/>
    <n v="1137173.8600000001"/>
    <n v="0"/>
  </r>
  <r>
    <n v="1"/>
    <d v="2020-05-01T00:00:00"/>
    <d v="2021-06-01T00:00:00"/>
    <n v="200342"/>
    <x v="1"/>
    <n v="208279.87"/>
    <n v="208279.87"/>
    <n v="8.4000000000000005E-2"/>
    <n v="1457.96"/>
    <n v="1121505.8600000001"/>
    <n v="0"/>
    <n v="0"/>
    <n v="-1457.96"/>
    <n v="0"/>
    <n v="0"/>
    <n v="0"/>
    <n v="0"/>
    <n v="0"/>
    <n v="0"/>
    <n v="0"/>
    <n v="0"/>
    <s v="FN-3922-Lt Truck/Van-FNSF"/>
    <x v="32"/>
    <n v="16"/>
    <s v="Nat Gas General Plant"/>
    <s v="3922-Trans-Light Trucks, Vans"/>
    <n v="0"/>
    <n v="0"/>
    <x v="3"/>
    <n v="0"/>
    <n v="15668"/>
    <n v="0"/>
    <n v="208279.87"/>
    <n v="0"/>
    <n v="0"/>
    <n v="0"/>
    <n v="0"/>
    <n v="0"/>
    <n v="0"/>
    <n v="0"/>
    <n v="0"/>
    <n v="0"/>
    <n v="0"/>
    <n v="1137173.8600000001"/>
    <n v="0"/>
  </r>
  <r>
    <n v="1"/>
    <d v="2020-05-01T00:00:00"/>
    <d v="2021-06-01T00:00:00"/>
    <n v="200342"/>
    <x v="2"/>
    <n v="208279.87"/>
    <n v="208279.87"/>
    <n v="8.4000000000000005E-2"/>
    <n v="1457.96"/>
    <n v="1125878.3799999999"/>
    <n v="4372.5200000000004"/>
    <n v="0"/>
    <n v="-1457.96"/>
    <n v="0"/>
    <n v="0"/>
    <n v="0"/>
    <n v="0"/>
    <n v="0"/>
    <n v="0"/>
    <n v="0"/>
    <n v="0"/>
    <s v="FN-3922-Lt Truck/Van-FNSF"/>
    <x v="32"/>
    <n v="16"/>
    <s v="Nat Gas General Plant"/>
    <s v="3922-Trans-Light Trucks, Vans"/>
    <n v="0"/>
    <n v="0"/>
    <x v="3"/>
    <n v="0"/>
    <n v="15668"/>
    <n v="0"/>
    <n v="208279.87"/>
    <n v="0"/>
    <n v="0"/>
    <n v="0"/>
    <n v="0"/>
    <n v="0"/>
    <n v="0"/>
    <n v="0"/>
    <n v="4372.5200000000004"/>
    <n v="4372.5200000000004"/>
    <n v="0"/>
    <n v="1141546.3799999999"/>
    <n v="4372.5200000000004"/>
  </r>
  <r>
    <n v="1"/>
    <d v="2020-05-01T00:00:00"/>
    <d v="2021-06-01T00:00:00"/>
    <n v="200342"/>
    <x v="3"/>
    <n v="208840.86"/>
    <n v="208840.86"/>
    <n v="8.4000000000000005E-2"/>
    <n v="1461.89"/>
    <n v="1560566.64"/>
    <n v="0"/>
    <n v="0"/>
    <n v="0"/>
    <n v="0"/>
    <n v="0"/>
    <n v="0"/>
    <n v="0"/>
    <n v="0"/>
    <n v="433226.37"/>
    <n v="0"/>
    <n v="0"/>
    <s v="FN-3922-Lt Truck/Van-FNSF"/>
    <x v="32"/>
    <n v="16"/>
    <s v="Nat Gas General Plant"/>
    <s v="3922-Trans-Light Trucks, Vans"/>
    <n v="0"/>
    <n v="0"/>
    <x v="3"/>
    <n v="0"/>
    <n v="15668"/>
    <n v="0"/>
    <n v="208840.86"/>
    <n v="0"/>
    <n v="0"/>
    <n v="0"/>
    <n v="0"/>
    <n v="0"/>
    <n v="0"/>
    <n v="0"/>
    <n v="1461.89"/>
    <n v="1461.89"/>
    <n v="0"/>
    <n v="1576234.64"/>
    <n v="1461.89"/>
  </r>
  <r>
    <n v="1"/>
    <d v="2020-05-01T00:00:00"/>
    <d v="2021-06-01T00:00:00"/>
    <n v="200342"/>
    <x v="4"/>
    <n v="2582314.35"/>
    <n v="2582314.35"/>
    <n v="8.4000000000000005E-2"/>
    <n v="18076.2"/>
    <n v="1578642.84"/>
    <n v="0"/>
    <n v="0"/>
    <n v="0"/>
    <n v="0"/>
    <n v="0"/>
    <n v="0"/>
    <n v="0"/>
    <n v="0"/>
    <n v="0"/>
    <n v="0"/>
    <n v="0"/>
    <s v="FN-3922-Lt Truck/Van-FNSF"/>
    <x v="32"/>
    <n v="16"/>
    <s v="Nat Gas General Plant"/>
    <s v="3922-Trans-Light Trucks, Vans"/>
    <n v="0"/>
    <n v="0"/>
    <x v="3"/>
    <n v="0"/>
    <n v="15668"/>
    <n v="0"/>
    <n v="2582314.35"/>
    <n v="0"/>
    <n v="0"/>
    <n v="0"/>
    <n v="0"/>
    <n v="0"/>
    <n v="0"/>
    <n v="0"/>
    <n v="18076.2"/>
    <n v="18076.2"/>
    <n v="0"/>
    <n v="1594310.84"/>
    <n v="18076.2"/>
  </r>
  <r>
    <n v="1"/>
    <d v="2020-05-01T00:00:00"/>
    <d v="2021-06-01T00:00:00"/>
    <n v="200342"/>
    <x v="5"/>
    <n v="2582314.35"/>
    <n v="2582314.35"/>
    <n v="8.4000000000000005E-2"/>
    <n v="18076.2"/>
    <n v="1556920.14"/>
    <n v="0"/>
    <n v="0"/>
    <n v="0"/>
    <n v="0"/>
    <n v="0"/>
    <n v="0"/>
    <n v="0"/>
    <n v="0"/>
    <n v="0"/>
    <n v="0"/>
    <n v="0"/>
    <s v="FN-3922-Lt Truck/Van-FNSF"/>
    <x v="32"/>
    <n v="16"/>
    <s v="Nat Gas General Plant"/>
    <s v="3922-Trans-Light Trucks, Vans"/>
    <n v="0"/>
    <n v="-39798.9"/>
    <x v="3"/>
    <n v="0"/>
    <n v="15668"/>
    <n v="0"/>
    <n v="2582314.35"/>
    <n v="0"/>
    <n v="0"/>
    <n v="0"/>
    <n v="0"/>
    <n v="0"/>
    <n v="0"/>
    <n v="0"/>
    <n v="18076.2"/>
    <n v="18076.2"/>
    <n v="0"/>
    <n v="1572588.14"/>
    <n v="18076.2"/>
  </r>
  <r>
    <n v="1"/>
    <d v="2020-05-01T00:00:00"/>
    <d v="2021-06-01T00:00:00"/>
    <n v="179"/>
    <x v="0"/>
    <n v="0"/>
    <n v="0"/>
    <n v="0"/>
    <n v="0"/>
    <n v="0"/>
    <n v="0"/>
    <n v="0"/>
    <n v="0"/>
    <n v="0"/>
    <n v="0"/>
    <n v="0"/>
    <n v="0"/>
    <n v="0"/>
    <n v="0"/>
    <n v="0"/>
    <n v="0"/>
    <s v="FN-3923-HD Truck/Bobtail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9"/>
    <x v="1"/>
    <n v="0"/>
    <n v="0"/>
    <n v="0"/>
    <n v="0"/>
    <n v="0"/>
    <n v="0"/>
    <n v="0"/>
    <n v="0"/>
    <n v="0"/>
    <n v="0"/>
    <n v="0"/>
    <n v="0"/>
    <n v="0"/>
    <n v="0"/>
    <n v="0"/>
    <n v="0"/>
    <s v="FN-3923-HD Truck/Bobtail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9"/>
    <x v="2"/>
    <n v="0"/>
    <n v="0"/>
    <n v="0"/>
    <n v="0"/>
    <n v="0"/>
    <n v="0"/>
    <n v="0"/>
    <n v="0"/>
    <n v="0"/>
    <n v="0"/>
    <n v="0"/>
    <n v="0"/>
    <n v="0"/>
    <n v="0"/>
    <n v="0"/>
    <n v="0"/>
    <s v="FN-3923-HD Truck/Bobtail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9"/>
    <x v="3"/>
    <n v="0"/>
    <n v="0"/>
    <n v="0"/>
    <n v="0"/>
    <n v="0"/>
    <n v="0"/>
    <n v="0"/>
    <n v="0"/>
    <n v="0"/>
    <n v="0"/>
    <n v="0"/>
    <n v="0"/>
    <n v="0"/>
    <n v="0"/>
    <n v="0"/>
    <n v="0"/>
    <s v="FN-3923-HD Truck/Bobtail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9"/>
    <x v="4"/>
    <n v="0"/>
    <n v="0"/>
    <n v="0"/>
    <n v="0"/>
    <n v="0"/>
    <n v="0"/>
    <n v="0"/>
    <n v="0"/>
    <n v="0"/>
    <n v="0"/>
    <n v="0"/>
    <n v="0"/>
    <n v="0"/>
    <n v="0"/>
    <n v="0"/>
    <n v="0"/>
    <s v="FN-3923-HD Truck/Bobtail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9"/>
    <x v="5"/>
    <n v="0"/>
    <n v="0"/>
    <n v="0"/>
    <n v="0"/>
    <n v="0"/>
    <n v="0"/>
    <n v="0"/>
    <n v="0"/>
    <n v="0"/>
    <n v="0"/>
    <n v="0"/>
    <n v="0"/>
    <n v="0"/>
    <n v="0"/>
    <n v="0"/>
    <n v="0"/>
    <s v="FN-3923-HD Truck/Bobtail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1"/>
    <x v="0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C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1"/>
    <x v="1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C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1"/>
    <x v="2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C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1"/>
    <x v="3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C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1"/>
    <x v="4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C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1"/>
    <x v="5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C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7"/>
    <x v="0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FB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7"/>
    <x v="1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FB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7"/>
    <x v="2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FB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7"/>
    <x v="3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FB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7"/>
    <x v="4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FB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7"/>
    <x v="5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FB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3"/>
    <x v="0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S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3"/>
    <x v="1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S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3"/>
    <x v="2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S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3"/>
    <x v="3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S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3"/>
    <x v="4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S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3"/>
    <x v="5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S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0"/>
    <x v="0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0"/>
    <x v="1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0"/>
    <x v="2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0"/>
    <x v="3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0"/>
    <x v="4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0"/>
    <x v="5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2"/>
    <x v="0"/>
    <n v="69324.58"/>
    <n v="69324.58"/>
    <n v="5.8000000000000003E-2"/>
    <n v="335.07"/>
    <n v="12456.78"/>
    <n v="0"/>
    <n v="0"/>
    <n v="0"/>
    <n v="0"/>
    <n v="0"/>
    <n v="0"/>
    <n v="0"/>
    <n v="0"/>
    <n v="0"/>
    <n v="0"/>
    <n v="0"/>
    <s v="FN-3924-Trailers-FNCF"/>
    <x v="33"/>
    <n v="16"/>
    <s v="Nat Gas General Plant"/>
    <s v="3924-Transportation - Trailers"/>
    <n v="0"/>
    <n v="0"/>
    <x v="3"/>
    <n v="0"/>
    <n v="0"/>
    <n v="0"/>
    <n v="69324.58"/>
    <n v="0"/>
    <n v="0"/>
    <n v="0"/>
    <n v="0"/>
    <n v="0"/>
    <n v="0"/>
    <n v="0"/>
    <n v="335.07"/>
    <n v="335.07"/>
    <n v="0"/>
    <n v="12456.78"/>
    <n v="335.07"/>
  </r>
  <r>
    <n v="1"/>
    <d v="2020-05-01T00:00:00"/>
    <d v="2021-06-01T00:00:00"/>
    <n v="200252"/>
    <x v="1"/>
    <n v="69324.58"/>
    <n v="69324.58"/>
    <n v="5.8000000000000003E-2"/>
    <n v="335.07"/>
    <n v="12791.85"/>
    <n v="0"/>
    <n v="0"/>
    <n v="0"/>
    <n v="0"/>
    <n v="0"/>
    <n v="0"/>
    <n v="0"/>
    <n v="0"/>
    <n v="0"/>
    <n v="0"/>
    <n v="0"/>
    <s v="FN-3924-Trailers-FNCF"/>
    <x v="33"/>
    <n v="16"/>
    <s v="Nat Gas General Plant"/>
    <s v="3924-Transportation - Trailers"/>
    <n v="0"/>
    <n v="0"/>
    <x v="3"/>
    <n v="0"/>
    <n v="0"/>
    <n v="0"/>
    <n v="69324.58"/>
    <n v="0"/>
    <n v="0"/>
    <n v="0"/>
    <n v="0"/>
    <n v="0"/>
    <n v="0"/>
    <n v="0"/>
    <n v="335.07"/>
    <n v="335.07"/>
    <n v="0"/>
    <n v="12791.85"/>
    <n v="335.07"/>
  </r>
  <r>
    <n v="1"/>
    <d v="2020-05-01T00:00:00"/>
    <d v="2021-06-01T00:00:00"/>
    <n v="200252"/>
    <x v="2"/>
    <n v="69324.58"/>
    <n v="69324.58"/>
    <n v="5.8000000000000003E-2"/>
    <n v="335.07"/>
    <n v="13126.92"/>
    <n v="0"/>
    <n v="0"/>
    <n v="0"/>
    <n v="0"/>
    <n v="0"/>
    <n v="0"/>
    <n v="0"/>
    <n v="0"/>
    <n v="0"/>
    <n v="0"/>
    <n v="0"/>
    <s v="FN-3924-Trailers-FNCF"/>
    <x v="33"/>
    <n v="16"/>
    <s v="Nat Gas General Plant"/>
    <s v="3924-Transportation - Trailers"/>
    <n v="0"/>
    <n v="0"/>
    <x v="3"/>
    <n v="0"/>
    <n v="0"/>
    <n v="0"/>
    <n v="69324.58"/>
    <n v="0"/>
    <n v="0"/>
    <n v="0"/>
    <n v="0"/>
    <n v="0"/>
    <n v="0"/>
    <n v="0"/>
    <n v="335.07"/>
    <n v="335.07"/>
    <n v="0"/>
    <n v="13126.92"/>
    <n v="335.07"/>
  </r>
  <r>
    <n v="1"/>
    <d v="2020-05-01T00:00:00"/>
    <d v="2021-06-01T00:00:00"/>
    <n v="200252"/>
    <x v="3"/>
    <n v="69324.58"/>
    <n v="69324.58"/>
    <n v="5.8000000000000003E-2"/>
    <n v="335.07"/>
    <n v="13461.99"/>
    <n v="0"/>
    <n v="0"/>
    <n v="0"/>
    <n v="0"/>
    <n v="0"/>
    <n v="0"/>
    <n v="0"/>
    <n v="0"/>
    <n v="0"/>
    <n v="0"/>
    <n v="0"/>
    <s v="FN-3924-Trailers-FNCF"/>
    <x v="33"/>
    <n v="16"/>
    <s v="Nat Gas General Plant"/>
    <s v="3924-Transportation - Trailers"/>
    <n v="0"/>
    <n v="0"/>
    <x v="3"/>
    <n v="0"/>
    <n v="0"/>
    <n v="0"/>
    <n v="69324.58"/>
    <n v="0"/>
    <n v="0"/>
    <n v="0"/>
    <n v="0"/>
    <n v="0"/>
    <n v="0"/>
    <n v="0"/>
    <n v="335.07"/>
    <n v="335.07"/>
    <n v="0"/>
    <n v="13461.99"/>
    <n v="335.07"/>
  </r>
  <r>
    <n v="1"/>
    <d v="2020-05-01T00:00:00"/>
    <d v="2021-06-01T00:00:00"/>
    <n v="200252"/>
    <x v="4"/>
    <n v="69324.58"/>
    <n v="69324.58"/>
    <n v="5.8000000000000003E-2"/>
    <n v="335.07"/>
    <n v="13797.06"/>
    <n v="0"/>
    <n v="0"/>
    <n v="0"/>
    <n v="0"/>
    <n v="0"/>
    <n v="0"/>
    <n v="0"/>
    <n v="0"/>
    <n v="0"/>
    <n v="0"/>
    <n v="0"/>
    <s v="FN-3924-Trailers-FNCF"/>
    <x v="33"/>
    <n v="16"/>
    <s v="Nat Gas General Plant"/>
    <s v="3924-Transportation - Trailers"/>
    <n v="0"/>
    <n v="0"/>
    <x v="3"/>
    <n v="0"/>
    <n v="0"/>
    <n v="0"/>
    <n v="69324.58"/>
    <n v="0"/>
    <n v="0"/>
    <n v="0"/>
    <n v="0"/>
    <n v="0"/>
    <n v="0"/>
    <n v="0"/>
    <n v="335.07"/>
    <n v="335.07"/>
    <n v="0"/>
    <n v="13797.06"/>
    <n v="335.07"/>
  </r>
  <r>
    <n v="1"/>
    <d v="2020-05-01T00:00:00"/>
    <d v="2021-06-01T00:00:00"/>
    <n v="200252"/>
    <x v="5"/>
    <n v="69324.58"/>
    <n v="69324.58"/>
    <n v="5.8000000000000003E-2"/>
    <n v="335.07"/>
    <n v="6130.35"/>
    <n v="0"/>
    <n v="0"/>
    <n v="0"/>
    <n v="0"/>
    <n v="0"/>
    <n v="0"/>
    <n v="0"/>
    <n v="-8001.78"/>
    <n v="0"/>
    <n v="0"/>
    <n v="0"/>
    <s v="FN-3924-Trailers-FNCF"/>
    <x v="33"/>
    <n v="16"/>
    <s v="Nat Gas General Plant"/>
    <s v="3924-Transportation - Trailers"/>
    <n v="0"/>
    <n v="0"/>
    <x v="3"/>
    <n v="0"/>
    <n v="0"/>
    <n v="0"/>
    <n v="69324.58"/>
    <n v="0"/>
    <n v="0"/>
    <n v="0"/>
    <n v="0"/>
    <n v="0"/>
    <n v="0"/>
    <n v="0"/>
    <n v="335.07"/>
    <n v="335.07"/>
    <n v="0"/>
    <n v="6130.35"/>
    <n v="335.07"/>
  </r>
  <r>
    <n v="1"/>
    <d v="2020-05-01T00:00:00"/>
    <d v="2021-06-01T00:00:00"/>
    <n v="200298"/>
    <x v="0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-FNFB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8"/>
    <x v="1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-FNFB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8"/>
    <x v="2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-FNFB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8"/>
    <x v="3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-FNFB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8"/>
    <x v="4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-FNFB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8"/>
    <x v="5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-FNFB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4"/>
    <x v="0"/>
    <n v="0"/>
    <n v="0"/>
    <n v="5.8000000000000003E-2"/>
    <n v="0"/>
    <n v="30379.69"/>
    <n v="0"/>
    <n v="0"/>
    <n v="0"/>
    <n v="0"/>
    <n v="0"/>
    <n v="0"/>
    <n v="0"/>
    <n v="0"/>
    <n v="0"/>
    <n v="0"/>
    <n v="0"/>
    <s v="FN-3924-Trailers-FNSF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30379.69"/>
    <n v="0"/>
  </r>
  <r>
    <n v="1"/>
    <d v="2020-05-01T00:00:00"/>
    <d v="2021-06-01T00:00:00"/>
    <n v="200344"/>
    <x v="1"/>
    <n v="0"/>
    <n v="0"/>
    <n v="5.8000000000000003E-2"/>
    <n v="0"/>
    <n v="30379.69"/>
    <n v="0"/>
    <n v="0"/>
    <n v="0"/>
    <n v="0"/>
    <n v="0"/>
    <n v="0"/>
    <n v="0"/>
    <n v="0"/>
    <n v="0"/>
    <n v="0"/>
    <n v="0"/>
    <s v="FN-3924-Trailers-FNSF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30379.69"/>
    <n v="0"/>
  </r>
  <r>
    <n v="1"/>
    <d v="2020-05-01T00:00:00"/>
    <d v="2021-06-01T00:00:00"/>
    <n v="200344"/>
    <x v="2"/>
    <n v="0"/>
    <n v="0"/>
    <n v="5.8000000000000003E-2"/>
    <n v="0"/>
    <n v="30379.69"/>
    <n v="0"/>
    <n v="0"/>
    <n v="0"/>
    <n v="0"/>
    <n v="0"/>
    <n v="0"/>
    <n v="0"/>
    <n v="0"/>
    <n v="0"/>
    <n v="0"/>
    <n v="0"/>
    <s v="FN-3924-Trailers-FNSF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30379.69"/>
    <n v="0"/>
  </r>
  <r>
    <n v="1"/>
    <d v="2020-05-01T00:00:00"/>
    <d v="2021-06-01T00:00:00"/>
    <n v="200344"/>
    <x v="3"/>
    <n v="0"/>
    <n v="0"/>
    <n v="5.8000000000000003E-2"/>
    <n v="0"/>
    <n v="30379.69"/>
    <n v="0"/>
    <n v="0"/>
    <n v="0"/>
    <n v="0"/>
    <n v="0"/>
    <n v="0"/>
    <n v="0"/>
    <n v="0"/>
    <n v="0"/>
    <n v="0"/>
    <n v="0"/>
    <s v="FN-3924-Trailers-FNSF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30379.69"/>
    <n v="0"/>
  </r>
  <r>
    <n v="1"/>
    <d v="2020-05-01T00:00:00"/>
    <d v="2021-06-01T00:00:00"/>
    <n v="200344"/>
    <x v="4"/>
    <n v="0"/>
    <n v="0"/>
    <n v="5.8000000000000003E-2"/>
    <n v="0"/>
    <n v="30379.69"/>
    <n v="0"/>
    <n v="0"/>
    <n v="0"/>
    <n v="0"/>
    <n v="0"/>
    <n v="0"/>
    <n v="0"/>
    <n v="0"/>
    <n v="0"/>
    <n v="0"/>
    <n v="0"/>
    <s v="FN-3924-Trailers-FNSF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30379.69"/>
    <n v="0"/>
  </r>
  <r>
    <n v="1"/>
    <d v="2020-05-01T00:00:00"/>
    <d v="2021-06-01T00:00:00"/>
    <n v="200344"/>
    <x v="5"/>
    <n v="0"/>
    <n v="0"/>
    <n v="5.8000000000000003E-2"/>
    <n v="0"/>
    <n v="38381.47"/>
    <n v="0"/>
    <n v="0"/>
    <n v="0"/>
    <n v="0"/>
    <n v="0"/>
    <n v="0"/>
    <n v="0"/>
    <n v="0"/>
    <n v="8001.78"/>
    <n v="0"/>
    <n v="0"/>
    <s v="FN-3924-Trailers-FNSF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38381.47"/>
    <n v="0"/>
  </r>
  <r>
    <n v="1"/>
    <d v="2020-05-01T00:00:00"/>
    <d v="2021-06-01T00:00:00"/>
    <n v="176"/>
    <x v="0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6"/>
    <x v="1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6"/>
    <x v="2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6"/>
    <x v="3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6"/>
    <x v="4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76"/>
    <x v="5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48"/>
    <x v="0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CF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48"/>
    <x v="1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CF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48"/>
    <x v="2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CF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48"/>
    <x v="3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CF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48"/>
    <x v="4"/>
    <n v="18987.63"/>
    <n v="18987.63"/>
    <n v="0.17399999999999999"/>
    <n v="275.32"/>
    <n v="275.32"/>
    <n v="0"/>
    <n v="0"/>
    <n v="0"/>
    <n v="0"/>
    <n v="0"/>
    <n v="0"/>
    <n v="0"/>
    <n v="0"/>
    <n v="0"/>
    <n v="0"/>
    <n v="0"/>
    <s v="FN-3920-Transp Equip-FNCF"/>
    <x v="34"/>
    <n v="16"/>
    <s v="Nat Gas General Plant"/>
    <s v="392-Transportation Equipment"/>
    <n v="0"/>
    <n v="0"/>
    <x v="3"/>
    <n v="0"/>
    <n v="0"/>
    <n v="0"/>
    <n v="18987.63"/>
    <n v="0"/>
    <n v="0"/>
    <n v="0"/>
    <n v="0"/>
    <n v="0"/>
    <n v="0"/>
    <n v="0"/>
    <n v="275.32"/>
    <n v="275.32"/>
    <n v="0"/>
    <n v="275.32"/>
    <n v="275.32"/>
  </r>
  <r>
    <n v="1"/>
    <d v="2020-05-01T00:00:00"/>
    <d v="2021-06-01T00:00:00"/>
    <n v="200248"/>
    <x v="5"/>
    <n v="18987.63"/>
    <n v="18987.63"/>
    <n v="0.17399999999999999"/>
    <n v="275.32"/>
    <n v="275.32"/>
    <n v="275.32"/>
    <n v="0"/>
    <n v="-275.32"/>
    <n v="0"/>
    <n v="0"/>
    <n v="0"/>
    <n v="0"/>
    <n v="-275.32"/>
    <n v="0"/>
    <n v="0"/>
    <n v="0"/>
    <s v="FN-3920-Transp Equip-FNCF"/>
    <x v="34"/>
    <n v="16"/>
    <s v="Nat Gas General Plant"/>
    <s v="392-Transportation Equipment"/>
    <n v="0"/>
    <n v="0"/>
    <x v="3"/>
    <n v="0"/>
    <n v="0"/>
    <n v="0"/>
    <n v="18987.63"/>
    <n v="0"/>
    <n v="0"/>
    <n v="0"/>
    <n v="0"/>
    <n v="0"/>
    <n v="0"/>
    <n v="0"/>
    <n v="275.32"/>
    <n v="275.32"/>
    <n v="0"/>
    <n v="275.32"/>
    <n v="275.32"/>
  </r>
  <r>
    <n v="1"/>
    <d v="2020-05-01T00:00:00"/>
    <d v="2021-06-01T00:00:00"/>
    <n v="200294"/>
    <x v="0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FB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4"/>
    <x v="1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FB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4"/>
    <x v="2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FB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4"/>
    <x v="3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FB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4"/>
    <x v="4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FB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4"/>
    <x v="5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FB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0"/>
    <x v="0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SF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0"/>
    <x v="1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SF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0"/>
    <x v="2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SF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0"/>
    <x v="3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SF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0"/>
    <x v="4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SF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0"/>
    <x v="5"/>
    <n v="0"/>
    <n v="0"/>
    <n v="0.17399999999999999"/>
    <n v="0"/>
    <n v="275.32"/>
    <n v="0"/>
    <n v="0"/>
    <n v="0"/>
    <n v="0"/>
    <n v="0"/>
    <n v="0"/>
    <n v="0"/>
    <n v="0"/>
    <n v="275.32"/>
    <n v="0"/>
    <n v="0"/>
    <s v="FN-3920-Transp Equip-FNSF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275.32"/>
    <n v="0"/>
  </r>
  <r>
    <n v="1"/>
    <d v="2020-05-01T00:00:00"/>
    <d v="2021-06-01T00:00:00"/>
    <n v="181"/>
    <x v="0"/>
    <n v="0"/>
    <n v="0"/>
    <n v="3.8461500000000003E-2"/>
    <n v="0"/>
    <n v="-76.25"/>
    <n v="0"/>
    <n v="0"/>
    <n v="0"/>
    <n v="0"/>
    <n v="0"/>
    <n v="0"/>
    <n v="0"/>
    <n v="0"/>
    <n v="0"/>
    <n v="-15.25"/>
    <n v="0"/>
    <s v="FN-3930-Stores Equip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-15.25"/>
    <n v="0"/>
    <n v="-76.25"/>
    <n v="-15.25"/>
  </r>
  <r>
    <n v="1"/>
    <d v="2020-05-01T00:00:00"/>
    <d v="2021-06-01T00:00:00"/>
    <n v="181"/>
    <x v="1"/>
    <n v="0"/>
    <n v="0"/>
    <n v="3.8461500000000003E-2"/>
    <n v="0"/>
    <n v="-91.5"/>
    <n v="0"/>
    <n v="0"/>
    <n v="0"/>
    <n v="0"/>
    <n v="0"/>
    <n v="0"/>
    <n v="0"/>
    <n v="0"/>
    <n v="0"/>
    <n v="-15.25"/>
    <n v="0"/>
    <s v="FN-3930-Stores Equip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-15.25"/>
    <n v="0"/>
    <n v="-91.5"/>
    <n v="-15.25"/>
  </r>
  <r>
    <n v="1"/>
    <d v="2020-05-01T00:00:00"/>
    <d v="2021-06-01T00:00:00"/>
    <n v="181"/>
    <x v="2"/>
    <n v="0"/>
    <n v="0"/>
    <n v="3.8461500000000003E-2"/>
    <n v="0"/>
    <n v="-106.75"/>
    <n v="0"/>
    <n v="0"/>
    <n v="0"/>
    <n v="0"/>
    <n v="0"/>
    <n v="0"/>
    <n v="0"/>
    <n v="0"/>
    <n v="0"/>
    <n v="-15.25"/>
    <n v="0"/>
    <s v="FN-3930-Stores Equip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-15.25"/>
    <n v="0"/>
    <n v="-106.75"/>
    <n v="-15.25"/>
  </r>
  <r>
    <n v="1"/>
    <d v="2020-05-01T00:00:00"/>
    <d v="2021-06-01T00:00:00"/>
    <n v="181"/>
    <x v="3"/>
    <n v="0"/>
    <n v="0"/>
    <n v="3.8461500000000003E-2"/>
    <n v="0"/>
    <n v="-122"/>
    <n v="0"/>
    <n v="0"/>
    <n v="0"/>
    <n v="0"/>
    <n v="0"/>
    <n v="0"/>
    <n v="0"/>
    <n v="0"/>
    <n v="0"/>
    <n v="-15.25"/>
    <n v="0"/>
    <s v="FN-3930-Stores Equip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-15.25"/>
    <n v="0"/>
    <n v="-122"/>
    <n v="-15.25"/>
  </r>
  <r>
    <n v="1"/>
    <d v="2020-05-01T00:00:00"/>
    <d v="2021-06-01T00:00:00"/>
    <n v="181"/>
    <x v="4"/>
    <n v="0"/>
    <n v="0"/>
    <n v="3.8461500000000003E-2"/>
    <n v="0"/>
    <n v="-137.25"/>
    <n v="0"/>
    <n v="0"/>
    <n v="0"/>
    <n v="0"/>
    <n v="0"/>
    <n v="0"/>
    <n v="0"/>
    <n v="0"/>
    <n v="0"/>
    <n v="-15.25"/>
    <n v="0"/>
    <s v="FN-3930-Stores Equip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-15.25"/>
    <n v="0"/>
    <n v="-137.25"/>
    <n v="-15.25"/>
  </r>
  <r>
    <n v="1"/>
    <d v="2020-05-01T00:00:00"/>
    <d v="2021-06-01T00:00:00"/>
    <n v="181"/>
    <x v="5"/>
    <n v="0"/>
    <n v="0"/>
    <n v="3.8461500000000003E-2"/>
    <n v="0"/>
    <n v="-152.5"/>
    <n v="0"/>
    <n v="0"/>
    <n v="0"/>
    <n v="0"/>
    <n v="0"/>
    <n v="0"/>
    <n v="0"/>
    <n v="0"/>
    <n v="0"/>
    <n v="-15.25"/>
    <n v="0"/>
    <s v="FN-3930-Stores Equip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-15.25"/>
    <n v="0"/>
    <n v="-152.5"/>
    <n v="-15.25"/>
  </r>
  <r>
    <n v="1"/>
    <d v="2020-05-01T00:00:00"/>
    <d v="2021-06-01T00:00:00"/>
    <n v="200253"/>
    <x v="0"/>
    <n v="28510.13"/>
    <n v="28510.13"/>
    <n v="3.8461500000000003E-2"/>
    <n v="91.38"/>
    <n v="2960.73"/>
    <n v="0"/>
    <n v="0"/>
    <n v="0"/>
    <n v="0"/>
    <n v="0"/>
    <n v="0"/>
    <n v="0"/>
    <n v="0"/>
    <n v="0"/>
    <n v="0"/>
    <n v="0"/>
    <s v="FN-3930-Stores Equip-FNCF"/>
    <x v="45"/>
    <n v="16"/>
    <s v="Nat Gas General Plant"/>
    <s v="393-Stores Equipment"/>
    <n v="0"/>
    <n v="0"/>
    <x v="3"/>
    <n v="0"/>
    <n v="0"/>
    <n v="0"/>
    <n v="28510.13"/>
    <n v="0"/>
    <n v="0"/>
    <n v="0"/>
    <n v="0"/>
    <n v="0"/>
    <n v="0"/>
    <n v="0"/>
    <n v="91.38"/>
    <n v="91.38"/>
    <n v="0"/>
    <n v="2960.73"/>
    <n v="91.38"/>
  </r>
  <r>
    <n v="1"/>
    <d v="2020-05-01T00:00:00"/>
    <d v="2021-06-01T00:00:00"/>
    <n v="200253"/>
    <x v="1"/>
    <n v="28510.13"/>
    <n v="28510.13"/>
    <n v="3.8461500000000003E-2"/>
    <n v="91.38"/>
    <n v="3052.11"/>
    <n v="0"/>
    <n v="0"/>
    <n v="0"/>
    <n v="0"/>
    <n v="0"/>
    <n v="0"/>
    <n v="0"/>
    <n v="0"/>
    <n v="0"/>
    <n v="0"/>
    <n v="0"/>
    <s v="FN-3930-Stores Equip-FNCF"/>
    <x v="45"/>
    <n v="16"/>
    <s v="Nat Gas General Plant"/>
    <s v="393-Stores Equipment"/>
    <n v="0"/>
    <n v="0"/>
    <x v="3"/>
    <n v="0"/>
    <n v="0"/>
    <n v="0"/>
    <n v="28510.13"/>
    <n v="0"/>
    <n v="0"/>
    <n v="0"/>
    <n v="0"/>
    <n v="0"/>
    <n v="0"/>
    <n v="0"/>
    <n v="91.38"/>
    <n v="91.38"/>
    <n v="0"/>
    <n v="3052.11"/>
    <n v="91.38"/>
  </r>
  <r>
    <n v="1"/>
    <d v="2020-05-01T00:00:00"/>
    <d v="2021-06-01T00:00:00"/>
    <n v="200253"/>
    <x v="2"/>
    <n v="28510.13"/>
    <n v="28510.13"/>
    <n v="3.8461500000000003E-2"/>
    <n v="91.38"/>
    <n v="3143.49"/>
    <n v="0"/>
    <n v="0"/>
    <n v="0"/>
    <n v="0"/>
    <n v="0"/>
    <n v="0"/>
    <n v="0"/>
    <n v="0"/>
    <n v="0"/>
    <n v="0"/>
    <n v="0"/>
    <s v="FN-3930-Stores Equip-FNCF"/>
    <x v="45"/>
    <n v="16"/>
    <s v="Nat Gas General Plant"/>
    <s v="393-Stores Equipment"/>
    <n v="0"/>
    <n v="0"/>
    <x v="3"/>
    <n v="0"/>
    <n v="0"/>
    <n v="0"/>
    <n v="28510.13"/>
    <n v="0"/>
    <n v="0"/>
    <n v="0"/>
    <n v="0"/>
    <n v="0"/>
    <n v="0"/>
    <n v="0"/>
    <n v="91.38"/>
    <n v="91.38"/>
    <n v="0"/>
    <n v="3143.49"/>
    <n v="91.38"/>
  </r>
  <r>
    <n v="1"/>
    <d v="2020-05-01T00:00:00"/>
    <d v="2021-06-01T00:00:00"/>
    <n v="200253"/>
    <x v="3"/>
    <n v="28510.13"/>
    <n v="28510.13"/>
    <n v="3.8461500000000003E-2"/>
    <n v="91.38"/>
    <n v="3234.87"/>
    <n v="0"/>
    <n v="0"/>
    <n v="0"/>
    <n v="0"/>
    <n v="0"/>
    <n v="0"/>
    <n v="0"/>
    <n v="0"/>
    <n v="0"/>
    <n v="0"/>
    <n v="0"/>
    <s v="FN-3930-Stores Equip-FNCF"/>
    <x v="45"/>
    <n v="16"/>
    <s v="Nat Gas General Plant"/>
    <s v="393-Stores Equipment"/>
    <n v="0"/>
    <n v="0"/>
    <x v="3"/>
    <n v="0"/>
    <n v="0"/>
    <n v="0"/>
    <n v="28510.13"/>
    <n v="0"/>
    <n v="0"/>
    <n v="0"/>
    <n v="0"/>
    <n v="0"/>
    <n v="0"/>
    <n v="0"/>
    <n v="91.38"/>
    <n v="91.38"/>
    <n v="0"/>
    <n v="3234.87"/>
    <n v="91.38"/>
  </r>
  <r>
    <n v="1"/>
    <d v="2020-05-01T00:00:00"/>
    <d v="2021-06-01T00:00:00"/>
    <n v="200253"/>
    <x v="4"/>
    <n v="28510.13"/>
    <n v="28510.13"/>
    <n v="3.8461500000000003E-2"/>
    <n v="91.38"/>
    <n v="3326.25"/>
    <n v="0"/>
    <n v="0"/>
    <n v="0"/>
    <n v="0"/>
    <n v="0"/>
    <n v="0"/>
    <n v="0"/>
    <n v="0"/>
    <n v="0"/>
    <n v="0"/>
    <n v="0"/>
    <s v="FN-3930-Stores Equip-FNCF"/>
    <x v="45"/>
    <n v="16"/>
    <s v="Nat Gas General Plant"/>
    <s v="393-Stores Equipment"/>
    <n v="0"/>
    <n v="0"/>
    <x v="3"/>
    <n v="0"/>
    <n v="0"/>
    <n v="0"/>
    <n v="28510.13"/>
    <n v="0"/>
    <n v="0"/>
    <n v="0"/>
    <n v="0"/>
    <n v="0"/>
    <n v="0"/>
    <n v="0"/>
    <n v="91.38"/>
    <n v="91.38"/>
    <n v="0"/>
    <n v="3326.25"/>
    <n v="91.38"/>
  </r>
  <r>
    <n v="1"/>
    <d v="2020-05-01T00:00:00"/>
    <d v="2021-06-01T00:00:00"/>
    <n v="200253"/>
    <x v="5"/>
    <n v="28510.13"/>
    <n v="28510.13"/>
    <n v="3.8461500000000003E-2"/>
    <n v="91.38"/>
    <n v="649.55999999999995"/>
    <n v="0"/>
    <n v="0"/>
    <n v="0"/>
    <n v="0"/>
    <n v="0"/>
    <n v="0"/>
    <n v="0"/>
    <n v="-2768.07"/>
    <n v="0"/>
    <n v="0"/>
    <n v="0"/>
    <s v="FN-3930-Stores Equip-FNCF"/>
    <x v="45"/>
    <n v="16"/>
    <s v="Nat Gas General Plant"/>
    <s v="393-Stores Equipment"/>
    <n v="0"/>
    <n v="0"/>
    <x v="3"/>
    <n v="0"/>
    <n v="0"/>
    <n v="0"/>
    <n v="28510.13"/>
    <n v="0"/>
    <n v="0"/>
    <n v="0"/>
    <n v="0"/>
    <n v="0"/>
    <n v="0"/>
    <n v="0"/>
    <n v="91.38"/>
    <n v="91.38"/>
    <n v="0"/>
    <n v="649.55999999999995"/>
    <n v="91.38"/>
  </r>
  <r>
    <n v="1"/>
    <d v="2020-05-01T00:00:00"/>
    <d v="2021-06-01T00:00:00"/>
    <n v="200299"/>
    <x v="0"/>
    <n v="0"/>
    <n v="0"/>
    <n v="3.8461500000000003E-2"/>
    <n v="0"/>
    <n v="0"/>
    <n v="0"/>
    <n v="0"/>
    <n v="0"/>
    <n v="0"/>
    <n v="0"/>
    <n v="0"/>
    <n v="0"/>
    <n v="0"/>
    <n v="0"/>
    <n v="0"/>
    <n v="0"/>
    <s v="FN-3930-Stores Equip-FNFB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9"/>
    <x v="1"/>
    <n v="0"/>
    <n v="0"/>
    <n v="3.8461500000000003E-2"/>
    <n v="0"/>
    <n v="0"/>
    <n v="0"/>
    <n v="0"/>
    <n v="0"/>
    <n v="0"/>
    <n v="0"/>
    <n v="0"/>
    <n v="0"/>
    <n v="0"/>
    <n v="0"/>
    <n v="0"/>
    <n v="0"/>
    <s v="FN-3930-Stores Equip-FNFB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9"/>
    <x v="2"/>
    <n v="0"/>
    <n v="0"/>
    <n v="3.8461500000000003E-2"/>
    <n v="0"/>
    <n v="0"/>
    <n v="0"/>
    <n v="0"/>
    <n v="0"/>
    <n v="0"/>
    <n v="0"/>
    <n v="0"/>
    <n v="0"/>
    <n v="0"/>
    <n v="0"/>
    <n v="0"/>
    <n v="0"/>
    <s v="FN-3930-Stores Equip-FNFB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9"/>
    <x v="3"/>
    <n v="0"/>
    <n v="0"/>
    <n v="3.8461500000000003E-2"/>
    <n v="0"/>
    <n v="0"/>
    <n v="0"/>
    <n v="0"/>
    <n v="0"/>
    <n v="0"/>
    <n v="0"/>
    <n v="0"/>
    <n v="0"/>
    <n v="0"/>
    <n v="0"/>
    <n v="0"/>
    <n v="0"/>
    <s v="FN-3930-Stores Equip-FNFB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9"/>
    <x v="4"/>
    <n v="0"/>
    <n v="0"/>
    <n v="3.8461500000000003E-2"/>
    <n v="0"/>
    <n v="0"/>
    <n v="0"/>
    <n v="0"/>
    <n v="0"/>
    <n v="0"/>
    <n v="0"/>
    <n v="0"/>
    <n v="0"/>
    <n v="0"/>
    <n v="0"/>
    <n v="0"/>
    <n v="0"/>
    <s v="FN-3930-Stores Equip-FNFB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99"/>
    <x v="5"/>
    <n v="0"/>
    <n v="0"/>
    <n v="3.8461500000000003E-2"/>
    <n v="0"/>
    <n v="0"/>
    <n v="0"/>
    <n v="0"/>
    <n v="0"/>
    <n v="0"/>
    <n v="0"/>
    <n v="0"/>
    <n v="0"/>
    <n v="0"/>
    <n v="0"/>
    <n v="0"/>
    <n v="0"/>
    <s v="FN-3930-Stores Equip-FNFB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5"/>
    <x v="0"/>
    <n v="0"/>
    <n v="0"/>
    <n v="3.8461500000000003E-2"/>
    <n v="0"/>
    <n v="10648"/>
    <n v="0"/>
    <n v="0"/>
    <n v="0"/>
    <n v="0"/>
    <n v="0"/>
    <n v="0"/>
    <n v="0"/>
    <n v="0"/>
    <n v="0"/>
    <n v="0"/>
    <n v="0"/>
    <s v="FN-3930-Stores Equip-FNSF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10648"/>
    <n v="0"/>
  </r>
  <r>
    <n v="1"/>
    <d v="2020-05-01T00:00:00"/>
    <d v="2021-06-01T00:00:00"/>
    <n v="200345"/>
    <x v="1"/>
    <n v="0"/>
    <n v="0"/>
    <n v="3.8461500000000003E-2"/>
    <n v="0"/>
    <n v="10648"/>
    <n v="0"/>
    <n v="0"/>
    <n v="0"/>
    <n v="0"/>
    <n v="0"/>
    <n v="0"/>
    <n v="0"/>
    <n v="0"/>
    <n v="0"/>
    <n v="0"/>
    <n v="0"/>
    <s v="FN-3930-Stores Equip-FNSF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10648"/>
    <n v="0"/>
  </r>
  <r>
    <n v="1"/>
    <d v="2020-05-01T00:00:00"/>
    <d v="2021-06-01T00:00:00"/>
    <n v="200345"/>
    <x v="2"/>
    <n v="0"/>
    <n v="0"/>
    <n v="3.8461500000000003E-2"/>
    <n v="0"/>
    <n v="10648"/>
    <n v="0"/>
    <n v="0"/>
    <n v="0"/>
    <n v="0"/>
    <n v="0"/>
    <n v="0"/>
    <n v="0"/>
    <n v="0"/>
    <n v="0"/>
    <n v="0"/>
    <n v="0"/>
    <s v="FN-3930-Stores Equip-FNSF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10648"/>
    <n v="0"/>
  </r>
  <r>
    <n v="1"/>
    <d v="2020-05-01T00:00:00"/>
    <d v="2021-06-01T00:00:00"/>
    <n v="200345"/>
    <x v="3"/>
    <n v="0"/>
    <n v="0"/>
    <n v="3.8461500000000003E-2"/>
    <n v="0"/>
    <n v="10648"/>
    <n v="0"/>
    <n v="0"/>
    <n v="0"/>
    <n v="0"/>
    <n v="0"/>
    <n v="0"/>
    <n v="0"/>
    <n v="0"/>
    <n v="0"/>
    <n v="0"/>
    <n v="0"/>
    <s v="FN-3930-Stores Equip-FNSF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10648"/>
    <n v="0"/>
  </r>
  <r>
    <n v="1"/>
    <d v="2020-05-01T00:00:00"/>
    <d v="2021-06-01T00:00:00"/>
    <n v="200345"/>
    <x v="4"/>
    <n v="0"/>
    <n v="0"/>
    <n v="3.8461500000000003E-2"/>
    <n v="0"/>
    <n v="10648"/>
    <n v="0"/>
    <n v="0"/>
    <n v="0"/>
    <n v="0"/>
    <n v="0"/>
    <n v="0"/>
    <n v="0"/>
    <n v="0"/>
    <n v="0"/>
    <n v="0"/>
    <n v="0"/>
    <s v="FN-3930-Stores Equip-FNSF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10648"/>
    <n v="0"/>
  </r>
  <r>
    <n v="1"/>
    <d v="2020-05-01T00:00:00"/>
    <d v="2021-06-01T00:00:00"/>
    <n v="200345"/>
    <x v="5"/>
    <n v="0"/>
    <n v="0"/>
    <n v="3.8461500000000003E-2"/>
    <n v="0"/>
    <n v="13416.07"/>
    <n v="0"/>
    <n v="0"/>
    <n v="0"/>
    <n v="0"/>
    <n v="0"/>
    <n v="0"/>
    <n v="0"/>
    <n v="0"/>
    <n v="2768.07"/>
    <n v="0"/>
    <n v="0"/>
    <s v="FN-3930-Stores Equip-FNSF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13416.07"/>
    <n v="0"/>
  </r>
  <r>
    <n v="1"/>
    <d v="2020-05-01T00:00:00"/>
    <d v="2021-06-01T00:00:00"/>
    <n v="182"/>
    <x v="0"/>
    <n v="0"/>
    <n v="0"/>
    <n v="6.6666699999999995E-2"/>
    <n v="0"/>
    <n v="4817.5"/>
    <n v="0"/>
    <n v="0"/>
    <n v="0"/>
    <n v="0"/>
    <n v="0"/>
    <n v="0"/>
    <n v="0"/>
    <n v="0"/>
    <n v="0"/>
    <n v="963.5"/>
    <n v="0"/>
    <s v="FN-3940-Tools/Shop Eq"/>
    <x v="35"/>
    <n v="16"/>
    <s v="Nat Gas General Plant"/>
    <s v="394-Tools, Shop &amp; Garage Equip"/>
    <n v="0"/>
    <n v="0"/>
    <x v="3"/>
    <n v="0"/>
    <n v="0"/>
    <n v="0"/>
    <n v="0"/>
    <n v="0"/>
    <n v="0"/>
    <n v="0"/>
    <n v="0"/>
    <n v="0"/>
    <n v="0"/>
    <n v="0"/>
    <n v="0"/>
    <n v="963.5"/>
    <n v="0"/>
    <n v="4817.5"/>
    <n v="963.5"/>
  </r>
  <r>
    <n v="1"/>
    <d v="2020-05-01T00:00:00"/>
    <d v="2021-06-01T00:00:00"/>
    <n v="182"/>
    <x v="1"/>
    <n v="0"/>
    <n v="0"/>
    <n v="6.6666699999999995E-2"/>
    <n v="0"/>
    <n v="5781"/>
    <n v="0"/>
    <n v="0"/>
    <n v="0"/>
    <n v="0"/>
    <n v="0"/>
    <n v="0"/>
    <n v="0"/>
    <n v="0"/>
    <n v="0"/>
    <n v="963.5"/>
    <n v="0"/>
    <s v="FN-3940-Tools/Shop Eq"/>
    <x v="35"/>
    <n v="16"/>
    <s v="Nat Gas General Plant"/>
    <s v="394-Tools, Shop &amp; Garage Equip"/>
    <n v="0"/>
    <n v="0"/>
    <x v="3"/>
    <n v="0"/>
    <n v="0"/>
    <n v="0"/>
    <n v="0"/>
    <n v="0"/>
    <n v="0"/>
    <n v="0"/>
    <n v="0"/>
    <n v="0"/>
    <n v="0"/>
    <n v="0"/>
    <n v="0"/>
    <n v="963.5"/>
    <n v="0"/>
    <n v="5781"/>
    <n v="963.5"/>
  </r>
  <r>
    <n v="1"/>
    <d v="2020-05-01T00:00:00"/>
    <d v="2021-06-01T00:00:00"/>
    <n v="182"/>
    <x v="2"/>
    <n v="0"/>
    <n v="0"/>
    <n v="6.6666699999999995E-2"/>
    <n v="0"/>
    <n v="6744.5"/>
    <n v="0"/>
    <n v="0"/>
    <n v="0"/>
    <n v="0"/>
    <n v="0"/>
    <n v="0"/>
    <n v="0"/>
    <n v="0"/>
    <n v="0"/>
    <n v="963.5"/>
    <n v="0"/>
    <s v="FN-3940-Tools/Shop Eq"/>
    <x v="35"/>
    <n v="16"/>
    <s v="Nat Gas General Plant"/>
    <s v="394-Tools, Shop &amp; Garage Equip"/>
    <n v="0"/>
    <n v="0"/>
    <x v="3"/>
    <n v="0"/>
    <n v="0"/>
    <n v="0"/>
    <n v="0"/>
    <n v="0"/>
    <n v="0"/>
    <n v="0"/>
    <n v="0"/>
    <n v="0"/>
    <n v="0"/>
    <n v="0"/>
    <n v="0"/>
    <n v="963.5"/>
    <n v="0"/>
    <n v="6744.5"/>
    <n v="963.5"/>
  </r>
  <r>
    <n v="1"/>
    <d v="2020-05-01T00:00:00"/>
    <d v="2021-06-01T00:00:00"/>
    <n v="182"/>
    <x v="3"/>
    <n v="0"/>
    <n v="0"/>
    <n v="6.6666699999999995E-2"/>
    <n v="0"/>
    <n v="7708"/>
    <n v="0"/>
    <n v="0"/>
    <n v="0"/>
    <n v="0"/>
    <n v="0"/>
    <n v="0"/>
    <n v="0"/>
    <n v="0"/>
    <n v="0"/>
    <n v="963.5"/>
    <n v="0"/>
    <s v="FN-3940-Tools/Shop Eq"/>
    <x v="35"/>
    <n v="16"/>
    <s v="Nat Gas General Plant"/>
    <s v="394-Tools, Shop &amp; Garage Equip"/>
    <n v="0"/>
    <n v="0"/>
    <x v="3"/>
    <n v="0"/>
    <n v="0"/>
    <n v="0"/>
    <n v="0"/>
    <n v="0"/>
    <n v="0"/>
    <n v="0"/>
    <n v="0"/>
    <n v="0"/>
    <n v="0"/>
    <n v="0"/>
    <n v="0"/>
    <n v="963.5"/>
    <n v="0"/>
    <n v="7708"/>
    <n v="963.5"/>
  </r>
  <r>
    <n v="1"/>
    <d v="2020-05-01T00:00:00"/>
    <d v="2021-06-01T00:00:00"/>
    <n v="182"/>
    <x v="4"/>
    <n v="0"/>
    <n v="0"/>
    <n v="6.6666699999999995E-2"/>
    <n v="0"/>
    <n v="8671.5"/>
    <n v="0"/>
    <n v="0"/>
    <n v="0"/>
    <n v="0"/>
    <n v="0"/>
    <n v="0"/>
    <n v="0"/>
    <n v="0"/>
    <n v="0"/>
    <n v="963.5"/>
    <n v="0"/>
    <s v="FN-3940-Tools/Shop Eq"/>
    <x v="35"/>
    <n v="16"/>
    <s v="Nat Gas General Plant"/>
    <s v="394-Tools, Shop &amp; Garage Equip"/>
    <n v="0"/>
    <n v="0"/>
    <x v="3"/>
    <n v="0"/>
    <n v="0"/>
    <n v="0"/>
    <n v="0"/>
    <n v="0"/>
    <n v="0"/>
    <n v="0"/>
    <n v="0"/>
    <n v="0"/>
    <n v="0"/>
    <n v="0"/>
    <n v="0"/>
    <n v="963.5"/>
    <n v="0"/>
    <n v="8671.5"/>
    <n v="963.5"/>
  </r>
  <r>
    <n v="1"/>
    <d v="2020-05-01T00:00:00"/>
    <d v="2021-06-01T00:00:00"/>
    <n v="182"/>
    <x v="5"/>
    <n v="0"/>
    <n v="0"/>
    <n v="6.6666699999999995E-2"/>
    <n v="0"/>
    <n v="9635"/>
    <n v="0"/>
    <n v="0"/>
    <n v="0"/>
    <n v="0"/>
    <n v="0"/>
    <n v="0"/>
    <n v="0"/>
    <n v="0"/>
    <n v="0"/>
    <n v="963.5"/>
    <n v="0"/>
    <s v="FN-3940-Tools/Shop Eq"/>
    <x v="35"/>
    <n v="16"/>
    <s v="Nat Gas General Plant"/>
    <s v="394-Tools, Shop &amp; Garage Equip"/>
    <n v="0"/>
    <n v="0"/>
    <x v="3"/>
    <n v="0"/>
    <n v="0"/>
    <n v="0"/>
    <n v="0"/>
    <n v="0"/>
    <n v="0"/>
    <n v="0"/>
    <n v="0"/>
    <n v="0"/>
    <n v="0"/>
    <n v="0"/>
    <n v="0"/>
    <n v="963.5"/>
    <n v="0"/>
    <n v="9635"/>
    <n v="963.5"/>
  </r>
  <r>
    <n v="1"/>
    <d v="2020-05-01T00:00:00"/>
    <d v="2021-06-01T00:00:00"/>
    <n v="200254"/>
    <x v="0"/>
    <n v="529612.27"/>
    <n v="529612.27"/>
    <n v="6.6666699999999995E-2"/>
    <n v="2942.29"/>
    <n v="-57134.37"/>
    <n v="0"/>
    <n v="0"/>
    <n v="0"/>
    <n v="0"/>
    <n v="0"/>
    <n v="0"/>
    <n v="0"/>
    <n v="0"/>
    <n v="0"/>
    <n v="0"/>
    <n v="0"/>
    <s v="FN-3940-Tools/Shop Eq-FNCF"/>
    <x v="35"/>
    <n v="16"/>
    <s v="Nat Gas General Plant"/>
    <s v="394-Tools, Shop &amp; Garage Equip"/>
    <n v="0"/>
    <n v="0"/>
    <x v="3"/>
    <n v="0"/>
    <n v="0"/>
    <n v="0"/>
    <n v="529612.27"/>
    <n v="0"/>
    <n v="0"/>
    <n v="0"/>
    <n v="0"/>
    <n v="0"/>
    <n v="0"/>
    <n v="0"/>
    <n v="2942.29"/>
    <n v="2942.29"/>
    <n v="0"/>
    <n v="-57134.37"/>
    <n v="2942.29"/>
  </r>
  <r>
    <n v="1"/>
    <d v="2020-05-01T00:00:00"/>
    <d v="2021-06-01T00:00:00"/>
    <n v="200254"/>
    <x v="1"/>
    <n v="529612.27"/>
    <n v="529612.27"/>
    <n v="6.6666699999999995E-2"/>
    <n v="2942.29"/>
    <n v="-54192.08"/>
    <n v="0"/>
    <n v="0"/>
    <n v="0"/>
    <n v="0"/>
    <n v="0"/>
    <n v="0"/>
    <n v="0"/>
    <n v="0"/>
    <n v="0"/>
    <n v="0"/>
    <n v="0"/>
    <s v="FN-3940-Tools/Shop Eq-FNCF"/>
    <x v="35"/>
    <n v="16"/>
    <s v="Nat Gas General Plant"/>
    <s v="394-Tools, Shop &amp; Garage Equip"/>
    <n v="0"/>
    <n v="0"/>
    <x v="3"/>
    <n v="0"/>
    <n v="0"/>
    <n v="0"/>
    <n v="529612.27"/>
    <n v="0"/>
    <n v="0"/>
    <n v="0"/>
    <n v="0"/>
    <n v="0"/>
    <n v="0"/>
    <n v="0"/>
    <n v="2942.29"/>
    <n v="2942.29"/>
    <n v="0"/>
    <n v="-54192.08"/>
    <n v="2942.29"/>
  </r>
  <r>
    <n v="1"/>
    <d v="2020-05-01T00:00:00"/>
    <d v="2021-06-01T00:00:00"/>
    <n v="200254"/>
    <x v="2"/>
    <n v="529612.27"/>
    <n v="529612.27"/>
    <n v="6.6666699999999995E-2"/>
    <n v="2942.29"/>
    <n v="-51249.79"/>
    <n v="0"/>
    <n v="0"/>
    <n v="0"/>
    <n v="0"/>
    <n v="0"/>
    <n v="0"/>
    <n v="0"/>
    <n v="0"/>
    <n v="0"/>
    <n v="0"/>
    <n v="0"/>
    <s v="FN-3940-Tools/Shop Eq-FNCF"/>
    <x v="35"/>
    <n v="16"/>
    <s v="Nat Gas General Plant"/>
    <s v="394-Tools, Shop &amp; Garage Equip"/>
    <n v="0"/>
    <n v="0"/>
    <x v="3"/>
    <n v="0"/>
    <n v="0"/>
    <n v="0"/>
    <n v="529612.27"/>
    <n v="0"/>
    <n v="0"/>
    <n v="0"/>
    <n v="0"/>
    <n v="0"/>
    <n v="0"/>
    <n v="0"/>
    <n v="2942.29"/>
    <n v="2942.29"/>
    <n v="0"/>
    <n v="-51249.79"/>
    <n v="2942.29"/>
  </r>
  <r>
    <n v="1"/>
    <d v="2020-05-01T00:00:00"/>
    <d v="2021-06-01T00:00:00"/>
    <n v="200254"/>
    <x v="3"/>
    <n v="529612.27"/>
    <n v="529612.27"/>
    <n v="6.6666699999999995E-2"/>
    <n v="2942.29"/>
    <n v="-48307.5"/>
    <n v="0"/>
    <n v="0"/>
    <n v="0"/>
    <n v="0"/>
    <n v="0"/>
    <n v="0"/>
    <n v="0"/>
    <n v="0"/>
    <n v="0"/>
    <n v="0"/>
    <n v="0"/>
    <s v="FN-3940-Tools/Shop Eq-FNCF"/>
    <x v="35"/>
    <n v="16"/>
    <s v="Nat Gas General Plant"/>
    <s v="394-Tools, Shop &amp; Garage Equip"/>
    <n v="0"/>
    <n v="0"/>
    <x v="3"/>
    <n v="0"/>
    <n v="0"/>
    <n v="0"/>
    <n v="529612.27"/>
    <n v="0"/>
    <n v="0"/>
    <n v="0"/>
    <n v="0"/>
    <n v="0"/>
    <n v="0"/>
    <n v="0"/>
    <n v="2942.29"/>
    <n v="2942.29"/>
    <n v="0"/>
    <n v="-48307.5"/>
    <n v="2942.29"/>
  </r>
  <r>
    <n v="1"/>
    <d v="2020-05-01T00:00:00"/>
    <d v="2021-06-01T00:00:00"/>
    <n v="200254"/>
    <x v="4"/>
    <n v="529612.27"/>
    <n v="529612.27"/>
    <n v="6.6666699999999995E-2"/>
    <n v="2942.29"/>
    <n v="-45365.21"/>
    <n v="0"/>
    <n v="0"/>
    <n v="0"/>
    <n v="0"/>
    <n v="0"/>
    <n v="0"/>
    <n v="0"/>
    <n v="0"/>
    <n v="0"/>
    <n v="0"/>
    <n v="0"/>
    <s v="FN-3940-Tools/Shop Eq-FNCF"/>
    <x v="35"/>
    <n v="16"/>
    <s v="Nat Gas General Plant"/>
    <s v="394-Tools, Shop &amp; Garage Equip"/>
    <n v="0"/>
    <n v="0"/>
    <x v="3"/>
    <n v="0"/>
    <n v="0"/>
    <n v="0"/>
    <n v="529612.27"/>
    <n v="0"/>
    <n v="0"/>
    <n v="0"/>
    <n v="0"/>
    <n v="0"/>
    <n v="0"/>
    <n v="0"/>
    <n v="2942.29"/>
    <n v="2942.29"/>
    <n v="0"/>
    <n v="-45365.21"/>
    <n v="2942.29"/>
  </r>
  <r>
    <n v="1"/>
    <d v="2020-05-01T00:00:00"/>
    <d v="2021-06-01T00:00:00"/>
    <n v="200254"/>
    <x v="5"/>
    <n v="529612.27"/>
    <n v="529612.27"/>
    <n v="6.6666699999999995E-2"/>
    <n v="2942.29"/>
    <n v="-9969.06"/>
    <n v="0"/>
    <n v="0"/>
    <n v="0"/>
    <n v="0"/>
    <n v="0"/>
    <n v="0"/>
    <n v="0"/>
    <n v="32453.86"/>
    <n v="0"/>
    <n v="0"/>
    <n v="0"/>
    <s v="FN-3940-Tools/Shop Eq-FNCF"/>
    <x v="35"/>
    <n v="16"/>
    <s v="Nat Gas General Plant"/>
    <s v="394-Tools, Shop &amp; Garage Equip"/>
    <n v="0"/>
    <n v="0"/>
    <x v="3"/>
    <n v="0"/>
    <n v="0"/>
    <n v="0"/>
    <n v="529612.27"/>
    <n v="0"/>
    <n v="0"/>
    <n v="0"/>
    <n v="0"/>
    <n v="0"/>
    <n v="0"/>
    <n v="0"/>
    <n v="2942.29"/>
    <n v="2942.29"/>
    <n v="0"/>
    <n v="-9969.06"/>
    <n v="2942.29"/>
  </r>
  <r>
    <n v="1"/>
    <d v="2020-05-01T00:00:00"/>
    <d v="2021-06-01T00:00:00"/>
    <n v="200300"/>
    <x v="0"/>
    <n v="190606.58"/>
    <n v="190606.58"/>
    <n v="6.6666699999999995E-2"/>
    <n v="1058.93"/>
    <n v="61150.53"/>
    <n v="0"/>
    <n v="0"/>
    <n v="0"/>
    <n v="0"/>
    <n v="0"/>
    <n v="0"/>
    <n v="0"/>
    <n v="0"/>
    <n v="0"/>
    <n v="0"/>
    <n v="0"/>
    <s v="FN-3940-Tools/Shop Eq-FNFB"/>
    <x v="35"/>
    <n v="16"/>
    <s v="Nat Gas General Plant"/>
    <s v="394-Tools, Shop &amp; Garage Equip"/>
    <n v="0"/>
    <n v="0"/>
    <x v="3"/>
    <n v="0"/>
    <n v="0"/>
    <n v="0"/>
    <n v="190606.58"/>
    <n v="0"/>
    <n v="0"/>
    <n v="0"/>
    <n v="0"/>
    <n v="0"/>
    <n v="0"/>
    <n v="0"/>
    <n v="1058.93"/>
    <n v="1058.93"/>
    <n v="0"/>
    <n v="61150.53"/>
    <n v="1058.93"/>
  </r>
  <r>
    <n v="1"/>
    <d v="2020-05-01T00:00:00"/>
    <d v="2021-06-01T00:00:00"/>
    <n v="200300"/>
    <x v="1"/>
    <n v="190606.58"/>
    <n v="190606.58"/>
    <n v="6.6666699999999995E-2"/>
    <n v="1058.93"/>
    <n v="62209.46"/>
    <n v="0"/>
    <n v="0"/>
    <n v="0"/>
    <n v="0"/>
    <n v="0"/>
    <n v="0"/>
    <n v="0"/>
    <n v="0"/>
    <n v="0"/>
    <n v="0"/>
    <n v="0"/>
    <s v="FN-3940-Tools/Shop Eq-FNFB"/>
    <x v="35"/>
    <n v="16"/>
    <s v="Nat Gas General Plant"/>
    <s v="394-Tools, Shop &amp; Garage Equip"/>
    <n v="0"/>
    <n v="0"/>
    <x v="3"/>
    <n v="0"/>
    <n v="0"/>
    <n v="0"/>
    <n v="190606.58"/>
    <n v="0"/>
    <n v="0"/>
    <n v="0"/>
    <n v="0"/>
    <n v="0"/>
    <n v="0"/>
    <n v="0"/>
    <n v="1058.93"/>
    <n v="1058.93"/>
    <n v="0"/>
    <n v="62209.46"/>
    <n v="1058.93"/>
  </r>
  <r>
    <n v="1"/>
    <d v="2020-05-01T00:00:00"/>
    <d v="2021-06-01T00:00:00"/>
    <n v="200300"/>
    <x v="2"/>
    <n v="190606.58"/>
    <n v="190606.58"/>
    <n v="6.6666699999999995E-2"/>
    <n v="1058.93"/>
    <n v="63268.39"/>
    <n v="0"/>
    <n v="0"/>
    <n v="0"/>
    <n v="0"/>
    <n v="0"/>
    <n v="0"/>
    <n v="0"/>
    <n v="0"/>
    <n v="0"/>
    <n v="0"/>
    <n v="0"/>
    <s v="FN-3940-Tools/Shop Eq-FNFB"/>
    <x v="35"/>
    <n v="16"/>
    <s v="Nat Gas General Plant"/>
    <s v="394-Tools, Shop &amp; Garage Equip"/>
    <n v="0"/>
    <n v="0"/>
    <x v="3"/>
    <n v="0"/>
    <n v="0"/>
    <n v="0"/>
    <n v="190606.58"/>
    <n v="0"/>
    <n v="0"/>
    <n v="0"/>
    <n v="0"/>
    <n v="0"/>
    <n v="0"/>
    <n v="0"/>
    <n v="1058.93"/>
    <n v="1058.93"/>
    <n v="0"/>
    <n v="63268.39"/>
    <n v="1058.93"/>
  </r>
  <r>
    <n v="1"/>
    <d v="2020-05-01T00:00:00"/>
    <d v="2021-06-01T00:00:00"/>
    <n v="200300"/>
    <x v="3"/>
    <n v="190606.58"/>
    <n v="190606.58"/>
    <n v="6.6666699999999995E-2"/>
    <n v="1058.93"/>
    <n v="64327.32"/>
    <n v="0"/>
    <n v="0"/>
    <n v="0"/>
    <n v="0"/>
    <n v="0"/>
    <n v="0"/>
    <n v="0"/>
    <n v="0"/>
    <n v="0"/>
    <n v="0"/>
    <n v="0"/>
    <s v="FN-3940-Tools/Shop Eq-FNFB"/>
    <x v="35"/>
    <n v="16"/>
    <s v="Nat Gas General Plant"/>
    <s v="394-Tools, Shop &amp; Garage Equip"/>
    <n v="0"/>
    <n v="0"/>
    <x v="3"/>
    <n v="0"/>
    <n v="0"/>
    <n v="0"/>
    <n v="190606.58"/>
    <n v="0"/>
    <n v="0"/>
    <n v="0"/>
    <n v="0"/>
    <n v="0"/>
    <n v="0"/>
    <n v="0"/>
    <n v="1058.93"/>
    <n v="1058.93"/>
    <n v="0"/>
    <n v="64327.32"/>
    <n v="1058.93"/>
  </r>
  <r>
    <n v="1"/>
    <d v="2020-05-01T00:00:00"/>
    <d v="2021-06-01T00:00:00"/>
    <n v="200300"/>
    <x v="4"/>
    <n v="190606.58"/>
    <n v="190606.58"/>
    <n v="6.6666699999999995E-2"/>
    <n v="1058.93"/>
    <n v="65386.25"/>
    <n v="0"/>
    <n v="0"/>
    <n v="0"/>
    <n v="0"/>
    <n v="0"/>
    <n v="0"/>
    <n v="0"/>
    <n v="0"/>
    <n v="0"/>
    <n v="0"/>
    <n v="0"/>
    <s v="FN-3940-Tools/Shop Eq-FNFB"/>
    <x v="35"/>
    <n v="16"/>
    <s v="Nat Gas General Plant"/>
    <s v="394-Tools, Shop &amp; Garage Equip"/>
    <n v="0"/>
    <n v="0"/>
    <x v="3"/>
    <n v="0"/>
    <n v="0"/>
    <n v="0"/>
    <n v="190606.58"/>
    <n v="0"/>
    <n v="0"/>
    <n v="0"/>
    <n v="0"/>
    <n v="0"/>
    <n v="0"/>
    <n v="0"/>
    <n v="1058.93"/>
    <n v="1058.93"/>
    <n v="0"/>
    <n v="65386.25"/>
    <n v="1058.93"/>
  </r>
  <r>
    <n v="1"/>
    <d v="2020-05-01T00:00:00"/>
    <d v="2021-06-01T00:00:00"/>
    <n v="200300"/>
    <x v="5"/>
    <n v="190606.58"/>
    <n v="190606.58"/>
    <n v="6.6666699999999995E-2"/>
    <n v="1058.93"/>
    <n v="66155.97"/>
    <n v="0"/>
    <n v="0"/>
    <n v="0"/>
    <n v="0"/>
    <n v="0"/>
    <n v="0"/>
    <n v="0"/>
    <n v="0"/>
    <n v="-289.20999999999998"/>
    <n v="0"/>
    <n v="0"/>
    <s v="FN-3940-Tools/Shop Eq-FNFB"/>
    <x v="35"/>
    <n v="16"/>
    <s v="Nat Gas General Plant"/>
    <s v="394-Tools, Shop &amp; Garage Equip"/>
    <n v="0"/>
    <n v="0"/>
    <x v="3"/>
    <n v="0"/>
    <n v="0"/>
    <n v="0"/>
    <n v="190606.58"/>
    <n v="0"/>
    <n v="0"/>
    <n v="0"/>
    <n v="0"/>
    <n v="0"/>
    <n v="0"/>
    <n v="0"/>
    <n v="1058.93"/>
    <n v="1058.93"/>
    <n v="0"/>
    <n v="66155.97"/>
    <n v="1058.93"/>
  </r>
  <r>
    <n v="1"/>
    <d v="2020-05-01T00:00:00"/>
    <d v="2021-06-01T00:00:00"/>
    <n v="200346"/>
    <x v="0"/>
    <n v="0"/>
    <n v="0"/>
    <n v="6.6666699999999995E-2"/>
    <n v="0"/>
    <n v="386955.16"/>
    <n v="0"/>
    <n v="0"/>
    <n v="0"/>
    <n v="0"/>
    <n v="0"/>
    <n v="0"/>
    <n v="0"/>
    <n v="0"/>
    <n v="0"/>
    <n v="0"/>
    <n v="0"/>
    <s v="FN-3940-Tools/Shop Eq-FNSF"/>
    <x v="35"/>
    <n v="16"/>
    <s v="Nat Gas General Plant"/>
    <s v="394-Tools, Shop &amp; Garage Equip"/>
    <n v="0"/>
    <n v="0"/>
    <x v="3"/>
    <n v="0"/>
    <n v="0"/>
    <n v="0"/>
    <n v="0"/>
    <n v="0"/>
    <n v="0"/>
    <n v="0"/>
    <n v="0"/>
    <n v="0"/>
    <n v="0"/>
    <n v="0"/>
    <n v="0"/>
    <n v="0"/>
    <n v="0"/>
    <n v="386955.16"/>
    <n v="0"/>
  </r>
  <r>
    <n v="1"/>
    <d v="2020-05-01T00:00:00"/>
    <d v="2021-06-01T00:00:00"/>
    <n v="200346"/>
    <x v="1"/>
    <n v="0"/>
    <n v="0"/>
    <n v="6.6666699999999995E-2"/>
    <n v="0"/>
    <n v="386955.16"/>
    <n v="0"/>
    <n v="0"/>
    <n v="0"/>
    <n v="0"/>
    <n v="0"/>
    <n v="0"/>
    <n v="0"/>
    <n v="0"/>
    <n v="0"/>
    <n v="0"/>
    <n v="0"/>
    <s v="FN-3940-Tools/Shop Eq-FNSF"/>
    <x v="35"/>
    <n v="16"/>
    <s v="Nat Gas General Plant"/>
    <s v="394-Tools, Shop &amp; Garage Equip"/>
    <n v="0"/>
    <n v="0"/>
    <x v="3"/>
    <n v="0"/>
    <n v="0"/>
    <n v="0"/>
    <n v="0"/>
    <n v="0"/>
    <n v="0"/>
    <n v="0"/>
    <n v="0"/>
    <n v="0"/>
    <n v="0"/>
    <n v="0"/>
    <n v="0"/>
    <n v="0"/>
    <n v="0"/>
    <n v="386955.16"/>
    <n v="0"/>
  </r>
  <r>
    <n v="1"/>
    <d v="2020-05-01T00:00:00"/>
    <d v="2021-06-01T00:00:00"/>
    <n v="200346"/>
    <x v="2"/>
    <n v="0"/>
    <n v="0"/>
    <n v="6.6666699999999995E-2"/>
    <n v="0"/>
    <n v="386955.16"/>
    <n v="0"/>
    <n v="0"/>
    <n v="0"/>
    <n v="0"/>
    <n v="0"/>
    <n v="0"/>
    <n v="0"/>
    <n v="0"/>
    <n v="0"/>
    <n v="0"/>
    <n v="0"/>
    <s v="FN-3940-Tools/Shop Eq-FNSF"/>
    <x v="35"/>
    <n v="16"/>
    <s v="Nat Gas General Plant"/>
    <s v="394-Tools, Shop &amp; Garage Equip"/>
    <n v="0"/>
    <n v="0"/>
    <x v="3"/>
    <n v="0"/>
    <n v="0"/>
    <n v="0"/>
    <n v="0"/>
    <n v="0"/>
    <n v="0"/>
    <n v="0"/>
    <n v="0"/>
    <n v="0"/>
    <n v="0"/>
    <n v="0"/>
    <n v="0"/>
    <n v="0"/>
    <n v="0"/>
    <n v="386955.16"/>
    <n v="0"/>
  </r>
  <r>
    <n v="1"/>
    <d v="2020-05-01T00:00:00"/>
    <d v="2021-06-01T00:00:00"/>
    <n v="200346"/>
    <x v="3"/>
    <n v="5468.52"/>
    <n v="5468.52"/>
    <n v="6.6666699999999995E-2"/>
    <n v="30.38"/>
    <n v="386985.54"/>
    <n v="30.38"/>
    <n v="0"/>
    <n v="-30.38"/>
    <n v="0"/>
    <n v="0"/>
    <n v="0"/>
    <n v="0"/>
    <n v="0"/>
    <n v="0"/>
    <n v="0"/>
    <n v="0"/>
    <s v="FN-3940-Tools/Shop Eq-FNSF"/>
    <x v="35"/>
    <n v="16"/>
    <s v="Nat Gas General Plant"/>
    <s v="394-Tools, Shop &amp; Garage Equip"/>
    <n v="0"/>
    <n v="0"/>
    <x v="3"/>
    <n v="0"/>
    <n v="0"/>
    <n v="0"/>
    <n v="5468.52"/>
    <n v="0"/>
    <n v="0"/>
    <n v="0"/>
    <n v="0"/>
    <n v="0"/>
    <n v="0"/>
    <n v="0"/>
    <n v="30.38"/>
    <n v="30.38"/>
    <n v="0"/>
    <n v="386985.54"/>
    <n v="30.38"/>
  </r>
  <r>
    <n v="1"/>
    <d v="2020-05-01T00:00:00"/>
    <d v="2021-06-01T00:00:00"/>
    <n v="200346"/>
    <x v="4"/>
    <n v="5468.52"/>
    <n v="5468.52"/>
    <n v="6.6666699999999995E-2"/>
    <n v="30.38"/>
    <n v="387015.92"/>
    <n v="30.38"/>
    <n v="0"/>
    <n v="-30.38"/>
    <n v="0"/>
    <n v="0"/>
    <n v="0"/>
    <n v="0"/>
    <n v="0"/>
    <n v="0"/>
    <n v="0"/>
    <n v="0"/>
    <s v="FN-3940-Tools/Shop Eq-FNSF"/>
    <x v="35"/>
    <n v="16"/>
    <s v="Nat Gas General Plant"/>
    <s v="394-Tools, Shop &amp; Garage Equip"/>
    <n v="0"/>
    <n v="0"/>
    <x v="3"/>
    <n v="0"/>
    <n v="0"/>
    <n v="0"/>
    <n v="5468.52"/>
    <n v="0"/>
    <n v="0"/>
    <n v="0"/>
    <n v="0"/>
    <n v="0"/>
    <n v="0"/>
    <n v="0"/>
    <n v="30.38"/>
    <n v="30.38"/>
    <n v="0"/>
    <n v="387015.92"/>
    <n v="30.38"/>
  </r>
  <r>
    <n v="1"/>
    <d v="2020-05-01T00:00:00"/>
    <d v="2021-06-01T00:00:00"/>
    <n v="200346"/>
    <x v="5"/>
    <n v="5468.52"/>
    <n v="5468.52"/>
    <n v="6.6666699999999995E-2"/>
    <n v="30.38"/>
    <n v="354881.65"/>
    <n v="30.38"/>
    <n v="0"/>
    <n v="-30.38"/>
    <n v="0"/>
    <n v="0"/>
    <n v="0"/>
    <n v="0"/>
    <n v="0"/>
    <n v="-32164.65"/>
    <n v="0"/>
    <n v="0"/>
    <s v="FN-3940-Tools/Shop Eq-FNSF"/>
    <x v="35"/>
    <n v="16"/>
    <s v="Nat Gas General Plant"/>
    <s v="394-Tools, Shop &amp; Garage Equip"/>
    <n v="0"/>
    <n v="0"/>
    <x v="3"/>
    <n v="0"/>
    <n v="0"/>
    <n v="0"/>
    <n v="5468.52"/>
    <n v="0"/>
    <n v="0"/>
    <n v="0"/>
    <n v="0"/>
    <n v="0"/>
    <n v="0"/>
    <n v="0"/>
    <n v="30.38"/>
    <n v="30.38"/>
    <n v="0"/>
    <n v="354881.65"/>
    <n v="30.38"/>
  </r>
  <r>
    <n v="1"/>
    <d v="2020-05-01T00:00:00"/>
    <d v="2021-06-01T00:00:00"/>
    <n v="183"/>
    <x v="0"/>
    <n v="0"/>
    <n v="0"/>
    <n v="0"/>
    <n v="0"/>
    <n v="0"/>
    <n v="0"/>
    <n v="0"/>
    <n v="0"/>
    <n v="0"/>
    <n v="0"/>
    <n v="0"/>
    <n v="0"/>
    <n v="0"/>
    <n v="0"/>
    <n v="0"/>
    <n v="0"/>
    <s v="FN-3950-Lab Equip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3"/>
    <x v="1"/>
    <n v="0"/>
    <n v="0"/>
    <n v="0"/>
    <n v="0"/>
    <n v="0"/>
    <n v="0"/>
    <n v="0"/>
    <n v="0"/>
    <n v="0"/>
    <n v="0"/>
    <n v="0"/>
    <n v="0"/>
    <n v="0"/>
    <n v="0"/>
    <n v="0"/>
    <n v="0"/>
    <s v="FN-3950-Lab Equip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3"/>
    <x v="2"/>
    <n v="0"/>
    <n v="0"/>
    <n v="0"/>
    <n v="0"/>
    <n v="0"/>
    <n v="0"/>
    <n v="0"/>
    <n v="0"/>
    <n v="0"/>
    <n v="0"/>
    <n v="0"/>
    <n v="0"/>
    <n v="0"/>
    <n v="0"/>
    <n v="0"/>
    <n v="0"/>
    <s v="FN-3950-Lab Equip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3"/>
    <x v="3"/>
    <n v="0"/>
    <n v="0"/>
    <n v="0"/>
    <n v="0"/>
    <n v="0"/>
    <n v="0"/>
    <n v="0"/>
    <n v="0"/>
    <n v="0"/>
    <n v="0"/>
    <n v="0"/>
    <n v="0"/>
    <n v="0"/>
    <n v="0"/>
    <n v="0"/>
    <n v="0"/>
    <s v="FN-3950-Lab Equip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3"/>
    <x v="4"/>
    <n v="0"/>
    <n v="0"/>
    <n v="0"/>
    <n v="0"/>
    <n v="0"/>
    <n v="0"/>
    <n v="0"/>
    <n v="0"/>
    <n v="0"/>
    <n v="0"/>
    <n v="0"/>
    <n v="0"/>
    <n v="0"/>
    <n v="0"/>
    <n v="0"/>
    <n v="0"/>
    <s v="FN-3950-Lab Equip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3"/>
    <x v="5"/>
    <n v="0"/>
    <n v="0"/>
    <n v="0"/>
    <n v="0"/>
    <n v="0"/>
    <n v="0"/>
    <n v="0"/>
    <n v="0"/>
    <n v="0"/>
    <n v="0"/>
    <n v="0"/>
    <n v="0"/>
    <n v="0"/>
    <n v="0"/>
    <n v="0"/>
    <n v="0"/>
    <s v="FN-3950-Lab Equip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5"/>
    <x v="0"/>
    <n v="0"/>
    <n v="0"/>
    <n v="0"/>
    <n v="0"/>
    <n v="0"/>
    <n v="0"/>
    <n v="0"/>
    <n v="0"/>
    <n v="0"/>
    <n v="0"/>
    <n v="0"/>
    <n v="0"/>
    <n v="0"/>
    <n v="0"/>
    <n v="0"/>
    <n v="0"/>
    <s v="FN-3950-Lab Equip-FNC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5"/>
    <x v="1"/>
    <n v="0"/>
    <n v="0"/>
    <n v="0"/>
    <n v="0"/>
    <n v="0"/>
    <n v="0"/>
    <n v="0"/>
    <n v="0"/>
    <n v="0"/>
    <n v="0"/>
    <n v="0"/>
    <n v="0"/>
    <n v="0"/>
    <n v="0"/>
    <n v="0"/>
    <n v="0"/>
    <s v="FN-3950-Lab Equip-FNC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5"/>
    <x v="2"/>
    <n v="0"/>
    <n v="0"/>
    <n v="0"/>
    <n v="0"/>
    <n v="0"/>
    <n v="0"/>
    <n v="0"/>
    <n v="0"/>
    <n v="0"/>
    <n v="0"/>
    <n v="0"/>
    <n v="0"/>
    <n v="0"/>
    <n v="0"/>
    <n v="0"/>
    <n v="0"/>
    <s v="FN-3950-Lab Equip-FNC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5"/>
    <x v="3"/>
    <n v="0"/>
    <n v="0"/>
    <n v="0"/>
    <n v="0"/>
    <n v="0"/>
    <n v="0"/>
    <n v="0"/>
    <n v="0"/>
    <n v="0"/>
    <n v="0"/>
    <n v="0"/>
    <n v="0"/>
    <n v="0"/>
    <n v="0"/>
    <n v="0"/>
    <n v="0"/>
    <s v="FN-3950-Lab Equip-FNC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5"/>
    <x v="4"/>
    <n v="0"/>
    <n v="0"/>
    <n v="0"/>
    <n v="0"/>
    <n v="0"/>
    <n v="0"/>
    <n v="0"/>
    <n v="0"/>
    <n v="0"/>
    <n v="0"/>
    <n v="0"/>
    <n v="0"/>
    <n v="0"/>
    <n v="0"/>
    <n v="0"/>
    <n v="0"/>
    <s v="FN-3950-Lab Equip-FNC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5"/>
    <x v="5"/>
    <n v="0"/>
    <n v="0"/>
    <n v="0"/>
    <n v="0"/>
    <n v="0"/>
    <n v="0"/>
    <n v="0"/>
    <n v="0"/>
    <n v="0"/>
    <n v="0"/>
    <n v="0"/>
    <n v="0"/>
    <n v="0"/>
    <n v="0"/>
    <n v="0"/>
    <n v="0"/>
    <s v="FN-3950-Lab Equip-FNC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1"/>
    <x v="0"/>
    <n v="0"/>
    <n v="0"/>
    <n v="0"/>
    <n v="0"/>
    <n v="0"/>
    <n v="0"/>
    <n v="0"/>
    <n v="0"/>
    <n v="0"/>
    <n v="0"/>
    <n v="0"/>
    <n v="0"/>
    <n v="0"/>
    <n v="0"/>
    <n v="0"/>
    <n v="0"/>
    <s v="FN-3950-Lab Equip-FNFB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1"/>
    <x v="1"/>
    <n v="0"/>
    <n v="0"/>
    <n v="0"/>
    <n v="0"/>
    <n v="0"/>
    <n v="0"/>
    <n v="0"/>
    <n v="0"/>
    <n v="0"/>
    <n v="0"/>
    <n v="0"/>
    <n v="0"/>
    <n v="0"/>
    <n v="0"/>
    <n v="0"/>
    <n v="0"/>
    <s v="FN-3950-Lab Equip-FNFB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1"/>
    <x v="2"/>
    <n v="0"/>
    <n v="0"/>
    <n v="0"/>
    <n v="0"/>
    <n v="0"/>
    <n v="0"/>
    <n v="0"/>
    <n v="0"/>
    <n v="0"/>
    <n v="0"/>
    <n v="0"/>
    <n v="0"/>
    <n v="0"/>
    <n v="0"/>
    <n v="0"/>
    <n v="0"/>
    <s v="FN-3950-Lab Equip-FNFB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1"/>
    <x v="3"/>
    <n v="0"/>
    <n v="0"/>
    <n v="0"/>
    <n v="0"/>
    <n v="0"/>
    <n v="0"/>
    <n v="0"/>
    <n v="0"/>
    <n v="0"/>
    <n v="0"/>
    <n v="0"/>
    <n v="0"/>
    <n v="0"/>
    <n v="0"/>
    <n v="0"/>
    <n v="0"/>
    <s v="FN-3950-Lab Equip-FNFB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1"/>
    <x v="4"/>
    <n v="0"/>
    <n v="0"/>
    <n v="0"/>
    <n v="0"/>
    <n v="0"/>
    <n v="0"/>
    <n v="0"/>
    <n v="0"/>
    <n v="0"/>
    <n v="0"/>
    <n v="0"/>
    <n v="0"/>
    <n v="0"/>
    <n v="0"/>
    <n v="0"/>
    <n v="0"/>
    <s v="FN-3950-Lab Equip-FNFB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1"/>
    <x v="5"/>
    <n v="0"/>
    <n v="0"/>
    <n v="0"/>
    <n v="0"/>
    <n v="0"/>
    <n v="0"/>
    <n v="0"/>
    <n v="0"/>
    <n v="0"/>
    <n v="0"/>
    <n v="0"/>
    <n v="0"/>
    <n v="0"/>
    <n v="0"/>
    <n v="0"/>
    <n v="0"/>
    <s v="FN-3950-Lab Equip-FNFB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7"/>
    <x v="0"/>
    <n v="0"/>
    <n v="0"/>
    <n v="0"/>
    <n v="0"/>
    <n v="0"/>
    <n v="0"/>
    <n v="0"/>
    <n v="0"/>
    <n v="0"/>
    <n v="0"/>
    <n v="0"/>
    <n v="0"/>
    <n v="0"/>
    <n v="0"/>
    <n v="0"/>
    <n v="0"/>
    <s v="FN-3950-Lab Equip-FNS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7"/>
    <x v="1"/>
    <n v="0"/>
    <n v="0"/>
    <n v="0"/>
    <n v="0"/>
    <n v="0"/>
    <n v="0"/>
    <n v="0"/>
    <n v="0"/>
    <n v="0"/>
    <n v="0"/>
    <n v="0"/>
    <n v="0"/>
    <n v="0"/>
    <n v="0"/>
    <n v="0"/>
    <n v="0"/>
    <s v="FN-3950-Lab Equip-FNS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7"/>
    <x v="2"/>
    <n v="0"/>
    <n v="0"/>
    <n v="0"/>
    <n v="0"/>
    <n v="0"/>
    <n v="0"/>
    <n v="0"/>
    <n v="0"/>
    <n v="0"/>
    <n v="0"/>
    <n v="0"/>
    <n v="0"/>
    <n v="0"/>
    <n v="0"/>
    <n v="0"/>
    <n v="0"/>
    <s v="FN-3950-Lab Equip-FNS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7"/>
    <x v="3"/>
    <n v="0"/>
    <n v="0"/>
    <n v="0"/>
    <n v="0"/>
    <n v="0"/>
    <n v="0"/>
    <n v="0"/>
    <n v="0"/>
    <n v="0"/>
    <n v="0"/>
    <n v="0"/>
    <n v="0"/>
    <n v="0"/>
    <n v="0"/>
    <n v="0"/>
    <n v="0"/>
    <s v="FN-3950-Lab Equip-FNS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7"/>
    <x v="4"/>
    <n v="0"/>
    <n v="0"/>
    <n v="0"/>
    <n v="0"/>
    <n v="0"/>
    <n v="0"/>
    <n v="0"/>
    <n v="0"/>
    <n v="0"/>
    <n v="0"/>
    <n v="0"/>
    <n v="0"/>
    <n v="0"/>
    <n v="0"/>
    <n v="0"/>
    <n v="0"/>
    <s v="FN-3950-Lab Equip-FNS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47"/>
    <x v="5"/>
    <n v="0"/>
    <n v="0"/>
    <n v="0"/>
    <n v="0"/>
    <n v="0"/>
    <n v="0"/>
    <n v="0"/>
    <n v="0"/>
    <n v="0"/>
    <n v="0"/>
    <n v="0"/>
    <n v="0"/>
    <n v="0"/>
    <n v="0"/>
    <n v="0"/>
    <n v="0"/>
    <s v="FN-3950-Lab Equip-FNS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4"/>
    <x v="0"/>
    <n v="0"/>
    <n v="0"/>
    <n v="5.0999999999999997E-2"/>
    <n v="0"/>
    <n v="0"/>
    <n v="0"/>
    <n v="0"/>
    <n v="0"/>
    <n v="0"/>
    <n v="0"/>
    <n v="0"/>
    <n v="0"/>
    <n v="0"/>
    <n v="0"/>
    <n v="0"/>
    <n v="0"/>
    <s v="FN-3960-Pwr Op Equip"/>
    <x v="36"/>
    <n v="16"/>
    <s v="Nat Gas General Plant"/>
    <s v="396-Power Operate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4"/>
    <x v="1"/>
    <n v="0"/>
    <n v="0"/>
    <n v="5.0999999999999997E-2"/>
    <n v="0"/>
    <n v="0"/>
    <n v="0"/>
    <n v="0"/>
    <n v="0"/>
    <n v="0"/>
    <n v="0"/>
    <n v="0"/>
    <n v="0"/>
    <n v="0"/>
    <n v="0"/>
    <n v="0"/>
    <n v="0"/>
    <s v="FN-3960-Pwr Op Equip"/>
    <x v="36"/>
    <n v="16"/>
    <s v="Nat Gas General Plant"/>
    <s v="396-Power Operate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4"/>
    <x v="2"/>
    <n v="0"/>
    <n v="0"/>
    <n v="5.0999999999999997E-2"/>
    <n v="0"/>
    <n v="0"/>
    <n v="0"/>
    <n v="0"/>
    <n v="0"/>
    <n v="0"/>
    <n v="0"/>
    <n v="0"/>
    <n v="0"/>
    <n v="0"/>
    <n v="0"/>
    <n v="0"/>
    <n v="0"/>
    <s v="FN-3960-Pwr Op Equip"/>
    <x v="36"/>
    <n v="16"/>
    <s v="Nat Gas General Plant"/>
    <s v="396-Power Operate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4"/>
    <x v="3"/>
    <n v="0"/>
    <n v="0"/>
    <n v="5.0999999999999997E-2"/>
    <n v="0"/>
    <n v="0"/>
    <n v="0"/>
    <n v="0"/>
    <n v="0"/>
    <n v="0"/>
    <n v="0"/>
    <n v="0"/>
    <n v="0"/>
    <n v="0"/>
    <n v="0"/>
    <n v="0"/>
    <n v="0"/>
    <s v="FN-3960-Pwr Op Equip"/>
    <x v="36"/>
    <n v="16"/>
    <s v="Nat Gas General Plant"/>
    <s v="396-Power Operate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4"/>
    <x v="4"/>
    <n v="0"/>
    <n v="0"/>
    <n v="5.0999999999999997E-2"/>
    <n v="0"/>
    <n v="0"/>
    <n v="0"/>
    <n v="0"/>
    <n v="0"/>
    <n v="0"/>
    <n v="0"/>
    <n v="0"/>
    <n v="0"/>
    <n v="0"/>
    <n v="0"/>
    <n v="0"/>
    <n v="0"/>
    <s v="FN-3960-Pwr Op Equip"/>
    <x v="36"/>
    <n v="16"/>
    <s v="Nat Gas General Plant"/>
    <s v="396-Power Operate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4"/>
    <x v="5"/>
    <n v="0"/>
    <n v="0"/>
    <n v="5.0999999999999997E-2"/>
    <n v="0"/>
    <n v="0"/>
    <n v="0"/>
    <n v="0"/>
    <n v="0"/>
    <n v="0"/>
    <n v="0"/>
    <n v="0"/>
    <n v="0"/>
    <n v="0"/>
    <n v="0"/>
    <n v="0"/>
    <n v="0"/>
    <s v="FN-3960-Pwr Op Equip"/>
    <x v="36"/>
    <n v="16"/>
    <s v="Nat Gas General Plant"/>
    <s v="396-Power Operate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6"/>
    <x v="0"/>
    <n v="862212.97"/>
    <n v="862212.97"/>
    <n v="5.0999999999999997E-2"/>
    <n v="3664.41"/>
    <n v="194318.65"/>
    <n v="0"/>
    <n v="0"/>
    <n v="0"/>
    <n v="0"/>
    <n v="0"/>
    <n v="0"/>
    <n v="0"/>
    <n v="0"/>
    <n v="0"/>
    <n v="0"/>
    <n v="0"/>
    <s v="FN-3960-Pwr Op Equip-FNCF"/>
    <x v="36"/>
    <n v="16"/>
    <s v="Nat Gas General Plant"/>
    <s v="396-Power Operated Equipment"/>
    <n v="0"/>
    <n v="0"/>
    <x v="3"/>
    <n v="0"/>
    <n v="0"/>
    <n v="0"/>
    <n v="862212.97"/>
    <n v="0"/>
    <n v="0"/>
    <n v="0"/>
    <n v="0"/>
    <n v="0"/>
    <n v="0"/>
    <n v="0"/>
    <n v="3664.41"/>
    <n v="3664.41"/>
    <n v="0"/>
    <n v="194318.65"/>
    <n v="3664.41"/>
  </r>
  <r>
    <n v="1"/>
    <d v="2020-05-01T00:00:00"/>
    <d v="2021-06-01T00:00:00"/>
    <n v="200256"/>
    <x v="1"/>
    <n v="862212.97"/>
    <n v="862212.97"/>
    <n v="5.0999999999999997E-2"/>
    <n v="3664.41"/>
    <n v="197983.06"/>
    <n v="0"/>
    <n v="0"/>
    <n v="0"/>
    <n v="0"/>
    <n v="0"/>
    <n v="0"/>
    <n v="0"/>
    <n v="0"/>
    <n v="0"/>
    <n v="0"/>
    <n v="0"/>
    <s v="FN-3960-Pwr Op Equip-FNCF"/>
    <x v="36"/>
    <n v="16"/>
    <s v="Nat Gas General Plant"/>
    <s v="396-Power Operated Equipment"/>
    <n v="0"/>
    <n v="0"/>
    <x v="3"/>
    <n v="0"/>
    <n v="0"/>
    <n v="0"/>
    <n v="862212.97"/>
    <n v="0"/>
    <n v="0"/>
    <n v="0"/>
    <n v="0"/>
    <n v="0"/>
    <n v="0"/>
    <n v="0"/>
    <n v="3664.41"/>
    <n v="3664.41"/>
    <n v="0"/>
    <n v="197983.06"/>
    <n v="3664.41"/>
  </r>
  <r>
    <n v="1"/>
    <d v="2020-05-01T00:00:00"/>
    <d v="2021-06-01T00:00:00"/>
    <n v="200256"/>
    <x v="2"/>
    <n v="862212.97"/>
    <n v="862212.97"/>
    <n v="5.0999999999999997E-2"/>
    <n v="3664.41"/>
    <n v="201647.47"/>
    <n v="0"/>
    <n v="0"/>
    <n v="0"/>
    <n v="0"/>
    <n v="0"/>
    <n v="0"/>
    <n v="0"/>
    <n v="0"/>
    <n v="0"/>
    <n v="0"/>
    <n v="0"/>
    <s v="FN-3960-Pwr Op Equip-FNCF"/>
    <x v="36"/>
    <n v="16"/>
    <s v="Nat Gas General Plant"/>
    <s v="396-Power Operated Equipment"/>
    <n v="0"/>
    <n v="0"/>
    <x v="3"/>
    <n v="0"/>
    <n v="0"/>
    <n v="0"/>
    <n v="862212.97"/>
    <n v="0"/>
    <n v="0"/>
    <n v="0"/>
    <n v="0"/>
    <n v="0"/>
    <n v="0"/>
    <n v="0"/>
    <n v="3664.41"/>
    <n v="3664.41"/>
    <n v="0"/>
    <n v="201647.47"/>
    <n v="3664.41"/>
  </r>
  <r>
    <n v="1"/>
    <d v="2020-05-01T00:00:00"/>
    <d v="2021-06-01T00:00:00"/>
    <n v="200256"/>
    <x v="3"/>
    <n v="862212.97"/>
    <n v="862212.97"/>
    <n v="5.0999999999999997E-2"/>
    <n v="3664.41"/>
    <n v="205311.88"/>
    <n v="0"/>
    <n v="0"/>
    <n v="0"/>
    <n v="0"/>
    <n v="0"/>
    <n v="0"/>
    <n v="0"/>
    <n v="0"/>
    <n v="0"/>
    <n v="0"/>
    <n v="0"/>
    <s v="FN-3960-Pwr Op Equip-FNCF"/>
    <x v="36"/>
    <n v="16"/>
    <s v="Nat Gas General Plant"/>
    <s v="396-Power Operated Equipment"/>
    <n v="0"/>
    <n v="0"/>
    <x v="3"/>
    <n v="0"/>
    <n v="0"/>
    <n v="0"/>
    <n v="862212.97"/>
    <n v="0"/>
    <n v="0"/>
    <n v="0"/>
    <n v="0"/>
    <n v="0"/>
    <n v="0"/>
    <n v="0"/>
    <n v="3664.41"/>
    <n v="3664.41"/>
    <n v="0"/>
    <n v="205311.88"/>
    <n v="3664.41"/>
  </r>
  <r>
    <n v="1"/>
    <d v="2020-05-01T00:00:00"/>
    <d v="2021-06-01T00:00:00"/>
    <n v="200256"/>
    <x v="4"/>
    <n v="862212.97"/>
    <n v="862212.97"/>
    <n v="5.0999999999999997E-2"/>
    <n v="3664.41"/>
    <n v="208976.29"/>
    <n v="0"/>
    <n v="0"/>
    <n v="0"/>
    <n v="0"/>
    <n v="0"/>
    <n v="0"/>
    <n v="0"/>
    <n v="0"/>
    <n v="0"/>
    <n v="0"/>
    <n v="0"/>
    <s v="FN-3960-Pwr Op Equip-FNCF"/>
    <x v="36"/>
    <n v="16"/>
    <s v="Nat Gas General Plant"/>
    <s v="396-Power Operated Equipment"/>
    <n v="0"/>
    <n v="0"/>
    <x v="3"/>
    <n v="0"/>
    <n v="0"/>
    <n v="0"/>
    <n v="862212.97"/>
    <n v="0"/>
    <n v="0"/>
    <n v="0"/>
    <n v="0"/>
    <n v="0"/>
    <n v="0"/>
    <n v="0"/>
    <n v="3664.41"/>
    <n v="3664.41"/>
    <n v="0"/>
    <n v="208976.29"/>
    <n v="3664.41"/>
  </r>
  <r>
    <n v="1"/>
    <d v="2020-05-01T00:00:00"/>
    <d v="2021-06-01T00:00:00"/>
    <n v="200256"/>
    <x v="5"/>
    <n v="862212.97"/>
    <n v="862212.97"/>
    <n v="5.0999999999999997E-2"/>
    <n v="3664.41"/>
    <n v="95233.09"/>
    <n v="0"/>
    <n v="0"/>
    <n v="0"/>
    <n v="0"/>
    <n v="0"/>
    <n v="0"/>
    <n v="0"/>
    <n v="-117407.61"/>
    <n v="0"/>
    <n v="0"/>
    <n v="0"/>
    <s v="FN-3960-Pwr Op Equip-FNCF"/>
    <x v="36"/>
    <n v="16"/>
    <s v="Nat Gas General Plant"/>
    <s v="396-Power Operated Equipment"/>
    <n v="0"/>
    <n v="0"/>
    <x v="3"/>
    <n v="0"/>
    <n v="0"/>
    <n v="0"/>
    <n v="862212.97"/>
    <n v="0"/>
    <n v="0"/>
    <n v="0"/>
    <n v="0"/>
    <n v="0"/>
    <n v="0"/>
    <n v="0"/>
    <n v="3664.41"/>
    <n v="3664.41"/>
    <n v="0"/>
    <n v="95233.09"/>
    <n v="3664.41"/>
  </r>
  <r>
    <n v="1"/>
    <d v="2020-05-01T00:00:00"/>
    <d v="2021-06-01T00:00:00"/>
    <n v="200302"/>
    <x v="0"/>
    <n v="95136.76"/>
    <n v="95136.76"/>
    <n v="5.0999999999999997E-2"/>
    <n v="404.33"/>
    <n v="13234.97"/>
    <n v="0"/>
    <n v="0"/>
    <n v="0"/>
    <n v="0"/>
    <n v="0"/>
    <n v="0"/>
    <n v="0"/>
    <n v="0"/>
    <n v="0"/>
    <n v="0"/>
    <n v="0"/>
    <s v="FN-3960-Pwr Op Equip-FNFB"/>
    <x v="36"/>
    <n v="16"/>
    <s v="Nat Gas General Plant"/>
    <s v="396-Power Operated Equipment"/>
    <n v="0"/>
    <n v="0"/>
    <x v="3"/>
    <n v="0"/>
    <n v="0"/>
    <n v="0"/>
    <n v="95136.76"/>
    <n v="0"/>
    <n v="0"/>
    <n v="0"/>
    <n v="0"/>
    <n v="0"/>
    <n v="0"/>
    <n v="0"/>
    <n v="404.33"/>
    <n v="404.33"/>
    <n v="0"/>
    <n v="13234.97"/>
    <n v="404.33"/>
  </r>
  <r>
    <n v="1"/>
    <d v="2020-05-01T00:00:00"/>
    <d v="2021-06-01T00:00:00"/>
    <n v="200302"/>
    <x v="1"/>
    <n v="95136.76"/>
    <n v="95136.76"/>
    <n v="5.0999999999999997E-2"/>
    <n v="404.33"/>
    <n v="13639.3"/>
    <n v="0"/>
    <n v="0"/>
    <n v="0"/>
    <n v="0"/>
    <n v="0"/>
    <n v="0"/>
    <n v="0"/>
    <n v="0"/>
    <n v="0"/>
    <n v="0"/>
    <n v="0"/>
    <s v="FN-3960-Pwr Op Equip-FNFB"/>
    <x v="36"/>
    <n v="16"/>
    <s v="Nat Gas General Plant"/>
    <s v="396-Power Operated Equipment"/>
    <n v="0"/>
    <n v="0"/>
    <x v="3"/>
    <n v="0"/>
    <n v="0"/>
    <n v="0"/>
    <n v="95136.76"/>
    <n v="0"/>
    <n v="0"/>
    <n v="0"/>
    <n v="0"/>
    <n v="0"/>
    <n v="0"/>
    <n v="0"/>
    <n v="404.33"/>
    <n v="404.33"/>
    <n v="0"/>
    <n v="13639.3"/>
    <n v="404.33"/>
  </r>
  <r>
    <n v="1"/>
    <d v="2020-05-01T00:00:00"/>
    <d v="2021-06-01T00:00:00"/>
    <n v="200302"/>
    <x v="2"/>
    <n v="95136.76"/>
    <n v="95136.76"/>
    <n v="5.0999999999999997E-2"/>
    <n v="404.33"/>
    <n v="14043.63"/>
    <n v="0"/>
    <n v="0"/>
    <n v="0"/>
    <n v="0"/>
    <n v="0"/>
    <n v="0"/>
    <n v="0"/>
    <n v="0"/>
    <n v="0"/>
    <n v="0"/>
    <n v="0"/>
    <s v="FN-3960-Pwr Op Equip-FNFB"/>
    <x v="36"/>
    <n v="16"/>
    <s v="Nat Gas General Plant"/>
    <s v="396-Power Operated Equipment"/>
    <n v="0"/>
    <n v="0"/>
    <x v="3"/>
    <n v="0"/>
    <n v="0"/>
    <n v="0"/>
    <n v="95136.76"/>
    <n v="0"/>
    <n v="0"/>
    <n v="0"/>
    <n v="0"/>
    <n v="0"/>
    <n v="0"/>
    <n v="0"/>
    <n v="404.33"/>
    <n v="404.33"/>
    <n v="0"/>
    <n v="14043.63"/>
    <n v="404.33"/>
  </r>
  <r>
    <n v="1"/>
    <d v="2020-05-01T00:00:00"/>
    <d v="2021-06-01T00:00:00"/>
    <n v="200302"/>
    <x v="3"/>
    <n v="95136.76"/>
    <n v="95136.76"/>
    <n v="5.0999999999999997E-2"/>
    <n v="404.33"/>
    <n v="14447.96"/>
    <n v="0"/>
    <n v="0"/>
    <n v="0"/>
    <n v="0"/>
    <n v="0"/>
    <n v="0"/>
    <n v="0"/>
    <n v="0"/>
    <n v="0"/>
    <n v="0"/>
    <n v="0"/>
    <s v="FN-3960-Pwr Op Equip-FNFB"/>
    <x v="36"/>
    <n v="16"/>
    <s v="Nat Gas General Plant"/>
    <s v="396-Power Operated Equipment"/>
    <n v="0"/>
    <n v="0"/>
    <x v="3"/>
    <n v="0"/>
    <n v="0"/>
    <n v="0"/>
    <n v="95136.76"/>
    <n v="0"/>
    <n v="0"/>
    <n v="0"/>
    <n v="0"/>
    <n v="0"/>
    <n v="0"/>
    <n v="0"/>
    <n v="404.33"/>
    <n v="404.33"/>
    <n v="0"/>
    <n v="14447.96"/>
    <n v="404.33"/>
  </r>
  <r>
    <n v="1"/>
    <d v="2020-05-01T00:00:00"/>
    <d v="2021-06-01T00:00:00"/>
    <n v="200302"/>
    <x v="4"/>
    <n v="95136.76"/>
    <n v="95136.76"/>
    <n v="5.0999999999999997E-2"/>
    <n v="404.33"/>
    <n v="14852.29"/>
    <n v="0"/>
    <n v="0"/>
    <n v="0"/>
    <n v="0"/>
    <n v="0"/>
    <n v="0"/>
    <n v="0"/>
    <n v="0"/>
    <n v="0"/>
    <n v="0"/>
    <n v="0"/>
    <s v="FN-3960-Pwr Op Equip-FNFB"/>
    <x v="36"/>
    <n v="16"/>
    <s v="Nat Gas General Plant"/>
    <s v="396-Power Operated Equipment"/>
    <n v="0"/>
    <n v="0"/>
    <x v="3"/>
    <n v="0"/>
    <n v="0"/>
    <n v="0"/>
    <n v="95136.76"/>
    <n v="0"/>
    <n v="0"/>
    <n v="0"/>
    <n v="0"/>
    <n v="0"/>
    <n v="0"/>
    <n v="0"/>
    <n v="404.33"/>
    <n v="404.33"/>
    <n v="0"/>
    <n v="14852.29"/>
    <n v="404.33"/>
  </r>
  <r>
    <n v="1"/>
    <d v="2020-05-01T00:00:00"/>
    <d v="2021-06-01T00:00:00"/>
    <n v="200302"/>
    <x v="5"/>
    <n v="95136.76"/>
    <n v="95136.76"/>
    <n v="5.0999999999999997E-2"/>
    <n v="404.33"/>
    <n v="15256.62"/>
    <n v="0"/>
    <n v="0"/>
    <n v="0"/>
    <n v="0"/>
    <n v="0"/>
    <n v="0"/>
    <n v="0"/>
    <n v="0"/>
    <n v="0"/>
    <n v="0"/>
    <n v="0"/>
    <s v="FN-3960-Pwr Op Equip-FNFB"/>
    <x v="36"/>
    <n v="16"/>
    <s v="Nat Gas General Plant"/>
    <s v="396-Power Operated Equipment"/>
    <n v="0"/>
    <n v="0"/>
    <x v="3"/>
    <n v="0"/>
    <n v="0"/>
    <n v="0"/>
    <n v="95136.76"/>
    <n v="0"/>
    <n v="0"/>
    <n v="0"/>
    <n v="0"/>
    <n v="0"/>
    <n v="0"/>
    <n v="0"/>
    <n v="404.33"/>
    <n v="404.33"/>
    <n v="0"/>
    <n v="15256.62"/>
    <n v="404.33"/>
  </r>
  <r>
    <n v="1"/>
    <d v="2020-05-01T00:00:00"/>
    <d v="2021-06-01T00:00:00"/>
    <n v="200348"/>
    <x v="0"/>
    <n v="0"/>
    <n v="0"/>
    <n v="5.0999999999999997E-2"/>
    <n v="0"/>
    <n v="194603.35"/>
    <n v="0"/>
    <n v="0"/>
    <n v="0"/>
    <n v="0"/>
    <n v="0"/>
    <n v="0"/>
    <n v="0"/>
    <n v="0"/>
    <n v="0"/>
    <n v="0"/>
    <n v="0"/>
    <s v="FN-3960-Pwr Op Equip-FNSF"/>
    <x v="36"/>
    <n v="16"/>
    <s v="Nat Gas General Plant"/>
    <s v="396-Power Operate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194603.35"/>
    <n v="0"/>
  </r>
  <r>
    <n v="1"/>
    <d v="2020-05-01T00:00:00"/>
    <d v="2021-06-01T00:00:00"/>
    <n v="200348"/>
    <x v="1"/>
    <n v="0"/>
    <n v="0"/>
    <n v="5.0999999999999997E-2"/>
    <n v="0"/>
    <n v="194603.35"/>
    <n v="0"/>
    <n v="0"/>
    <n v="0"/>
    <n v="0"/>
    <n v="0"/>
    <n v="0"/>
    <n v="0"/>
    <n v="0"/>
    <n v="0"/>
    <n v="0"/>
    <n v="0"/>
    <s v="FN-3960-Pwr Op Equip-FNSF"/>
    <x v="36"/>
    <n v="16"/>
    <s v="Nat Gas General Plant"/>
    <s v="396-Power Operate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194603.35"/>
    <n v="0"/>
  </r>
  <r>
    <n v="1"/>
    <d v="2020-05-01T00:00:00"/>
    <d v="2021-06-01T00:00:00"/>
    <n v="200348"/>
    <x v="2"/>
    <n v="0"/>
    <n v="0"/>
    <n v="5.0999999999999997E-2"/>
    <n v="0"/>
    <n v="194603.35"/>
    <n v="0"/>
    <n v="0"/>
    <n v="0"/>
    <n v="0"/>
    <n v="0"/>
    <n v="0"/>
    <n v="0"/>
    <n v="0"/>
    <n v="0"/>
    <n v="0"/>
    <n v="0"/>
    <s v="FN-3960-Pwr Op Equip-FNSF"/>
    <x v="36"/>
    <n v="16"/>
    <s v="Nat Gas General Plant"/>
    <s v="396-Power Operate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194603.35"/>
    <n v="0"/>
  </r>
  <r>
    <n v="1"/>
    <d v="2020-05-01T00:00:00"/>
    <d v="2021-06-01T00:00:00"/>
    <n v="200348"/>
    <x v="3"/>
    <n v="0"/>
    <n v="0"/>
    <n v="5.0999999999999997E-2"/>
    <n v="0"/>
    <n v="194603.35"/>
    <n v="0"/>
    <n v="0"/>
    <n v="0"/>
    <n v="0"/>
    <n v="0"/>
    <n v="0"/>
    <n v="0"/>
    <n v="0"/>
    <n v="0"/>
    <n v="0"/>
    <n v="0"/>
    <s v="FN-3960-Pwr Op Equip-FNSF"/>
    <x v="36"/>
    <n v="16"/>
    <s v="Nat Gas General Plant"/>
    <s v="396-Power Operate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194603.35"/>
    <n v="0"/>
  </r>
  <r>
    <n v="1"/>
    <d v="2020-05-01T00:00:00"/>
    <d v="2021-06-01T00:00:00"/>
    <n v="200348"/>
    <x v="4"/>
    <n v="0"/>
    <n v="0"/>
    <n v="5.0999999999999997E-2"/>
    <n v="0"/>
    <n v="194603.35"/>
    <n v="0"/>
    <n v="0"/>
    <n v="0"/>
    <n v="0"/>
    <n v="0"/>
    <n v="0"/>
    <n v="0"/>
    <n v="0"/>
    <n v="0"/>
    <n v="0"/>
    <n v="0"/>
    <s v="FN-3960-Pwr Op Equip-FNSF"/>
    <x v="36"/>
    <n v="16"/>
    <s v="Nat Gas General Plant"/>
    <s v="396-Power Operate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194603.35"/>
    <n v="0"/>
  </r>
  <r>
    <n v="1"/>
    <d v="2020-05-01T00:00:00"/>
    <d v="2021-06-01T00:00:00"/>
    <n v="200348"/>
    <x v="5"/>
    <n v="0"/>
    <n v="0"/>
    <n v="5.0999999999999997E-2"/>
    <n v="0"/>
    <n v="312010.96000000002"/>
    <n v="0"/>
    <n v="0"/>
    <n v="0"/>
    <n v="0"/>
    <n v="0"/>
    <n v="0"/>
    <n v="0"/>
    <n v="0"/>
    <n v="117407.61"/>
    <n v="0"/>
    <n v="0"/>
    <s v="FN-3960-Pwr Op Equip-FNSF"/>
    <x v="36"/>
    <n v="16"/>
    <s v="Nat Gas General Plant"/>
    <s v="396-Power Operate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312010.96000000002"/>
    <n v="0"/>
  </r>
  <r>
    <n v="1"/>
    <d v="2020-05-01T00:00:00"/>
    <d v="2021-06-01T00:00:00"/>
    <n v="185"/>
    <x v="0"/>
    <n v="0"/>
    <n v="0"/>
    <n v="7.6923080000000005E-2"/>
    <n v="0"/>
    <n v="15469.95"/>
    <n v="0"/>
    <n v="0"/>
    <n v="0"/>
    <n v="0"/>
    <n v="0"/>
    <n v="0"/>
    <n v="0"/>
    <n v="0"/>
    <n v="0"/>
    <n v="3093.99"/>
    <n v="0"/>
    <s v="FN-3970-Comm Eq"/>
    <x v="37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3093.99"/>
    <n v="0"/>
    <n v="15469.95"/>
    <n v="3093.99"/>
  </r>
  <r>
    <n v="1"/>
    <d v="2020-05-01T00:00:00"/>
    <d v="2021-06-01T00:00:00"/>
    <n v="185"/>
    <x v="1"/>
    <n v="0"/>
    <n v="0"/>
    <n v="7.6923080000000005E-2"/>
    <n v="0"/>
    <n v="18563.939999999999"/>
    <n v="0"/>
    <n v="0"/>
    <n v="0"/>
    <n v="0"/>
    <n v="0"/>
    <n v="0"/>
    <n v="0"/>
    <n v="0"/>
    <n v="0"/>
    <n v="3093.99"/>
    <n v="0"/>
    <s v="FN-3970-Comm Eq"/>
    <x v="37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3093.99"/>
    <n v="0"/>
    <n v="18563.939999999999"/>
    <n v="3093.99"/>
  </r>
  <r>
    <n v="1"/>
    <d v="2020-05-01T00:00:00"/>
    <d v="2021-06-01T00:00:00"/>
    <n v="185"/>
    <x v="2"/>
    <n v="0"/>
    <n v="0"/>
    <n v="7.6923080000000005E-2"/>
    <n v="0"/>
    <n v="21657.93"/>
    <n v="0"/>
    <n v="0"/>
    <n v="0"/>
    <n v="0"/>
    <n v="0"/>
    <n v="0"/>
    <n v="0"/>
    <n v="0"/>
    <n v="0"/>
    <n v="3093.99"/>
    <n v="0"/>
    <s v="FN-3970-Comm Eq"/>
    <x v="37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3093.99"/>
    <n v="0"/>
    <n v="21657.93"/>
    <n v="3093.99"/>
  </r>
  <r>
    <n v="1"/>
    <d v="2020-05-01T00:00:00"/>
    <d v="2021-06-01T00:00:00"/>
    <n v="185"/>
    <x v="3"/>
    <n v="0"/>
    <n v="0"/>
    <n v="7.6923080000000005E-2"/>
    <n v="0"/>
    <n v="24751.919999999998"/>
    <n v="0"/>
    <n v="0"/>
    <n v="0"/>
    <n v="0"/>
    <n v="0"/>
    <n v="0"/>
    <n v="0"/>
    <n v="0"/>
    <n v="0"/>
    <n v="3093.99"/>
    <n v="0"/>
    <s v="FN-3970-Comm Eq"/>
    <x v="37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3093.99"/>
    <n v="0"/>
    <n v="24751.919999999998"/>
    <n v="3093.99"/>
  </r>
  <r>
    <n v="1"/>
    <d v="2020-05-01T00:00:00"/>
    <d v="2021-06-01T00:00:00"/>
    <n v="185"/>
    <x v="4"/>
    <n v="0"/>
    <n v="0"/>
    <n v="7.6923080000000005E-2"/>
    <n v="0"/>
    <n v="27845.91"/>
    <n v="0"/>
    <n v="0"/>
    <n v="0"/>
    <n v="0"/>
    <n v="0"/>
    <n v="0"/>
    <n v="0"/>
    <n v="0"/>
    <n v="0"/>
    <n v="3093.99"/>
    <n v="0"/>
    <s v="FN-3970-Comm Eq"/>
    <x v="37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3093.99"/>
    <n v="0"/>
    <n v="27845.91"/>
    <n v="3093.99"/>
  </r>
  <r>
    <n v="1"/>
    <d v="2020-05-01T00:00:00"/>
    <d v="2021-06-01T00:00:00"/>
    <n v="185"/>
    <x v="5"/>
    <n v="0"/>
    <n v="0"/>
    <n v="7.6923080000000005E-2"/>
    <n v="0"/>
    <n v="30939.9"/>
    <n v="0"/>
    <n v="0"/>
    <n v="0"/>
    <n v="0"/>
    <n v="0"/>
    <n v="0"/>
    <n v="0"/>
    <n v="0"/>
    <n v="0"/>
    <n v="3093.99"/>
    <n v="0"/>
    <s v="FN-3970-Comm Eq"/>
    <x v="37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3093.99"/>
    <n v="0"/>
    <n v="30939.9"/>
    <n v="3093.99"/>
  </r>
  <r>
    <n v="1"/>
    <d v="2020-05-01T00:00:00"/>
    <d v="2021-06-01T00:00:00"/>
    <n v="200257"/>
    <x v="0"/>
    <n v="1000187.82"/>
    <n v="1000187.82"/>
    <n v="7.6923080000000005E-2"/>
    <n v="6411.46"/>
    <n v="25087.279999999999"/>
    <n v="0"/>
    <n v="0"/>
    <n v="0"/>
    <n v="0"/>
    <n v="0"/>
    <n v="0"/>
    <n v="0"/>
    <n v="0"/>
    <n v="0"/>
    <n v="0"/>
    <n v="0"/>
    <s v="FN-3970-Comm Eq-FNCF"/>
    <x v="37"/>
    <n v="16"/>
    <s v="Nat Gas General Plant"/>
    <s v="397-Communication Equipment"/>
    <n v="0"/>
    <n v="0"/>
    <x v="3"/>
    <n v="0"/>
    <n v="0"/>
    <n v="0"/>
    <n v="1000187.82"/>
    <n v="0"/>
    <n v="0"/>
    <n v="0"/>
    <n v="0"/>
    <n v="0"/>
    <n v="0"/>
    <n v="0"/>
    <n v="6411.46"/>
    <n v="6411.46"/>
    <n v="0"/>
    <n v="25087.279999999999"/>
    <n v="6411.46"/>
  </r>
  <r>
    <n v="1"/>
    <d v="2020-05-01T00:00:00"/>
    <d v="2021-06-01T00:00:00"/>
    <n v="200257"/>
    <x v="1"/>
    <n v="1000187.82"/>
    <n v="1000187.82"/>
    <n v="7.6923080000000005E-2"/>
    <n v="6411.46"/>
    <n v="31498.74"/>
    <n v="0"/>
    <n v="0"/>
    <n v="0"/>
    <n v="0"/>
    <n v="0"/>
    <n v="0"/>
    <n v="0"/>
    <n v="0"/>
    <n v="0"/>
    <n v="0"/>
    <n v="0"/>
    <s v="FN-3970-Comm Eq-FNCF"/>
    <x v="37"/>
    <n v="16"/>
    <s v="Nat Gas General Plant"/>
    <s v="397-Communication Equipment"/>
    <n v="0"/>
    <n v="0"/>
    <x v="3"/>
    <n v="0"/>
    <n v="0"/>
    <n v="0"/>
    <n v="1000187.82"/>
    <n v="0"/>
    <n v="0"/>
    <n v="0"/>
    <n v="0"/>
    <n v="0"/>
    <n v="0"/>
    <n v="0"/>
    <n v="6411.46"/>
    <n v="6411.46"/>
    <n v="0"/>
    <n v="31498.74"/>
    <n v="6411.46"/>
  </r>
  <r>
    <n v="1"/>
    <d v="2020-05-01T00:00:00"/>
    <d v="2021-06-01T00:00:00"/>
    <n v="200257"/>
    <x v="2"/>
    <n v="1000187.82"/>
    <n v="1000187.82"/>
    <n v="7.6923080000000005E-2"/>
    <n v="6411.46"/>
    <n v="37910.199999999997"/>
    <n v="0"/>
    <n v="0"/>
    <n v="0"/>
    <n v="0"/>
    <n v="0"/>
    <n v="0"/>
    <n v="0"/>
    <n v="0"/>
    <n v="0"/>
    <n v="0"/>
    <n v="0"/>
    <s v="FN-3970-Comm Eq-FNCF"/>
    <x v="37"/>
    <n v="16"/>
    <s v="Nat Gas General Plant"/>
    <s v="397-Communication Equipment"/>
    <n v="0"/>
    <n v="0"/>
    <x v="3"/>
    <n v="0"/>
    <n v="0"/>
    <n v="0"/>
    <n v="1000187.82"/>
    <n v="0"/>
    <n v="0"/>
    <n v="0"/>
    <n v="0"/>
    <n v="0"/>
    <n v="0"/>
    <n v="0"/>
    <n v="6411.46"/>
    <n v="6411.46"/>
    <n v="0"/>
    <n v="37910.199999999997"/>
    <n v="6411.46"/>
  </r>
  <r>
    <n v="1"/>
    <d v="2020-05-01T00:00:00"/>
    <d v="2021-06-01T00:00:00"/>
    <n v="200257"/>
    <x v="3"/>
    <n v="1052883.8899999999"/>
    <n v="1052883.8899999999"/>
    <n v="7.6923080000000005E-2"/>
    <n v="6749.26"/>
    <n v="18084.07"/>
    <n v="0"/>
    <n v="0"/>
    <n v="0"/>
    <n v="0"/>
    <n v="0"/>
    <n v="0"/>
    <n v="0"/>
    <n v="-26575.39"/>
    <n v="0"/>
    <n v="0"/>
    <n v="0"/>
    <s v="FN-3970-Comm Eq-FNCF"/>
    <x v="37"/>
    <n v="16"/>
    <s v="Nat Gas General Plant"/>
    <s v="397-Communication Equipment"/>
    <n v="0"/>
    <n v="0"/>
    <x v="3"/>
    <n v="0"/>
    <n v="0"/>
    <n v="0"/>
    <n v="1052883.8899999999"/>
    <n v="0"/>
    <n v="0"/>
    <n v="0"/>
    <n v="0"/>
    <n v="0"/>
    <n v="0"/>
    <n v="0"/>
    <n v="6749.26"/>
    <n v="6749.26"/>
    <n v="0"/>
    <n v="18084.07"/>
    <n v="6749.26"/>
  </r>
  <r>
    <n v="1"/>
    <d v="2020-05-01T00:00:00"/>
    <d v="2021-06-01T00:00:00"/>
    <n v="200257"/>
    <x v="4"/>
    <n v="292511.90000000002"/>
    <n v="292511.90000000002"/>
    <n v="7.6923080000000005E-2"/>
    <n v="1875.08"/>
    <n v="19959.150000000001"/>
    <n v="0"/>
    <n v="0"/>
    <n v="0"/>
    <n v="0"/>
    <n v="0"/>
    <n v="0"/>
    <n v="0"/>
    <n v="0"/>
    <n v="0"/>
    <n v="0"/>
    <n v="0"/>
    <s v="FN-3970-Comm Eq-FNCF"/>
    <x v="37"/>
    <n v="16"/>
    <s v="Nat Gas General Plant"/>
    <s v="397-Communication Equipment"/>
    <n v="0"/>
    <n v="0"/>
    <x v="3"/>
    <n v="0"/>
    <n v="0"/>
    <n v="0"/>
    <n v="292511.90000000002"/>
    <n v="0"/>
    <n v="0"/>
    <n v="0"/>
    <n v="0"/>
    <n v="0"/>
    <n v="0"/>
    <n v="0"/>
    <n v="1875.08"/>
    <n v="1875.08"/>
    <n v="0"/>
    <n v="19959.150000000001"/>
    <n v="1875.08"/>
  </r>
  <r>
    <n v="1"/>
    <d v="2020-05-01T00:00:00"/>
    <d v="2021-06-01T00:00:00"/>
    <n v="200257"/>
    <x v="5"/>
    <n v="292511.90000000002"/>
    <n v="292511.90000000002"/>
    <n v="7.6923080000000005E-2"/>
    <n v="1875.08"/>
    <n v="21834.23"/>
    <n v="0"/>
    <n v="0"/>
    <n v="0"/>
    <n v="0"/>
    <n v="0"/>
    <n v="0"/>
    <n v="0"/>
    <n v="0"/>
    <n v="0"/>
    <n v="0"/>
    <n v="0"/>
    <s v="FN-3970-Comm Eq-FNCF"/>
    <x v="37"/>
    <n v="16"/>
    <s v="Nat Gas General Plant"/>
    <s v="397-Communication Equipment"/>
    <n v="0"/>
    <n v="0"/>
    <x v="3"/>
    <n v="0"/>
    <n v="0"/>
    <n v="0"/>
    <n v="292511.90000000002"/>
    <n v="0"/>
    <n v="0"/>
    <n v="0"/>
    <n v="0"/>
    <n v="0"/>
    <n v="0"/>
    <n v="0"/>
    <n v="1875.08"/>
    <n v="1875.08"/>
    <n v="0"/>
    <n v="21834.23"/>
    <n v="1875.08"/>
  </r>
  <r>
    <n v="1"/>
    <d v="2020-05-01T00:00:00"/>
    <d v="2021-06-01T00:00:00"/>
    <n v="200303"/>
    <x v="0"/>
    <n v="7748.16"/>
    <n v="7748.16"/>
    <n v="7.6923080000000005E-2"/>
    <n v="49.67"/>
    <n v="2803.21"/>
    <n v="0"/>
    <n v="0"/>
    <n v="0"/>
    <n v="0"/>
    <n v="0"/>
    <n v="0"/>
    <n v="0"/>
    <n v="0"/>
    <n v="0"/>
    <n v="0"/>
    <n v="0"/>
    <s v="FN-3970-Comm Eq-FNFB"/>
    <x v="37"/>
    <n v="16"/>
    <s v="Nat Gas General Plant"/>
    <s v="397-Communication Equipment"/>
    <n v="0"/>
    <n v="0"/>
    <x v="3"/>
    <n v="0"/>
    <n v="0"/>
    <n v="0"/>
    <n v="7748.16"/>
    <n v="0"/>
    <n v="0"/>
    <n v="0"/>
    <n v="0"/>
    <n v="0"/>
    <n v="0"/>
    <n v="0"/>
    <n v="49.67"/>
    <n v="49.67"/>
    <n v="0"/>
    <n v="2803.21"/>
    <n v="49.67"/>
  </r>
  <r>
    <n v="1"/>
    <d v="2020-05-01T00:00:00"/>
    <d v="2021-06-01T00:00:00"/>
    <n v="200303"/>
    <x v="1"/>
    <n v="7748.16"/>
    <n v="7748.16"/>
    <n v="7.6923080000000005E-2"/>
    <n v="49.67"/>
    <n v="2852.88"/>
    <n v="0"/>
    <n v="0"/>
    <n v="0"/>
    <n v="0"/>
    <n v="0"/>
    <n v="0"/>
    <n v="0"/>
    <n v="0"/>
    <n v="0"/>
    <n v="0"/>
    <n v="0"/>
    <s v="FN-3970-Comm Eq-FNFB"/>
    <x v="37"/>
    <n v="16"/>
    <s v="Nat Gas General Plant"/>
    <s v="397-Communication Equipment"/>
    <n v="0"/>
    <n v="0"/>
    <x v="3"/>
    <n v="0"/>
    <n v="0"/>
    <n v="0"/>
    <n v="7748.16"/>
    <n v="0"/>
    <n v="0"/>
    <n v="0"/>
    <n v="0"/>
    <n v="0"/>
    <n v="0"/>
    <n v="0"/>
    <n v="49.67"/>
    <n v="49.67"/>
    <n v="0"/>
    <n v="2852.88"/>
    <n v="49.67"/>
  </r>
  <r>
    <n v="1"/>
    <d v="2020-05-01T00:00:00"/>
    <d v="2021-06-01T00:00:00"/>
    <n v="200303"/>
    <x v="2"/>
    <n v="7748.16"/>
    <n v="7748.16"/>
    <n v="7.6923080000000005E-2"/>
    <n v="49.67"/>
    <n v="2902.55"/>
    <n v="0"/>
    <n v="0"/>
    <n v="0"/>
    <n v="0"/>
    <n v="0"/>
    <n v="0"/>
    <n v="0"/>
    <n v="0"/>
    <n v="0"/>
    <n v="0"/>
    <n v="0"/>
    <s v="FN-3970-Comm Eq-FNFB"/>
    <x v="37"/>
    <n v="16"/>
    <s v="Nat Gas General Plant"/>
    <s v="397-Communication Equipment"/>
    <n v="0"/>
    <n v="0"/>
    <x v="3"/>
    <n v="0"/>
    <n v="0"/>
    <n v="0"/>
    <n v="7748.16"/>
    <n v="0"/>
    <n v="0"/>
    <n v="0"/>
    <n v="0"/>
    <n v="0"/>
    <n v="0"/>
    <n v="0"/>
    <n v="49.67"/>
    <n v="49.67"/>
    <n v="0"/>
    <n v="2902.55"/>
    <n v="49.67"/>
  </r>
  <r>
    <n v="1"/>
    <d v="2020-05-01T00:00:00"/>
    <d v="2021-06-01T00:00:00"/>
    <n v="200303"/>
    <x v="3"/>
    <n v="7748.16"/>
    <n v="7748.16"/>
    <n v="7.6923080000000005E-2"/>
    <n v="49.67"/>
    <n v="3070.12"/>
    <n v="0"/>
    <n v="0"/>
    <n v="0"/>
    <n v="0"/>
    <n v="0"/>
    <n v="0"/>
    <n v="0"/>
    <n v="0"/>
    <n v="117.9"/>
    <n v="0"/>
    <n v="0"/>
    <s v="FN-3970-Comm Eq-FNFB"/>
    <x v="37"/>
    <n v="16"/>
    <s v="Nat Gas General Plant"/>
    <s v="397-Communication Equipment"/>
    <n v="0"/>
    <n v="0"/>
    <x v="3"/>
    <n v="0"/>
    <n v="0"/>
    <n v="0"/>
    <n v="7748.16"/>
    <n v="0"/>
    <n v="0"/>
    <n v="0"/>
    <n v="0"/>
    <n v="0"/>
    <n v="0"/>
    <n v="0"/>
    <n v="49.67"/>
    <n v="49.67"/>
    <n v="0"/>
    <n v="3070.12"/>
    <n v="49.67"/>
  </r>
  <r>
    <n v="1"/>
    <d v="2020-05-01T00:00:00"/>
    <d v="2021-06-01T00:00:00"/>
    <n v="200303"/>
    <x v="4"/>
    <n v="11362.75"/>
    <n v="11362.75"/>
    <n v="7.6923080000000005E-2"/>
    <n v="72.84"/>
    <n v="3142.96"/>
    <n v="0"/>
    <n v="0"/>
    <n v="0"/>
    <n v="0"/>
    <n v="0"/>
    <n v="0"/>
    <n v="0"/>
    <n v="0"/>
    <n v="0"/>
    <n v="0"/>
    <n v="0"/>
    <s v="FN-3970-Comm Eq-FNFB"/>
    <x v="37"/>
    <n v="16"/>
    <s v="Nat Gas General Plant"/>
    <s v="397-Communication Equipment"/>
    <n v="0"/>
    <n v="0"/>
    <x v="3"/>
    <n v="0"/>
    <n v="0"/>
    <n v="0"/>
    <n v="11362.75"/>
    <n v="0"/>
    <n v="0"/>
    <n v="0"/>
    <n v="0"/>
    <n v="0"/>
    <n v="0"/>
    <n v="0"/>
    <n v="72.84"/>
    <n v="72.84"/>
    <n v="0"/>
    <n v="3142.96"/>
    <n v="72.84"/>
  </r>
  <r>
    <n v="1"/>
    <d v="2020-05-01T00:00:00"/>
    <d v="2021-06-01T00:00:00"/>
    <n v="200303"/>
    <x v="5"/>
    <n v="11362.75"/>
    <n v="11362.75"/>
    <n v="7.6923080000000005E-2"/>
    <n v="72.84"/>
    <n v="3215.8"/>
    <n v="0"/>
    <n v="0"/>
    <n v="0"/>
    <n v="0"/>
    <n v="0"/>
    <n v="0"/>
    <n v="0"/>
    <n v="0"/>
    <n v="0"/>
    <n v="0"/>
    <n v="0"/>
    <s v="FN-3970-Comm Eq-FNFB"/>
    <x v="37"/>
    <n v="16"/>
    <s v="Nat Gas General Plant"/>
    <s v="397-Communication Equipment"/>
    <n v="0"/>
    <n v="0"/>
    <x v="3"/>
    <n v="0"/>
    <n v="0"/>
    <n v="0"/>
    <n v="11362.75"/>
    <n v="0"/>
    <n v="0"/>
    <n v="0"/>
    <n v="0"/>
    <n v="0"/>
    <n v="0"/>
    <n v="0"/>
    <n v="72.84"/>
    <n v="72.84"/>
    <n v="0"/>
    <n v="3215.8"/>
    <n v="72.84"/>
  </r>
  <r>
    <n v="1"/>
    <d v="2020-05-01T00:00:00"/>
    <d v="2021-06-01T00:00:00"/>
    <n v="200349"/>
    <x v="0"/>
    <n v="92026.41"/>
    <n v="92026.41"/>
    <n v="7.6923080000000005E-2"/>
    <n v="589.91"/>
    <n v="290407.64"/>
    <n v="0"/>
    <n v="0"/>
    <n v="-589.91"/>
    <n v="0"/>
    <n v="0"/>
    <n v="0"/>
    <n v="0"/>
    <n v="0"/>
    <n v="0"/>
    <n v="0"/>
    <n v="0"/>
    <s v="FN-3970-Comm Eq-FNSF"/>
    <x v="37"/>
    <n v="16"/>
    <s v="Nat Gas General Plant"/>
    <s v="397-Communication Equipment"/>
    <n v="0"/>
    <n v="0"/>
    <x v="3"/>
    <n v="0"/>
    <n v="0"/>
    <n v="0"/>
    <n v="92026.41"/>
    <n v="0"/>
    <n v="0"/>
    <n v="0"/>
    <n v="0"/>
    <n v="0"/>
    <n v="0"/>
    <n v="0"/>
    <n v="0"/>
    <n v="0"/>
    <n v="0"/>
    <n v="290407.64"/>
    <n v="0"/>
  </r>
  <r>
    <n v="1"/>
    <d v="2020-05-01T00:00:00"/>
    <d v="2021-06-01T00:00:00"/>
    <n v="200349"/>
    <x v="1"/>
    <n v="92026.41"/>
    <n v="92026.41"/>
    <n v="7.6923080000000005E-2"/>
    <n v="589.91"/>
    <n v="290407.64"/>
    <n v="0"/>
    <n v="0"/>
    <n v="-589.91"/>
    <n v="0"/>
    <n v="0"/>
    <n v="0"/>
    <n v="0"/>
    <n v="0"/>
    <n v="0"/>
    <n v="0"/>
    <n v="0"/>
    <s v="FN-3970-Comm Eq-FNSF"/>
    <x v="37"/>
    <n v="16"/>
    <s v="Nat Gas General Plant"/>
    <s v="397-Communication Equipment"/>
    <n v="0"/>
    <n v="0"/>
    <x v="3"/>
    <n v="0"/>
    <n v="0"/>
    <n v="0"/>
    <n v="92026.41"/>
    <n v="0"/>
    <n v="0"/>
    <n v="0"/>
    <n v="0"/>
    <n v="0"/>
    <n v="0"/>
    <n v="0"/>
    <n v="0"/>
    <n v="0"/>
    <n v="0"/>
    <n v="290407.64"/>
    <n v="0"/>
  </r>
  <r>
    <n v="1"/>
    <d v="2020-05-01T00:00:00"/>
    <d v="2021-06-01T00:00:00"/>
    <n v="200349"/>
    <x v="2"/>
    <n v="92026.41"/>
    <n v="92026.41"/>
    <n v="7.6923080000000005E-2"/>
    <n v="589.91"/>
    <n v="292177.37"/>
    <n v="1769.73"/>
    <n v="0"/>
    <n v="-589.91"/>
    <n v="0"/>
    <n v="0"/>
    <n v="0"/>
    <n v="0"/>
    <n v="0"/>
    <n v="0"/>
    <n v="0"/>
    <n v="0"/>
    <s v="FN-3970-Comm Eq-FNSF"/>
    <x v="37"/>
    <n v="16"/>
    <s v="Nat Gas General Plant"/>
    <s v="397-Communication Equipment"/>
    <n v="0"/>
    <n v="0"/>
    <x v="3"/>
    <n v="0"/>
    <n v="0"/>
    <n v="0"/>
    <n v="92026.41"/>
    <n v="0"/>
    <n v="0"/>
    <n v="0"/>
    <n v="0"/>
    <n v="0"/>
    <n v="0"/>
    <n v="0"/>
    <n v="1769.73"/>
    <n v="1769.73"/>
    <n v="0"/>
    <n v="292177.37"/>
    <n v="1769.73"/>
  </r>
  <r>
    <n v="1"/>
    <d v="2020-05-01T00:00:00"/>
    <d v="2021-06-01T00:00:00"/>
    <n v="200349"/>
    <x v="3"/>
    <n v="102478.77"/>
    <n v="102478.77"/>
    <n v="7.6923080000000005E-2"/>
    <n v="656.92"/>
    <n v="318596.33"/>
    <n v="0"/>
    <n v="0"/>
    <n v="0"/>
    <n v="0"/>
    <n v="0"/>
    <n v="0"/>
    <n v="0"/>
    <n v="0"/>
    <n v="26457.49"/>
    <n v="0"/>
    <n v="0"/>
    <s v="FN-3970-Comm Eq-FNSF"/>
    <x v="37"/>
    <n v="16"/>
    <s v="Nat Gas General Plant"/>
    <s v="397-Communication Equipment"/>
    <n v="0"/>
    <n v="-695.45"/>
    <x v="3"/>
    <n v="0"/>
    <n v="0"/>
    <n v="0"/>
    <n v="102478.77"/>
    <n v="0"/>
    <n v="0"/>
    <n v="0"/>
    <n v="0"/>
    <n v="0"/>
    <n v="0"/>
    <n v="0"/>
    <n v="656.92"/>
    <n v="656.92"/>
    <n v="0"/>
    <n v="318596.33"/>
    <n v="656.92"/>
  </r>
  <r>
    <n v="1"/>
    <d v="2020-05-01T00:00:00"/>
    <d v="2021-06-01T00:00:00"/>
    <n v="200349"/>
    <x v="4"/>
    <n v="858540.72"/>
    <n v="858540.72"/>
    <n v="7.6923080000000005E-2"/>
    <n v="5503.47"/>
    <n v="324099.8"/>
    <n v="0"/>
    <n v="0"/>
    <n v="0"/>
    <n v="0"/>
    <n v="0"/>
    <n v="0"/>
    <n v="0"/>
    <n v="0"/>
    <n v="0"/>
    <n v="0"/>
    <n v="0"/>
    <s v="FN-3970-Comm Eq-FNSF"/>
    <x v="37"/>
    <n v="16"/>
    <s v="Nat Gas General Plant"/>
    <s v="397-Communication Equipment"/>
    <n v="0"/>
    <n v="0"/>
    <x v="3"/>
    <n v="0"/>
    <n v="0"/>
    <n v="0"/>
    <n v="858540.72"/>
    <n v="0"/>
    <n v="0"/>
    <n v="0"/>
    <n v="0"/>
    <n v="0"/>
    <n v="0"/>
    <n v="0"/>
    <n v="5503.47"/>
    <n v="5503.47"/>
    <n v="0"/>
    <n v="324099.8"/>
    <n v="5503.47"/>
  </r>
  <r>
    <n v="1"/>
    <d v="2020-05-01T00:00:00"/>
    <d v="2021-06-01T00:00:00"/>
    <n v="200349"/>
    <x v="5"/>
    <n v="858540.72"/>
    <n v="858540.72"/>
    <n v="7.6923080000000005E-2"/>
    <n v="5503.47"/>
    <n v="329603.27"/>
    <n v="0"/>
    <n v="0"/>
    <n v="0"/>
    <n v="0"/>
    <n v="0"/>
    <n v="0"/>
    <n v="0"/>
    <n v="0"/>
    <n v="0"/>
    <n v="0"/>
    <n v="0"/>
    <s v="FN-3970-Comm Eq-FNSF"/>
    <x v="37"/>
    <n v="16"/>
    <s v="Nat Gas General Plant"/>
    <s v="397-Communication Equipment"/>
    <n v="0"/>
    <n v="0"/>
    <x v="3"/>
    <n v="0"/>
    <n v="0"/>
    <n v="0"/>
    <n v="858540.72"/>
    <n v="0"/>
    <n v="0"/>
    <n v="0"/>
    <n v="0"/>
    <n v="0"/>
    <n v="0"/>
    <n v="0"/>
    <n v="5503.47"/>
    <n v="5503.47"/>
    <n v="0"/>
    <n v="329603.27"/>
    <n v="5503.47"/>
  </r>
  <r>
    <n v="1"/>
    <d v="2020-05-01T00:00:00"/>
    <d v="2021-06-01T00:00:00"/>
    <n v="186"/>
    <x v="0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6"/>
    <x v="1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6"/>
    <x v="2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6"/>
    <x v="3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6"/>
    <x v="4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6"/>
    <x v="5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8"/>
    <x v="0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C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8"/>
    <x v="1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C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8"/>
    <x v="2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C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8"/>
    <x v="3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C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8"/>
    <x v="4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C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58"/>
    <x v="5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C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4"/>
    <x v="0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FB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4"/>
    <x v="1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FB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4"/>
    <x v="2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FB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4"/>
    <x v="3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FB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4"/>
    <x v="4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FB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4"/>
    <x v="5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FB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50"/>
    <x v="0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S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50"/>
    <x v="1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S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50"/>
    <x v="2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S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50"/>
    <x v="3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S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50"/>
    <x v="4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S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50"/>
    <x v="5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S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87"/>
    <x v="0"/>
    <n v="0"/>
    <n v="0"/>
    <n v="5.8823529999999999E-2"/>
    <n v="0"/>
    <n v="317.5"/>
    <n v="0"/>
    <n v="0"/>
    <n v="0"/>
    <n v="0"/>
    <n v="0"/>
    <n v="0"/>
    <n v="0"/>
    <n v="0"/>
    <n v="0"/>
    <n v="63.5"/>
    <n v="0"/>
    <s v="FN-3980-Misc Equip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63.5"/>
    <n v="0"/>
    <n v="317.5"/>
    <n v="63.5"/>
  </r>
  <r>
    <n v="1"/>
    <d v="2020-05-01T00:00:00"/>
    <d v="2021-06-01T00:00:00"/>
    <n v="187"/>
    <x v="1"/>
    <n v="0"/>
    <n v="0"/>
    <n v="5.8823529999999999E-2"/>
    <n v="0"/>
    <n v="381"/>
    <n v="0"/>
    <n v="0"/>
    <n v="0"/>
    <n v="0"/>
    <n v="0"/>
    <n v="0"/>
    <n v="0"/>
    <n v="0"/>
    <n v="0"/>
    <n v="63.5"/>
    <n v="0"/>
    <s v="FN-3980-Misc Equip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63.5"/>
    <n v="0"/>
    <n v="381"/>
    <n v="63.5"/>
  </r>
  <r>
    <n v="1"/>
    <d v="2020-05-01T00:00:00"/>
    <d v="2021-06-01T00:00:00"/>
    <n v="187"/>
    <x v="2"/>
    <n v="0"/>
    <n v="0"/>
    <n v="5.8823529999999999E-2"/>
    <n v="0"/>
    <n v="444.5"/>
    <n v="0"/>
    <n v="0"/>
    <n v="0"/>
    <n v="0"/>
    <n v="0"/>
    <n v="0"/>
    <n v="0"/>
    <n v="0"/>
    <n v="0"/>
    <n v="63.5"/>
    <n v="0"/>
    <s v="FN-3980-Misc Equip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63.5"/>
    <n v="0"/>
    <n v="444.5"/>
    <n v="63.5"/>
  </r>
  <r>
    <n v="1"/>
    <d v="2020-05-01T00:00:00"/>
    <d v="2021-06-01T00:00:00"/>
    <n v="187"/>
    <x v="3"/>
    <n v="0"/>
    <n v="0"/>
    <n v="5.8823529999999999E-2"/>
    <n v="0"/>
    <n v="508"/>
    <n v="0"/>
    <n v="0"/>
    <n v="0"/>
    <n v="0"/>
    <n v="0"/>
    <n v="0"/>
    <n v="0"/>
    <n v="0"/>
    <n v="0"/>
    <n v="63.5"/>
    <n v="0"/>
    <s v="FN-3980-Misc Equip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63.5"/>
    <n v="0"/>
    <n v="508"/>
    <n v="63.5"/>
  </r>
  <r>
    <n v="1"/>
    <d v="2020-05-01T00:00:00"/>
    <d v="2021-06-01T00:00:00"/>
    <n v="187"/>
    <x v="4"/>
    <n v="0"/>
    <n v="0"/>
    <n v="5.8823529999999999E-2"/>
    <n v="0"/>
    <n v="571.5"/>
    <n v="0"/>
    <n v="0"/>
    <n v="0"/>
    <n v="0"/>
    <n v="0"/>
    <n v="0"/>
    <n v="0"/>
    <n v="0"/>
    <n v="0"/>
    <n v="63.5"/>
    <n v="0"/>
    <s v="FN-3980-Misc Equip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63.5"/>
    <n v="0"/>
    <n v="571.5"/>
    <n v="63.5"/>
  </r>
  <r>
    <n v="1"/>
    <d v="2020-05-01T00:00:00"/>
    <d v="2021-06-01T00:00:00"/>
    <n v="187"/>
    <x v="5"/>
    <n v="0"/>
    <n v="0"/>
    <n v="5.8823529999999999E-2"/>
    <n v="0"/>
    <n v="635"/>
    <n v="0"/>
    <n v="0"/>
    <n v="0"/>
    <n v="0"/>
    <n v="0"/>
    <n v="0"/>
    <n v="0"/>
    <n v="0"/>
    <n v="0"/>
    <n v="63.5"/>
    <n v="0"/>
    <s v="FN-3980-Misc Equip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63.5"/>
    <n v="0"/>
    <n v="635"/>
    <n v="63.5"/>
  </r>
  <r>
    <n v="1"/>
    <d v="2020-05-01T00:00:00"/>
    <d v="2021-06-01T00:00:00"/>
    <n v="200259"/>
    <x v="0"/>
    <n v="194961.79"/>
    <n v="194961.79"/>
    <n v="5.8823529999999999E-2"/>
    <n v="955.7"/>
    <n v="26391.23"/>
    <n v="0"/>
    <n v="0"/>
    <n v="0"/>
    <n v="0"/>
    <n v="0"/>
    <n v="0"/>
    <n v="0"/>
    <n v="0"/>
    <n v="0"/>
    <n v="0"/>
    <n v="0"/>
    <s v="FN-3980-Misc Equip-FNCF"/>
    <x v="39"/>
    <n v="16"/>
    <s v="Nat Gas General Plant"/>
    <s v="398-Miscellaneous Equipment"/>
    <n v="0"/>
    <n v="0"/>
    <x v="3"/>
    <n v="0"/>
    <n v="0"/>
    <n v="0"/>
    <n v="194961.79"/>
    <n v="0"/>
    <n v="0"/>
    <n v="0"/>
    <n v="0"/>
    <n v="0"/>
    <n v="0"/>
    <n v="0"/>
    <n v="955.7"/>
    <n v="955.7"/>
    <n v="0"/>
    <n v="26391.23"/>
    <n v="955.7"/>
  </r>
  <r>
    <n v="1"/>
    <d v="2020-05-01T00:00:00"/>
    <d v="2021-06-01T00:00:00"/>
    <n v="200259"/>
    <x v="1"/>
    <n v="194961.79"/>
    <n v="194961.79"/>
    <n v="5.8823529999999999E-2"/>
    <n v="955.7"/>
    <n v="27346.93"/>
    <n v="0"/>
    <n v="0"/>
    <n v="0"/>
    <n v="0"/>
    <n v="0"/>
    <n v="0"/>
    <n v="0"/>
    <n v="0"/>
    <n v="0"/>
    <n v="0"/>
    <n v="0"/>
    <s v="FN-3980-Misc Equip-FNCF"/>
    <x v="39"/>
    <n v="16"/>
    <s v="Nat Gas General Plant"/>
    <s v="398-Miscellaneous Equipment"/>
    <n v="0"/>
    <n v="0"/>
    <x v="3"/>
    <n v="0"/>
    <n v="0"/>
    <n v="0"/>
    <n v="194961.79"/>
    <n v="0"/>
    <n v="0"/>
    <n v="0"/>
    <n v="0"/>
    <n v="0"/>
    <n v="0"/>
    <n v="0"/>
    <n v="955.7"/>
    <n v="955.7"/>
    <n v="0"/>
    <n v="27346.93"/>
    <n v="955.7"/>
  </r>
  <r>
    <n v="1"/>
    <d v="2020-05-01T00:00:00"/>
    <d v="2021-06-01T00:00:00"/>
    <n v="200259"/>
    <x v="2"/>
    <n v="194961.79"/>
    <n v="194961.79"/>
    <n v="5.8823529999999999E-2"/>
    <n v="955.7"/>
    <n v="28302.63"/>
    <n v="0"/>
    <n v="0"/>
    <n v="0"/>
    <n v="0"/>
    <n v="0"/>
    <n v="0"/>
    <n v="0"/>
    <n v="0"/>
    <n v="0"/>
    <n v="0"/>
    <n v="0"/>
    <s v="FN-3980-Misc Equip-FNCF"/>
    <x v="39"/>
    <n v="16"/>
    <s v="Nat Gas General Plant"/>
    <s v="398-Miscellaneous Equipment"/>
    <n v="0"/>
    <n v="0"/>
    <x v="3"/>
    <n v="0"/>
    <n v="0"/>
    <n v="0"/>
    <n v="194961.79"/>
    <n v="0"/>
    <n v="0"/>
    <n v="0"/>
    <n v="0"/>
    <n v="0"/>
    <n v="0"/>
    <n v="0"/>
    <n v="955.7"/>
    <n v="955.7"/>
    <n v="0"/>
    <n v="28302.63"/>
    <n v="955.7"/>
  </r>
  <r>
    <n v="1"/>
    <d v="2020-05-01T00:00:00"/>
    <d v="2021-06-01T00:00:00"/>
    <n v="200259"/>
    <x v="3"/>
    <n v="194961.79"/>
    <n v="194961.79"/>
    <n v="5.8823529999999999E-2"/>
    <n v="955.7"/>
    <n v="29258.33"/>
    <n v="0"/>
    <n v="0"/>
    <n v="0"/>
    <n v="0"/>
    <n v="0"/>
    <n v="0"/>
    <n v="0"/>
    <n v="0"/>
    <n v="0"/>
    <n v="0"/>
    <n v="0"/>
    <s v="FN-3980-Misc Equip-FNCF"/>
    <x v="39"/>
    <n v="16"/>
    <s v="Nat Gas General Plant"/>
    <s v="398-Miscellaneous Equipment"/>
    <n v="0"/>
    <n v="0"/>
    <x v="3"/>
    <n v="0"/>
    <n v="0"/>
    <n v="0"/>
    <n v="194961.79"/>
    <n v="0"/>
    <n v="0"/>
    <n v="0"/>
    <n v="0"/>
    <n v="0"/>
    <n v="0"/>
    <n v="0"/>
    <n v="955.7"/>
    <n v="955.7"/>
    <n v="0"/>
    <n v="29258.33"/>
    <n v="955.7"/>
  </r>
  <r>
    <n v="1"/>
    <d v="2020-05-01T00:00:00"/>
    <d v="2021-06-01T00:00:00"/>
    <n v="200259"/>
    <x v="4"/>
    <n v="194961.79"/>
    <n v="194961.79"/>
    <n v="5.8823529999999999E-2"/>
    <n v="955.7"/>
    <n v="30214.03"/>
    <n v="0"/>
    <n v="0"/>
    <n v="0"/>
    <n v="0"/>
    <n v="0"/>
    <n v="0"/>
    <n v="0"/>
    <n v="0"/>
    <n v="0"/>
    <n v="0"/>
    <n v="0"/>
    <s v="FN-3980-Misc Equip-FNCF"/>
    <x v="39"/>
    <n v="16"/>
    <s v="Nat Gas General Plant"/>
    <s v="398-Miscellaneous Equipment"/>
    <n v="0"/>
    <n v="0"/>
    <x v="3"/>
    <n v="0"/>
    <n v="0"/>
    <n v="0"/>
    <n v="194961.79"/>
    <n v="0"/>
    <n v="0"/>
    <n v="0"/>
    <n v="0"/>
    <n v="0"/>
    <n v="0"/>
    <n v="0"/>
    <n v="955.7"/>
    <n v="955.7"/>
    <n v="0"/>
    <n v="30214.03"/>
    <n v="955.7"/>
  </r>
  <r>
    <n v="1"/>
    <d v="2020-05-01T00:00:00"/>
    <d v="2021-06-01T00:00:00"/>
    <n v="200259"/>
    <x v="5"/>
    <n v="194961.79"/>
    <n v="194961.79"/>
    <n v="5.8823529999999999E-2"/>
    <n v="955.7"/>
    <n v="10777.29"/>
    <n v="0"/>
    <n v="0"/>
    <n v="0"/>
    <n v="0"/>
    <n v="0"/>
    <n v="0"/>
    <n v="0"/>
    <n v="-20392.439999999999"/>
    <n v="0"/>
    <n v="0"/>
    <n v="0"/>
    <s v="FN-3980-Misc Equip-FNCF"/>
    <x v="39"/>
    <n v="16"/>
    <s v="Nat Gas General Plant"/>
    <s v="398-Miscellaneous Equipment"/>
    <n v="0"/>
    <n v="0"/>
    <x v="3"/>
    <n v="0"/>
    <n v="0"/>
    <n v="0"/>
    <n v="194961.79"/>
    <n v="0"/>
    <n v="0"/>
    <n v="0"/>
    <n v="0"/>
    <n v="0"/>
    <n v="0"/>
    <n v="0"/>
    <n v="955.7"/>
    <n v="955.7"/>
    <n v="0"/>
    <n v="10777.29"/>
    <n v="955.7"/>
  </r>
  <r>
    <n v="1"/>
    <d v="2020-05-01T00:00:00"/>
    <d v="2021-06-01T00:00:00"/>
    <n v="200305"/>
    <x v="0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0-Misc Equip-FNFB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5"/>
    <x v="1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0-Misc Equip-FNFB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5"/>
    <x v="2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0-Misc Equip-FNFB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5"/>
    <x v="3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0-Misc Equip-FNFB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5"/>
    <x v="4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0-Misc Equip-FNFB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5"/>
    <x v="5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0-Misc Equip-FNFB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51"/>
    <x v="0"/>
    <n v="0"/>
    <n v="0"/>
    <n v="5.8823529999999999E-2"/>
    <n v="0"/>
    <n v="94522.21"/>
    <n v="0"/>
    <n v="0"/>
    <n v="0"/>
    <n v="0"/>
    <n v="0"/>
    <n v="0"/>
    <n v="0"/>
    <n v="0"/>
    <n v="0"/>
    <n v="0"/>
    <n v="0"/>
    <s v="FN-3980-Misc Equip-FNSF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94522.21"/>
    <n v="0"/>
  </r>
  <r>
    <n v="1"/>
    <d v="2020-05-01T00:00:00"/>
    <d v="2021-06-01T00:00:00"/>
    <n v="200351"/>
    <x v="1"/>
    <n v="0"/>
    <n v="0"/>
    <n v="5.8823529999999999E-2"/>
    <n v="0"/>
    <n v="94522.21"/>
    <n v="0"/>
    <n v="0"/>
    <n v="0"/>
    <n v="0"/>
    <n v="0"/>
    <n v="0"/>
    <n v="0"/>
    <n v="0"/>
    <n v="0"/>
    <n v="0"/>
    <n v="0"/>
    <s v="FN-3980-Misc Equip-FNSF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94522.21"/>
    <n v="0"/>
  </r>
  <r>
    <n v="1"/>
    <d v="2020-05-01T00:00:00"/>
    <d v="2021-06-01T00:00:00"/>
    <n v="200351"/>
    <x v="2"/>
    <n v="0"/>
    <n v="0"/>
    <n v="5.8823529999999999E-2"/>
    <n v="0"/>
    <n v="94522.21"/>
    <n v="0"/>
    <n v="0"/>
    <n v="0"/>
    <n v="0"/>
    <n v="0"/>
    <n v="0"/>
    <n v="0"/>
    <n v="0"/>
    <n v="0"/>
    <n v="0"/>
    <n v="0"/>
    <s v="FN-3980-Misc Equip-FNSF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94522.21"/>
    <n v="0"/>
  </r>
  <r>
    <n v="1"/>
    <d v="2020-05-01T00:00:00"/>
    <d v="2021-06-01T00:00:00"/>
    <n v="200351"/>
    <x v="3"/>
    <n v="0"/>
    <n v="0"/>
    <n v="5.8823529999999999E-2"/>
    <n v="0"/>
    <n v="94522.21"/>
    <n v="0"/>
    <n v="0"/>
    <n v="0"/>
    <n v="0"/>
    <n v="0"/>
    <n v="0"/>
    <n v="0"/>
    <n v="0"/>
    <n v="0"/>
    <n v="0"/>
    <n v="0"/>
    <s v="FN-3980-Misc Equip-FNSF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94522.21"/>
    <n v="0"/>
  </r>
  <r>
    <n v="1"/>
    <d v="2020-05-01T00:00:00"/>
    <d v="2021-06-01T00:00:00"/>
    <n v="200351"/>
    <x v="4"/>
    <n v="0"/>
    <n v="0"/>
    <n v="5.8823529999999999E-2"/>
    <n v="0"/>
    <n v="94522.21"/>
    <n v="0"/>
    <n v="0"/>
    <n v="0"/>
    <n v="0"/>
    <n v="0"/>
    <n v="0"/>
    <n v="0"/>
    <n v="0"/>
    <n v="0"/>
    <n v="0"/>
    <n v="0"/>
    <s v="FN-3980-Misc Equip-FNSF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94522.21"/>
    <n v="0"/>
  </r>
  <r>
    <n v="1"/>
    <d v="2020-05-01T00:00:00"/>
    <d v="2021-06-01T00:00:00"/>
    <n v="200351"/>
    <x v="5"/>
    <n v="0"/>
    <n v="0"/>
    <n v="5.8823529999999999E-2"/>
    <n v="0"/>
    <n v="114914.65"/>
    <n v="0"/>
    <n v="0"/>
    <n v="0"/>
    <n v="0"/>
    <n v="0"/>
    <n v="0"/>
    <n v="0"/>
    <n v="0"/>
    <n v="20392.439999999999"/>
    <n v="0"/>
    <n v="0"/>
    <s v="FN-3980-Misc Equip-FNSF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114914.65"/>
    <n v="0"/>
  </r>
  <r>
    <n v="1"/>
    <d v="2020-05-01T00:00:00"/>
    <d v="2021-06-01T00:00:00"/>
    <n v="188"/>
    <x v="0"/>
    <n v="0"/>
    <n v="0"/>
    <n v="5.8823529999999999E-2"/>
    <n v="0"/>
    <n v="2352.9"/>
    <n v="0"/>
    <n v="0"/>
    <n v="0"/>
    <n v="0"/>
    <n v="0"/>
    <n v="0"/>
    <n v="0"/>
    <n v="0"/>
    <n v="0"/>
    <n v="470.58"/>
    <n v="0"/>
    <s v="FN-398A-Alloc Misc Equip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470.58"/>
    <n v="0"/>
    <n v="2352.9"/>
    <n v="470.58"/>
  </r>
  <r>
    <n v="1"/>
    <d v="2020-05-01T00:00:00"/>
    <d v="2021-06-01T00:00:00"/>
    <n v="188"/>
    <x v="1"/>
    <n v="0"/>
    <n v="0"/>
    <n v="5.8823529999999999E-2"/>
    <n v="0"/>
    <n v="2823.48"/>
    <n v="0"/>
    <n v="0"/>
    <n v="0"/>
    <n v="0"/>
    <n v="0"/>
    <n v="0"/>
    <n v="0"/>
    <n v="0"/>
    <n v="0"/>
    <n v="470.58"/>
    <n v="0"/>
    <s v="FN-398A-Alloc Misc Equip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470.58"/>
    <n v="0"/>
    <n v="2823.48"/>
    <n v="470.58"/>
  </r>
  <r>
    <n v="1"/>
    <d v="2020-05-01T00:00:00"/>
    <d v="2021-06-01T00:00:00"/>
    <n v="188"/>
    <x v="2"/>
    <n v="0"/>
    <n v="0"/>
    <n v="5.8823529999999999E-2"/>
    <n v="0"/>
    <n v="3294.06"/>
    <n v="0"/>
    <n v="0"/>
    <n v="0"/>
    <n v="0"/>
    <n v="0"/>
    <n v="0"/>
    <n v="0"/>
    <n v="0"/>
    <n v="0"/>
    <n v="470.58"/>
    <n v="0"/>
    <s v="FN-398A-Alloc Misc Equip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470.58"/>
    <n v="0"/>
    <n v="3294.06"/>
    <n v="470.58"/>
  </r>
  <r>
    <n v="1"/>
    <d v="2020-05-01T00:00:00"/>
    <d v="2021-06-01T00:00:00"/>
    <n v="188"/>
    <x v="3"/>
    <n v="0"/>
    <n v="0"/>
    <n v="5.8823529999999999E-2"/>
    <n v="0"/>
    <n v="3764.64"/>
    <n v="0"/>
    <n v="0"/>
    <n v="0"/>
    <n v="0"/>
    <n v="0"/>
    <n v="0"/>
    <n v="0"/>
    <n v="0"/>
    <n v="0"/>
    <n v="470.58"/>
    <n v="0"/>
    <s v="FN-398A-Alloc Misc Equip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470.58"/>
    <n v="0"/>
    <n v="3764.64"/>
    <n v="470.58"/>
  </r>
  <r>
    <n v="1"/>
    <d v="2020-05-01T00:00:00"/>
    <d v="2021-06-01T00:00:00"/>
    <n v="188"/>
    <x v="4"/>
    <n v="0"/>
    <n v="0"/>
    <n v="5.8823529999999999E-2"/>
    <n v="0"/>
    <n v="4235.22"/>
    <n v="0"/>
    <n v="0"/>
    <n v="0"/>
    <n v="0"/>
    <n v="0"/>
    <n v="0"/>
    <n v="0"/>
    <n v="0"/>
    <n v="0"/>
    <n v="470.58"/>
    <n v="0"/>
    <s v="FN-398A-Alloc Misc Equip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470.58"/>
    <n v="0"/>
    <n v="4235.22"/>
    <n v="470.58"/>
  </r>
  <r>
    <n v="1"/>
    <d v="2020-05-01T00:00:00"/>
    <d v="2021-06-01T00:00:00"/>
    <n v="188"/>
    <x v="5"/>
    <n v="0"/>
    <n v="0"/>
    <n v="5.8823529999999999E-2"/>
    <n v="0"/>
    <n v="4705.8"/>
    <n v="0"/>
    <n v="0"/>
    <n v="0"/>
    <n v="0"/>
    <n v="0"/>
    <n v="0"/>
    <n v="0"/>
    <n v="0"/>
    <n v="0"/>
    <n v="470.58"/>
    <n v="0"/>
    <s v="FN-398A-Alloc Misc Equip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470.58"/>
    <n v="0"/>
    <n v="4705.8"/>
    <n v="470.58"/>
  </r>
  <r>
    <n v="1"/>
    <d v="2020-05-01T00:00:00"/>
    <d v="2021-06-01T00:00:00"/>
    <n v="200260"/>
    <x v="0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C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0"/>
    <x v="1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C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0"/>
    <x v="2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C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0"/>
    <x v="3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C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0"/>
    <x v="4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C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0"/>
    <x v="5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C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6"/>
    <x v="0"/>
    <n v="69025.45"/>
    <n v="69025.45"/>
    <n v="5.8823529999999999E-2"/>
    <n v="338.36"/>
    <n v="29491.279999999999"/>
    <n v="0"/>
    <n v="0"/>
    <n v="0"/>
    <n v="0"/>
    <n v="0"/>
    <n v="0"/>
    <n v="0"/>
    <n v="0"/>
    <n v="0"/>
    <n v="0"/>
    <n v="0"/>
    <s v="FN-398A-Alloc Misc Equip-FNFB"/>
    <x v="40"/>
    <n v="16"/>
    <s v="Nat Gas General Plant"/>
    <s v="398-Miscellaneous Equipment"/>
    <n v="0"/>
    <n v="0"/>
    <x v="3"/>
    <n v="0"/>
    <n v="0"/>
    <n v="0"/>
    <n v="69025.45"/>
    <n v="0"/>
    <n v="0"/>
    <n v="0"/>
    <n v="0"/>
    <n v="0"/>
    <n v="0"/>
    <n v="0"/>
    <n v="338.36"/>
    <n v="338.36"/>
    <n v="0"/>
    <n v="29491.279999999999"/>
    <n v="338.36"/>
  </r>
  <r>
    <n v="1"/>
    <d v="2020-05-01T00:00:00"/>
    <d v="2021-06-01T00:00:00"/>
    <n v="200306"/>
    <x v="1"/>
    <n v="69025.45"/>
    <n v="69025.45"/>
    <n v="5.8823529999999999E-2"/>
    <n v="338.36"/>
    <n v="29829.64"/>
    <n v="0"/>
    <n v="0"/>
    <n v="0"/>
    <n v="0"/>
    <n v="0"/>
    <n v="0"/>
    <n v="0"/>
    <n v="0"/>
    <n v="0"/>
    <n v="0"/>
    <n v="0"/>
    <s v="FN-398A-Alloc Misc Equip-FNFB"/>
    <x v="40"/>
    <n v="16"/>
    <s v="Nat Gas General Plant"/>
    <s v="398-Miscellaneous Equipment"/>
    <n v="0"/>
    <n v="0"/>
    <x v="3"/>
    <n v="0"/>
    <n v="0"/>
    <n v="0"/>
    <n v="69025.45"/>
    <n v="0"/>
    <n v="0"/>
    <n v="0"/>
    <n v="0"/>
    <n v="0"/>
    <n v="0"/>
    <n v="0"/>
    <n v="338.36"/>
    <n v="338.36"/>
    <n v="0"/>
    <n v="29829.64"/>
    <n v="338.36"/>
  </r>
  <r>
    <n v="1"/>
    <d v="2020-05-01T00:00:00"/>
    <d v="2021-06-01T00:00:00"/>
    <n v="200306"/>
    <x v="2"/>
    <n v="69025.45"/>
    <n v="69025.45"/>
    <n v="5.8823529999999999E-2"/>
    <n v="338.36"/>
    <n v="30168"/>
    <n v="0"/>
    <n v="0"/>
    <n v="0"/>
    <n v="0"/>
    <n v="0"/>
    <n v="0"/>
    <n v="0"/>
    <n v="0"/>
    <n v="0"/>
    <n v="0"/>
    <n v="0"/>
    <s v="FN-398A-Alloc Misc Equip-FNFB"/>
    <x v="40"/>
    <n v="16"/>
    <s v="Nat Gas General Plant"/>
    <s v="398-Miscellaneous Equipment"/>
    <n v="0"/>
    <n v="0"/>
    <x v="3"/>
    <n v="0"/>
    <n v="0"/>
    <n v="0"/>
    <n v="69025.45"/>
    <n v="0"/>
    <n v="0"/>
    <n v="0"/>
    <n v="0"/>
    <n v="0"/>
    <n v="0"/>
    <n v="0"/>
    <n v="338.36"/>
    <n v="338.36"/>
    <n v="0"/>
    <n v="30168"/>
    <n v="338.36"/>
  </r>
  <r>
    <n v="1"/>
    <d v="2020-05-01T00:00:00"/>
    <d v="2021-06-01T00:00:00"/>
    <n v="200306"/>
    <x v="3"/>
    <n v="69025.45"/>
    <n v="69025.45"/>
    <n v="5.8823529999999999E-2"/>
    <n v="338.36"/>
    <n v="30506.36"/>
    <n v="0"/>
    <n v="0"/>
    <n v="0"/>
    <n v="0"/>
    <n v="0"/>
    <n v="0"/>
    <n v="0"/>
    <n v="0"/>
    <n v="0"/>
    <n v="0"/>
    <n v="0"/>
    <s v="FN-398A-Alloc Misc Equip-FNFB"/>
    <x v="40"/>
    <n v="16"/>
    <s v="Nat Gas General Plant"/>
    <s v="398-Miscellaneous Equipment"/>
    <n v="0"/>
    <n v="0"/>
    <x v="3"/>
    <n v="0"/>
    <n v="0"/>
    <n v="0"/>
    <n v="69025.45"/>
    <n v="0"/>
    <n v="0"/>
    <n v="0"/>
    <n v="0"/>
    <n v="0"/>
    <n v="0"/>
    <n v="0"/>
    <n v="338.36"/>
    <n v="338.36"/>
    <n v="0"/>
    <n v="30506.36"/>
    <n v="338.36"/>
  </r>
  <r>
    <n v="1"/>
    <d v="2020-05-01T00:00:00"/>
    <d v="2021-06-01T00:00:00"/>
    <n v="200306"/>
    <x v="4"/>
    <n v="69025.45"/>
    <n v="69025.45"/>
    <n v="5.8823529999999999E-2"/>
    <n v="338.36"/>
    <n v="30844.720000000001"/>
    <n v="0"/>
    <n v="0"/>
    <n v="0"/>
    <n v="0"/>
    <n v="0"/>
    <n v="0"/>
    <n v="0"/>
    <n v="0"/>
    <n v="0"/>
    <n v="0"/>
    <n v="0"/>
    <s v="FN-398A-Alloc Misc Equip-FNFB"/>
    <x v="40"/>
    <n v="16"/>
    <s v="Nat Gas General Plant"/>
    <s v="398-Miscellaneous Equipment"/>
    <n v="0"/>
    <n v="0"/>
    <x v="3"/>
    <n v="0"/>
    <n v="0"/>
    <n v="0"/>
    <n v="69025.45"/>
    <n v="0"/>
    <n v="0"/>
    <n v="0"/>
    <n v="0"/>
    <n v="0"/>
    <n v="0"/>
    <n v="0"/>
    <n v="338.36"/>
    <n v="338.36"/>
    <n v="0"/>
    <n v="30844.720000000001"/>
    <n v="338.36"/>
  </r>
  <r>
    <n v="1"/>
    <d v="2020-05-01T00:00:00"/>
    <d v="2021-06-01T00:00:00"/>
    <n v="200306"/>
    <x v="5"/>
    <n v="69025.45"/>
    <n v="69025.45"/>
    <n v="5.8823529999999999E-2"/>
    <n v="338.36"/>
    <n v="31183.08"/>
    <n v="0"/>
    <n v="0"/>
    <n v="0"/>
    <n v="0"/>
    <n v="0"/>
    <n v="0"/>
    <n v="0"/>
    <n v="0"/>
    <n v="0"/>
    <n v="0"/>
    <n v="0"/>
    <s v="FN-398A-Alloc Misc Equip-FNFB"/>
    <x v="40"/>
    <n v="16"/>
    <s v="Nat Gas General Plant"/>
    <s v="398-Miscellaneous Equipment"/>
    <n v="0"/>
    <n v="0"/>
    <x v="3"/>
    <n v="0"/>
    <n v="0"/>
    <n v="0"/>
    <n v="69025.45"/>
    <n v="0"/>
    <n v="0"/>
    <n v="0"/>
    <n v="0"/>
    <n v="0"/>
    <n v="0"/>
    <n v="0"/>
    <n v="338.36"/>
    <n v="338.36"/>
    <n v="0"/>
    <n v="31183.08"/>
    <n v="338.36"/>
  </r>
  <r>
    <n v="1"/>
    <d v="2020-05-01T00:00:00"/>
    <d v="2021-06-01T00:00:00"/>
    <n v="200352"/>
    <x v="0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S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52"/>
    <x v="1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S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52"/>
    <x v="2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S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52"/>
    <x v="3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S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52"/>
    <x v="4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S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52"/>
    <x v="5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S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3"/>
    <x v="0"/>
    <n v="0"/>
    <n v="0"/>
    <n v="0"/>
    <n v="0"/>
    <n v="0"/>
    <n v="0"/>
    <n v="0"/>
    <n v="0"/>
    <n v="0"/>
    <n v="0"/>
    <n v="0"/>
    <n v="0"/>
    <n v="0"/>
    <n v="0"/>
    <n v="0"/>
    <n v="0"/>
    <s v="FN-3030-Misc Intang Plant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3"/>
    <x v="1"/>
    <n v="0"/>
    <n v="0"/>
    <n v="0"/>
    <n v="0"/>
    <n v="0"/>
    <n v="0"/>
    <n v="0"/>
    <n v="0"/>
    <n v="0"/>
    <n v="0"/>
    <n v="0"/>
    <n v="0"/>
    <n v="0"/>
    <n v="0"/>
    <n v="0"/>
    <n v="0"/>
    <s v="FN-3030-Misc Intang Plant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3"/>
    <x v="2"/>
    <n v="0"/>
    <n v="0"/>
    <n v="0"/>
    <n v="0"/>
    <n v="0"/>
    <n v="0"/>
    <n v="0"/>
    <n v="0"/>
    <n v="0"/>
    <n v="0"/>
    <n v="0"/>
    <n v="0"/>
    <n v="0"/>
    <n v="0"/>
    <n v="0"/>
    <n v="0"/>
    <s v="FN-3030-Misc Intang Plant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3"/>
    <x v="3"/>
    <n v="0"/>
    <n v="0"/>
    <n v="0"/>
    <n v="0"/>
    <n v="0"/>
    <n v="0"/>
    <n v="0"/>
    <n v="0"/>
    <n v="0"/>
    <n v="0"/>
    <n v="0"/>
    <n v="0"/>
    <n v="0"/>
    <n v="0"/>
    <n v="0"/>
    <n v="0"/>
    <s v="FN-3030-Misc Intang Plant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3"/>
    <x v="4"/>
    <n v="0"/>
    <n v="0"/>
    <n v="0"/>
    <n v="0"/>
    <n v="0"/>
    <n v="0"/>
    <n v="0"/>
    <n v="0"/>
    <n v="0"/>
    <n v="0"/>
    <n v="0"/>
    <n v="0"/>
    <n v="0"/>
    <n v="0"/>
    <n v="0"/>
    <n v="0"/>
    <s v="FN-3030-Misc Intang Plant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143"/>
    <x v="5"/>
    <n v="0"/>
    <n v="0"/>
    <n v="0"/>
    <n v="0"/>
    <n v="0"/>
    <n v="0"/>
    <n v="0"/>
    <n v="0"/>
    <n v="0"/>
    <n v="0"/>
    <n v="0"/>
    <n v="0"/>
    <n v="0"/>
    <n v="0"/>
    <n v="0"/>
    <n v="0"/>
    <s v="FN-3030-Misc Intang Plant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16"/>
    <x v="0"/>
    <n v="213641.38"/>
    <n v="0"/>
    <n v="0"/>
    <n v="0"/>
    <n v="127641.78"/>
    <n v="0"/>
    <n v="0"/>
    <n v="0"/>
    <n v="0"/>
    <n v="0"/>
    <n v="0"/>
    <n v="0"/>
    <n v="0"/>
    <n v="0"/>
    <n v="0"/>
    <n v="0"/>
    <s v="FN-3030-Misc Intang Plant-FNC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127641.78"/>
    <n v="0"/>
  </r>
  <r>
    <n v="1"/>
    <d v="2020-05-01T00:00:00"/>
    <d v="2021-06-01T00:00:00"/>
    <n v="200216"/>
    <x v="1"/>
    <n v="213641.38"/>
    <n v="0"/>
    <n v="0"/>
    <n v="0"/>
    <n v="127641.78"/>
    <n v="0"/>
    <n v="0"/>
    <n v="0"/>
    <n v="0"/>
    <n v="0"/>
    <n v="0"/>
    <n v="0"/>
    <n v="0"/>
    <n v="0"/>
    <n v="0"/>
    <n v="0"/>
    <s v="FN-3030-Misc Intang Plant-FNC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127641.78"/>
    <n v="0"/>
  </r>
  <r>
    <n v="1"/>
    <d v="2020-05-01T00:00:00"/>
    <d v="2021-06-01T00:00:00"/>
    <n v="200216"/>
    <x v="2"/>
    <n v="213641.38"/>
    <n v="0"/>
    <n v="0"/>
    <n v="0"/>
    <n v="127641.78"/>
    <n v="0"/>
    <n v="0"/>
    <n v="0"/>
    <n v="0"/>
    <n v="0"/>
    <n v="0"/>
    <n v="0"/>
    <n v="0"/>
    <n v="0"/>
    <n v="0"/>
    <n v="0"/>
    <s v="FN-3030-Misc Intang Plant-FNC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127641.78"/>
    <n v="0"/>
  </r>
  <r>
    <n v="1"/>
    <d v="2020-05-01T00:00:00"/>
    <d v="2021-06-01T00:00:00"/>
    <n v="200216"/>
    <x v="3"/>
    <n v="213641.38"/>
    <n v="0"/>
    <n v="0"/>
    <n v="0"/>
    <n v="127641.78"/>
    <n v="0"/>
    <n v="0"/>
    <n v="0"/>
    <n v="0"/>
    <n v="0"/>
    <n v="0"/>
    <n v="0"/>
    <n v="0"/>
    <n v="0"/>
    <n v="0"/>
    <n v="0"/>
    <s v="FN-3030-Misc Intang Plant-FNC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127641.78"/>
    <n v="0"/>
  </r>
  <r>
    <n v="1"/>
    <d v="2020-05-01T00:00:00"/>
    <d v="2021-06-01T00:00:00"/>
    <n v="200216"/>
    <x v="4"/>
    <n v="213641.38"/>
    <n v="0"/>
    <n v="0"/>
    <n v="0"/>
    <n v="127641.78"/>
    <n v="0"/>
    <n v="0"/>
    <n v="0"/>
    <n v="0"/>
    <n v="0"/>
    <n v="0"/>
    <n v="0"/>
    <n v="0"/>
    <n v="0"/>
    <n v="0"/>
    <n v="0"/>
    <s v="FN-3030-Misc Intang Plant-FNC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127641.78"/>
    <n v="0"/>
  </r>
  <r>
    <n v="1"/>
    <d v="2020-05-01T00:00:00"/>
    <d v="2021-06-01T00:00:00"/>
    <n v="200216"/>
    <x v="5"/>
    <n v="213641.38"/>
    <n v="0"/>
    <n v="0"/>
    <n v="0"/>
    <n v="127641.78"/>
    <n v="0"/>
    <n v="0"/>
    <n v="0"/>
    <n v="0"/>
    <n v="0"/>
    <n v="0"/>
    <n v="0"/>
    <n v="0"/>
    <n v="0"/>
    <n v="0"/>
    <n v="0"/>
    <s v="FN-3030-Misc Intang Plant-FNC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127641.78"/>
    <n v="0"/>
  </r>
  <r>
    <n v="1"/>
    <d v="2020-05-01T00:00:00"/>
    <d v="2021-06-01T00:00:00"/>
    <n v="200262"/>
    <x v="0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FB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2"/>
    <x v="1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FB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2"/>
    <x v="2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FB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2"/>
    <x v="3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FB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2"/>
    <x v="4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FB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262"/>
    <x v="5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FB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8"/>
    <x v="0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S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8"/>
    <x v="1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S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8"/>
    <x v="2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S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8"/>
    <x v="3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S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8"/>
    <x v="4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S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0-05-01T00:00:00"/>
    <d v="2021-06-01T00:00:00"/>
    <n v="200308"/>
    <x v="5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S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515"/>
    <x v="6"/>
    <n v="23328.06"/>
    <n v="23328.06"/>
    <n v="0.03"/>
    <n v="58.32"/>
    <n v="23328.06"/>
    <n v="0"/>
    <n v="0"/>
    <n v="-58.32"/>
    <n v="0"/>
    <n v="0"/>
    <n v="0"/>
    <n v="0"/>
    <n v="0"/>
    <n v="0"/>
    <n v="0"/>
    <n v="0"/>
    <s v="CF-3010-Organization"/>
    <x v="0"/>
    <n v="4"/>
    <s v="Common Intangible Plant"/>
    <s v="301-Organization"/>
    <n v="0"/>
    <n v="0"/>
    <x v="0"/>
    <n v="0"/>
    <n v="0"/>
    <n v="0"/>
    <n v="23328.06"/>
    <n v="0"/>
    <n v="0"/>
    <n v="0"/>
    <n v="0"/>
    <n v="0"/>
    <n v="0"/>
    <n v="0"/>
    <n v="0"/>
    <n v="0"/>
    <n v="0"/>
    <n v="23328.06"/>
    <n v="0"/>
  </r>
  <r>
    <n v="1"/>
    <d v="2021-07-01T00:00:00"/>
    <d v="2021-08-01T00:00:00"/>
    <n v="515"/>
    <x v="7"/>
    <n v="23328.06"/>
    <n v="23328.06"/>
    <n v="0.03"/>
    <n v="58.32"/>
    <n v="23328.06"/>
    <n v="0"/>
    <n v="0"/>
    <n v="-58.32"/>
    <n v="0"/>
    <n v="0"/>
    <n v="0"/>
    <n v="0"/>
    <n v="0"/>
    <n v="0"/>
    <n v="0"/>
    <n v="0"/>
    <s v="CF-3010-Organization"/>
    <x v="0"/>
    <n v="4"/>
    <s v="Common Intangible Plant"/>
    <s v="301-Organization"/>
    <n v="0"/>
    <n v="0"/>
    <x v="0"/>
    <n v="0"/>
    <n v="0"/>
    <n v="0"/>
    <n v="23328.06"/>
    <n v="0"/>
    <n v="0"/>
    <n v="0"/>
    <n v="0"/>
    <n v="0"/>
    <n v="0"/>
    <n v="0"/>
    <n v="0"/>
    <n v="0"/>
    <n v="0"/>
    <n v="23328.06"/>
    <n v="0"/>
  </r>
  <r>
    <n v="1"/>
    <d v="2021-07-01T00:00:00"/>
    <d v="2021-08-01T00:00:00"/>
    <n v="422"/>
    <x v="6"/>
    <n v="25081.87"/>
    <n v="25081.87"/>
    <n v="0"/>
    <n v="0"/>
    <n v="0"/>
    <n v="0"/>
    <n v="0"/>
    <n v="0"/>
    <n v="0"/>
    <n v="0"/>
    <n v="0"/>
    <n v="0"/>
    <n v="0"/>
    <n v="0"/>
    <n v="0"/>
    <n v="0"/>
    <s v="CF-3050-Struc&amp;Impr"/>
    <x v="1"/>
    <n v="14"/>
    <s v="Manufactured Gas Production Plant"/>
    <s v="304-G-Land and Land Rights"/>
    <n v="0"/>
    <n v="0"/>
    <x v="0"/>
    <n v="0"/>
    <n v="0"/>
    <n v="0"/>
    <n v="25081.87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422"/>
    <x v="7"/>
    <n v="25081.87"/>
    <n v="25081.87"/>
    <n v="0"/>
    <n v="0"/>
    <n v="0"/>
    <n v="0"/>
    <n v="0"/>
    <n v="0"/>
    <n v="0"/>
    <n v="0"/>
    <n v="0"/>
    <n v="0"/>
    <n v="0"/>
    <n v="0"/>
    <n v="0"/>
    <n v="0"/>
    <s v="CF-3050-Struc&amp;Impr"/>
    <x v="1"/>
    <n v="14"/>
    <s v="Manufactured Gas Production Plant"/>
    <s v="304-G-Land and Land Rights"/>
    <n v="0"/>
    <n v="0"/>
    <x v="0"/>
    <n v="0"/>
    <n v="0"/>
    <n v="0"/>
    <n v="25081.87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424"/>
    <x v="6"/>
    <n v="0"/>
    <n v="0"/>
    <n v="5.5E-2"/>
    <n v="0"/>
    <n v="0"/>
    <n v="0"/>
    <n v="0"/>
    <n v="0"/>
    <n v="0"/>
    <n v="0"/>
    <n v="0"/>
    <n v="0"/>
    <n v="0"/>
    <n v="0"/>
    <n v="0"/>
    <n v="0"/>
    <s v="CF-3741-Land Rights"/>
    <x v="2"/>
    <n v="15"/>
    <s v="Nat Gas Distribution Plant"/>
    <s v="3741-Land Rights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424"/>
    <x v="7"/>
    <n v="0"/>
    <n v="0"/>
    <n v="5.5E-2"/>
    <n v="0"/>
    <n v="0"/>
    <n v="0"/>
    <n v="0"/>
    <n v="0"/>
    <n v="0"/>
    <n v="0"/>
    <n v="0"/>
    <n v="0"/>
    <n v="0"/>
    <n v="0"/>
    <n v="0"/>
    <n v="0"/>
    <s v="CF-3741-Land Rights"/>
    <x v="2"/>
    <n v="15"/>
    <s v="Nat Gas Distribution Plant"/>
    <s v="3741-Land Rights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423"/>
    <x v="6"/>
    <n v="212190.55"/>
    <n v="212190.55"/>
    <n v="0"/>
    <n v="0"/>
    <n v="0"/>
    <n v="0"/>
    <n v="0"/>
    <n v="0"/>
    <n v="0"/>
    <n v="0"/>
    <n v="0"/>
    <n v="0"/>
    <n v="0"/>
    <n v="0"/>
    <n v="0"/>
    <n v="0"/>
    <s v="CF-3740-Land &amp; Land Rights"/>
    <x v="3"/>
    <n v="15"/>
    <s v="Nat Gas Distribution Plant"/>
    <s v="374-Land - Distribution"/>
    <n v="0"/>
    <n v="0"/>
    <x v="0"/>
    <n v="0"/>
    <n v="0"/>
    <n v="0"/>
    <n v="212190.55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423"/>
    <x v="7"/>
    <n v="212190.55"/>
    <n v="212190.55"/>
    <n v="0"/>
    <n v="0"/>
    <n v="0"/>
    <n v="0"/>
    <n v="0"/>
    <n v="0"/>
    <n v="0"/>
    <n v="0"/>
    <n v="0"/>
    <n v="0"/>
    <n v="0"/>
    <n v="0"/>
    <n v="0"/>
    <n v="0"/>
    <s v="CF-3740-Land &amp; Land Rights"/>
    <x v="3"/>
    <n v="15"/>
    <s v="Nat Gas Distribution Plant"/>
    <s v="374-Land - Distribution"/>
    <n v="0"/>
    <n v="0"/>
    <x v="0"/>
    <n v="0"/>
    <n v="0"/>
    <n v="0"/>
    <n v="212190.55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425"/>
    <x v="6"/>
    <n v="812136.78"/>
    <n v="812136.78"/>
    <n v="2.5000000000000001E-2"/>
    <n v="1691.95"/>
    <n v="257721.25"/>
    <n v="0"/>
    <n v="0"/>
    <n v="0"/>
    <n v="0"/>
    <n v="0"/>
    <n v="0"/>
    <n v="0"/>
    <n v="0"/>
    <n v="0"/>
    <n v="0"/>
    <n v="0"/>
    <s v="CF-3750-Struc&amp;Impr"/>
    <x v="4"/>
    <n v="15"/>
    <s v="Nat Gas Distribution Plant"/>
    <s v="375-Structures and Improvements"/>
    <n v="0"/>
    <n v="0"/>
    <x v="0"/>
    <n v="0"/>
    <n v="15724.92"/>
    <n v="0"/>
    <n v="812136.78"/>
    <n v="0"/>
    <n v="0"/>
    <n v="0"/>
    <n v="0"/>
    <n v="0"/>
    <n v="0"/>
    <n v="0"/>
    <n v="1691.95"/>
    <n v="1691.95"/>
    <n v="0"/>
    <n v="273446.17"/>
    <n v="1691.95"/>
  </r>
  <r>
    <n v="1"/>
    <d v="2021-07-01T00:00:00"/>
    <d v="2021-08-01T00:00:00"/>
    <n v="425"/>
    <x v="7"/>
    <n v="812136.78"/>
    <n v="812136.78"/>
    <n v="2.5000000000000001E-2"/>
    <n v="1691.95"/>
    <n v="259413.2"/>
    <n v="0"/>
    <n v="0"/>
    <n v="0"/>
    <n v="0"/>
    <n v="0"/>
    <n v="0"/>
    <n v="0"/>
    <n v="0"/>
    <n v="0"/>
    <n v="0"/>
    <n v="0"/>
    <s v="CF-3750-Struc&amp;Impr"/>
    <x v="4"/>
    <n v="15"/>
    <s v="Nat Gas Distribution Plant"/>
    <s v="375-Structures and Improvements"/>
    <n v="0"/>
    <n v="0"/>
    <x v="0"/>
    <n v="0"/>
    <n v="15724.92"/>
    <n v="0"/>
    <n v="812136.78"/>
    <n v="0"/>
    <n v="0"/>
    <n v="0"/>
    <n v="0"/>
    <n v="0"/>
    <n v="0"/>
    <n v="0"/>
    <n v="1691.95"/>
    <n v="1691.95"/>
    <n v="0"/>
    <n v="275138.12"/>
    <n v="1691.95"/>
  </r>
  <r>
    <n v="1"/>
    <d v="2021-07-01T00:00:00"/>
    <d v="2021-08-01T00:00:00"/>
    <n v="426"/>
    <x v="6"/>
    <n v="35037781.649999999"/>
    <n v="35037781.649999999"/>
    <n v="1.8100000000000002E-2"/>
    <n v="52848.65"/>
    <n v="8483344.8200000003"/>
    <n v="0"/>
    <n v="0"/>
    <n v="0"/>
    <n v="0"/>
    <n v="0"/>
    <n v="0"/>
    <n v="0"/>
    <n v="-759.39"/>
    <n v="0"/>
    <n v="0"/>
    <n v="0"/>
    <s v="CF-3761-Mains PL"/>
    <x v="5"/>
    <n v="15"/>
    <s v="Nat Gas Distribution Plant"/>
    <s v="3761-Mains - Plastic"/>
    <n v="0"/>
    <n v="0"/>
    <x v="0"/>
    <n v="8467.4599999999991"/>
    <n v="2717174"/>
    <n v="2.8999999999999998E-3"/>
    <n v="35037781.649999999"/>
    <n v="0"/>
    <n v="0"/>
    <n v="0"/>
    <n v="0"/>
    <n v="0"/>
    <n v="0"/>
    <n v="8467.4600000000009"/>
    <n v="52848.65"/>
    <n v="52848.65"/>
    <n v="8467.4599999999991"/>
    <n v="11200518.82"/>
    <n v="61316.11"/>
  </r>
  <r>
    <n v="1"/>
    <d v="2021-07-01T00:00:00"/>
    <d v="2021-08-01T00:00:00"/>
    <n v="426"/>
    <x v="7"/>
    <n v="35174574.93"/>
    <n v="35174574.93"/>
    <n v="1.8100000000000002E-2"/>
    <n v="53054.98"/>
    <n v="8536399.8000000007"/>
    <n v="0"/>
    <n v="0"/>
    <n v="0"/>
    <n v="0"/>
    <n v="0"/>
    <n v="0"/>
    <n v="0"/>
    <n v="0"/>
    <n v="0"/>
    <n v="0"/>
    <n v="0"/>
    <s v="CF-3761-Mains PL"/>
    <x v="5"/>
    <n v="15"/>
    <s v="Nat Gas Distribution Plant"/>
    <s v="3761-Mains - Plastic"/>
    <n v="0"/>
    <n v="0"/>
    <x v="0"/>
    <n v="8500.52"/>
    <n v="2725674.52"/>
    <n v="2.8999999999999998E-3"/>
    <n v="35174574.93"/>
    <n v="0"/>
    <n v="0"/>
    <n v="0"/>
    <n v="0"/>
    <n v="0"/>
    <n v="0"/>
    <n v="8500.52"/>
    <n v="53054.98"/>
    <n v="53054.98"/>
    <n v="8500.52"/>
    <n v="11262074.32"/>
    <n v="61555.5"/>
  </r>
  <r>
    <n v="1"/>
    <d v="2021-07-01T00:00:00"/>
    <d v="2021-08-01T00:00:00"/>
    <n v="427"/>
    <x v="6"/>
    <n v="21002739.890000001"/>
    <n v="21002739.890000001"/>
    <n v="1.719E-2"/>
    <n v="30086.42"/>
    <n v="6348712.4400000004"/>
    <n v="0"/>
    <n v="-8999.08"/>
    <n v="0"/>
    <n v="0"/>
    <n v="0"/>
    <n v="0"/>
    <n v="0"/>
    <n v="0"/>
    <n v="0"/>
    <n v="0"/>
    <n v="0"/>
    <s v="CF-3762-Mains ST"/>
    <x v="6"/>
    <n v="15"/>
    <s v="Nat Gas Distribution Plant"/>
    <s v="3762-Mains - Other"/>
    <n v="0"/>
    <n v="0"/>
    <x v="0"/>
    <n v="8418.6"/>
    <n v="109777.06"/>
    <n v="4.81E-3"/>
    <n v="21002739.890000001"/>
    <n v="0"/>
    <n v="0"/>
    <n v="0"/>
    <n v="0"/>
    <n v="0"/>
    <n v="0"/>
    <n v="8418.6"/>
    <n v="30086.420000000002"/>
    <n v="30086.42"/>
    <n v="8418.6"/>
    <n v="6458489.5"/>
    <n v="38505.019999999997"/>
  </r>
  <r>
    <n v="1"/>
    <d v="2021-07-01T00:00:00"/>
    <d v="2021-08-01T00:00:00"/>
    <n v="427"/>
    <x v="7"/>
    <n v="21587523.609999999"/>
    <n v="21587523.609999999"/>
    <n v="1.719E-2"/>
    <n v="30924.13"/>
    <n v="6379636.5700000003"/>
    <n v="0"/>
    <n v="0"/>
    <n v="0"/>
    <n v="0"/>
    <n v="0"/>
    <n v="0"/>
    <n v="0"/>
    <n v="0"/>
    <n v="0"/>
    <n v="0"/>
    <n v="0"/>
    <s v="CF-3762-Mains ST"/>
    <x v="6"/>
    <n v="15"/>
    <s v="Nat Gas Distribution Plant"/>
    <s v="3762-Mains - Other"/>
    <n v="0"/>
    <n v="0"/>
    <x v="0"/>
    <n v="8653"/>
    <n v="118430.06"/>
    <n v="4.81E-3"/>
    <n v="21587523.609999999"/>
    <n v="0"/>
    <n v="0"/>
    <n v="0"/>
    <n v="0"/>
    <n v="0"/>
    <n v="0"/>
    <n v="8653"/>
    <n v="30924.13"/>
    <n v="30924.13"/>
    <n v="8653"/>
    <n v="6498066.6299999999"/>
    <n v="39577.130000000005"/>
  </r>
  <r>
    <n v="1"/>
    <d v="2021-07-01T00:00:00"/>
    <d v="2021-08-01T00:00:00"/>
    <n v="428"/>
    <x v="6"/>
    <n v="37816295.960000001"/>
    <n v="37816295.960000001"/>
    <n v="1.8100000000000002E-2"/>
    <n v="57039.58"/>
    <n v="3434501.79"/>
    <n v="0"/>
    <n v="0"/>
    <n v="0"/>
    <n v="0"/>
    <n v="0"/>
    <n v="0"/>
    <n v="0"/>
    <n v="0"/>
    <n v="759.39"/>
    <n v="0"/>
    <n v="0"/>
    <s v="CF-376G-Mains GRIP"/>
    <x v="7"/>
    <n v="15"/>
    <s v="Nat Gas Distribution Plant"/>
    <s v="376G-Mains Plastic-GRIP"/>
    <n v="0"/>
    <n v="0"/>
    <x v="0"/>
    <n v="9138.94"/>
    <n v="221326.34"/>
    <n v="2.8999999999999998E-3"/>
    <n v="37816295.960000001"/>
    <n v="0"/>
    <n v="0"/>
    <n v="0"/>
    <n v="0"/>
    <n v="0"/>
    <n v="0"/>
    <n v="9138.94"/>
    <n v="57039.58"/>
    <n v="57039.58"/>
    <n v="9138.94"/>
    <n v="3655828.13"/>
    <n v="66178.52"/>
  </r>
  <r>
    <n v="1"/>
    <d v="2021-07-01T00:00:00"/>
    <d v="2021-08-01T00:00:00"/>
    <n v="428"/>
    <x v="7"/>
    <n v="37830982.979999997"/>
    <n v="37830982.979999997"/>
    <n v="1.8100000000000002E-2"/>
    <n v="57061.73"/>
    <n v="3491563.52"/>
    <n v="0"/>
    <n v="0"/>
    <n v="0"/>
    <n v="0"/>
    <n v="0"/>
    <n v="0"/>
    <n v="0"/>
    <n v="0"/>
    <n v="0"/>
    <n v="0"/>
    <n v="0"/>
    <s v="CF-376G-Mains GRIP"/>
    <x v="7"/>
    <n v="15"/>
    <s v="Nat Gas Distribution Plant"/>
    <s v="376G-Mains Plastic-GRIP"/>
    <n v="0"/>
    <n v="0"/>
    <x v="0"/>
    <n v="9142.49"/>
    <n v="230468.83"/>
    <n v="2.8999999999999998E-3"/>
    <n v="37830982.979999997"/>
    <n v="0"/>
    <n v="0"/>
    <n v="0"/>
    <n v="0"/>
    <n v="0"/>
    <n v="0"/>
    <n v="9142.49"/>
    <n v="57061.73"/>
    <n v="57061.73"/>
    <n v="9142.49"/>
    <n v="3722032.35"/>
    <n v="66204.22"/>
  </r>
  <r>
    <n v="1"/>
    <d v="2021-07-01T00:00:00"/>
    <d v="2021-08-01T00:00:00"/>
    <n v="429"/>
    <x v="6"/>
    <n v="2874480.33"/>
    <n v="2874480.33"/>
    <n v="3.3329999999999999E-2"/>
    <n v="7983.87"/>
    <n v="964367.61"/>
    <n v="0"/>
    <n v="0"/>
    <n v="0"/>
    <n v="0"/>
    <n v="0"/>
    <n v="0"/>
    <n v="0"/>
    <n v="0"/>
    <n v="0"/>
    <n v="0"/>
    <n v="0"/>
    <s v="CF-3780-M&amp;R Stat Eq-Gen"/>
    <x v="8"/>
    <n v="15"/>
    <s v="Nat Gas Distribution Plant"/>
    <s v="378-M&amp;R Stat Equip-Gen"/>
    <n v="0"/>
    <n v="0"/>
    <x v="0"/>
    <n v="400.03"/>
    <n v="-225.48"/>
    <n v="1.67E-3"/>
    <n v="2874480.33"/>
    <n v="0"/>
    <n v="0"/>
    <n v="0"/>
    <n v="0"/>
    <n v="0"/>
    <n v="0"/>
    <n v="400.03000000000003"/>
    <n v="7983.87"/>
    <n v="7983.87"/>
    <n v="400.03"/>
    <n v="964142.13"/>
    <n v="8383.9"/>
  </r>
  <r>
    <n v="1"/>
    <d v="2021-07-01T00:00:00"/>
    <d v="2021-08-01T00:00:00"/>
    <n v="429"/>
    <x v="7"/>
    <n v="2874480.33"/>
    <n v="2874480.33"/>
    <n v="3.3329999999999999E-2"/>
    <n v="7983.87"/>
    <n v="972351.48"/>
    <n v="0"/>
    <n v="0"/>
    <n v="0"/>
    <n v="0"/>
    <n v="0"/>
    <n v="0"/>
    <n v="0"/>
    <n v="0"/>
    <n v="0"/>
    <n v="0"/>
    <n v="0"/>
    <s v="CF-3780-M&amp;R Stat Eq-Gen"/>
    <x v="8"/>
    <n v="15"/>
    <s v="Nat Gas Distribution Plant"/>
    <s v="378-M&amp;R Stat Equip-Gen"/>
    <n v="0"/>
    <n v="0"/>
    <x v="0"/>
    <n v="400.03"/>
    <n v="174.55"/>
    <n v="1.67E-3"/>
    <n v="2874480.33"/>
    <n v="0"/>
    <n v="0"/>
    <n v="0"/>
    <n v="0"/>
    <n v="0"/>
    <n v="0"/>
    <n v="400.03000000000003"/>
    <n v="7983.87"/>
    <n v="7983.87"/>
    <n v="400.03"/>
    <n v="972526.03"/>
    <n v="8383.9"/>
  </r>
  <r>
    <n v="1"/>
    <d v="2021-07-01T00:00:00"/>
    <d v="2021-08-01T00:00:00"/>
    <n v="430"/>
    <x v="6"/>
    <n v="7583781.7199999997"/>
    <n v="7583781.7199999997"/>
    <n v="2.9520000000000001E-2"/>
    <n v="18656.099999999999"/>
    <n v="2939217.9"/>
    <n v="0"/>
    <n v="0"/>
    <n v="0"/>
    <n v="0"/>
    <n v="0"/>
    <n v="0"/>
    <n v="0"/>
    <n v="0"/>
    <n v="0"/>
    <n v="0"/>
    <n v="0"/>
    <s v="CF-3790-M&amp;R Stat Eq-CGate"/>
    <x v="9"/>
    <n v="15"/>
    <s v="Nat Gas Distribution Plant"/>
    <s v="379-M&amp;R Stat Equip-Cgate"/>
    <n v="0"/>
    <n v="0"/>
    <x v="0"/>
    <n v="935.33"/>
    <n v="136380.76999999999"/>
    <n v="1.48E-3"/>
    <n v="7583781.7199999997"/>
    <n v="0"/>
    <n v="0"/>
    <n v="0"/>
    <n v="0"/>
    <n v="0"/>
    <n v="0"/>
    <n v="935.33"/>
    <n v="18656.100000000002"/>
    <n v="18656.099999999999"/>
    <n v="935.33"/>
    <n v="3075598.67"/>
    <n v="19591.43"/>
  </r>
  <r>
    <n v="1"/>
    <d v="2021-07-01T00:00:00"/>
    <d v="2021-08-01T00:00:00"/>
    <n v="430"/>
    <x v="7"/>
    <n v="7583781.7199999997"/>
    <n v="7583781.7199999997"/>
    <n v="2.9520000000000001E-2"/>
    <n v="18656.099999999999"/>
    <n v="2957874"/>
    <n v="0"/>
    <n v="0"/>
    <n v="0"/>
    <n v="0"/>
    <n v="0"/>
    <n v="0"/>
    <n v="0"/>
    <n v="0"/>
    <n v="0"/>
    <n v="0"/>
    <n v="0"/>
    <s v="CF-3790-M&amp;R Stat Eq-CGate"/>
    <x v="9"/>
    <n v="15"/>
    <s v="Nat Gas Distribution Plant"/>
    <s v="379-M&amp;R Stat Equip-Cgate"/>
    <n v="0"/>
    <n v="0"/>
    <x v="0"/>
    <n v="935.33"/>
    <n v="137316.1"/>
    <n v="1.48E-3"/>
    <n v="7583781.7199999997"/>
    <n v="0"/>
    <n v="0"/>
    <n v="0"/>
    <n v="0"/>
    <n v="0"/>
    <n v="0"/>
    <n v="935.33"/>
    <n v="18656.100000000002"/>
    <n v="18656.099999999999"/>
    <n v="935.33"/>
    <n v="3095190.1"/>
    <n v="19591.43"/>
  </r>
  <r>
    <n v="1"/>
    <d v="2021-07-01T00:00:00"/>
    <d v="2021-08-01T00:00:00"/>
    <n v="431"/>
    <x v="6"/>
    <n v="16311701.119999999"/>
    <n v="16311701.119999999"/>
    <n v="1.8030000000000001E-2"/>
    <n v="24508.33"/>
    <n v="2663719.8199999998"/>
    <n v="0"/>
    <n v="-101.14"/>
    <n v="0"/>
    <n v="0"/>
    <n v="0"/>
    <n v="0"/>
    <n v="0"/>
    <n v="0"/>
    <n v="0"/>
    <n v="0"/>
    <n v="0"/>
    <s v="CF-3801-Services PL"/>
    <x v="10"/>
    <n v="15"/>
    <s v="Nat Gas Distribution Plant"/>
    <s v="3801-Services - Plastic"/>
    <n v="0"/>
    <n v="0"/>
    <x v="0"/>
    <n v="5396.45"/>
    <n v="971851.43"/>
    <n v="3.9699999999999996E-3"/>
    <n v="16311701.119999999"/>
    <n v="0"/>
    <n v="0"/>
    <n v="0"/>
    <n v="0"/>
    <n v="0"/>
    <n v="0"/>
    <n v="5396.45"/>
    <n v="24508.33"/>
    <n v="24508.33"/>
    <n v="5396.45"/>
    <n v="3635571.25"/>
    <n v="29904.780000000002"/>
  </r>
  <r>
    <n v="1"/>
    <d v="2021-07-01T00:00:00"/>
    <d v="2021-08-01T00:00:00"/>
    <n v="431"/>
    <x v="7"/>
    <n v="16406726.220000001"/>
    <n v="16406726.220000001"/>
    <n v="1.8030000000000001E-2"/>
    <n v="24651.11"/>
    <n v="2688370.93"/>
    <n v="0"/>
    <n v="0"/>
    <n v="0"/>
    <n v="0"/>
    <n v="0"/>
    <n v="0"/>
    <n v="0"/>
    <n v="0"/>
    <n v="0"/>
    <n v="0"/>
    <n v="0"/>
    <s v="CF-3801-Services PL"/>
    <x v="10"/>
    <n v="15"/>
    <s v="Nat Gas Distribution Plant"/>
    <s v="3801-Services - Plastic"/>
    <n v="0"/>
    <n v="0"/>
    <x v="0"/>
    <n v="5427.89"/>
    <n v="977279.32"/>
    <n v="3.9699999999999996E-3"/>
    <n v="16406726.220000001"/>
    <n v="0"/>
    <n v="0"/>
    <n v="0"/>
    <n v="0"/>
    <n v="0"/>
    <n v="0"/>
    <n v="5427.89"/>
    <n v="24651.11"/>
    <n v="24651.11"/>
    <n v="5427.89"/>
    <n v="3665650.25"/>
    <n v="30079"/>
  </r>
  <r>
    <n v="1"/>
    <d v="2021-07-01T00:00:00"/>
    <d v="2021-08-01T00:00:00"/>
    <n v="432"/>
    <x v="6"/>
    <n v="15163.89"/>
    <n v="15163.89"/>
    <n v="4.0890000000000003E-2"/>
    <n v="51.67"/>
    <n v="-420264.14"/>
    <n v="0"/>
    <n v="0"/>
    <n v="0"/>
    <n v="0"/>
    <n v="0"/>
    <n v="0"/>
    <n v="0"/>
    <n v="0"/>
    <n v="0"/>
    <n v="0"/>
    <n v="0"/>
    <s v="CF-3802-Services ST"/>
    <x v="11"/>
    <n v="15"/>
    <s v="Nat Gas Distribution Plant"/>
    <s v="3802-Services - Other"/>
    <n v="0"/>
    <n v="0"/>
    <x v="0"/>
    <n v="64.59"/>
    <n v="53324.07"/>
    <n v="5.1110000000000003E-2"/>
    <n v="15163.89"/>
    <n v="0"/>
    <n v="0"/>
    <n v="0"/>
    <n v="0"/>
    <n v="0"/>
    <n v="0"/>
    <n v="64.59"/>
    <n v="51.67"/>
    <n v="51.67"/>
    <n v="64.59"/>
    <n v="-366940.07"/>
    <n v="116.26"/>
  </r>
  <r>
    <n v="1"/>
    <d v="2021-07-01T00:00:00"/>
    <d v="2021-08-01T00:00:00"/>
    <n v="432"/>
    <x v="7"/>
    <n v="15177.36"/>
    <n v="15177.36"/>
    <n v="4.0890000000000003E-2"/>
    <n v="51.72"/>
    <n v="-420212.42"/>
    <n v="0"/>
    <n v="-1288.55"/>
    <n v="0"/>
    <n v="0"/>
    <n v="0"/>
    <n v="0"/>
    <n v="0"/>
    <n v="0"/>
    <n v="0"/>
    <n v="0"/>
    <n v="0"/>
    <s v="CF-3802-Services ST"/>
    <x v="11"/>
    <n v="15"/>
    <s v="Nat Gas Distribution Plant"/>
    <s v="3802-Services - Other"/>
    <n v="0"/>
    <n v="0"/>
    <x v="0"/>
    <n v="64.64"/>
    <n v="52100.160000000003"/>
    <n v="5.1110000000000003E-2"/>
    <n v="15177.36"/>
    <n v="0"/>
    <n v="0"/>
    <n v="0"/>
    <n v="0"/>
    <n v="0"/>
    <n v="0"/>
    <n v="64.64"/>
    <n v="51.72"/>
    <n v="51.72"/>
    <n v="64.64"/>
    <n v="-368112.26"/>
    <n v="116.36"/>
  </r>
  <r>
    <n v="1"/>
    <d v="2021-07-01T00:00:00"/>
    <d v="2021-08-01T00:00:00"/>
    <n v="433"/>
    <x v="6"/>
    <n v="3697045.95"/>
    <n v="3697045.95"/>
    <n v="1.8030000000000001E-2"/>
    <n v="5554.81"/>
    <n v="302998.96000000002"/>
    <n v="0"/>
    <n v="-552.45000000000005"/>
    <n v="0"/>
    <n v="0"/>
    <n v="0"/>
    <n v="0"/>
    <n v="0"/>
    <n v="0"/>
    <n v="0"/>
    <n v="0"/>
    <n v="0"/>
    <s v="CF-380G-Services GRIP"/>
    <x v="12"/>
    <n v="15"/>
    <s v="Nat Gas Distribution Plant"/>
    <s v="380G-Services Plastic-GRIP"/>
    <n v="0"/>
    <n v="0"/>
    <x v="0"/>
    <n v="1223.1099999999999"/>
    <n v="35784.559999999998"/>
    <n v="3.9699999999999996E-3"/>
    <n v="3697045.95"/>
    <n v="0"/>
    <n v="0"/>
    <n v="0"/>
    <n v="0"/>
    <n v="0"/>
    <n v="0"/>
    <n v="1223.1100000000001"/>
    <n v="5554.81"/>
    <n v="5554.81"/>
    <n v="1223.1099999999999"/>
    <n v="338783.52"/>
    <n v="6777.92"/>
  </r>
  <r>
    <n v="1"/>
    <d v="2021-07-01T00:00:00"/>
    <d v="2021-08-01T00:00:00"/>
    <n v="433"/>
    <x v="7"/>
    <n v="3708485.03"/>
    <n v="3708485.03"/>
    <n v="1.8030000000000001E-2"/>
    <n v="5572"/>
    <n v="308570.96000000002"/>
    <n v="0"/>
    <n v="-615.39"/>
    <n v="0"/>
    <n v="0"/>
    <n v="0"/>
    <n v="0"/>
    <n v="0"/>
    <n v="0"/>
    <n v="0"/>
    <n v="0"/>
    <n v="0"/>
    <s v="CF-380G-Services GRIP"/>
    <x v="12"/>
    <n v="15"/>
    <s v="Nat Gas Distribution Plant"/>
    <s v="380G-Services Plastic-GRIP"/>
    <n v="0"/>
    <n v="0"/>
    <x v="0"/>
    <n v="1226.8900000000001"/>
    <n v="36396.06"/>
    <n v="3.9699999999999996E-3"/>
    <n v="3708485.03"/>
    <n v="0"/>
    <n v="0"/>
    <n v="0"/>
    <n v="0"/>
    <n v="0"/>
    <n v="0"/>
    <n v="1226.8900000000001"/>
    <n v="5572"/>
    <n v="5572"/>
    <n v="1226.8900000000001"/>
    <n v="344967.02"/>
    <n v="6798.89"/>
  </r>
  <r>
    <n v="1"/>
    <d v="2021-07-01T00:00:00"/>
    <d v="2021-08-01T00:00:00"/>
    <n v="434"/>
    <x v="6"/>
    <n v="6297149.4500000002"/>
    <n v="6297149.4500000002"/>
    <n v="3.5999999999999997E-2"/>
    <n v="18891.45"/>
    <n v="1683279.32"/>
    <n v="0"/>
    <n v="0"/>
    <n v="0"/>
    <n v="0"/>
    <n v="0"/>
    <n v="0"/>
    <n v="0"/>
    <n v="0"/>
    <n v="0"/>
    <n v="0"/>
    <n v="0"/>
    <s v="CF-3810-Meters"/>
    <x v="13"/>
    <n v="15"/>
    <s v="Nat Gas Distribution Plant"/>
    <s v="381-Meters"/>
    <n v="0"/>
    <n v="0"/>
    <x v="0"/>
    <n v="0"/>
    <n v="0"/>
    <n v="0"/>
    <n v="6297149.4500000002"/>
    <n v="0"/>
    <n v="0"/>
    <n v="0"/>
    <n v="0"/>
    <n v="0"/>
    <n v="0"/>
    <n v="0"/>
    <n v="18891.45"/>
    <n v="18891.45"/>
    <n v="0"/>
    <n v="1683279.32"/>
    <n v="18891.45"/>
  </r>
  <r>
    <n v="1"/>
    <d v="2021-07-01T00:00:00"/>
    <d v="2021-08-01T00:00:00"/>
    <n v="434"/>
    <x v="7"/>
    <n v="6299968.3899999997"/>
    <n v="6299968.3899999997"/>
    <n v="3.5999999999999997E-2"/>
    <n v="18899.91"/>
    <n v="1702179.23"/>
    <n v="0"/>
    <n v="0"/>
    <n v="0"/>
    <n v="0"/>
    <n v="0"/>
    <n v="0"/>
    <n v="0"/>
    <n v="0"/>
    <n v="0"/>
    <n v="0"/>
    <n v="0"/>
    <s v="CF-3810-Meters"/>
    <x v="13"/>
    <n v="15"/>
    <s v="Nat Gas Distribution Plant"/>
    <s v="381-Meters"/>
    <n v="0"/>
    <n v="0"/>
    <x v="0"/>
    <n v="0"/>
    <n v="0"/>
    <n v="0"/>
    <n v="6299968.3899999997"/>
    <n v="0"/>
    <n v="0"/>
    <n v="0"/>
    <n v="0"/>
    <n v="0"/>
    <n v="0"/>
    <n v="0"/>
    <n v="18899.91"/>
    <n v="18899.91"/>
    <n v="0"/>
    <n v="1702179.23"/>
    <n v="18899.91"/>
  </r>
  <r>
    <n v="1"/>
    <d v="2021-07-01T00:00:00"/>
    <d v="2021-08-01T00:00:00"/>
    <n v="435"/>
    <x v="6"/>
    <n v="2216410.7599999998"/>
    <n v="2216410.7599999998"/>
    <n v="4.2999999999999997E-2"/>
    <n v="7942.14"/>
    <n v="1307786.8999999999"/>
    <n v="0"/>
    <n v="0"/>
    <n v="0"/>
    <n v="0"/>
    <n v="0"/>
    <n v="0"/>
    <n v="0"/>
    <n v="0"/>
    <n v="0"/>
    <n v="0"/>
    <n v="0"/>
    <s v="CF-3811-Meters-MTU/DCU"/>
    <x v="14"/>
    <n v="15"/>
    <s v="Nat Gas Distribution Plant"/>
    <s v="381-Meters"/>
    <n v="0"/>
    <n v="0"/>
    <x v="0"/>
    <n v="0"/>
    <n v="0"/>
    <n v="0"/>
    <n v="2216410.7599999998"/>
    <n v="0"/>
    <n v="0"/>
    <n v="0"/>
    <n v="0"/>
    <n v="0"/>
    <n v="0"/>
    <n v="0"/>
    <n v="7942.14"/>
    <n v="7942.14"/>
    <n v="0"/>
    <n v="1307786.8999999999"/>
    <n v="7942.14"/>
  </r>
  <r>
    <n v="1"/>
    <d v="2021-07-01T00:00:00"/>
    <d v="2021-08-01T00:00:00"/>
    <n v="435"/>
    <x v="7"/>
    <n v="2216410.7599999998"/>
    <n v="2216410.7599999998"/>
    <n v="4.2999999999999997E-2"/>
    <n v="7942.14"/>
    <n v="1315729.04"/>
    <n v="0"/>
    <n v="0"/>
    <n v="0"/>
    <n v="0"/>
    <n v="0"/>
    <n v="0"/>
    <n v="0"/>
    <n v="0"/>
    <n v="0"/>
    <n v="0"/>
    <n v="0"/>
    <s v="CF-3811-Meters-MTU/DCU"/>
    <x v="14"/>
    <n v="15"/>
    <s v="Nat Gas Distribution Plant"/>
    <s v="381-Meters"/>
    <n v="0"/>
    <n v="0"/>
    <x v="0"/>
    <n v="0"/>
    <n v="0"/>
    <n v="0"/>
    <n v="2216410.7599999998"/>
    <n v="0"/>
    <n v="0"/>
    <n v="0"/>
    <n v="0"/>
    <n v="0"/>
    <n v="0"/>
    <n v="0"/>
    <n v="7942.14"/>
    <n v="7942.14"/>
    <n v="0"/>
    <n v="1315729.04"/>
    <n v="7942.14"/>
  </r>
  <r>
    <n v="1"/>
    <d v="2021-07-01T00:00:00"/>
    <d v="2021-08-01T00:00:00"/>
    <n v="436"/>
    <x v="6"/>
    <n v="5251920.3600000003"/>
    <n v="5251920.3600000003"/>
    <n v="2.9090000000000001E-2"/>
    <n v="12731.53"/>
    <n v="1529469.97"/>
    <n v="0"/>
    <n v="-624.37"/>
    <n v="0"/>
    <n v="0"/>
    <n v="0"/>
    <n v="0"/>
    <n v="0"/>
    <n v="0"/>
    <n v="0"/>
    <n v="0"/>
    <n v="0"/>
    <s v="CF-3820-Meter Installs"/>
    <x v="15"/>
    <n v="15"/>
    <s v="Nat Gas Distribution Plant"/>
    <s v="382-Meter Installations"/>
    <n v="0"/>
    <n v="0"/>
    <x v="0"/>
    <n v="1273.5899999999999"/>
    <n v="26897.24"/>
    <n v="2.9099999999999998E-3"/>
    <n v="5251920.3600000003"/>
    <n v="0"/>
    <n v="0"/>
    <n v="0"/>
    <n v="0"/>
    <n v="0"/>
    <n v="0"/>
    <n v="1273.5899999999999"/>
    <n v="12731.53"/>
    <n v="12731.53"/>
    <n v="1273.5899999999999"/>
    <n v="1556367.21"/>
    <n v="14005.12"/>
  </r>
  <r>
    <n v="1"/>
    <d v="2021-07-01T00:00:00"/>
    <d v="2021-08-01T00:00:00"/>
    <n v="436"/>
    <x v="7"/>
    <n v="5266429.1900000004"/>
    <n v="5266429.1900000004"/>
    <n v="2.9090000000000001E-2"/>
    <n v="12766.7"/>
    <n v="1542236.67"/>
    <n v="0"/>
    <n v="-3275.43"/>
    <n v="0"/>
    <n v="0"/>
    <n v="0"/>
    <n v="0"/>
    <n v="0"/>
    <n v="0"/>
    <n v="0"/>
    <n v="0"/>
    <n v="0"/>
    <s v="CF-3820-Meter Installs"/>
    <x v="15"/>
    <n v="15"/>
    <s v="Nat Gas Distribution Plant"/>
    <s v="382-Meter Installations"/>
    <n v="0"/>
    <n v="0"/>
    <x v="0"/>
    <n v="1277.1099999999999"/>
    <n v="24898.92"/>
    <n v="2.9099999999999998E-3"/>
    <n v="5266429.1900000004"/>
    <n v="0"/>
    <n v="0"/>
    <n v="0"/>
    <n v="0"/>
    <n v="0"/>
    <n v="0"/>
    <n v="1277.1100000000001"/>
    <n v="12766.7"/>
    <n v="12766.7"/>
    <n v="1277.1099999999999"/>
    <n v="1567135.5899999999"/>
    <n v="14043.810000000001"/>
  </r>
  <r>
    <n v="1"/>
    <d v="2021-07-01T00:00:00"/>
    <d v="2021-08-01T00:00:00"/>
    <n v="437"/>
    <x v="6"/>
    <n v="593040.09"/>
    <n v="593040.09"/>
    <n v="2.3640000000000001E-2"/>
    <n v="1168.29"/>
    <n v="250960.34"/>
    <n v="0"/>
    <n v="0"/>
    <n v="0"/>
    <n v="0"/>
    <n v="0"/>
    <n v="0"/>
    <n v="0"/>
    <n v="0"/>
    <n v="0"/>
    <n v="0"/>
    <n v="0"/>
    <s v="CF-3821-Meter Installs-MTU/DCU"/>
    <x v="16"/>
    <n v="15"/>
    <s v="Nat Gas Distribution Plant"/>
    <s v="382-Meter Installations"/>
    <n v="0"/>
    <n v="0"/>
    <x v="0"/>
    <n v="116.63"/>
    <n v="10641.45"/>
    <n v="2.3600000000000001E-3"/>
    <n v="593040.09"/>
    <n v="0"/>
    <n v="0"/>
    <n v="0"/>
    <n v="0"/>
    <n v="0"/>
    <n v="0"/>
    <n v="116.63"/>
    <n v="1168.29"/>
    <n v="1168.29"/>
    <n v="116.63"/>
    <n v="261601.79"/>
    <n v="1284.92"/>
  </r>
  <r>
    <n v="1"/>
    <d v="2021-07-01T00:00:00"/>
    <d v="2021-08-01T00:00:00"/>
    <n v="437"/>
    <x v="7"/>
    <n v="593040.09"/>
    <n v="593040.09"/>
    <n v="2.3640000000000001E-2"/>
    <n v="1168.29"/>
    <n v="252128.63"/>
    <n v="0"/>
    <n v="0"/>
    <n v="0"/>
    <n v="0"/>
    <n v="0"/>
    <n v="0"/>
    <n v="0"/>
    <n v="0"/>
    <n v="0"/>
    <n v="0"/>
    <n v="0"/>
    <s v="CF-3821-Meter Installs-MTU/DCU"/>
    <x v="16"/>
    <n v="15"/>
    <s v="Nat Gas Distribution Plant"/>
    <s v="382-Meter Installations"/>
    <n v="0"/>
    <n v="0"/>
    <x v="0"/>
    <n v="116.63"/>
    <n v="10758.08"/>
    <n v="2.3600000000000001E-3"/>
    <n v="593040.09"/>
    <n v="0"/>
    <n v="0"/>
    <n v="0"/>
    <n v="0"/>
    <n v="0"/>
    <n v="0"/>
    <n v="116.63"/>
    <n v="1168.29"/>
    <n v="1168.29"/>
    <n v="116.63"/>
    <n v="262886.71000000002"/>
    <n v="1284.92"/>
  </r>
  <r>
    <n v="1"/>
    <d v="2021-07-01T00:00:00"/>
    <d v="2021-08-01T00:00:00"/>
    <n v="438"/>
    <x v="6"/>
    <n v="1955748.6"/>
    <n v="1955748.6"/>
    <n v="3.3000000000000002E-2"/>
    <n v="5378.31"/>
    <n v="952419.05"/>
    <n v="0"/>
    <n v="0"/>
    <n v="0"/>
    <n v="0"/>
    <n v="0"/>
    <n v="0"/>
    <n v="0"/>
    <n v="0"/>
    <n v="0"/>
    <n v="0"/>
    <n v="0"/>
    <s v="CF-3830-House Reg"/>
    <x v="17"/>
    <n v="15"/>
    <s v="Nat Gas Distribution Plant"/>
    <s v="383-House Regulators"/>
    <n v="0"/>
    <n v="0"/>
    <x v="0"/>
    <n v="0"/>
    <n v="0"/>
    <n v="0"/>
    <n v="1955748.6"/>
    <n v="0"/>
    <n v="0"/>
    <n v="0"/>
    <n v="0"/>
    <n v="0"/>
    <n v="0"/>
    <n v="0"/>
    <n v="5378.31"/>
    <n v="5378.31"/>
    <n v="0"/>
    <n v="952419.05"/>
    <n v="5378.31"/>
  </r>
  <r>
    <n v="1"/>
    <d v="2021-07-01T00:00:00"/>
    <d v="2021-08-01T00:00:00"/>
    <n v="438"/>
    <x v="7"/>
    <n v="1955748.6"/>
    <n v="1955748.6"/>
    <n v="3.3000000000000002E-2"/>
    <n v="5378.31"/>
    <n v="957797.36"/>
    <n v="0"/>
    <n v="0"/>
    <n v="0"/>
    <n v="0"/>
    <n v="0"/>
    <n v="0"/>
    <n v="0"/>
    <n v="0"/>
    <n v="0"/>
    <n v="0"/>
    <n v="0"/>
    <s v="CF-3830-House Reg"/>
    <x v="17"/>
    <n v="15"/>
    <s v="Nat Gas Distribution Plant"/>
    <s v="383-House Regulators"/>
    <n v="0"/>
    <n v="0"/>
    <x v="0"/>
    <n v="0"/>
    <n v="0"/>
    <n v="0"/>
    <n v="1955748.6"/>
    <n v="0"/>
    <n v="0"/>
    <n v="0"/>
    <n v="0"/>
    <n v="0"/>
    <n v="0"/>
    <n v="0"/>
    <n v="5378.31"/>
    <n v="5378.31"/>
    <n v="0"/>
    <n v="957797.36"/>
    <n v="5378.31"/>
  </r>
  <r>
    <n v="1"/>
    <d v="2021-07-01T00:00:00"/>
    <d v="2021-08-01T00:00:00"/>
    <n v="439"/>
    <x v="6"/>
    <n v="0"/>
    <n v="0"/>
    <n v="2.7E-2"/>
    <n v="0"/>
    <n v="4.8499999999999996"/>
    <n v="0"/>
    <n v="0"/>
    <n v="0"/>
    <n v="0"/>
    <n v="0"/>
    <n v="0"/>
    <n v="0"/>
    <n v="0"/>
    <n v="0"/>
    <n v="0"/>
    <n v="0"/>
    <s v="CF-3840-House Reg Installs"/>
    <x v="18"/>
    <n v="15"/>
    <s v="Nat Gas Distribution Plant"/>
    <s v="384-House Reg Installations"/>
    <n v="0"/>
    <n v="0"/>
    <x v="0"/>
    <n v="0"/>
    <n v="0"/>
    <n v="0"/>
    <n v="0"/>
    <n v="0"/>
    <n v="0"/>
    <n v="0"/>
    <n v="0"/>
    <n v="0"/>
    <n v="0"/>
    <n v="0"/>
    <n v="0"/>
    <n v="0"/>
    <n v="0"/>
    <n v="4.8499999999999996"/>
    <n v="0"/>
  </r>
  <r>
    <n v="1"/>
    <d v="2021-07-01T00:00:00"/>
    <d v="2021-08-01T00:00:00"/>
    <n v="439"/>
    <x v="7"/>
    <n v="0"/>
    <n v="0"/>
    <n v="2.7E-2"/>
    <n v="0"/>
    <n v="4.8499999999999996"/>
    <n v="0"/>
    <n v="0"/>
    <n v="0"/>
    <n v="0"/>
    <n v="0"/>
    <n v="0"/>
    <n v="0"/>
    <n v="0"/>
    <n v="0"/>
    <n v="0"/>
    <n v="0"/>
    <s v="CF-3840-House Reg Installs"/>
    <x v="18"/>
    <n v="15"/>
    <s v="Nat Gas Distribution Plant"/>
    <s v="384-House Reg Installations"/>
    <n v="0"/>
    <n v="0"/>
    <x v="0"/>
    <n v="0"/>
    <n v="0"/>
    <n v="0"/>
    <n v="0"/>
    <n v="0"/>
    <n v="0"/>
    <n v="0"/>
    <n v="0"/>
    <n v="0"/>
    <n v="0"/>
    <n v="0"/>
    <n v="0"/>
    <n v="0"/>
    <n v="0"/>
    <n v="4.8499999999999996"/>
    <n v="0"/>
  </r>
  <r>
    <n v="1"/>
    <d v="2021-07-01T00:00:00"/>
    <d v="2021-08-01T00:00:00"/>
    <n v="440"/>
    <x v="6"/>
    <n v="1735689.87"/>
    <n v="1735689.87"/>
    <n v="2.3E-2"/>
    <n v="3326.74"/>
    <n v="1104829.46"/>
    <n v="0"/>
    <n v="0"/>
    <n v="0"/>
    <n v="0"/>
    <n v="0"/>
    <n v="0"/>
    <n v="0"/>
    <n v="0"/>
    <n v="0"/>
    <n v="0"/>
    <n v="0"/>
    <s v="CF-3850-M&amp;R Stat Eq-Ind"/>
    <x v="19"/>
    <n v="15"/>
    <s v="Nat Gas Distribution Plant"/>
    <s v="385-Industrial M&amp;R Stat Equip"/>
    <n v="0"/>
    <n v="0"/>
    <x v="0"/>
    <n v="0"/>
    <n v="-37671.480000000003"/>
    <n v="0"/>
    <n v="1735689.87"/>
    <n v="0"/>
    <n v="0"/>
    <n v="0"/>
    <n v="0"/>
    <n v="0"/>
    <n v="0"/>
    <n v="0"/>
    <n v="3326.7400000000002"/>
    <n v="3326.74"/>
    <n v="0"/>
    <n v="1067157.98"/>
    <n v="3326.74"/>
  </r>
  <r>
    <n v="1"/>
    <d v="2021-07-01T00:00:00"/>
    <d v="2021-08-01T00:00:00"/>
    <n v="440"/>
    <x v="7"/>
    <n v="1735689.87"/>
    <n v="1735689.87"/>
    <n v="2.3E-2"/>
    <n v="3326.74"/>
    <n v="1108156.2"/>
    <n v="0"/>
    <n v="0"/>
    <n v="0"/>
    <n v="0"/>
    <n v="0"/>
    <n v="0"/>
    <n v="0"/>
    <n v="0"/>
    <n v="0"/>
    <n v="0"/>
    <n v="0"/>
    <s v="CF-3850-M&amp;R Stat Eq-Ind"/>
    <x v="19"/>
    <n v="15"/>
    <s v="Nat Gas Distribution Plant"/>
    <s v="385-Industrial M&amp;R Stat Equip"/>
    <n v="0"/>
    <n v="0"/>
    <x v="0"/>
    <n v="0"/>
    <n v="-37671.480000000003"/>
    <n v="0"/>
    <n v="1735689.87"/>
    <n v="0"/>
    <n v="0"/>
    <n v="0"/>
    <n v="0"/>
    <n v="0"/>
    <n v="0"/>
    <n v="0"/>
    <n v="3326.7400000000002"/>
    <n v="3326.74"/>
    <n v="0"/>
    <n v="1070484.72"/>
    <n v="3326.74"/>
  </r>
  <r>
    <n v="1"/>
    <d v="2021-07-01T00:00:00"/>
    <d v="2021-08-01T00:00:00"/>
    <n v="441"/>
    <x v="6"/>
    <n v="1122676.69"/>
    <n v="1122676.69"/>
    <n v="0.04"/>
    <n v="3742.26"/>
    <n v="656441.82999999996"/>
    <n v="0"/>
    <n v="0"/>
    <n v="0"/>
    <n v="0"/>
    <n v="0"/>
    <n v="0"/>
    <n v="0"/>
    <n v="0"/>
    <n v="0"/>
    <n v="0"/>
    <n v="0"/>
    <s v="CF-3870-Other Eq"/>
    <x v="20"/>
    <n v="15"/>
    <s v="Nat Gas Distribution Plant"/>
    <s v="387-Other Equipment"/>
    <n v="0"/>
    <n v="0"/>
    <x v="0"/>
    <n v="0"/>
    <n v="3936.04"/>
    <n v="0"/>
    <n v="1122676.69"/>
    <n v="0"/>
    <n v="0"/>
    <n v="0"/>
    <n v="0"/>
    <n v="0"/>
    <n v="0"/>
    <n v="0"/>
    <n v="3742.26"/>
    <n v="3742.26"/>
    <n v="0"/>
    <n v="660377.87"/>
    <n v="3742.26"/>
  </r>
  <r>
    <n v="1"/>
    <d v="2021-07-01T00:00:00"/>
    <d v="2021-08-01T00:00:00"/>
    <n v="441"/>
    <x v="7"/>
    <n v="1122676.69"/>
    <n v="1122676.69"/>
    <n v="0.04"/>
    <n v="3742.26"/>
    <n v="660184.09"/>
    <n v="0"/>
    <n v="0"/>
    <n v="0"/>
    <n v="0"/>
    <n v="0"/>
    <n v="0"/>
    <n v="0"/>
    <n v="0"/>
    <n v="0"/>
    <n v="0"/>
    <n v="0"/>
    <s v="CF-3870-Other Eq"/>
    <x v="20"/>
    <n v="15"/>
    <s v="Nat Gas Distribution Plant"/>
    <s v="387-Other Equipment"/>
    <n v="0"/>
    <n v="0"/>
    <x v="0"/>
    <n v="0"/>
    <n v="3936.04"/>
    <n v="0"/>
    <n v="1122676.69"/>
    <n v="0"/>
    <n v="0"/>
    <n v="0"/>
    <n v="0"/>
    <n v="0"/>
    <n v="0"/>
    <n v="0"/>
    <n v="3742.26"/>
    <n v="3742.26"/>
    <n v="0"/>
    <n v="664120.13"/>
    <n v="3742.26"/>
  </r>
  <r>
    <n v="1"/>
    <d v="2021-07-01T00:00:00"/>
    <d v="2021-08-01T00:00:00"/>
    <n v="442"/>
    <x v="6"/>
    <n v="8060"/>
    <n v="8060"/>
    <n v="0"/>
    <n v="0"/>
    <n v="1318.13"/>
    <n v="0"/>
    <n v="0"/>
    <n v="0"/>
    <n v="0"/>
    <n v="0"/>
    <n v="0"/>
    <n v="0"/>
    <n v="0"/>
    <n v="0"/>
    <n v="0"/>
    <n v="0"/>
    <s v="CF-3890-Land &amp; Land Rights"/>
    <x v="21"/>
    <n v="16"/>
    <s v="Nat Gas General Plant"/>
    <s v="389-Land - General"/>
    <n v="0"/>
    <n v="0"/>
    <x v="0"/>
    <n v="0"/>
    <n v="0"/>
    <n v="0"/>
    <n v="8060"/>
    <n v="0"/>
    <n v="0"/>
    <n v="0"/>
    <n v="0"/>
    <n v="0"/>
    <n v="0"/>
    <n v="0"/>
    <n v="0"/>
    <n v="0"/>
    <n v="0"/>
    <n v="1318.13"/>
    <n v="0"/>
  </r>
  <r>
    <n v="1"/>
    <d v="2021-07-01T00:00:00"/>
    <d v="2021-08-01T00:00:00"/>
    <n v="442"/>
    <x v="7"/>
    <n v="8060"/>
    <n v="8060"/>
    <n v="0"/>
    <n v="0"/>
    <n v="1318.13"/>
    <n v="0"/>
    <n v="0"/>
    <n v="0"/>
    <n v="0"/>
    <n v="0"/>
    <n v="0"/>
    <n v="0"/>
    <n v="0"/>
    <n v="0"/>
    <n v="0"/>
    <n v="0"/>
    <s v="CF-3890-Land &amp; Land Rights"/>
    <x v="21"/>
    <n v="16"/>
    <s v="Nat Gas General Plant"/>
    <s v="389-Land - General"/>
    <n v="0"/>
    <n v="0"/>
    <x v="0"/>
    <n v="0"/>
    <n v="0"/>
    <n v="0"/>
    <n v="8060"/>
    <n v="0"/>
    <n v="0"/>
    <n v="0"/>
    <n v="0"/>
    <n v="0"/>
    <n v="0"/>
    <n v="0"/>
    <n v="0"/>
    <n v="0"/>
    <n v="0"/>
    <n v="1318.13"/>
    <n v="0"/>
  </r>
  <r>
    <n v="1"/>
    <d v="2021-07-01T00:00:00"/>
    <d v="2021-08-01T00:00:00"/>
    <n v="443"/>
    <x v="6"/>
    <n v="16463.04"/>
    <n v="16463.04"/>
    <n v="0"/>
    <n v="0"/>
    <n v="0"/>
    <n v="0"/>
    <n v="0"/>
    <n v="0"/>
    <n v="0"/>
    <n v="0"/>
    <n v="0"/>
    <n v="0"/>
    <n v="0"/>
    <n v="0"/>
    <n v="0"/>
    <n v="0"/>
    <s v="CF-389A-Alloc Land-FB"/>
    <x v="22"/>
    <n v="16"/>
    <s v="Nat Gas General Plant"/>
    <s v="389-Land - General"/>
    <n v="0"/>
    <n v="0"/>
    <x v="0"/>
    <n v="0"/>
    <n v="0"/>
    <n v="0"/>
    <n v="16463.04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443"/>
    <x v="7"/>
    <n v="16463.04"/>
    <n v="16463.04"/>
    <n v="0"/>
    <n v="0"/>
    <n v="0"/>
    <n v="0"/>
    <n v="0"/>
    <n v="0"/>
    <n v="0"/>
    <n v="0"/>
    <n v="0"/>
    <n v="0"/>
    <n v="0"/>
    <n v="0"/>
    <n v="0"/>
    <n v="0"/>
    <s v="CF-389A-Alloc Land-FB"/>
    <x v="22"/>
    <n v="16"/>
    <s v="Nat Gas General Plant"/>
    <s v="389-Land - General"/>
    <n v="0"/>
    <n v="0"/>
    <x v="0"/>
    <n v="0"/>
    <n v="0"/>
    <n v="0"/>
    <n v="16463.04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444"/>
    <x v="6"/>
    <n v="103080.34"/>
    <n v="103080.34"/>
    <n v="2.3E-2"/>
    <n v="197.57"/>
    <n v="-179425.58"/>
    <n v="0"/>
    <n v="0"/>
    <n v="0"/>
    <n v="0"/>
    <n v="0"/>
    <n v="0"/>
    <n v="0"/>
    <n v="0"/>
    <n v="0"/>
    <n v="0"/>
    <n v="0"/>
    <s v="CF-3900-Struc&amp;Impr"/>
    <x v="23"/>
    <n v="16"/>
    <s v="Nat Gas General Plant"/>
    <s v="390-Structures and Improvements"/>
    <n v="0"/>
    <n v="0"/>
    <x v="0"/>
    <n v="0"/>
    <n v="0"/>
    <n v="0"/>
    <n v="103080.34"/>
    <n v="0"/>
    <n v="0"/>
    <n v="0"/>
    <n v="0"/>
    <n v="0"/>
    <n v="0"/>
    <n v="0"/>
    <n v="197.57"/>
    <n v="197.57"/>
    <n v="0"/>
    <n v="-179425.58"/>
    <n v="197.57"/>
  </r>
  <r>
    <n v="1"/>
    <d v="2021-07-01T00:00:00"/>
    <d v="2021-08-01T00:00:00"/>
    <n v="444"/>
    <x v="7"/>
    <n v="103080.34"/>
    <n v="103080.34"/>
    <n v="2.3E-2"/>
    <n v="197.57"/>
    <n v="-179228.01"/>
    <n v="0"/>
    <n v="0"/>
    <n v="0"/>
    <n v="0"/>
    <n v="0"/>
    <n v="0"/>
    <n v="0"/>
    <n v="0"/>
    <n v="0"/>
    <n v="0"/>
    <n v="0"/>
    <s v="CF-3900-Struc&amp;Impr"/>
    <x v="23"/>
    <n v="16"/>
    <s v="Nat Gas General Plant"/>
    <s v="390-Structures and Improvements"/>
    <n v="0"/>
    <n v="0"/>
    <x v="0"/>
    <n v="0"/>
    <n v="0"/>
    <n v="0"/>
    <n v="103080.34"/>
    <n v="0"/>
    <n v="0"/>
    <n v="0"/>
    <n v="0"/>
    <n v="0"/>
    <n v="0"/>
    <n v="0"/>
    <n v="197.57"/>
    <n v="197.57"/>
    <n v="0"/>
    <n v="-179228.01"/>
    <n v="197.57"/>
  </r>
  <r>
    <n v="1"/>
    <d v="2021-07-01T00:00:00"/>
    <d v="2021-08-01T00:00:00"/>
    <n v="445"/>
    <x v="6"/>
    <n v="52132.36"/>
    <n v="52132.36"/>
    <n v="2.3E-2"/>
    <n v="99.92"/>
    <n v="8299.7999999999993"/>
    <n v="0"/>
    <n v="0"/>
    <n v="0"/>
    <n v="0"/>
    <n v="0"/>
    <n v="0"/>
    <n v="0"/>
    <n v="0"/>
    <n v="0"/>
    <n v="0"/>
    <n v="0"/>
    <s v="CF-390A-Alloc Struc&amp;Impr"/>
    <x v="24"/>
    <n v="16"/>
    <s v="Nat Gas General Plant"/>
    <s v="390-Structures and Improvements"/>
    <n v="0"/>
    <n v="0"/>
    <x v="0"/>
    <n v="0"/>
    <n v="0"/>
    <n v="0"/>
    <n v="52132.36"/>
    <n v="0"/>
    <n v="0"/>
    <n v="0"/>
    <n v="0"/>
    <n v="0"/>
    <n v="0"/>
    <n v="0"/>
    <n v="99.92"/>
    <n v="99.92"/>
    <n v="0"/>
    <n v="8299.7999999999993"/>
    <n v="99.92"/>
  </r>
  <r>
    <n v="1"/>
    <d v="2021-07-01T00:00:00"/>
    <d v="2021-08-01T00:00:00"/>
    <n v="445"/>
    <x v="7"/>
    <n v="52132.36"/>
    <n v="52132.36"/>
    <n v="2.3E-2"/>
    <n v="99.92"/>
    <n v="8399.7199999999993"/>
    <n v="0"/>
    <n v="0"/>
    <n v="0"/>
    <n v="0"/>
    <n v="0"/>
    <n v="0"/>
    <n v="0"/>
    <n v="0"/>
    <n v="0"/>
    <n v="0"/>
    <n v="0"/>
    <s v="CF-390A-Alloc Struc&amp;Impr"/>
    <x v="24"/>
    <n v="16"/>
    <s v="Nat Gas General Plant"/>
    <s v="390-Structures and Improvements"/>
    <n v="0"/>
    <n v="0"/>
    <x v="0"/>
    <n v="0"/>
    <n v="0"/>
    <n v="0"/>
    <n v="52132.36"/>
    <n v="0"/>
    <n v="0"/>
    <n v="0"/>
    <n v="0"/>
    <n v="0"/>
    <n v="0"/>
    <n v="0"/>
    <n v="99.92"/>
    <n v="99.92"/>
    <n v="0"/>
    <n v="8399.7199999999993"/>
    <n v="99.92"/>
  </r>
  <r>
    <n v="1"/>
    <d v="2021-07-01T00:00:00"/>
    <d v="2021-08-01T00:00:00"/>
    <n v="446"/>
    <x v="6"/>
    <n v="88533.15"/>
    <n v="88533.15"/>
    <n v="7.1428569999999997E-2"/>
    <n v="526.98"/>
    <n v="589461.57999999996"/>
    <n v="0"/>
    <n v="0"/>
    <n v="-526.98"/>
    <n v="0"/>
    <n v="0"/>
    <n v="0"/>
    <n v="0"/>
    <n v="0"/>
    <n v="0"/>
    <n v="2503.17"/>
    <n v="0"/>
    <s v="CF-3910-Offc Furn &amp; Eq"/>
    <x v="25"/>
    <n v="16"/>
    <s v="Nat Gas General Plant"/>
    <s v="3910-Office Furniture"/>
    <n v="0"/>
    <n v="0"/>
    <x v="0"/>
    <n v="0"/>
    <n v="0"/>
    <n v="0"/>
    <n v="88533.15"/>
    <n v="0"/>
    <n v="0"/>
    <n v="0"/>
    <n v="0"/>
    <n v="0"/>
    <n v="0"/>
    <n v="0"/>
    <n v="0"/>
    <n v="2503.17"/>
    <n v="0"/>
    <n v="589461.57999999996"/>
    <n v="2503.17"/>
  </r>
  <r>
    <n v="1"/>
    <d v="2021-07-01T00:00:00"/>
    <d v="2021-08-01T00:00:00"/>
    <n v="446"/>
    <x v="7"/>
    <n v="88533.15"/>
    <n v="88533.15"/>
    <n v="7.1428569999999997E-2"/>
    <n v="526.98"/>
    <n v="591964.75"/>
    <n v="0"/>
    <n v="0"/>
    <n v="-526.98"/>
    <n v="0"/>
    <n v="0"/>
    <n v="0"/>
    <n v="0"/>
    <n v="0"/>
    <n v="0"/>
    <n v="2503.17"/>
    <n v="0"/>
    <s v="CF-3910-Offc Furn &amp; Eq"/>
    <x v="25"/>
    <n v="16"/>
    <s v="Nat Gas General Plant"/>
    <s v="3910-Office Furniture"/>
    <n v="0"/>
    <n v="0"/>
    <x v="0"/>
    <n v="0"/>
    <n v="0"/>
    <n v="0"/>
    <n v="88533.15"/>
    <n v="0"/>
    <n v="0"/>
    <n v="0"/>
    <n v="0"/>
    <n v="0"/>
    <n v="0"/>
    <n v="0"/>
    <n v="0"/>
    <n v="2503.17"/>
    <n v="0"/>
    <n v="591964.75"/>
    <n v="2503.17"/>
  </r>
  <r>
    <n v="1"/>
    <d v="2021-07-01T00:00:00"/>
    <d v="2021-08-01T00:00:00"/>
    <n v="447"/>
    <x v="6"/>
    <n v="57716.71"/>
    <n v="57716.71"/>
    <n v="0.1"/>
    <n v="480.97"/>
    <n v="-89465.99"/>
    <n v="0"/>
    <n v="0"/>
    <n v="0"/>
    <n v="0"/>
    <n v="0"/>
    <n v="0"/>
    <n v="0"/>
    <n v="0"/>
    <n v="0"/>
    <n v="3366.33"/>
    <n v="0"/>
    <s v="CF-3912-Comp Hdwr"/>
    <x v="26"/>
    <n v="16"/>
    <s v="Nat Gas General Plant"/>
    <s v="3912-Comp Hdwr"/>
    <n v="0"/>
    <n v="0"/>
    <x v="0"/>
    <n v="0"/>
    <n v="0"/>
    <n v="0"/>
    <n v="57716.71"/>
    <n v="0"/>
    <n v="0"/>
    <n v="0"/>
    <n v="0"/>
    <n v="0"/>
    <n v="0"/>
    <n v="0"/>
    <n v="480.97"/>
    <n v="3847.3"/>
    <n v="0"/>
    <n v="-89465.99"/>
    <n v="3847.3"/>
  </r>
  <r>
    <n v="1"/>
    <d v="2021-07-01T00:00:00"/>
    <d v="2021-08-01T00:00:00"/>
    <n v="447"/>
    <x v="7"/>
    <n v="61398.19"/>
    <n v="61398.19"/>
    <n v="0.1"/>
    <n v="511.65"/>
    <n v="-85588.01"/>
    <n v="0"/>
    <n v="0"/>
    <n v="0"/>
    <n v="0"/>
    <n v="0"/>
    <n v="0"/>
    <n v="0"/>
    <n v="0"/>
    <n v="0"/>
    <n v="3366.33"/>
    <n v="0"/>
    <s v="CF-3912-Comp Hdwr"/>
    <x v="26"/>
    <n v="16"/>
    <s v="Nat Gas General Plant"/>
    <s v="3912-Comp Hdwr"/>
    <n v="0"/>
    <n v="0"/>
    <x v="0"/>
    <n v="0"/>
    <n v="0"/>
    <n v="0"/>
    <n v="61398.19"/>
    <n v="0"/>
    <n v="0"/>
    <n v="0"/>
    <n v="0"/>
    <n v="0"/>
    <n v="0"/>
    <n v="0"/>
    <n v="511.65000000000003"/>
    <n v="3877.98"/>
    <n v="0"/>
    <n v="-85588.01"/>
    <n v="3877.98"/>
  </r>
  <r>
    <n v="1"/>
    <d v="2021-07-01T00:00:00"/>
    <d v="2021-08-01T00:00:00"/>
    <n v="448"/>
    <x v="6"/>
    <n v="111291.03"/>
    <n v="111291.03"/>
    <n v="0.05"/>
    <n v="463.71"/>
    <n v="-81889.98"/>
    <n v="0"/>
    <n v="0"/>
    <n v="0"/>
    <n v="0"/>
    <n v="0"/>
    <n v="0"/>
    <n v="0"/>
    <n v="0"/>
    <n v="0"/>
    <n v="-834.66"/>
    <n v="0"/>
    <s v="CF-3913-Furn &amp; Fix"/>
    <x v="27"/>
    <n v="16"/>
    <s v="Nat Gas General Plant"/>
    <s v="3913-Furn &amp; Fix"/>
    <n v="0"/>
    <n v="0"/>
    <x v="0"/>
    <n v="0"/>
    <n v="0"/>
    <n v="0"/>
    <n v="111291.03"/>
    <n v="0"/>
    <n v="0"/>
    <n v="0"/>
    <n v="0"/>
    <n v="0"/>
    <n v="0"/>
    <n v="0"/>
    <n v="463.71000000000004"/>
    <n v="-370.95"/>
    <n v="0"/>
    <n v="-81889.98"/>
    <n v="-370.95"/>
  </r>
  <r>
    <n v="1"/>
    <d v="2021-07-01T00:00:00"/>
    <d v="2021-08-01T00:00:00"/>
    <n v="448"/>
    <x v="7"/>
    <n v="111291.03"/>
    <n v="111291.03"/>
    <n v="0.05"/>
    <n v="463.71"/>
    <n v="-82260.929999999993"/>
    <n v="0"/>
    <n v="0"/>
    <n v="0"/>
    <n v="0"/>
    <n v="0"/>
    <n v="0"/>
    <n v="0"/>
    <n v="0"/>
    <n v="0"/>
    <n v="-834.66"/>
    <n v="0"/>
    <s v="CF-3913-Furn &amp; Fix"/>
    <x v="27"/>
    <n v="16"/>
    <s v="Nat Gas General Plant"/>
    <s v="3913-Furn &amp; Fix"/>
    <n v="0"/>
    <n v="0"/>
    <x v="0"/>
    <n v="0"/>
    <n v="0"/>
    <n v="0"/>
    <n v="111291.03"/>
    <n v="0"/>
    <n v="0"/>
    <n v="0"/>
    <n v="0"/>
    <n v="0"/>
    <n v="0"/>
    <n v="0"/>
    <n v="463.71000000000004"/>
    <n v="-370.95"/>
    <n v="0"/>
    <n v="-82260.929999999993"/>
    <n v="-370.95"/>
  </r>
  <r>
    <n v="1"/>
    <d v="2021-07-01T00:00:00"/>
    <d v="2021-08-01T00:00:00"/>
    <n v="449"/>
    <x v="6"/>
    <n v="808842.34"/>
    <n v="808842.34"/>
    <n v="0.1"/>
    <n v="6740.35"/>
    <n v="-22650.62"/>
    <n v="0"/>
    <n v="0"/>
    <n v="0"/>
    <n v="0"/>
    <n v="0"/>
    <n v="0"/>
    <n v="0"/>
    <n v="0"/>
    <n v="0"/>
    <n v="-1814.33"/>
    <n v="0"/>
    <s v="CF-3914-Sys Sftwr"/>
    <x v="28"/>
    <n v="16"/>
    <s v="Nat Gas General Plant"/>
    <s v="3914-Software"/>
    <n v="0"/>
    <n v="0"/>
    <x v="0"/>
    <n v="0"/>
    <n v="0"/>
    <n v="0"/>
    <n v="808842.34"/>
    <n v="0"/>
    <n v="0"/>
    <n v="0"/>
    <n v="0"/>
    <n v="0"/>
    <n v="0"/>
    <n v="0"/>
    <n v="6740.35"/>
    <n v="4926.0200000000004"/>
    <n v="0"/>
    <n v="-22650.62"/>
    <n v="4926.0200000000004"/>
  </r>
  <r>
    <n v="1"/>
    <d v="2021-07-01T00:00:00"/>
    <d v="2021-08-01T00:00:00"/>
    <n v="449"/>
    <x v="7"/>
    <n v="808842.34"/>
    <n v="808842.34"/>
    <n v="0.1"/>
    <n v="6740.35"/>
    <n v="-17724.599999999999"/>
    <n v="0"/>
    <n v="0"/>
    <n v="0"/>
    <n v="0"/>
    <n v="0"/>
    <n v="0"/>
    <n v="0"/>
    <n v="0"/>
    <n v="0"/>
    <n v="-1814.33"/>
    <n v="0"/>
    <s v="CF-3914-Sys Sftwr"/>
    <x v="28"/>
    <n v="16"/>
    <s v="Nat Gas General Plant"/>
    <s v="3914-Software"/>
    <n v="0"/>
    <n v="0"/>
    <x v="0"/>
    <n v="0"/>
    <n v="0"/>
    <n v="0"/>
    <n v="808842.34"/>
    <n v="0"/>
    <n v="0"/>
    <n v="0"/>
    <n v="0"/>
    <n v="0"/>
    <n v="0"/>
    <n v="0"/>
    <n v="6740.35"/>
    <n v="4926.0200000000004"/>
    <n v="0"/>
    <n v="-17724.599999999999"/>
    <n v="4926.0200000000004"/>
  </r>
  <r>
    <n v="1"/>
    <d v="2021-07-01T00:00:00"/>
    <d v="2021-08-01T00:00:00"/>
    <n v="200419"/>
    <x v="6"/>
    <n v="0"/>
    <n v="0"/>
    <n v="7.1428569999999997E-2"/>
    <n v="0"/>
    <n v="0"/>
    <n v="0"/>
    <n v="0"/>
    <n v="0"/>
    <n v="0"/>
    <n v="0"/>
    <n v="0"/>
    <n v="0"/>
    <n v="0"/>
    <n v="0"/>
    <n v="0"/>
    <n v="0"/>
    <s v="CF-391A-Alloc Offc Furn &amp; Eq"/>
    <x v="29"/>
    <n v="16"/>
    <s v="Nat Gas General Plant"/>
    <s v="391-Office Furniture and Equipment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419"/>
    <x v="7"/>
    <n v="0"/>
    <n v="0"/>
    <n v="7.1428569999999997E-2"/>
    <n v="0"/>
    <n v="0"/>
    <n v="0"/>
    <n v="0"/>
    <n v="0"/>
    <n v="0"/>
    <n v="0"/>
    <n v="0"/>
    <n v="0"/>
    <n v="0"/>
    <n v="0"/>
    <n v="0"/>
    <n v="0"/>
    <s v="CF-391A-Alloc Offc Furn &amp; Eq"/>
    <x v="29"/>
    <n v="16"/>
    <s v="Nat Gas General Plant"/>
    <s v="391-Office Furniture and Equipment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450"/>
    <x v="6"/>
    <n v="188562.35"/>
    <n v="188562.35"/>
    <n v="0.1"/>
    <n v="1571.35"/>
    <n v="98304.08"/>
    <n v="0"/>
    <n v="0"/>
    <n v="0"/>
    <n v="0"/>
    <n v="0"/>
    <n v="0"/>
    <n v="0"/>
    <n v="0"/>
    <n v="0"/>
    <n v="1337.17"/>
    <n v="0"/>
    <s v="CF-391S-Alloc Sys Software"/>
    <x v="30"/>
    <n v="16"/>
    <s v="Nat Gas General Plant"/>
    <s v="391-Office Furniture and Equipment"/>
    <n v="0"/>
    <n v="0"/>
    <x v="0"/>
    <n v="0"/>
    <n v="0"/>
    <n v="0"/>
    <n v="188562.35"/>
    <n v="0"/>
    <n v="0"/>
    <n v="0"/>
    <n v="0"/>
    <n v="0"/>
    <n v="0"/>
    <n v="0"/>
    <n v="1571.3500000000001"/>
    <n v="2908.52"/>
    <n v="0"/>
    <n v="98304.08"/>
    <n v="2908.52"/>
  </r>
  <r>
    <n v="1"/>
    <d v="2021-07-01T00:00:00"/>
    <d v="2021-08-01T00:00:00"/>
    <n v="450"/>
    <x v="7"/>
    <n v="188562.35"/>
    <n v="188562.35"/>
    <n v="0.1"/>
    <n v="1571.35"/>
    <n v="101212.6"/>
    <n v="0"/>
    <n v="0"/>
    <n v="0"/>
    <n v="0"/>
    <n v="0"/>
    <n v="0"/>
    <n v="0"/>
    <n v="0"/>
    <n v="0"/>
    <n v="1337.17"/>
    <n v="0"/>
    <s v="CF-391S-Alloc Sys Software"/>
    <x v="30"/>
    <n v="16"/>
    <s v="Nat Gas General Plant"/>
    <s v="391-Office Furniture and Equipment"/>
    <n v="0"/>
    <n v="0"/>
    <x v="0"/>
    <n v="0"/>
    <n v="0"/>
    <n v="0"/>
    <n v="188562.35"/>
    <n v="0"/>
    <n v="0"/>
    <n v="0"/>
    <n v="0"/>
    <n v="0"/>
    <n v="0"/>
    <n v="0"/>
    <n v="1571.3500000000001"/>
    <n v="2908.52"/>
    <n v="0"/>
    <n v="101212.6"/>
    <n v="2908.52"/>
  </r>
  <r>
    <n v="1"/>
    <d v="2021-07-01T00:00:00"/>
    <d v="2021-08-01T00:00:00"/>
    <n v="452"/>
    <x v="6"/>
    <n v="0"/>
    <n v="0"/>
    <n v="0.17399999999999999"/>
    <n v="0"/>
    <n v="-549.86"/>
    <n v="0"/>
    <n v="0"/>
    <n v="0"/>
    <n v="0"/>
    <n v="0"/>
    <n v="0"/>
    <n v="0"/>
    <n v="0"/>
    <n v="0"/>
    <n v="0"/>
    <n v="0"/>
    <s v="CF-3921-Cars"/>
    <x v="31"/>
    <n v="16"/>
    <s v="Nat Gas General Plant"/>
    <s v="3921-Transportation - Cars"/>
    <n v="0"/>
    <n v="0"/>
    <x v="0"/>
    <n v="0"/>
    <n v="0"/>
    <n v="0"/>
    <n v="0"/>
    <n v="0"/>
    <n v="0"/>
    <n v="0"/>
    <n v="0"/>
    <n v="0"/>
    <n v="0"/>
    <n v="0"/>
    <n v="0"/>
    <n v="0"/>
    <n v="0"/>
    <n v="-549.86"/>
    <n v="0"/>
  </r>
  <r>
    <n v="1"/>
    <d v="2021-07-01T00:00:00"/>
    <d v="2021-08-01T00:00:00"/>
    <n v="452"/>
    <x v="7"/>
    <n v="0"/>
    <n v="0"/>
    <n v="0.17399999999999999"/>
    <n v="0"/>
    <n v="-549.86"/>
    <n v="0"/>
    <n v="0"/>
    <n v="0"/>
    <n v="0"/>
    <n v="0"/>
    <n v="0"/>
    <n v="0"/>
    <n v="0"/>
    <n v="0"/>
    <n v="0"/>
    <n v="0"/>
    <s v="CF-3921-Cars"/>
    <x v="31"/>
    <n v="16"/>
    <s v="Nat Gas General Plant"/>
    <s v="3921-Transportation - Cars"/>
    <n v="0"/>
    <n v="0"/>
    <x v="0"/>
    <n v="0"/>
    <n v="0"/>
    <n v="0"/>
    <n v="0"/>
    <n v="0"/>
    <n v="0"/>
    <n v="0"/>
    <n v="0"/>
    <n v="0"/>
    <n v="0"/>
    <n v="0"/>
    <n v="0"/>
    <n v="0"/>
    <n v="0"/>
    <n v="-549.86"/>
    <n v="0"/>
  </r>
  <r>
    <n v="1"/>
    <d v="2021-07-01T00:00:00"/>
    <d v="2021-08-01T00:00:00"/>
    <n v="453"/>
    <x v="6"/>
    <n v="671057.01"/>
    <n v="671057.01"/>
    <n v="8.4000000000000005E-2"/>
    <n v="4697.3999999999996"/>
    <n v="479044.53"/>
    <n v="0"/>
    <n v="0"/>
    <n v="0"/>
    <n v="0"/>
    <n v="0"/>
    <n v="0"/>
    <n v="0"/>
    <n v="0"/>
    <n v="0"/>
    <n v="0"/>
    <n v="0"/>
    <s v="CF-3922-Lt Truck/Van"/>
    <x v="32"/>
    <n v="16"/>
    <s v="Nat Gas General Plant"/>
    <s v="3922-Trans-Light Trucks, Vans"/>
    <n v="0"/>
    <n v="0"/>
    <x v="0"/>
    <n v="0"/>
    <n v="0"/>
    <n v="0"/>
    <n v="671057.01"/>
    <n v="0"/>
    <n v="0"/>
    <n v="0"/>
    <n v="0"/>
    <n v="0"/>
    <n v="0"/>
    <n v="0"/>
    <n v="4697.4000000000005"/>
    <n v="4697.3999999999996"/>
    <n v="0"/>
    <n v="479044.53"/>
    <n v="4697.3999999999996"/>
  </r>
  <r>
    <n v="1"/>
    <d v="2021-07-01T00:00:00"/>
    <d v="2021-08-01T00:00:00"/>
    <n v="453"/>
    <x v="7"/>
    <n v="671057.01"/>
    <n v="671057.01"/>
    <n v="8.4000000000000005E-2"/>
    <n v="4697.3999999999996"/>
    <n v="483741.93"/>
    <n v="0"/>
    <n v="0"/>
    <n v="0"/>
    <n v="0"/>
    <n v="0"/>
    <n v="0"/>
    <n v="0"/>
    <n v="0"/>
    <n v="0"/>
    <n v="0"/>
    <n v="0"/>
    <s v="CF-3922-Lt Truck/Van"/>
    <x v="32"/>
    <n v="16"/>
    <s v="Nat Gas General Plant"/>
    <s v="3922-Trans-Light Trucks, Vans"/>
    <n v="0"/>
    <n v="0"/>
    <x v="0"/>
    <n v="0"/>
    <n v="0"/>
    <n v="0"/>
    <n v="671057.01"/>
    <n v="0"/>
    <n v="0"/>
    <n v="0"/>
    <n v="0"/>
    <n v="0"/>
    <n v="0"/>
    <n v="0"/>
    <n v="4697.4000000000005"/>
    <n v="4697.3999999999996"/>
    <n v="0"/>
    <n v="483741.93"/>
    <n v="4697.3999999999996"/>
  </r>
  <r>
    <n v="1"/>
    <d v="2021-07-01T00:00:00"/>
    <d v="2021-08-01T00:00:00"/>
    <n v="454"/>
    <x v="6"/>
    <n v="9739.48"/>
    <n v="9739.48"/>
    <n v="5.8000000000000003E-2"/>
    <n v="47.07"/>
    <n v="-819.4"/>
    <n v="0"/>
    <n v="0"/>
    <n v="0"/>
    <n v="0"/>
    <n v="0"/>
    <n v="0"/>
    <n v="0"/>
    <n v="0"/>
    <n v="0"/>
    <n v="0"/>
    <n v="0"/>
    <s v="CF-3924-Trailers"/>
    <x v="33"/>
    <n v="16"/>
    <s v="Nat Gas General Plant"/>
    <s v="3924-Transportation - Trailers"/>
    <n v="0"/>
    <n v="0"/>
    <x v="0"/>
    <n v="0"/>
    <n v="0"/>
    <n v="0"/>
    <n v="9739.48"/>
    <n v="0"/>
    <n v="0"/>
    <n v="0"/>
    <n v="0"/>
    <n v="0"/>
    <n v="0"/>
    <n v="0"/>
    <n v="47.07"/>
    <n v="47.07"/>
    <n v="0"/>
    <n v="-819.4"/>
    <n v="47.07"/>
  </r>
  <r>
    <n v="1"/>
    <d v="2021-07-01T00:00:00"/>
    <d v="2021-08-01T00:00:00"/>
    <n v="454"/>
    <x v="7"/>
    <n v="9739.48"/>
    <n v="9739.48"/>
    <n v="5.8000000000000003E-2"/>
    <n v="47.07"/>
    <n v="-772.33"/>
    <n v="0"/>
    <n v="0"/>
    <n v="0"/>
    <n v="0"/>
    <n v="0"/>
    <n v="0"/>
    <n v="0"/>
    <n v="0"/>
    <n v="0"/>
    <n v="0"/>
    <n v="0"/>
    <s v="CF-3924-Trailers"/>
    <x v="33"/>
    <n v="16"/>
    <s v="Nat Gas General Plant"/>
    <s v="3924-Transportation - Trailers"/>
    <n v="0"/>
    <n v="0"/>
    <x v="0"/>
    <n v="0"/>
    <n v="0"/>
    <n v="0"/>
    <n v="9739.48"/>
    <n v="0"/>
    <n v="0"/>
    <n v="0"/>
    <n v="0"/>
    <n v="0"/>
    <n v="0"/>
    <n v="0"/>
    <n v="47.07"/>
    <n v="47.07"/>
    <n v="0"/>
    <n v="-772.33"/>
    <n v="47.07"/>
  </r>
  <r>
    <n v="1"/>
    <d v="2021-07-01T00:00:00"/>
    <d v="2021-08-01T00:00:00"/>
    <n v="451"/>
    <x v="6"/>
    <n v="86066.93"/>
    <n v="86066.93"/>
    <n v="8.4000000000000005E-2"/>
    <n v="602.47"/>
    <n v="-23872.82"/>
    <n v="0"/>
    <n v="0"/>
    <n v="0"/>
    <n v="0"/>
    <n v="0"/>
    <n v="0"/>
    <n v="0"/>
    <n v="0"/>
    <n v="0"/>
    <n v="0"/>
    <n v="0"/>
    <s v="CF-3920-Transp Equip"/>
    <x v="34"/>
    <n v="16"/>
    <s v="Nat Gas General Plant"/>
    <s v="392-Transportation Equipment"/>
    <n v="0"/>
    <n v="0"/>
    <x v="0"/>
    <n v="0"/>
    <n v="0"/>
    <n v="0"/>
    <n v="86066.93"/>
    <n v="0"/>
    <n v="0"/>
    <n v="0"/>
    <n v="0"/>
    <n v="0"/>
    <n v="0"/>
    <n v="0"/>
    <n v="602.47"/>
    <n v="602.47"/>
    <n v="0"/>
    <n v="-23872.82"/>
    <n v="602.47"/>
  </r>
  <r>
    <n v="1"/>
    <d v="2021-07-01T00:00:00"/>
    <d v="2021-08-01T00:00:00"/>
    <n v="451"/>
    <x v="7"/>
    <n v="86066.93"/>
    <n v="86066.93"/>
    <n v="8.4000000000000005E-2"/>
    <n v="602.47"/>
    <n v="-23270.35"/>
    <n v="0"/>
    <n v="0"/>
    <n v="0"/>
    <n v="0"/>
    <n v="0"/>
    <n v="0"/>
    <n v="0"/>
    <n v="0"/>
    <n v="0"/>
    <n v="0"/>
    <n v="0"/>
    <s v="CF-3920-Transp Equip"/>
    <x v="34"/>
    <n v="16"/>
    <s v="Nat Gas General Plant"/>
    <s v="392-Transportation Equipment"/>
    <n v="0"/>
    <n v="0"/>
    <x v="0"/>
    <n v="0"/>
    <n v="0"/>
    <n v="0"/>
    <n v="86066.93"/>
    <n v="0"/>
    <n v="0"/>
    <n v="0"/>
    <n v="0"/>
    <n v="0"/>
    <n v="0"/>
    <n v="0"/>
    <n v="602.47"/>
    <n v="602.47"/>
    <n v="0"/>
    <n v="-23270.35"/>
    <n v="602.47"/>
  </r>
  <r>
    <n v="1"/>
    <d v="2021-07-01T00:00:00"/>
    <d v="2021-08-01T00:00:00"/>
    <n v="455"/>
    <x v="6"/>
    <n v="339075.33"/>
    <n v="339075.33"/>
    <n v="6.6666699999999995E-2"/>
    <n v="1883.75"/>
    <n v="164459.38"/>
    <n v="0"/>
    <n v="0"/>
    <n v="0"/>
    <n v="0"/>
    <n v="0"/>
    <n v="0"/>
    <n v="0"/>
    <n v="0"/>
    <n v="0"/>
    <n v="112.59"/>
    <n v="0"/>
    <s v="CF-3940-Tools/Shop Eq"/>
    <x v="35"/>
    <n v="16"/>
    <s v="Nat Gas General Plant"/>
    <s v="394-Tools, Shop &amp; Garage Equip"/>
    <n v="0"/>
    <n v="0"/>
    <x v="0"/>
    <n v="0"/>
    <n v="0"/>
    <n v="0"/>
    <n v="339075.33"/>
    <n v="0"/>
    <n v="0"/>
    <n v="0"/>
    <n v="0"/>
    <n v="0"/>
    <n v="0"/>
    <n v="0"/>
    <n v="1883.75"/>
    <n v="1996.34"/>
    <n v="0"/>
    <n v="164459.38"/>
    <n v="1996.34"/>
  </r>
  <r>
    <n v="1"/>
    <d v="2021-07-01T00:00:00"/>
    <d v="2021-08-01T00:00:00"/>
    <n v="455"/>
    <x v="7"/>
    <n v="339075.33"/>
    <n v="339075.33"/>
    <n v="6.6666699999999995E-2"/>
    <n v="1883.75"/>
    <n v="166455.72"/>
    <n v="0"/>
    <n v="0"/>
    <n v="0"/>
    <n v="0"/>
    <n v="0"/>
    <n v="0"/>
    <n v="0"/>
    <n v="0"/>
    <n v="0"/>
    <n v="112.59"/>
    <n v="0"/>
    <s v="CF-3940-Tools/Shop Eq"/>
    <x v="35"/>
    <n v="16"/>
    <s v="Nat Gas General Plant"/>
    <s v="394-Tools, Shop &amp; Garage Equip"/>
    <n v="0"/>
    <n v="0"/>
    <x v="0"/>
    <n v="0"/>
    <n v="0"/>
    <n v="0"/>
    <n v="339075.33"/>
    <n v="0"/>
    <n v="0"/>
    <n v="0"/>
    <n v="0"/>
    <n v="0"/>
    <n v="0"/>
    <n v="0"/>
    <n v="1883.75"/>
    <n v="1996.34"/>
    <n v="0"/>
    <n v="166455.72"/>
    <n v="1996.34"/>
  </r>
  <r>
    <n v="1"/>
    <d v="2021-07-01T00:00:00"/>
    <d v="2021-08-01T00:00:00"/>
    <n v="456"/>
    <x v="6"/>
    <n v="452230.64"/>
    <n v="452230.64"/>
    <n v="5.0999999999999997E-2"/>
    <n v="1921.98"/>
    <n v="562708.73"/>
    <n v="0"/>
    <n v="0"/>
    <n v="-1921.98"/>
    <n v="0"/>
    <n v="0"/>
    <n v="0"/>
    <n v="0"/>
    <n v="0"/>
    <n v="0"/>
    <n v="0"/>
    <n v="0"/>
    <s v="CF-3960-Pwr Op Equip"/>
    <x v="36"/>
    <n v="16"/>
    <s v="Nat Gas General Plant"/>
    <s v="396-Power Operated Equipment"/>
    <n v="0"/>
    <n v="0"/>
    <x v="0"/>
    <n v="0"/>
    <n v="0"/>
    <n v="0"/>
    <n v="452230.64"/>
    <n v="0"/>
    <n v="0"/>
    <n v="0"/>
    <n v="0"/>
    <n v="0"/>
    <n v="0"/>
    <n v="0"/>
    <n v="0"/>
    <n v="0"/>
    <n v="0"/>
    <n v="562708.73"/>
    <n v="0"/>
  </r>
  <r>
    <n v="1"/>
    <d v="2021-07-01T00:00:00"/>
    <d v="2021-08-01T00:00:00"/>
    <n v="456"/>
    <x v="7"/>
    <n v="452230.64"/>
    <n v="452230.64"/>
    <n v="5.0999999999999997E-2"/>
    <n v="1921.98"/>
    <n v="562708.73"/>
    <n v="0"/>
    <n v="0"/>
    <n v="-1921.98"/>
    <n v="0"/>
    <n v="0"/>
    <n v="0"/>
    <n v="0"/>
    <n v="0"/>
    <n v="0"/>
    <n v="0"/>
    <n v="0"/>
    <s v="CF-3960-Pwr Op Equip"/>
    <x v="36"/>
    <n v="16"/>
    <s v="Nat Gas General Plant"/>
    <s v="396-Power Operated Equipment"/>
    <n v="0"/>
    <n v="0"/>
    <x v="0"/>
    <n v="0"/>
    <n v="0"/>
    <n v="0"/>
    <n v="452230.64"/>
    <n v="0"/>
    <n v="0"/>
    <n v="0"/>
    <n v="0"/>
    <n v="0"/>
    <n v="0"/>
    <n v="0"/>
    <n v="0"/>
    <n v="0"/>
    <n v="0"/>
    <n v="562708.73"/>
    <n v="0"/>
  </r>
  <r>
    <n v="1"/>
    <d v="2021-07-01T00:00:00"/>
    <d v="2021-08-01T00:00:00"/>
    <n v="457"/>
    <x v="6"/>
    <n v="885647.48"/>
    <n v="885647.48"/>
    <n v="7.6923080000000005E-2"/>
    <n v="5677.23"/>
    <n v="441518.12"/>
    <n v="0"/>
    <n v="0"/>
    <n v="0"/>
    <n v="0"/>
    <n v="0"/>
    <n v="0"/>
    <n v="0"/>
    <n v="0"/>
    <n v="0"/>
    <n v="-5388.92"/>
    <n v="0"/>
    <s v="CF-3970-Comm Eq"/>
    <x v="37"/>
    <n v="16"/>
    <s v="Nat Gas General Plant"/>
    <s v="397-Communication Equipment"/>
    <n v="0"/>
    <n v="0"/>
    <x v="0"/>
    <n v="0"/>
    <n v="0"/>
    <n v="0"/>
    <n v="885647.48"/>
    <n v="0"/>
    <n v="0"/>
    <n v="0"/>
    <n v="0"/>
    <n v="0"/>
    <n v="0"/>
    <n v="0"/>
    <n v="5677.2300000000005"/>
    <n v="288.30999999999949"/>
    <n v="0"/>
    <n v="441518.12"/>
    <n v="288.30999999999949"/>
  </r>
  <r>
    <n v="1"/>
    <d v="2021-07-01T00:00:00"/>
    <d v="2021-08-01T00:00:00"/>
    <n v="457"/>
    <x v="7"/>
    <n v="885647.48"/>
    <n v="885647.48"/>
    <n v="7.6923080000000005E-2"/>
    <n v="5677.23"/>
    <n v="441806.43"/>
    <n v="0"/>
    <n v="0"/>
    <n v="0"/>
    <n v="0"/>
    <n v="0"/>
    <n v="0"/>
    <n v="0"/>
    <n v="0"/>
    <n v="0"/>
    <n v="-5388.92"/>
    <n v="0"/>
    <s v="CF-3970-Comm Eq"/>
    <x v="37"/>
    <n v="16"/>
    <s v="Nat Gas General Plant"/>
    <s v="397-Communication Equipment"/>
    <n v="0"/>
    <n v="0"/>
    <x v="0"/>
    <n v="0"/>
    <n v="0"/>
    <n v="0"/>
    <n v="885647.48"/>
    <n v="0"/>
    <n v="0"/>
    <n v="0"/>
    <n v="0"/>
    <n v="0"/>
    <n v="0"/>
    <n v="0"/>
    <n v="5677.2300000000005"/>
    <n v="288.30999999999949"/>
    <n v="0"/>
    <n v="441806.43"/>
    <n v="288.30999999999949"/>
  </r>
  <r>
    <n v="1"/>
    <d v="2021-07-01T00:00:00"/>
    <d v="2021-08-01T00:00:00"/>
    <n v="458"/>
    <x v="6"/>
    <n v="20124.740000000002"/>
    <n v="20124.740000000002"/>
    <n v="7.6923080000000005E-2"/>
    <n v="129"/>
    <n v="5847.04"/>
    <n v="0"/>
    <n v="0"/>
    <n v="0"/>
    <n v="0"/>
    <n v="0"/>
    <n v="0"/>
    <n v="0"/>
    <n v="0"/>
    <n v="0"/>
    <n v="0"/>
    <n v="0"/>
    <s v="CF-3971-DCU/AMR"/>
    <x v="38"/>
    <n v="16"/>
    <s v="Nat Gas General Plant"/>
    <s v="397-Communication Equipment"/>
    <n v="0"/>
    <n v="0"/>
    <x v="0"/>
    <n v="0"/>
    <n v="0"/>
    <n v="0"/>
    <n v="20124.740000000002"/>
    <n v="0"/>
    <n v="0"/>
    <n v="0"/>
    <n v="0"/>
    <n v="0"/>
    <n v="0"/>
    <n v="0"/>
    <n v="129"/>
    <n v="129"/>
    <n v="0"/>
    <n v="5847.04"/>
    <n v="129"/>
  </r>
  <r>
    <n v="1"/>
    <d v="2021-07-01T00:00:00"/>
    <d v="2021-08-01T00:00:00"/>
    <n v="458"/>
    <x v="7"/>
    <n v="20124.740000000002"/>
    <n v="20124.740000000002"/>
    <n v="7.6923080000000005E-2"/>
    <n v="129"/>
    <n v="5976.04"/>
    <n v="0"/>
    <n v="0"/>
    <n v="0"/>
    <n v="0"/>
    <n v="0"/>
    <n v="0"/>
    <n v="0"/>
    <n v="0"/>
    <n v="0"/>
    <n v="0"/>
    <n v="0"/>
    <s v="CF-3971-DCU/AMR"/>
    <x v="38"/>
    <n v="16"/>
    <s v="Nat Gas General Plant"/>
    <s v="397-Communication Equipment"/>
    <n v="0"/>
    <n v="0"/>
    <x v="0"/>
    <n v="0"/>
    <n v="0"/>
    <n v="0"/>
    <n v="20124.740000000002"/>
    <n v="0"/>
    <n v="0"/>
    <n v="0"/>
    <n v="0"/>
    <n v="0"/>
    <n v="0"/>
    <n v="0"/>
    <n v="129"/>
    <n v="129"/>
    <n v="0"/>
    <n v="5976.04"/>
    <n v="129"/>
  </r>
  <r>
    <n v="1"/>
    <d v="2021-07-01T00:00:00"/>
    <d v="2021-08-01T00:00:00"/>
    <n v="459"/>
    <x v="6"/>
    <n v="42473.919999999998"/>
    <n v="42473.919999999998"/>
    <n v="5.8823529999999999E-2"/>
    <n v="208.21"/>
    <n v="20919.73"/>
    <n v="0"/>
    <n v="0"/>
    <n v="0"/>
    <n v="0"/>
    <n v="0"/>
    <n v="0"/>
    <n v="0"/>
    <n v="0"/>
    <n v="0"/>
    <n v="-446.09"/>
    <n v="0"/>
    <s v="CF-3980-Misc Equip"/>
    <x v="39"/>
    <n v="16"/>
    <s v="Nat Gas General Plant"/>
    <s v="398-Miscellaneous Equipment"/>
    <n v="0"/>
    <n v="0"/>
    <x v="0"/>
    <n v="0"/>
    <n v="0"/>
    <n v="0"/>
    <n v="42473.919999999998"/>
    <n v="0"/>
    <n v="0"/>
    <n v="0"/>
    <n v="0"/>
    <n v="0"/>
    <n v="0"/>
    <n v="0"/>
    <n v="208.21"/>
    <n v="-237.87999999999997"/>
    <n v="0"/>
    <n v="20919.73"/>
    <n v="-237.87999999999997"/>
  </r>
  <r>
    <n v="1"/>
    <d v="2021-07-01T00:00:00"/>
    <d v="2021-08-01T00:00:00"/>
    <n v="459"/>
    <x v="7"/>
    <n v="42473.919999999998"/>
    <n v="42473.919999999998"/>
    <n v="5.8823529999999999E-2"/>
    <n v="208.21"/>
    <n v="20681.849999999999"/>
    <n v="0"/>
    <n v="0"/>
    <n v="0"/>
    <n v="0"/>
    <n v="0"/>
    <n v="0"/>
    <n v="0"/>
    <n v="0"/>
    <n v="0"/>
    <n v="-446.09"/>
    <n v="0"/>
    <s v="CF-3980-Misc Equip"/>
    <x v="39"/>
    <n v="16"/>
    <s v="Nat Gas General Plant"/>
    <s v="398-Miscellaneous Equipment"/>
    <n v="0"/>
    <n v="0"/>
    <x v="0"/>
    <n v="0"/>
    <n v="0"/>
    <n v="0"/>
    <n v="42473.919999999998"/>
    <n v="0"/>
    <n v="0"/>
    <n v="0"/>
    <n v="0"/>
    <n v="0"/>
    <n v="0"/>
    <n v="0"/>
    <n v="208.21"/>
    <n v="-237.87999999999997"/>
    <n v="0"/>
    <n v="20681.849999999999"/>
    <n v="-237.87999999999997"/>
  </r>
  <r>
    <n v="1"/>
    <d v="2021-07-01T00:00:00"/>
    <d v="2021-08-01T00:00:00"/>
    <n v="460"/>
    <x v="6"/>
    <n v="19074.7"/>
    <n v="19074.7"/>
    <n v="5.8823529999999999E-2"/>
    <n v="93.5"/>
    <n v="10148.09"/>
    <n v="0"/>
    <n v="0"/>
    <n v="0"/>
    <n v="0"/>
    <n v="0"/>
    <n v="0"/>
    <n v="0"/>
    <n v="0"/>
    <n v="0"/>
    <n v="130.16999999999999"/>
    <n v="0"/>
    <s v="CF-398A-Alloc Misc Equip"/>
    <x v="40"/>
    <n v="16"/>
    <s v="Nat Gas General Plant"/>
    <s v="398-Miscellaneous Equipment"/>
    <n v="0"/>
    <n v="0"/>
    <x v="0"/>
    <n v="0"/>
    <n v="0"/>
    <n v="0"/>
    <n v="19074.7"/>
    <n v="0"/>
    <n v="0"/>
    <n v="0"/>
    <n v="0"/>
    <n v="0"/>
    <n v="0"/>
    <n v="0"/>
    <n v="93.5"/>
    <n v="223.67"/>
    <n v="0"/>
    <n v="10148.09"/>
    <n v="223.67"/>
  </r>
  <r>
    <n v="1"/>
    <d v="2021-07-01T00:00:00"/>
    <d v="2021-08-01T00:00:00"/>
    <n v="460"/>
    <x v="7"/>
    <n v="19074.7"/>
    <n v="19074.7"/>
    <n v="5.8823529999999999E-2"/>
    <n v="93.5"/>
    <n v="10371.76"/>
    <n v="0"/>
    <n v="0"/>
    <n v="0"/>
    <n v="0"/>
    <n v="0"/>
    <n v="0"/>
    <n v="0"/>
    <n v="0"/>
    <n v="0"/>
    <n v="130.16999999999999"/>
    <n v="0"/>
    <s v="CF-398A-Alloc Misc Equip"/>
    <x v="40"/>
    <n v="16"/>
    <s v="Nat Gas General Plant"/>
    <s v="398-Miscellaneous Equipment"/>
    <n v="0"/>
    <n v="0"/>
    <x v="0"/>
    <n v="0"/>
    <n v="0"/>
    <n v="0"/>
    <n v="19074.7"/>
    <n v="0"/>
    <n v="0"/>
    <n v="0"/>
    <n v="0"/>
    <n v="0"/>
    <n v="0"/>
    <n v="0"/>
    <n v="93.5"/>
    <n v="223.67"/>
    <n v="0"/>
    <n v="10371.76"/>
    <n v="223.67"/>
  </r>
  <r>
    <n v="1"/>
    <d v="2021-07-01T00:00:00"/>
    <d v="2021-08-01T00:00:00"/>
    <n v="95"/>
    <x v="6"/>
    <n v="14132.29"/>
    <n v="14132.29"/>
    <n v="0.03"/>
    <n v="35.33"/>
    <n v="14132.29"/>
    <n v="0"/>
    <n v="0"/>
    <n v="-35.33"/>
    <n v="0"/>
    <n v="0"/>
    <n v="0"/>
    <n v="0"/>
    <n v="0"/>
    <n v="0"/>
    <n v="0"/>
    <n v="0"/>
    <s v="CF-3020-Franchise &amp; Consents"/>
    <x v="41"/>
    <n v="18"/>
    <s v="Nat Gas Intangible Plant"/>
    <s v="302-Franchises and Consents"/>
    <n v="0"/>
    <n v="0"/>
    <x v="0"/>
    <n v="0"/>
    <n v="0"/>
    <n v="0"/>
    <n v="14132.29"/>
    <n v="0"/>
    <n v="0"/>
    <n v="0"/>
    <n v="0"/>
    <n v="0"/>
    <n v="0"/>
    <n v="0"/>
    <n v="0"/>
    <n v="0"/>
    <n v="0"/>
    <n v="14132.29"/>
    <n v="0"/>
  </r>
  <r>
    <n v="1"/>
    <d v="2021-07-01T00:00:00"/>
    <d v="2021-08-01T00:00:00"/>
    <n v="95"/>
    <x v="7"/>
    <n v="14132.29"/>
    <n v="14132.29"/>
    <n v="0.03"/>
    <n v="35.33"/>
    <n v="14132.29"/>
    <n v="0"/>
    <n v="0"/>
    <n v="-35.33"/>
    <n v="0"/>
    <n v="0"/>
    <n v="0"/>
    <n v="0"/>
    <n v="0"/>
    <n v="0"/>
    <n v="0"/>
    <n v="0"/>
    <s v="CF-3020-Franchise &amp; Consents"/>
    <x v="41"/>
    <n v="18"/>
    <s v="Nat Gas Intangible Plant"/>
    <s v="302-Franchises and Consents"/>
    <n v="0"/>
    <n v="0"/>
    <x v="0"/>
    <n v="0"/>
    <n v="0"/>
    <n v="0"/>
    <n v="14132.29"/>
    <n v="0"/>
    <n v="0"/>
    <n v="0"/>
    <n v="0"/>
    <n v="0"/>
    <n v="0"/>
    <n v="0"/>
    <n v="0"/>
    <n v="0"/>
    <n v="0"/>
    <n v="14132.29"/>
    <n v="0"/>
  </r>
  <r>
    <n v="1"/>
    <d v="2021-07-01T00:00:00"/>
    <d v="2021-08-01T00:00:00"/>
    <n v="190"/>
    <x v="6"/>
    <n v="180047.62"/>
    <n v="180047.62"/>
    <n v="1.8100000000000002E-2"/>
    <n v="271.57"/>
    <n v="26072.89"/>
    <n v="0"/>
    <n v="0"/>
    <n v="0"/>
    <n v="0"/>
    <n v="0"/>
    <n v="0"/>
    <n v="0"/>
    <n v="0"/>
    <n v="0"/>
    <n v="0"/>
    <n v="0"/>
    <s v="FT-3761-Mains PL"/>
    <x v="5"/>
    <n v="15"/>
    <s v="Nat Gas Distribution Plant"/>
    <s v="3761-Mains - Plastic"/>
    <n v="0"/>
    <n v="0"/>
    <x v="1"/>
    <n v="43.51"/>
    <n v="-2017.12"/>
    <n v="2.8999999999999998E-3"/>
    <n v="180047.62"/>
    <n v="0"/>
    <n v="0"/>
    <n v="0"/>
    <n v="0"/>
    <n v="0"/>
    <n v="0"/>
    <n v="43.51"/>
    <n v="271.57"/>
    <n v="271.57"/>
    <n v="43.51"/>
    <n v="24055.77"/>
    <n v="315.08"/>
  </r>
  <r>
    <n v="1"/>
    <d v="2021-07-01T00:00:00"/>
    <d v="2021-08-01T00:00:00"/>
    <n v="190"/>
    <x v="7"/>
    <n v="180047.62"/>
    <n v="180047.62"/>
    <n v="1.8100000000000002E-2"/>
    <n v="271.57"/>
    <n v="26344.46"/>
    <n v="0"/>
    <n v="0"/>
    <n v="0"/>
    <n v="0"/>
    <n v="0"/>
    <n v="0"/>
    <n v="0"/>
    <n v="0"/>
    <n v="0"/>
    <n v="0"/>
    <n v="0"/>
    <s v="FT-3761-Mains PL"/>
    <x v="5"/>
    <n v="15"/>
    <s v="Nat Gas Distribution Plant"/>
    <s v="3761-Mains - Plastic"/>
    <n v="0"/>
    <n v="0"/>
    <x v="1"/>
    <n v="43.51"/>
    <n v="-1973.61"/>
    <n v="2.8999999999999998E-3"/>
    <n v="180047.62"/>
    <n v="0"/>
    <n v="0"/>
    <n v="0"/>
    <n v="0"/>
    <n v="0"/>
    <n v="0"/>
    <n v="43.51"/>
    <n v="271.57"/>
    <n v="271.57"/>
    <n v="43.51"/>
    <n v="24370.85"/>
    <n v="315.08"/>
  </r>
  <r>
    <n v="1"/>
    <d v="2021-07-01T00:00:00"/>
    <d v="2021-08-01T00:00:00"/>
    <n v="191"/>
    <x v="6"/>
    <n v="282457.31"/>
    <n v="282457.31"/>
    <n v="1.719E-2"/>
    <n v="404.62"/>
    <n v="136884.84"/>
    <n v="0"/>
    <n v="0"/>
    <n v="0"/>
    <n v="0"/>
    <n v="0"/>
    <n v="0"/>
    <n v="0"/>
    <n v="0"/>
    <n v="0"/>
    <n v="0"/>
    <n v="0"/>
    <s v="FT-3762-Mains ST"/>
    <x v="6"/>
    <n v="15"/>
    <s v="Nat Gas Distribution Plant"/>
    <s v="3762-Mains - Other"/>
    <n v="0"/>
    <n v="0"/>
    <x v="1"/>
    <n v="113.22"/>
    <n v="31795.1"/>
    <n v="4.81E-3"/>
    <n v="282457.31"/>
    <n v="0"/>
    <n v="0"/>
    <n v="0"/>
    <n v="0"/>
    <n v="0"/>
    <n v="0"/>
    <n v="113.22"/>
    <n v="404.62"/>
    <n v="404.62"/>
    <n v="113.22"/>
    <n v="168679.94"/>
    <n v="517.84"/>
  </r>
  <r>
    <n v="1"/>
    <d v="2021-07-01T00:00:00"/>
    <d v="2021-08-01T00:00:00"/>
    <n v="191"/>
    <x v="7"/>
    <n v="282457.31"/>
    <n v="282457.31"/>
    <n v="1.719E-2"/>
    <n v="404.62"/>
    <n v="137289.46"/>
    <n v="0"/>
    <n v="0"/>
    <n v="0"/>
    <n v="0"/>
    <n v="0"/>
    <n v="0"/>
    <n v="0"/>
    <n v="0"/>
    <n v="0"/>
    <n v="0"/>
    <n v="0"/>
    <s v="FT-3762-Mains ST"/>
    <x v="6"/>
    <n v="15"/>
    <s v="Nat Gas Distribution Plant"/>
    <s v="3762-Mains - Other"/>
    <n v="0"/>
    <n v="0"/>
    <x v="1"/>
    <n v="113.22"/>
    <n v="31908.32"/>
    <n v="4.81E-3"/>
    <n v="282457.31"/>
    <n v="0"/>
    <n v="0"/>
    <n v="0"/>
    <n v="0"/>
    <n v="0"/>
    <n v="0"/>
    <n v="113.22"/>
    <n v="404.62"/>
    <n v="404.62"/>
    <n v="113.22"/>
    <n v="169197.78"/>
    <n v="517.84"/>
  </r>
  <r>
    <n v="1"/>
    <d v="2021-07-01T00:00:00"/>
    <d v="2021-08-01T00:00:00"/>
    <n v="192"/>
    <x v="6"/>
    <n v="0"/>
    <n v="0"/>
    <n v="2.1000000000000001E-2"/>
    <n v="0"/>
    <n v="0"/>
    <n v="0"/>
    <n v="0"/>
    <n v="0"/>
    <n v="0"/>
    <n v="0"/>
    <n v="0"/>
    <n v="0"/>
    <n v="0"/>
    <n v="0"/>
    <n v="0"/>
    <n v="0"/>
    <s v="FT-376G-Mains GRIP"/>
    <x v="7"/>
    <n v="15"/>
    <s v="Nat Gas Distribution Plant"/>
    <s v="376G-Mains Plastic-GRIP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92"/>
    <x v="7"/>
    <n v="0"/>
    <n v="0"/>
    <n v="2.1000000000000001E-2"/>
    <n v="0"/>
    <n v="0"/>
    <n v="0"/>
    <n v="0"/>
    <n v="0"/>
    <n v="0"/>
    <n v="0"/>
    <n v="0"/>
    <n v="0"/>
    <n v="0"/>
    <n v="0"/>
    <n v="0"/>
    <n v="0"/>
    <s v="FT-376G-Mains GRIP"/>
    <x v="7"/>
    <n v="15"/>
    <s v="Nat Gas Distribution Plant"/>
    <s v="376G-Mains Plastic-GRIP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542"/>
    <x v="6"/>
    <n v="0"/>
    <n v="0"/>
    <n v="1.8100000000000002E-2"/>
    <n v="0"/>
    <n v="0"/>
    <n v="0"/>
    <n v="0"/>
    <n v="0"/>
    <n v="0"/>
    <n v="0"/>
    <n v="0"/>
    <n v="0"/>
    <n v="0"/>
    <n v="0"/>
    <n v="0"/>
    <n v="0"/>
    <s v="FT-3760 - Mains"/>
    <x v="42"/>
    <n v="15"/>
    <s v="Nat Gas Distribution Plant"/>
    <s v="376-Mains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542"/>
    <x v="7"/>
    <n v="0"/>
    <n v="0"/>
    <n v="1.8100000000000002E-2"/>
    <n v="0"/>
    <n v="0"/>
    <n v="0"/>
    <n v="0"/>
    <n v="0"/>
    <n v="0"/>
    <n v="0"/>
    <n v="0"/>
    <n v="0"/>
    <n v="0"/>
    <n v="0"/>
    <n v="0"/>
    <n v="0"/>
    <s v="FT-3760 - Mains"/>
    <x v="42"/>
    <n v="15"/>
    <s v="Nat Gas Distribution Plant"/>
    <s v="376-Mains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93"/>
    <x v="6"/>
    <n v="1068.8"/>
    <n v="1068.8"/>
    <n v="3.3329999999999999E-2"/>
    <n v="2.97"/>
    <n v="1068.8"/>
    <n v="0"/>
    <n v="0"/>
    <n v="-2.97"/>
    <n v="0"/>
    <n v="0"/>
    <n v="0"/>
    <n v="0"/>
    <n v="0"/>
    <n v="0"/>
    <n v="0"/>
    <n v="0"/>
    <s v="FT-3780-M&amp;R Stat Eq-Gen"/>
    <x v="8"/>
    <n v="15"/>
    <s v="Nat Gas Distribution Plant"/>
    <s v="378-M&amp;R Stat Equip-Gen"/>
    <n v="0"/>
    <n v="0"/>
    <x v="1"/>
    <n v="0.15"/>
    <n v="2.25"/>
    <n v="1.67E-3"/>
    <n v="1068.8"/>
    <n v="0"/>
    <n v="0"/>
    <n v="0"/>
    <n v="0"/>
    <n v="0"/>
    <n v="0"/>
    <n v="0.15"/>
    <n v="0"/>
    <n v="0"/>
    <n v="0.15"/>
    <n v="1071.05"/>
    <n v="0.15"/>
  </r>
  <r>
    <n v="1"/>
    <d v="2021-07-01T00:00:00"/>
    <d v="2021-08-01T00:00:00"/>
    <n v="193"/>
    <x v="7"/>
    <n v="1068.8"/>
    <n v="1068.8"/>
    <n v="3.3329999999999999E-2"/>
    <n v="2.97"/>
    <n v="1068.8"/>
    <n v="0"/>
    <n v="0"/>
    <n v="-2.97"/>
    <n v="0"/>
    <n v="0"/>
    <n v="0"/>
    <n v="0"/>
    <n v="0"/>
    <n v="0"/>
    <n v="0"/>
    <n v="0"/>
    <s v="FT-3780-M&amp;R Stat Eq-Gen"/>
    <x v="8"/>
    <n v="15"/>
    <s v="Nat Gas Distribution Plant"/>
    <s v="378-M&amp;R Stat Equip-Gen"/>
    <n v="0"/>
    <n v="0"/>
    <x v="1"/>
    <n v="0.15"/>
    <n v="2.4"/>
    <n v="1.67E-3"/>
    <n v="1068.8"/>
    <n v="0"/>
    <n v="0"/>
    <n v="0"/>
    <n v="0"/>
    <n v="0"/>
    <n v="0"/>
    <n v="0.15"/>
    <n v="0"/>
    <n v="0"/>
    <n v="0.15"/>
    <n v="1071.2"/>
    <n v="0.15"/>
  </r>
  <r>
    <n v="1"/>
    <d v="2021-07-01T00:00:00"/>
    <d v="2021-08-01T00:00:00"/>
    <n v="194"/>
    <x v="6"/>
    <n v="162952.04999999999"/>
    <n v="162952.04999999999"/>
    <n v="2.9520000000000001E-2"/>
    <n v="400.86"/>
    <n v="25188.9"/>
    <n v="0"/>
    <n v="0"/>
    <n v="0"/>
    <n v="0"/>
    <n v="0"/>
    <n v="0"/>
    <n v="0"/>
    <n v="0"/>
    <n v="0"/>
    <n v="0"/>
    <n v="0"/>
    <s v="FT-3790-M&amp;R Stat Eq-CGate"/>
    <x v="9"/>
    <n v="15"/>
    <s v="Nat Gas Distribution Plant"/>
    <s v="379-M&amp;R Stat Equip-Cgate"/>
    <n v="0"/>
    <n v="0"/>
    <x v="1"/>
    <n v="20.100000000000001"/>
    <n v="-14088.25"/>
    <n v="1.48E-3"/>
    <n v="162952.04999999999"/>
    <n v="0"/>
    <n v="0"/>
    <n v="0"/>
    <n v="0"/>
    <n v="0"/>
    <n v="0"/>
    <n v="20.100000000000001"/>
    <n v="400.86"/>
    <n v="400.86"/>
    <n v="20.100000000000001"/>
    <n v="11100.650000000001"/>
    <n v="420.96000000000004"/>
  </r>
  <r>
    <n v="1"/>
    <d v="2021-07-01T00:00:00"/>
    <d v="2021-08-01T00:00:00"/>
    <n v="194"/>
    <x v="7"/>
    <n v="162952.04999999999"/>
    <n v="162952.04999999999"/>
    <n v="2.9520000000000001E-2"/>
    <n v="400.86"/>
    <n v="25589.759999999998"/>
    <n v="0"/>
    <n v="0"/>
    <n v="0"/>
    <n v="0"/>
    <n v="0"/>
    <n v="0"/>
    <n v="0"/>
    <n v="0"/>
    <n v="0"/>
    <n v="0"/>
    <n v="0"/>
    <s v="FT-3790-M&amp;R Stat Eq-CGate"/>
    <x v="9"/>
    <n v="15"/>
    <s v="Nat Gas Distribution Plant"/>
    <s v="379-M&amp;R Stat Equip-Cgate"/>
    <n v="0"/>
    <n v="0"/>
    <x v="1"/>
    <n v="20.100000000000001"/>
    <n v="-14068.15"/>
    <n v="1.48E-3"/>
    <n v="162952.04999999999"/>
    <n v="0"/>
    <n v="0"/>
    <n v="0"/>
    <n v="0"/>
    <n v="0"/>
    <n v="0"/>
    <n v="20.100000000000001"/>
    <n v="400.86"/>
    <n v="400.86"/>
    <n v="20.100000000000001"/>
    <n v="11521.609999999999"/>
    <n v="420.96000000000004"/>
  </r>
  <r>
    <n v="1"/>
    <d v="2021-07-01T00:00:00"/>
    <d v="2021-08-01T00:00:00"/>
    <n v="195"/>
    <x v="6"/>
    <n v="74611.289999999994"/>
    <n v="74611.289999999994"/>
    <n v="1.8030000000000001E-2"/>
    <n v="112.1"/>
    <n v="23772.22"/>
    <n v="0"/>
    <n v="0"/>
    <n v="0"/>
    <n v="0"/>
    <n v="0"/>
    <n v="0"/>
    <n v="0"/>
    <n v="0"/>
    <n v="0"/>
    <n v="0"/>
    <n v="0"/>
    <s v="FT-3801-Services PL"/>
    <x v="10"/>
    <n v="15"/>
    <s v="Nat Gas Distribution Plant"/>
    <s v="3801-Services - Plastic"/>
    <n v="0"/>
    <n v="0"/>
    <x v="1"/>
    <n v="24.68"/>
    <n v="-13835.21"/>
    <n v="3.9699999999999996E-3"/>
    <n v="74611.289999999994"/>
    <n v="0"/>
    <n v="0"/>
    <n v="0"/>
    <n v="0"/>
    <n v="0"/>
    <n v="0"/>
    <n v="24.68"/>
    <n v="112.10000000000001"/>
    <n v="112.1"/>
    <n v="24.68"/>
    <n v="9937.010000000002"/>
    <n v="136.78"/>
  </r>
  <r>
    <n v="1"/>
    <d v="2021-07-01T00:00:00"/>
    <d v="2021-08-01T00:00:00"/>
    <n v="195"/>
    <x v="7"/>
    <n v="74611.289999999994"/>
    <n v="74611.289999999994"/>
    <n v="1.8030000000000001E-2"/>
    <n v="112.1"/>
    <n v="23884.32"/>
    <n v="0"/>
    <n v="0"/>
    <n v="0"/>
    <n v="0"/>
    <n v="0"/>
    <n v="0"/>
    <n v="0"/>
    <n v="0"/>
    <n v="0"/>
    <n v="0"/>
    <n v="0"/>
    <s v="FT-3801-Services PL"/>
    <x v="10"/>
    <n v="15"/>
    <s v="Nat Gas Distribution Plant"/>
    <s v="3801-Services - Plastic"/>
    <n v="0"/>
    <n v="0"/>
    <x v="1"/>
    <n v="24.68"/>
    <n v="-13810.53"/>
    <n v="3.9699999999999996E-3"/>
    <n v="74611.289999999994"/>
    <n v="0"/>
    <n v="0"/>
    <n v="0"/>
    <n v="0"/>
    <n v="0"/>
    <n v="0"/>
    <n v="24.68"/>
    <n v="112.10000000000001"/>
    <n v="112.1"/>
    <n v="24.68"/>
    <n v="10073.789999999999"/>
    <n v="136.78"/>
  </r>
  <r>
    <n v="1"/>
    <d v="2021-07-01T00:00:00"/>
    <d v="2021-08-01T00:00:00"/>
    <n v="196"/>
    <x v="6"/>
    <n v="62198.23"/>
    <n v="62198.23"/>
    <n v="4.0890000000000003E-2"/>
    <n v="211.94"/>
    <n v="-46995.82"/>
    <n v="0"/>
    <n v="0"/>
    <n v="0"/>
    <n v="0"/>
    <n v="0"/>
    <n v="0"/>
    <n v="0"/>
    <n v="0"/>
    <n v="0"/>
    <n v="0"/>
    <n v="0"/>
    <s v="FT-3802-Services ST"/>
    <x v="11"/>
    <n v="15"/>
    <s v="Nat Gas Distribution Plant"/>
    <s v="3802-Services - Other"/>
    <n v="0"/>
    <n v="0"/>
    <x v="1"/>
    <n v="264.91000000000003"/>
    <n v="70667.320000000007"/>
    <n v="5.1110000000000003E-2"/>
    <n v="62198.23"/>
    <n v="0"/>
    <n v="0"/>
    <n v="0"/>
    <n v="0"/>
    <n v="0"/>
    <n v="0"/>
    <n v="264.91000000000003"/>
    <n v="211.94"/>
    <n v="211.94"/>
    <n v="264.91000000000003"/>
    <n v="23671.500000000007"/>
    <n v="476.85"/>
  </r>
  <r>
    <n v="1"/>
    <d v="2021-07-01T00:00:00"/>
    <d v="2021-08-01T00:00:00"/>
    <n v="196"/>
    <x v="7"/>
    <n v="62198.23"/>
    <n v="62198.23"/>
    <n v="4.0890000000000003E-2"/>
    <n v="211.94"/>
    <n v="-46783.88"/>
    <n v="0"/>
    <n v="0"/>
    <n v="0"/>
    <n v="0"/>
    <n v="0"/>
    <n v="0"/>
    <n v="0"/>
    <n v="0"/>
    <n v="0"/>
    <n v="0"/>
    <n v="0"/>
    <s v="FT-3802-Services ST"/>
    <x v="11"/>
    <n v="15"/>
    <s v="Nat Gas Distribution Plant"/>
    <s v="3802-Services - Other"/>
    <n v="0"/>
    <n v="0"/>
    <x v="1"/>
    <n v="264.91000000000003"/>
    <n v="70932.23"/>
    <n v="5.1110000000000003E-2"/>
    <n v="62198.23"/>
    <n v="0"/>
    <n v="0"/>
    <n v="0"/>
    <n v="0"/>
    <n v="0"/>
    <n v="0"/>
    <n v="264.91000000000003"/>
    <n v="211.94"/>
    <n v="211.94"/>
    <n v="264.91000000000003"/>
    <n v="24148.35"/>
    <n v="476.85"/>
  </r>
  <r>
    <n v="1"/>
    <d v="2021-07-01T00:00:00"/>
    <d v="2021-08-01T00:00:00"/>
    <n v="197"/>
    <x v="6"/>
    <n v="253934.16"/>
    <n v="253934.16"/>
    <n v="1.8030000000000001E-2"/>
    <n v="381.54"/>
    <n v="19497.099999999999"/>
    <n v="0"/>
    <n v="0"/>
    <n v="0"/>
    <n v="0"/>
    <n v="0"/>
    <n v="0"/>
    <n v="0"/>
    <n v="0"/>
    <n v="0"/>
    <n v="0"/>
    <n v="0"/>
    <s v="FT-380G-Services GRIP"/>
    <x v="12"/>
    <n v="15"/>
    <s v="Nat Gas Distribution Plant"/>
    <s v="380G-Services Plastic-GRIP"/>
    <n v="0"/>
    <n v="0"/>
    <x v="1"/>
    <n v="84.01"/>
    <n v="-110336.85"/>
    <n v="3.9699999999999996E-3"/>
    <n v="253934.16"/>
    <n v="0"/>
    <n v="0"/>
    <n v="0"/>
    <n v="0"/>
    <n v="0"/>
    <n v="0"/>
    <n v="84.01"/>
    <n v="381.54"/>
    <n v="381.54"/>
    <n v="84.01"/>
    <n v="-90839.75"/>
    <n v="465.55"/>
  </r>
  <r>
    <n v="1"/>
    <d v="2021-07-01T00:00:00"/>
    <d v="2021-08-01T00:00:00"/>
    <n v="197"/>
    <x v="7"/>
    <n v="253934.16"/>
    <n v="253934.16"/>
    <n v="1.8030000000000001E-2"/>
    <n v="381.54"/>
    <n v="19878.64"/>
    <n v="0"/>
    <n v="0"/>
    <n v="0"/>
    <n v="0"/>
    <n v="0"/>
    <n v="0"/>
    <n v="0"/>
    <n v="0"/>
    <n v="0"/>
    <n v="0"/>
    <n v="0"/>
    <s v="FT-380G-Services GRIP"/>
    <x v="12"/>
    <n v="15"/>
    <s v="Nat Gas Distribution Plant"/>
    <s v="380G-Services Plastic-GRIP"/>
    <n v="0"/>
    <n v="0"/>
    <x v="1"/>
    <n v="84.01"/>
    <n v="-110252.84"/>
    <n v="3.9699999999999996E-3"/>
    <n v="253934.16"/>
    <n v="0"/>
    <n v="0"/>
    <n v="0"/>
    <n v="0"/>
    <n v="0"/>
    <n v="0"/>
    <n v="84.01"/>
    <n v="381.54"/>
    <n v="381.54"/>
    <n v="84.01"/>
    <n v="-90374.2"/>
    <n v="465.55"/>
  </r>
  <r>
    <n v="1"/>
    <d v="2021-07-01T00:00:00"/>
    <d v="2021-08-01T00:00:00"/>
    <n v="198"/>
    <x v="6"/>
    <n v="149776.34"/>
    <n v="149776.34"/>
    <n v="3.5999999999999997E-2"/>
    <n v="449.33"/>
    <n v="32656.95"/>
    <n v="0"/>
    <n v="0"/>
    <n v="0"/>
    <n v="0"/>
    <n v="0"/>
    <n v="0"/>
    <n v="0"/>
    <n v="0"/>
    <n v="0"/>
    <n v="0"/>
    <n v="0"/>
    <s v="FT-3810-Meters"/>
    <x v="13"/>
    <n v="15"/>
    <s v="Nat Gas Distribution Plant"/>
    <s v="381-Meters"/>
    <n v="0"/>
    <n v="0"/>
    <x v="1"/>
    <n v="0"/>
    <n v="-721.02"/>
    <n v="0"/>
    <n v="149776.34"/>
    <n v="0"/>
    <n v="0"/>
    <n v="0"/>
    <n v="0"/>
    <n v="0"/>
    <n v="0"/>
    <n v="0"/>
    <n v="449.33"/>
    <n v="449.33"/>
    <n v="0"/>
    <n v="31935.93"/>
    <n v="449.33"/>
  </r>
  <r>
    <n v="1"/>
    <d v="2021-07-01T00:00:00"/>
    <d v="2021-08-01T00:00:00"/>
    <n v="198"/>
    <x v="7"/>
    <n v="149776.34"/>
    <n v="149776.34"/>
    <n v="3.5999999999999997E-2"/>
    <n v="449.33"/>
    <n v="33106.28"/>
    <n v="0"/>
    <n v="0"/>
    <n v="0"/>
    <n v="0"/>
    <n v="0"/>
    <n v="0"/>
    <n v="0"/>
    <n v="0"/>
    <n v="0"/>
    <n v="0"/>
    <n v="0"/>
    <s v="FT-3810-Meters"/>
    <x v="13"/>
    <n v="15"/>
    <s v="Nat Gas Distribution Plant"/>
    <s v="381-Meters"/>
    <n v="0"/>
    <n v="0"/>
    <x v="1"/>
    <n v="0"/>
    <n v="-721.02"/>
    <n v="0"/>
    <n v="149776.34"/>
    <n v="0"/>
    <n v="0"/>
    <n v="0"/>
    <n v="0"/>
    <n v="0"/>
    <n v="0"/>
    <n v="0"/>
    <n v="449.33"/>
    <n v="449.33"/>
    <n v="0"/>
    <n v="32385.26"/>
    <n v="449.33"/>
  </r>
  <r>
    <n v="1"/>
    <d v="2021-07-01T00:00:00"/>
    <d v="2021-08-01T00:00:00"/>
    <n v="199"/>
    <x v="6"/>
    <n v="62841.15"/>
    <n v="62841.15"/>
    <n v="2.9090000000000001E-2"/>
    <n v="152.34"/>
    <n v="8975.3700000000008"/>
    <n v="0"/>
    <n v="0"/>
    <n v="0"/>
    <n v="0"/>
    <n v="0"/>
    <n v="0"/>
    <n v="0"/>
    <n v="0"/>
    <n v="0"/>
    <n v="0"/>
    <n v="0"/>
    <s v="FT-3820-Meter Installs"/>
    <x v="15"/>
    <n v="15"/>
    <s v="Nat Gas Distribution Plant"/>
    <s v="382-Meter Installations"/>
    <n v="0"/>
    <n v="0"/>
    <x v="1"/>
    <n v="15.24"/>
    <n v="-19219.27"/>
    <n v="2.9099999999999998E-3"/>
    <n v="62841.15"/>
    <n v="0"/>
    <n v="0"/>
    <n v="0"/>
    <n v="0"/>
    <n v="0"/>
    <n v="0"/>
    <n v="15.24"/>
    <n v="152.34"/>
    <n v="152.34"/>
    <n v="15.24"/>
    <n v="-10243.9"/>
    <n v="167.58"/>
  </r>
  <r>
    <n v="1"/>
    <d v="2021-07-01T00:00:00"/>
    <d v="2021-08-01T00:00:00"/>
    <n v="199"/>
    <x v="7"/>
    <n v="62841.15"/>
    <n v="62841.15"/>
    <n v="2.9090000000000001E-2"/>
    <n v="152.34"/>
    <n v="9127.7099999999991"/>
    <n v="0"/>
    <n v="0"/>
    <n v="0"/>
    <n v="0"/>
    <n v="0"/>
    <n v="0"/>
    <n v="0"/>
    <n v="0"/>
    <n v="0"/>
    <n v="0"/>
    <n v="0"/>
    <s v="FT-3820-Meter Installs"/>
    <x v="15"/>
    <n v="15"/>
    <s v="Nat Gas Distribution Plant"/>
    <s v="382-Meter Installations"/>
    <n v="0"/>
    <n v="0"/>
    <x v="1"/>
    <n v="15.24"/>
    <n v="-19204.03"/>
    <n v="2.9099999999999998E-3"/>
    <n v="62841.15"/>
    <n v="0"/>
    <n v="0"/>
    <n v="0"/>
    <n v="0"/>
    <n v="0"/>
    <n v="0"/>
    <n v="15.24"/>
    <n v="152.34"/>
    <n v="152.34"/>
    <n v="15.24"/>
    <n v="-10076.32"/>
    <n v="167.58"/>
  </r>
  <r>
    <n v="1"/>
    <d v="2021-07-01T00:00:00"/>
    <d v="2021-08-01T00:00:00"/>
    <n v="200418"/>
    <x v="6"/>
    <n v="0"/>
    <n v="0"/>
    <n v="2.3E-2"/>
    <n v="0"/>
    <n v="0"/>
    <n v="0"/>
    <n v="0"/>
    <n v="0"/>
    <n v="0"/>
    <n v="0"/>
    <n v="0"/>
    <n v="0"/>
    <n v="0"/>
    <n v="0"/>
    <n v="0"/>
    <n v="0"/>
    <s v="FT-3850-M&amp;R Stat Eq-Ind"/>
    <x v="19"/>
    <n v="15"/>
    <s v="Nat Gas Distribution Plant"/>
    <s v="385-Industrial M&amp;R Stat Equip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418"/>
    <x v="7"/>
    <n v="0"/>
    <n v="0"/>
    <n v="2.3E-2"/>
    <n v="0"/>
    <n v="0"/>
    <n v="0"/>
    <n v="0"/>
    <n v="0"/>
    <n v="0"/>
    <n v="0"/>
    <n v="0"/>
    <n v="0"/>
    <n v="0"/>
    <n v="0"/>
    <n v="0"/>
    <n v="0"/>
    <s v="FT-3850-M&amp;R Stat Eq-Ind"/>
    <x v="19"/>
    <n v="15"/>
    <s v="Nat Gas Distribution Plant"/>
    <s v="385-Industrial M&amp;R Stat Equip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"/>
    <x v="6"/>
    <n v="24376.11"/>
    <n v="24376.11"/>
    <n v="0.04"/>
    <n v="81.25"/>
    <n v="24376.11"/>
    <n v="0"/>
    <n v="0"/>
    <n v="-81.25"/>
    <n v="0"/>
    <n v="0"/>
    <n v="0"/>
    <n v="0"/>
    <n v="0"/>
    <n v="0"/>
    <n v="0"/>
    <n v="0"/>
    <s v="FT-3870-Other Eq"/>
    <x v="20"/>
    <n v="15"/>
    <s v="Nat Gas Distribution Plant"/>
    <s v="387-Other Equipment"/>
    <n v="0"/>
    <n v="0"/>
    <x v="1"/>
    <n v="0"/>
    <n v="0"/>
    <n v="0"/>
    <n v="24376.11"/>
    <n v="0"/>
    <n v="0"/>
    <n v="0"/>
    <n v="0"/>
    <n v="0"/>
    <n v="0"/>
    <n v="0"/>
    <n v="0"/>
    <n v="0"/>
    <n v="0"/>
    <n v="24376.11"/>
    <n v="0"/>
  </r>
  <r>
    <n v="1"/>
    <d v="2021-07-01T00:00:00"/>
    <d v="2021-08-01T00:00:00"/>
    <n v="200"/>
    <x v="7"/>
    <n v="24376.11"/>
    <n v="24376.11"/>
    <n v="0.04"/>
    <n v="81.25"/>
    <n v="24376.11"/>
    <n v="0"/>
    <n v="0"/>
    <n v="-81.25"/>
    <n v="0"/>
    <n v="0"/>
    <n v="0"/>
    <n v="0"/>
    <n v="0"/>
    <n v="0"/>
    <n v="0"/>
    <n v="0"/>
    <s v="FT-3870-Other Eq"/>
    <x v="20"/>
    <n v="15"/>
    <s v="Nat Gas Distribution Plant"/>
    <s v="387-Other Equipment"/>
    <n v="0"/>
    <n v="0"/>
    <x v="1"/>
    <n v="0"/>
    <n v="0"/>
    <n v="0"/>
    <n v="24376.11"/>
    <n v="0"/>
    <n v="0"/>
    <n v="0"/>
    <n v="0"/>
    <n v="0"/>
    <n v="0"/>
    <n v="0"/>
    <n v="0"/>
    <n v="0"/>
    <n v="0"/>
    <n v="24376.11"/>
    <n v="0"/>
  </r>
  <r>
    <n v="1"/>
    <d v="2021-07-01T00:00:00"/>
    <d v="2021-08-01T00:00:00"/>
    <n v="201"/>
    <x v="6"/>
    <n v="0"/>
    <n v="0"/>
    <n v="0.05"/>
    <n v="0"/>
    <n v="-225.84"/>
    <n v="0"/>
    <n v="0"/>
    <n v="0"/>
    <n v="0"/>
    <n v="0"/>
    <n v="0"/>
    <n v="0"/>
    <n v="0"/>
    <n v="0"/>
    <n v="-8.92"/>
    <n v="0"/>
    <s v="FT-3913-Furn &amp; Fix"/>
    <x v="27"/>
    <n v="16"/>
    <s v="Nat Gas General Plant"/>
    <s v="3913-Furn &amp; Fix"/>
    <n v="0"/>
    <n v="0"/>
    <x v="1"/>
    <n v="0"/>
    <n v="0"/>
    <n v="0"/>
    <n v="0"/>
    <n v="0"/>
    <n v="0"/>
    <n v="0"/>
    <n v="0"/>
    <n v="0"/>
    <n v="0"/>
    <n v="0"/>
    <n v="0"/>
    <n v="-8.92"/>
    <n v="0"/>
    <n v="-225.84"/>
    <n v="-8.92"/>
  </r>
  <r>
    <n v="1"/>
    <d v="2021-07-01T00:00:00"/>
    <d v="2021-08-01T00:00:00"/>
    <n v="201"/>
    <x v="7"/>
    <n v="0"/>
    <n v="0"/>
    <n v="0.05"/>
    <n v="0"/>
    <n v="-234.76"/>
    <n v="0"/>
    <n v="0"/>
    <n v="0"/>
    <n v="0"/>
    <n v="0"/>
    <n v="0"/>
    <n v="0"/>
    <n v="0"/>
    <n v="0"/>
    <n v="-8.92"/>
    <n v="0"/>
    <s v="FT-3913-Furn &amp; Fix"/>
    <x v="27"/>
    <n v="16"/>
    <s v="Nat Gas General Plant"/>
    <s v="3913-Furn &amp; Fix"/>
    <n v="0"/>
    <n v="0"/>
    <x v="1"/>
    <n v="0"/>
    <n v="0"/>
    <n v="0"/>
    <n v="0"/>
    <n v="0"/>
    <n v="0"/>
    <n v="0"/>
    <n v="0"/>
    <n v="0"/>
    <n v="0"/>
    <n v="0"/>
    <n v="0"/>
    <n v="-8.92"/>
    <n v="0"/>
    <n v="-234.76"/>
    <n v="-8.92"/>
  </r>
  <r>
    <n v="1"/>
    <d v="2021-07-01T00:00:00"/>
    <d v="2021-08-01T00:00:00"/>
    <n v="202"/>
    <x v="6"/>
    <n v="4684.4799999999996"/>
    <n v="4684.4799999999996"/>
    <n v="0.1"/>
    <n v="39.04"/>
    <n v="695.09"/>
    <n v="0"/>
    <n v="0"/>
    <n v="0"/>
    <n v="0"/>
    <n v="0"/>
    <n v="0"/>
    <n v="0"/>
    <n v="0"/>
    <n v="0"/>
    <n v="5.75"/>
    <n v="0"/>
    <s v="FT-391S-Alloc Sys Software"/>
    <x v="30"/>
    <n v="16"/>
    <s v="Nat Gas General Plant"/>
    <s v="391-Office Furniture and Equipment"/>
    <n v="0"/>
    <n v="0"/>
    <x v="1"/>
    <n v="0"/>
    <n v="0"/>
    <n v="0"/>
    <n v="4684.4799999999996"/>
    <n v="0"/>
    <n v="0"/>
    <n v="0"/>
    <n v="0"/>
    <n v="0"/>
    <n v="0"/>
    <n v="0"/>
    <n v="39.04"/>
    <n v="44.79"/>
    <n v="0"/>
    <n v="695.09"/>
    <n v="44.79"/>
  </r>
  <r>
    <n v="1"/>
    <d v="2021-07-01T00:00:00"/>
    <d v="2021-08-01T00:00:00"/>
    <n v="202"/>
    <x v="7"/>
    <n v="4684.4799999999996"/>
    <n v="4684.4799999999996"/>
    <n v="0.1"/>
    <n v="39.04"/>
    <n v="739.88"/>
    <n v="0"/>
    <n v="0"/>
    <n v="0"/>
    <n v="0"/>
    <n v="0"/>
    <n v="0"/>
    <n v="0"/>
    <n v="0"/>
    <n v="0"/>
    <n v="5.75"/>
    <n v="0"/>
    <s v="FT-391S-Alloc Sys Software"/>
    <x v="30"/>
    <n v="16"/>
    <s v="Nat Gas General Plant"/>
    <s v="391-Office Furniture and Equipment"/>
    <n v="0"/>
    <n v="0"/>
    <x v="1"/>
    <n v="0"/>
    <n v="0"/>
    <n v="0"/>
    <n v="4684.4799999999996"/>
    <n v="0"/>
    <n v="0"/>
    <n v="0"/>
    <n v="0"/>
    <n v="0"/>
    <n v="0"/>
    <n v="0"/>
    <n v="39.04"/>
    <n v="44.79"/>
    <n v="0"/>
    <n v="739.88"/>
    <n v="44.79"/>
  </r>
  <r>
    <n v="1"/>
    <d v="2021-07-01T00:00:00"/>
    <d v="2021-08-01T00:00:00"/>
    <n v="519"/>
    <x v="6"/>
    <n v="28000"/>
    <n v="28000"/>
    <n v="8.4000000000000005E-2"/>
    <n v="196"/>
    <n v="28000"/>
    <n v="0"/>
    <n v="0"/>
    <n v="-196"/>
    <n v="0"/>
    <n v="0"/>
    <n v="0"/>
    <n v="0"/>
    <n v="0"/>
    <n v="0"/>
    <n v="0"/>
    <n v="0"/>
    <s v="FT-3922-Lt Truck/Van"/>
    <x v="32"/>
    <n v="16"/>
    <s v="Nat Gas General Plant"/>
    <s v="3922-Trans-Light Trucks, Vans"/>
    <n v="0"/>
    <n v="0"/>
    <x v="1"/>
    <n v="0"/>
    <n v="0"/>
    <n v="0"/>
    <n v="28000"/>
    <n v="0"/>
    <n v="0"/>
    <n v="0"/>
    <n v="0"/>
    <n v="0"/>
    <n v="0"/>
    <n v="0"/>
    <n v="0"/>
    <n v="0"/>
    <n v="0"/>
    <n v="28000"/>
    <n v="0"/>
  </r>
  <r>
    <n v="1"/>
    <d v="2021-07-01T00:00:00"/>
    <d v="2021-08-01T00:00:00"/>
    <n v="519"/>
    <x v="7"/>
    <n v="28000"/>
    <n v="28000"/>
    <n v="8.4000000000000005E-2"/>
    <n v="196"/>
    <n v="28000"/>
    <n v="0"/>
    <n v="0"/>
    <n v="-196"/>
    <n v="0"/>
    <n v="0"/>
    <n v="0"/>
    <n v="0"/>
    <n v="0"/>
    <n v="0"/>
    <n v="0"/>
    <n v="0"/>
    <s v="FT-3922-Lt Truck/Van"/>
    <x v="32"/>
    <n v="16"/>
    <s v="Nat Gas General Plant"/>
    <s v="3922-Trans-Light Trucks, Vans"/>
    <n v="0"/>
    <n v="0"/>
    <x v="1"/>
    <n v="0"/>
    <n v="0"/>
    <n v="0"/>
    <n v="28000"/>
    <n v="0"/>
    <n v="0"/>
    <n v="0"/>
    <n v="0"/>
    <n v="0"/>
    <n v="0"/>
    <n v="0"/>
    <n v="0"/>
    <n v="0"/>
    <n v="0"/>
    <n v="28000"/>
    <n v="0"/>
  </r>
  <r>
    <n v="1"/>
    <d v="2021-07-01T00:00:00"/>
    <d v="2021-08-01T00:00:00"/>
    <n v="203"/>
    <x v="6"/>
    <n v="0"/>
    <n v="0"/>
    <n v="0.17399999999999999"/>
    <n v="0"/>
    <n v="0"/>
    <n v="0"/>
    <n v="0"/>
    <n v="0"/>
    <n v="0"/>
    <n v="0"/>
    <n v="0"/>
    <n v="0"/>
    <n v="0"/>
    <n v="0"/>
    <n v="0"/>
    <n v="0"/>
    <s v="FT-3920-Transp Equip"/>
    <x v="34"/>
    <n v="16"/>
    <s v="Nat Gas General Plant"/>
    <s v="392-Transportation Equipme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3"/>
    <x v="7"/>
    <n v="0"/>
    <n v="0"/>
    <n v="0.17399999999999999"/>
    <n v="0"/>
    <n v="0"/>
    <n v="0"/>
    <n v="0"/>
    <n v="0"/>
    <n v="0"/>
    <n v="0"/>
    <n v="0"/>
    <n v="0"/>
    <n v="0"/>
    <n v="0"/>
    <n v="0"/>
    <n v="0"/>
    <s v="FT-3920-Transp Equip"/>
    <x v="34"/>
    <n v="16"/>
    <s v="Nat Gas General Plant"/>
    <s v="392-Transportation Equipme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89"/>
    <x v="6"/>
    <n v="0"/>
    <n v="0"/>
    <n v="0"/>
    <n v="0"/>
    <n v="0"/>
    <n v="0"/>
    <n v="0"/>
    <n v="0"/>
    <n v="0"/>
    <n v="0"/>
    <n v="0"/>
    <n v="0"/>
    <n v="0"/>
    <n v="0"/>
    <n v="0"/>
    <n v="0"/>
    <s v="FT-3030-Misc Intang Plant"/>
    <x v="43"/>
    <n v="18"/>
    <s v="Nat Gas Intangible Plant"/>
    <s v="303-Miscellaneous Intangible Pla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89"/>
    <x v="7"/>
    <n v="0"/>
    <n v="0"/>
    <n v="0"/>
    <n v="0"/>
    <n v="0"/>
    <n v="0"/>
    <n v="0"/>
    <n v="0"/>
    <n v="0"/>
    <n v="0"/>
    <n v="0"/>
    <n v="0"/>
    <n v="0"/>
    <n v="0"/>
    <n v="0"/>
    <n v="0"/>
    <s v="FT-3030-Misc Intang Plant"/>
    <x v="43"/>
    <n v="18"/>
    <s v="Nat Gas Intangible Plant"/>
    <s v="303-Miscellaneous Intangible Pla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919391"/>
    <x v="6"/>
    <n v="20500"/>
    <n v="20500"/>
    <n v="5.5E-2"/>
    <n v="93.96"/>
    <n v="1315.44"/>
    <n v="0"/>
    <n v="0"/>
    <n v="0"/>
    <n v="0"/>
    <n v="0"/>
    <n v="0"/>
    <n v="0"/>
    <n v="0"/>
    <n v="0"/>
    <n v="0"/>
    <n v="0"/>
    <s v="FI-3741-Land &amp; Land Rights"/>
    <x v="2"/>
    <n v="15"/>
    <s v="Nat Gas Distribution Plant"/>
    <s v="374-Land - Distribution"/>
    <n v="0"/>
    <n v="0"/>
    <x v="2"/>
    <n v="0"/>
    <n v="0"/>
    <n v="0"/>
    <n v="20500"/>
    <n v="0"/>
    <n v="0"/>
    <n v="0"/>
    <n v="0"/>
    <n v="0"/>
    <n v="0"/>
    <n v="0"/>
    <n v="93.960000000000008"/>
    <n v="93.96"/>
    <n v="0"/>
    <n v="1315.44"/>
    <n v="93.96"/>
  </r>
  <r>
    <n v="1"/>
    <d v="2021-07-01T00:00:00"/>
    <d v="2021-08-01T00:00:00"/>
    <n v="919391"/>
    <x v="7"/>
    <n v="20500"/>
    <n v="20500"/>
    <n v="5.5E-2"/>
    <n v="93.96"/>
    <n v="1409.4"/>
    <n v="0"/>
    <n v="0"/>
    <n v="0"/>
    <n v="0"/>
    <n v="0"/>
    <n v="0"/>
    <n v="0"/>
    <n v="0"/>
    <n v="0"/>
    <n v="0"/>
    <n v="0"/>
    <s v="FI-3741-Land &amp; Land Rights"/>
    <x v="2"/>
    <n v="15"/>
    <s v="Nat Gas Distribution Plant"/>
    <s v="374-Land - Distribution"/>
    <n v="0"/>
    <n v="0"/>
    <x v="2"/>
    <n v="0"/>
    <n v="0"/>
    <n v="0"/>
    <n v="20500"/>
    <n v="0"/>
    <n v="0"/>
    <n v="0"/>
    <n v="0"/>
    <n v="0"/>
    <n v="0"/>
    <n v="0"/>
    <n v="93.960000000000008"/>
    <n v="93.96"/>
    <n v="0"/>
    <n v="1409.4"/>
    <n v="93.96"/>
  </r>
  <r>
    <n v="1"/>
    <d v="2021-07-01T00:00:00"/>
    <d v="2021-08-01T00:00:00"/>
    <n v="501"/>
    <x v="6"/>
    <n v="462705.36"/>
    <n v="462705.36"/>
    <n v="1.8100000000000002E-2"/>
    <n v="697.91"/>
    <n v="137134.57"/>
    <n v="0"/>
    <n v="0"/>
    <n v="0"/>
    <n v="0"/>
    <n v="0"/>
    <n v="0"/>
    <n v="0"/>
    <n v="0"/>
    <n v="0"/>
    <n v="0"/>
    <n v="0"/>
    <s v="FI-3761-Mains PL"/>
    <x v="5"/>
    <n v="15"/>
    <s v="Nat Gas Distribution Plant"/>
    <s v="3761-Mains - Plastic"/>
    <n v="0"/>
    <n v="0"/>
    <x v="2"/>
    <n v="111.82"/>
    <n v="51242.96"/>
    <n v="2.8999999999999998E-3"/>
    <n v="462705.36"/>
    <n v="0"/>
    <n v="0"/>
    <n v="0"/>
    <n v="0"/>
    <n v="0"/>
    <n v="0"/>
    <n v="111.82000000000001"/>
    <n v="697.91"/>
    <n v="697.91"/>
    <n v="111.82"/>
    <n v="188377.53"/>
    <n v="809.73"/>
  </r>
  <r>
    <n v="1"/>
    <d v="2021-07-01T00:00:00"/>
    <d v="2021-08-01T00:00:00"/>
    <n v="501"/>
    <x v="7"/>
    <n v="462705.36"/>
    <n v="462705.36"/>
    <n v="1.8100000000000002E-2"/>
    <n v="697.91"/>
    <n v="137832.48000000001"/>
    <n v="0"/>
    <n v="0"/>
    <n v="0"/>
    <n v="0"/>
    <n v="0"/>
    <n v="0"/>
    <n v="0"/>
    <n v="0"/>
    <n v="0"/>
    <n v="0"/>
    <n v="0"/>
    <s v="FI-3761-Mains PL"/>
    <x v="5"/>
    <n v="15"/>
    <s v="Nat Gas Distribution Plant"/>
    <s v="3761-Mains - Plastic"/>
    <n v="0"/>
    <n v="0"/>
    <x v="2"/>
    <n v="111.82"/>
    <n v="51354.78"/>
    <n v="2.8999999999999998E-3"/>
    <n v="462705.36"/>
    <n v="0"/>
    <n v="0"/>
    <n v="0"/>
    <n v="0"/>
    <n v="0"/>
    <n v="0"/>
    <n v="111.82000000000001"/>
    <n v="697.91"/>
    <n v="697.91"/>
    <n v="111.82"/>
    <n v="189187.26"/>
    <n v="809.73"/>
  </r>
  <r>
    <n v="1"/>
    <d v="2021-07-01T00:00:00"/>
    <d v="2021-08-01T00:00:00"/>
    <n v="502"/>
    <x v="6"/>
    <n v="887798.71"/>
    <n v="887798.71"/>
    <n v="1.719E-2"/>
    <n v="1271.77"/>
    <n v="306975.84000000003"/>
    <n v="0"/>
    <n v="0"/>
    <n v="0"/>
    <n v="0"/>
    <n v="0"/>
    <n v="0"/>
    <n v="0"/>
    <n v="0"/>
    <n v="0"/>
    <n v="0"/>
    <n v="0"/>
    <s v="FI-3762-Mains ST"/>
    <x v="6"/>
    <n v="15"/>
    <s v="Nat Gas Distribution Plant"/>
    <s v="3762-Mains - Other"/>
    <n v="0"/>
    <n v="0"/>
    <x v="2"/>
    <n v="355.86"/>
    <n v="103030.58"/>
    <n v="4.81E-3"/>
    <n v="887798.71"/>
    <n v="0"/>
    <n v="0"/>
    <n v="0"/>
    <n v="0"/>
    <n v="0"/>
    <n v="0"/>
    <n v="355.86"/>
    <n v="1271.77"/>
    <n v="1271.77"/>
    <n v="355.86"/>
    <n v="410006.42000000004"/>
    <n v="1627.63"/>
  </r>
  <r>
    <n v="1"/>
    <d v="2021-07-01T00:00:00"/>
    <d v="2021-08-01T00:00:00"/>
    <n v="502"/>
    <x v="7"/>
    <n v="887798.71"/>
    <n v="887798.71"/>
    <n v="1.719E-2"/>
    <n v="1271.77"/>
    <n v="308247.61"/>
    <n v="0"/>
    <n v="0"/>
    <n v="0"/>
    <n v="0"/>
    <n v="0"/>
    <n v="0"/>
    <n v="0"/>
    <n v="0"/>
    <n v="0"/>
    <n v="0"/>
    <n v="0"/>
    <s v="FI-3762-Mains ST"/>
    <x v="6"/>
    <n v="15"/>
    <s v="Nat Gas Distribution Plant"/>
    <s v="3762-Mains - Other"/>
    <n v="0"/>
    <n v="0"/>
    <x v="2"/>
    <n v="355.86"/>
    <n v="103386.44"/>
    <n v="4.81E-3"/>
    <n v="887798.71"/>
    <n v="0"/>
    <n v="0"/>
    <n v="0"/>
    <n v="0"/>
    <n v="0"/>
    <n v="0"/>
    <n v="355.86"/>
    <n v="1271.77"/>
    <n v="1271.77"/>
    <n v="355.86"/>
    <n v="411634.05"/>
    <n v="1627.63"/>
  </r>
  <r>
    <n v="1"/>
    <d v="2021-07-01T00:00:00"/>
    <d v="2021-08-01T00:00:00"/>
    <n v="503"/>
    <x v="6"/>
    <n v="465762.02"/>
    <n v="465762.02"/>
    <n v="3.3329999999999999E-2"/>
    <n v="1293.6500000000001"/>
    <n v="134515.21"/>
    <n v="0"/>
    <n v="0"/>
    <n v="0"/>
    <n v="0"/>
    <n v="0"/>
    <n v="0"/>
    <n v="0"/>
    <n v="0"/>
    <n v="0"/>
    <n v="0"/>
    <n v="0"/>
    <s v="FI-3780-M&amp;R Stat Eq-Gen"/>
    <x v="8"/>
    <n v="15"/>
    <s v="Nat Gas Distribution Plant"/>
    <s v="378-M&amp;R Stat Equip-Gen"/>
    <n v="0"/>
    <n v="0"/>
    <x v="2"/>
    <n v="64.819999999999993"/>
    <n v="-4294.07"/>
    <n v="1.67E-3"/>
    <n v="465762.02"/>
    <n v="0"/>
    <n v="0"/>
    <n v="0"/>
    <n v="0"/>
    <n v="0"/>
    <n v="0"/>
    <n v="64.820000000000007"/>
    <n v="1293.6500000000001"/>
    <n v="1293.6500000000001"/>
    <n v="64.819999999999993"/>
    <n v="130221.13999999998"/>
    <n v="1358.47"/>
  </r>
  <r>
    <n v="1"/>
    <d v="2021-07-01T00:00:00"/>
    <d v="2021-08-01T00:00:00"/>
    <n v="503"/>
    <x v="7"/>
    <n v="465762.02"/>
    <n v="465762.02"/>
    <n v="3.3329999999999999E-2"/>
    <n v="1293.6500000000001"/>
    <n v="135808.85999999999"/>
    <n v="0"/>
    <n v="0"/>
    <n v="0"/>
    <n v="0"/>
    <n v="0"/>
    <n v="0"/>
    <n v="0"/>
    <n v="0"/>
    <n v="0"/>
    <n v="0"/>
    <n v="0"/>
    <s v="FI-3780-M&amp;R Stat Eq-Gen"/>
    <x v="8"/>
    <n v="15"/>
    <s v="Nat Gas Distribution Plant"/>
    <s v="378-M&amp;R Stat Equip-Gen"/>
    <n v="0"/>
    <n v="0"/>
    <x v="2"/>
    <n v="64.819999999999993"/>
    <n v="-4229.25"/>
    <n v="1.67E-3"/>
    <n v="465762.02"/>
    <n v="0"/>
    <n v="0"/>
    <n v="0"/>
    <n v="0"/>
    <n v="0"/>
    <n v="0"/>
    <n v="64.820000000000007"/>
    <n v="1293.6500000000001"/>
    <n v="1293.6500000000001"/>
    <n v="64.819999999999993"/>
    <n v="131579.60999999999"/>
    <n v="1358.47"/>
  </r>
  <r>
    <n v="1"/>
    <d v="2021-07-01T00:00:00"/>
    <d v="2021-08-01T00:00:00"/>
    <n v="504"/>
    <x v="6"/>
    <n v="9374.42"/>
    <n v="9374.42"/>
    <n v="2.9520000000000001E-2"/>
    <n v="23.06"/>
    <n v="1068.9000000000001"/>
    <n v="0"/>
    <n v="0"/>
    <n v="0"/>
    <n v="0"/>
    <n v="0"/>
    <n v="0"/>
    <n v="0"/>
    <n v="0"/>
    <n v="0"/>
    <n v="0"/>
    <n v="0"/>
    <s v="FI-3790-M&amp;R Stat Eq-CGate"/>
    <x v="9"/>
    <n v="15"/>
    <s v="Nat Gas Distribution Plant"/>
    <s v="379-M&amp;R Stat Equip-Cgate"/>
    <n v="0"/>
    <n v="0"/>
    <x v="2"/>
    <n v="1.1599999999999999"/>
    <n v="-770.6"/>
    <n v="1.48E-3"/>
    <n v="9374.42"/>
    <n v="0"/>
    <n v="0"/>
    <n v="0"/>
    <n v="0"/>
    <n v="0"/>
    <n v="0"/>
    <n v="1.1599999999999999"/>
    <n v="23.06"/>
    <n v="23.06"/>
    <n v="1.1599999999999999"/>
    <n v="298.30000000000007"/>
    <n v="24.22"/>
  </r>
  <r>
    <n v="1"/>
    <d v="2021-07-01T00:00:00"/>
    <d v="2021-08-01T00:00:00"/>
    <n v="504"/>
    <x v="7"/>
    <n v="9374.42"/>
    <n v="9374.42"/>
    <n v="2.9520000000000001E-2"/>
    <n v="23.06"/>
    <n v="1091.96"/>
    <n v="0"/>
    <n v="0"/>
    <n v="0"/>
    <n v="0"/>
    <n v="0"/>
    <n v="0"/>
    <n v="0"/>
    <n v="0"/>
    <n v="0"/>
    <n v="0"/>
    <n v="0"/>
    <s v="FI-3790-M&amp;R Stat Eq-CGate"/>
    <x v="9"/>
    <n v="15"/>
    <s v="Nat Gas Distribution Plant"/>
    <s v="379-M&amp;R Stat Equip-Cgate"/>
    <n v="0"/>
    <n v="0"/>
    <x v="2"/>
    <n v="1.1599999999999999"/>
    <n v="-769.44"/>
    <n v="1.48E-3"/>
    <n v="9374.42"/>
    <n v="0"/>
    <n v="0"/>
    <n v="0"/>
    <n v="0"/>
    <n v="0"/>
    <n v="0"/>
    <n v="1.1599999999999999"/>
    <n v="23.06"/>
    <n v="23.06"/>
    <n v="1.1599999999999999"/>
    <n v="322.52"/>
    <n v="24.22"/>
  </r>
  <r>
    <n v="1"/>
    <d v="2021-07-01T00:00:00"/>
    <d v="2021-08-01T00:00:00"/>
    <n v="505"/>
    <x v="6"/>
    <n v="105303.03999999999"/>
    <n v="105303.03999999999"/>
    <n v="1.8030000000000001E-2"/>
    <n v="158.22"/>
    <n v="120983.9"/>
    <n v="0"/>
    <n v="0"/>
    <n v="-158.22"/>
    <n v="0"/>
    <n v="0"/>
    <n v="0"/>
    <n v="0"/>
    <n v="0"/>
    <n v="0"/>
    <n v="0"/>
    <n v="0"/>
    <s v="FI-3801-Services PL"/>
    <x v="10"/>
    <n v="15"/>
    <s v="Nat Gas Distribution Plant"/>
    <s v="3801-Services - Plastic"/>
    <n v="0"/>
    <n v="0"/>
    <x v="2"/>
    <n v="34.840000000000003"/>
    <n v="13283.7"/>
    <n v="3.9699999999999996E-3"/>
    <n v="105303.03999999999"/>
    <n v="0"/>
    <n v="0"/>
    <n v="0"/>
    <n v="0"/>
    <n v="0"/>
    <n v="0"/>
    <n v="34.840000000000003"/>
    <n v="0"/>
    <n v="0"/>
    <n v="34.840000000000003"/>
    <n v="134267.6"/>
    <n v="34.840000000000003"/>
  </r>
  <r>
    <n v="1"/>
    <d v="2021-07-01T00:00:00"/>
    <d v="2021-08-01T00:00:00"/>
    <n v="505"/>
    <x v="7"/>
    <n v="105303.03999999999"/>
    <n v="105303.03999999999"/>
    <n v="1.8030000000000001E-2"/>
    <n v="158.22"/>
    <n v="120983.9"/>
    <n v="0"/>
    <n v="0"/>
    <n v="-158.22"/>
    <n v="0"/>
    <n v="0"/>
    <n v="0"/>
    <n v="0"/>
    <n v="0"/>
    <n v="0"/>
    <n v="0"/>
    <n v="0"/>
    <s v="FI-3801-Services PL"/>
    <x v="10"/>
    <n v="15"/>
    <s v="Nat Gas Distribution Plant"/>
    <s v="3801-Services - Plastic"/>
    <n v="0"/>
    <n v="0"/>
    <x v="2"/>
    <n v="34.840000000000003"/>
    <n v="13318.54"/>
    <n v="3.9699999999999996E-3"/>
    <n v="105303.03999999999"/>
    <n v="0"/>
    <n v="0"/>
    <n v="0"/>
    <n v="0"/>
    <n v="0"/>
    <n v="0"/>
    <n v="34.840000000000003"/>
    <n v="0"/>
    <n v="0"/>
    <n v="34.840000000000003"/>
    <n v="134302.44"/>
    <n v="34.840000000000003"/>
  </r>
  <r>
    <n v="1"/>
    <d v="2021-07-01T00:00:00"/>
    <d v="2021-08-01T00:00:00"/>
    <n v="506"/>
    <x v="6"/>
    <n v="294203.84000000003"/>
    <n v="294203.84000000003"/>
    <n v="3.5999999999999997E-2"/>
    <n v="882.61"/>
    <n v="74954.399999999994"/>
    <n v="0"/>
    <n v="0"/>
    <n v="0"/>
    <n v="0"/>
    <n v="0"/>
    <n v="0"/>
    <n v="0"/>
    <n v="0"/>
    <n v="0"/>
    <n v="0"/>
    <n v="0"/>
    <s v="FI-3810-Meters"/>
    <x v="13"/>
    <n v="15"/>
    <s v="Nat Gas Distribution Plant"/>
    <s v="381-Meters"/>
    <n v="0"/>
    <n v="0"/>
    <x v="2"/>
    <n v="0"/>
    <n v="0"/>
    <n v="0"/>
    <n v="294203.84000000003"/>
    <n v="0"/>
    <n v="0"/>
    <n v="0"/>
    <n v="0"/>
    <n v="0"/>
    <n v="0"/>
    <n v="0"/>
    <n v="882.61"/>
    <n v="882.61"/>
    <n v="0"/>
    <n v="74954.399999999994"/>
    <n v="882.61"/>
  </r>
  <r>
    <n v="1"/>
    <d v="2021-07-01T00:00:00"/>
    <d v="2021-08-01T00:00:00"/>
    <n v="506"/>
    <x v="7"/>
    <n v="294203.84000000003"/>
    <n v="294203.84000000003"/>
    <n v="3.5999999999999997E-2"/>
    <n v="882.61"/>
    <n v="75837.009999999995"/>
    <n v="0"/>
    <n v="0"/>
    <n v="0"/>
    <n v="0"/>
    <n v="0"/>
    <n v="0"/>
    <n v="0"/>
    <n v="0"/>
    <n v="0"/>
    <n v="0"/>
    <n v="0"/>
    <s v="FI-3810-Meters"/>
    <x v="13"/>
    <n v="15"/>
    <s v="Nat Gas Distribution Plant"/>
    <s v="381-Meters"/>
    <n v="0"/>
    <n v="0"/>
    <x v="2"/>
    <n v="0"/>
    <n v="0"/>
    <n v="0"/>
    <n v="294203.84000000003"/>
    <n v="0"/>
    <n v="0"/>
    <n v="0"/>
    <n v="0"/>
    <n v="0"/>
    <n v="0"/>
    <n v="0"/>
    <n v="882.61"/>
    <n v="882.61"/>
    <n v="0"/>
    <n v="75837.009999999995"/>
    <n v="882.61"/>
  </r>
  <r>
    <n v="1"/>
    <d v="2021-07-01T00:00:00"/>
    <d v="2021-08-01T00:00:00"/>
    <n v="507"/>
    <x v="6"/>
    <n v="248092.27"/>
    <n v="248092.27"/>
    <n v="2.9090000000000001E-2"/>
    <n v="601.41999999999996"/>
    <n v="42227.02"/>
    <n v="0"/>
    <n v="0"/>
    <n v="0"/>
    <n v="0"/>
    <n v="0"/>
    <n v="0"/>
    <n v="0"/>
    <n v="0"/>
    <n v="0"/>
    <n v="0"/>
    <n v="0"/>
    <s v="FI-3820-Meter Installs"/>
    <x v="15"/>
    <n v="15"/>
    <s v="Nat Gas Distribution Plant"/>
    <s v="382-Meter Installations"/>
    <n v="0"/>
    <n v="0"/>
    <x v="2"/>
    <n v="60.16"/>
    <n v="3584.96"/>
    <n v="2.9099999999999998E-3"/>
    <n v="248092.27"/>
    <n v="0"/>
    <n v="0"/>
    <n v="0"/>
    <n v="0"/>
    <n v="0"/>
    <n v="0"/>
    <n v="60.160000000000004"/>
    <n v="601.41999999999996"/>
    <n v="601.41999999999996"/>
    <n v="60.16"/>
    <n v="45811.979999999996"/>
    <n v="661.57999999999993"/>
  </r>
  <r>
    <n v="1"/>
    <d v="2021-07-01T00:00:00"/>
    <d v="2021-08-01T00:00:00"/>
    <n v="507"/>
    <x v="7"/>
    <n v="248092.27"/>
    <n v="248092.27"/>
    <n v="2.9090000000000001E-2"/>
    <n v="601.41999999999996"/>
    <n v="42828.44"/>
    <n v="0"/>
    <n v="0"/>
    <n v="0"/>
    <n v="0"/>
    <n v="0"/>
    <n v="0"/>
    <n v="0"/>
    <n v="0"/>
    <n v="0"/>
    <n v="0"/>
    <n v="0"/>
    <s v="FI-3820-Meter Installs"/>
    <x v="15"/>
    <n v="15"/>
    <s v="Nat Gas Distribution Plant"/>
    <s v="382-Meter Installations"/>
    <n v="0"/>
    <n v="0"/>
    <x v="2"/>
    <n v="60.16"/>
    <n v="3645.12"/>
    <n v="2.9099999999999998E-3"/>
    <n v="248092.27"/>
    <n v="0"/>
    <n v="0"/>
    <n v="0"/>
    <n v="0"/>
    <n v="0"/>
    <n v="0"/>
    <n v="60.160000000000004"/>
    <n v="601.41999999999996"/>
    <n v="601.41999999999996"/>
    <n v="60.16"/>
    <n v="46473.560000000005"/>
    <n v="661.57999999999993"/>
  </r>
  <r>
    <n v="1"/>
    <d v="2021-07-01T00:00:00"/>
    <d v="2021-08-01T00:00:00"/>
    <n v="508"/>
    <x v="6"/>
    <n v="20315.86"/>
    <n v="20315.86"/>
    <n v="3.3000000000000002E-2"/>
    <n v="55.87"/>
    <n v="13600.49"/>
    <n v="0"/>
    <n v="0"/>
    <n v="0"/>
    <n v="0"/>
    <n v="0"/>
    <n v="0"/>
    <n v="0"/>
    <n v="0"/>
    <n v="0"/>
    <n v="0"/>
    <n v="0"/>
    <s v="FI-3830-House Reg"/>
    <x v="17"/>
    <n v="15"/>
    <s v="Nat Gas Distribution Plant"/>
    <s v="383-House Regulators"/>
    <n v="0"/>
    <n v="0"/>
    <x v="2"/>
    <n v="0"/>
    <n v="0"/>
    <n v="0"/>
    <n v="20315.86"/>
    <n v="0"/>
    <n v="0"/>
    <n v="0"/>
    <n v="0"/>
    <n v="0"/>
    <n v="0"/>
    <n v="0"/>
    <n v="55.870000000000005"/>
    <n v="55.87"/>
    <n v="0"/>
    <n v="13600.49"/>
    <n v="55.87"/>
  </r>
  <r>
    <n v="1"/>
    <d v="2021-07-01T00:00:00"/>
    <d v="2021-08-01T00:00:00"/>
    <n v="508"/>
    <x v="7"/>
    <n v="20315.86"/>
    <n v="20315.86"/>
    <n v="3.3000000000000002E-2"/>
    <n v="55.87"/>
    <n v="13656.36"/>
    <n v="0"/>
    <n v="0"/>
    <n v="0"/>
    <n v="0"/>
    <n v="0"/>
    <n v="0"/>
    <n v="0"/>
    <n v="0"/>
    <n v="0"/>
    <n v="0"/>
    <n v="0"/>
    <s v="FI-3830-House Reg"/>
    <x v="17"/>
    <n v="15"/>
    <s v="Nat Gas Distribution Plant"/>
    <s v="383-House Regulators"/>
    <n v="0"/>
    <n v="0"/>
    <x v="2"/>
    <n v="0"/>
    <n v="0"/>
    <n v="0"/>
    <n v="20315.86"/>
    <n v="0"/>
    <n v="0"/>
    <n v="0"/>
    <n v="0"/>
    <n v="0"/>
    <n v="0"/>
    <n v="0"/>
    <n v="55.870000000000005"/>
    <n v="55.87"/>
    <n v="0"/>
    <n v="13656.36"/>
    <n v="55.87"/>
  </r>
  <r>
    <n v="1"/>
    <d v="2021-07-01T00:00:00"/>
    <d v="2021-08-01T00:00:00"/>
    <n v="200417"/>
    <x v="6"/>
    <n v="0"/>
    <n v="0"/>
    <n v="2.7E-2"/>
    <n v="0"/>
    <n v="0.44"/>
    <n v="0"/>
    <n v="0"/>
    <n v="0"/>
    <n v="0"/>
    <n v="0"/>
    <n v="0"/>
    <n v="0"/>
    <n v="0"/>
    <n v="0"/>
    <n v="0"/>
    <n v="0"/>
    <s v="FI-3840-House Reg Installs"/>
    <x v="18"/>
    <n v="15"/>
    <s v="Nat Gas Distribution Plant"/>
    <s v="384-House Reg Installations"/>
    <n v="0"/>
    <n v="0"/>
    <x v="2"/>
    <n v="0"/>
    <n v="0"/>
    <n v="0"/>
    <n v="0"/>
    <n v="0"/>
    <n v="0"/>
    <n v="0"/>
    <n v="0"/>
    <n v="0"/>
    <n v="0"/>
    <n v="0"/>
    <n v="0"/>
    <n v="0"/>
    <n v="0"/>
    <n v="0.44"/>
    <n v="0"/>
  </r>
  <r>
    <n v="1"/>
    <d v="2021-07-01T00:00:00"/>
    <d v="2021-08-01T00:00:00"/>
    <n v="200417"/>
    <x v="7"/>
    <n v="0"/>
    <n v="0"/>
    <n v="2.7E-2"/>
    <n v="0"/>
    <n v="0.44"/>
    <n v="0"/>
    <n v="0"/>
    <n v="0"/>
    <n v="0"/>
    <n v="0"/>
    <n v="0"/>
    <n v="0"/>
    <n v="0"/>
    <n v="0"/>
    <n v="0"/>
    <n v="0"/>
    <s v="FI-3840-House Reg Installs"/>
    <x v="18"/>
    <n v="15"/>
    <s v="Nat Gas Distribution Plant"/>
    <s v="384-House Reg Installations"/>
    <n v="0"/>
    <n v="0"/>
    <x v="2"/>
    <n v="0"/>
    <n v="0"/>
    <n v="0"/>
    <n v="0"/>
    <n v="0"/>
    <n v="0"/>
    <n v="0"/>
    <n v="0"/>
    <n v="0"/>
    <n v="0"/>
    <n v="0"/>
    <n v="0"/>
    <n v="0"/>
    <n v="0"/>
    <n v="0.44"/>
    <n v="0"/>
  </r>
  <r>
    <n v="1"/>
    <d v="2021-07-01T00:00:00"/>
    <d v="2021-08-01T00:00:00"/>
    <n v="509"/>
    <x v="6"/>
    <n v="99570.17"/>
    <n v="99570.17"/>
    <n v="2.3E-2"/>
    <n v="190.84"/>
    <n v="99570.17"/>
    <n v="0"/>
    <n v="0"/>
    <n v="-190.84"/>
    <n v="0"/>
    <n v="0"/>
    <n v="0"/>
    <n v="0"/>
    <n v="0"/>
    <n v="0"/>
    <n v="0"/>
    <n v="0"/>
    <s v="FI-3850-M&amp;R Stat Eq-Ind"/>
    <x v="19"/>
    <n v="15"/>
    <s v="Nat Gas Distribution Plant"/>
    <s v="385-Industrial M&amp;R Stat Equip"/>
    <n v="0"/>
    <n v="0"/>
    <x v="2"/>
    <n v="0"/>
    <n v="0"/>
    <n v="0"/>
    <n v="99570.17"/>
    <n v="0"/>
    <n v="0"/>
    <n v="0"/>
    <n v="0"/>
    <n v="0"/>
    <n v="0"/>
    <n v="0"/>
    <n v="0"/>
    <n v="0"/>
    <n v="0"/>
    <n v="99570.17"/>
    <n v="0"/>
  </r>
  <r>
    <n v="1"/>
    <d v="2021-07-01T00:00:00"/>
    <d v="2021-08-01T00:00:00"/>
    <n v="509"/>
    <x v="7"/>
    <n v="99570.17"/>
    <n v="99570.17"/>
    <n v="2.3E-2"/>
    <n v="190.84"/>
    <n v="99570.17"/>
    <n v="0"/>
    <n v="0"/>
    <n v="-190.84"/>
    <n v="0"/>
    <n v="0"/>
    <n v="0"/>
    <n v="0"/>
    <n v="0"/>
    <n v="0"/>
    <n v="0"/>
    <n v="0"/>
    <s v="FI-3850-M&amp;R Stat Eq-Ind"/>
    <x v="19"/>
    <n v="15"/>
    <s v="Nat Gas Distribution Plant"/>
    <s v="385-Industrial M&amp;R Stat Equip"/>
    <n v="0"/>
    <n v="0"/>
    <x v="2"/>
    <n v="0"/>
    <n v="0"/>
    <n v="0"/>
    <n v="99570.17"/>
    <n v="0"/>
    <n v="0"/>
    <n v="0"/>
    <n v="0"/>
    <n v="0"/>
    <n v="0"/>
    <n v="0"/>
    <n v="0"/>
    <n v="0"/>
    <n v="0"/>
    <n v="99570.17"/>
    <n v="0"/>
  </r>
  <r>
    <n v="1"/>
    <d v="2021-07-01T00:00:00"/>
    <d v="2021-08-01T00:00:00"/>
    <n v="520"/>
    <x v="6"/>
    <n v="0"/>
    <n v="0"/>
    <n v="0"/>
    <n v="0"/>
    <n v="0"/>
    <n v="0"/>
    <n v="0"/>
    <n v="0"/>
    <n v="0"/>
    <n v="0"/>
    <n v="0"/>
    <n v="0"/>
    <n v="0"/>
    <n v="0"/>
    <n v="0"/>
    <n v="0"/>
    <s v="FI-3890-Land &amp; Land Rights"/>
    <x v="21"/>
    <n v="16"/>
    <s v="Nat Gas General Plant"/>
    <s v="389-Land -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520"/>
    <x v="7"/>
    <n v="0"/>
    <n v="0"/>
    <n v="0"/>
    <n v="0"/>
    <n v="0"/>
    <n v="0"/>
    <n v="0"/>
    <n v="0"/>
    <n v="0"/>
    <n v="0"/>
    <n v="0"/>
    <n v="0"/>
    <n v="0"/>
    <n v="0"/>
    <n v="0"/>
    <n v="0"/>
    <s v="FI-3890-Land &amp; Land Rights"/>
    <x v="21"/>
    <n v="16"/>
    <s v="Nat Gas General Plant"/>
    <s v="389-Land -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521"/>
    <x v="6"/>
    <n v="1266.3900000000001"/>
    <n v="1266.3900000000001"/>
    <n v="0"/>
    <n v="0"/>
    <n v="0"/>
    <n v="0"/>
    <n v="0"/>
    <n v="0"/>
    <n v="0"/>
    <n v="0"/>
    <n v="0"/>
    <n v="0"/>
    <n v="0"/>
    <n v="0"/>
    <n v="0"/>
    <n v="0"/>
    <s v="FI-389A-Alloc Land - FB"/>
    <x v="22"/>
    <n v="16"/>
    <s v="Nat Gas General Plant"/>
    <s v="389-Land - General"/>
    <n v="0"/>
    <n v="0"/>
    <x v="2"/>
    <n v="0"/>
    <n v="0"/>
    <n v="0"/>
    <n v="1266.3900000000001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521"/>
    <x v="7"/>
    <n v="1266.3900000000001"/>
    <n v="1266.3900000000001"/>
    <n v="0"/>
    <n v="0"/>
    <n v="0"/>
    <n v="0"/>
    <n v="0"/>
    <n v="0"/>
    <n v="0"/>
    <n v="0"/>
    <n v="0"/>
    <n v="0"/>
    <n v="0"/>
    <n v="0"/>
    <n v="0"/>
    <n v="0"/>
    <s v="FI-389A-Alloc Land - FB"/>
    <x v="22"/>
    <n v="16"/>
    <s v="Nat Gas General Plant"/>
    <s v="389-Land - General"/>
    <n v="0"/>
    <n v="0"/>
    <x v="2"/>
    <n v="0"/>
    <n v="0"/>
    <n v="0"/>
    <n v="1266.3900000000001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510"/>
    <x v="6"/>
    <n v="4010.19"/>
    <n v="4010.19"/>
    <n v="2.3E-2"/>
    <n v="7.69"/>
    <n v="660.35"/>
    <n v="0"/>
    <n v="0"/>
    <n v="0"/>
    <n v="0"/>
    <n v="0"/>
    <n v="0"/>
    <n v="0"/>
    <n v="0"/>
    <n v="0"/>
    <n v="0"/>
    <n v="0"/>
    <s v="FI-390A-Alloc Struc&amp;Impr"/>
    <x v="24"/>
    <n v="16"/>
    <s v="Nat Gas General Plant"/>
    <s v="390-Structures and Improvements"/>
    <n v="0"/>
    <n v="0"/>
    <x v="2"/>
    <n v="0"/>
    <n v="0"/>
    <n v="0"/>
    <n v="4010.19"/>
    <n v="0"/>
    <n v="0"/>
    <n v="0"/>
    <n v="0"/>
    <n v="0"/>
    <n v="0"/>
    <n v="0"/>
    <n v="7.69"/>
    <n v="7.69"/>
    <n v="0"/>
    <n v="660.35"/>
    <n v="7.69"/>
  </r>
  <r>
    <n v="1"/>
    <d v="2021-07-01T00:00:00"/>
    <d v="2021-08-01T00:00:00"/>
    <n v="510"/>
    <x v="7"/>
    <n v="4010.19"/>
    <n v="4010.19"/>
    <n v="2.3E-2"/>
    <n v="7.69"/>
    <n v="668.04"/>
    <n v="0"/>
    <n v="0"/>
    <n v="0"/>
    <n v="0"/>
    <n v="0"/>
    <n v="0"/>
    <n v="0"/>
    <n v="0"/>
    <n v="0"/>
    <n v="0"/>
    <n v="0"/>
    <s v="FI-390A-Alloc Struc&amp;Impr"/>
    <x v="24"/>
    <n v="16"/>
    <s v="Nat Gas General Plant"/>
    <s v="390-Structures and Improvements"/>
    <n v="0"/>
    <n v="0"/>
    <x v="2"/>
    <n v="0"/>
    <n v="0"/>
    <n v="0"/>
    <n v="4010.19"/>
    <n v="0"/>
    <n v="0"/>
    <n v="0"/>
    <n v="0"/>
    <n v="0"/>
    <n v="0"/>
    <n v="0"/>
    <n v="7.69"/>
    <n v="7.69"/>
    <n v="0"/>
    <n v="668.04"/>
    <n v="7.69"/>
  </r>
  <r>
    <n v="1"/>
    <d v="2021-07-01T00:00:00"/>
    <d v="2021-08-01T00:00:00"/>
    <n v="200414"/>
    <x v="6"/>
    <n v="0"/>
    <n v="0"/>
    <n v="0.1"/>
    <n v="0"/>
    <n v="-4724.34"/>
    <n v="0"/>
    <n v="0"/>
    <n v="0"/>
    <n v="0"/>
    <n v="0"/>
    <n v="0"/>
    <n v="0"/>
    <n v="0"/>
    <n v="0"/>
    <n v="-182.42"/>
    <n v="0"/>
    <s v="FI-3912-Comp Hdwr"/>
    <x v="26"/>
    <n v="16"/>
    <s v="Nat Gas General Plant"/>
    <s v="3912-Comp Hdwr"/>
    <n v="0"/>
    <n v="0"/>
    <x v="2"/>
    <n v="0"/>
    <n v="0"/>
    <n v="0"/>
    <n v="0"/>
    <n v="0"/>
    <n v="0"/>
    <n v="0"/>
    <n v="0"/>
    <n v="0"/>
    <n v="0"/>
    <n v="0"/>
    <n v="0"/>
    <n v="-182.42"/>
    <n v="0"/>
    <n v="-4724.34"/>
    <n v="-182.42"/>
  </r>
  <r>
    <n v="1"/>
    <d v="2021-07-01T00:00:00"/>
    <d v="2021-08-01T00:00:00"/>
    <n v="200414"/>
    <x v="7"/>
    <n v="0"/>
    <n v="0"/>
    <n v="0.1"/>
    <n v="0"/>
    <n v="-4906.76"/>
    <n v="0"/>
    <n v="0"/>
    <n v="0"/>
    <n v="0"/>
    <n v="0"/>
    <n v="0"/>
    <n v="0"/>
    <n v="0"/>
    <n v="0"/>
    <n v="-182.42"/>
    <n v="0"/>
    <s v="FI-3912-Comp Hdwr"/>
    <x v="26"/>
    <n v="16"/>
    <s v="Nat Gas General Plant"/>
    <s v="3912-Comp Hdwr"/>
    <n v="0"/>
    <n v="0"/>
    <x v="2"/>
    <n v="0"/>
    <n v="0"/>
    <n v="0"/>
    <n v="0"/>
    <n v="0"/>
    <n v="0"/>
    <n v="0"/>
    <n v="0"/>
    <n v="0"/>
    <n v="0"/>
    <n v="0"/>
    <n v="0"/>
    <n v="-182.42"/>
    <n v="0"/>
    <n v="-4906.76"/>
    <n v="-182.42"/>
  </r>
  <r>
    <n v="1"/>
    <d v="2021-07-01T00:00:00"/>
    <d v="2021-08-01T00:00:00"/>
    <n v="511"/>
    <x v="6"/>
    <n v="13227.98"/>
    <n v="13227.98"/>
    <n v="0.05"/>
    <n v="55.12"/>
    <n v="13072.66"/>
    <n v="0"/>
    <n v="0"/>
    <n v="0"/>
    <n v="0"/>
    <n v="0"/>
    <n v="0"/>
    <n v="0"/>
    <n v="0"/>
    <n v="0"/>
    <n v="49.67"/>
    <n v="0"/>
    <s v="FI-3913-Furn &amp; Fix"/>
    <x v="27"/>
    <n v="16"/>
    <s v="Nat Gas General Plant"/>
    <s v="3913-Furn &amp; Fix"/>
    <n v="0"/>
    <n v="0"/>
    <x v="2"/>
    <n v="0"/>
    <n v="0"/>
    <n v="0"/>
    <n v="13227.98"/>
    <n v="0"/>
    <n v="0"/>
    <n v="0"/>
    <n v="0"/>
    <n v="0"/>
    <n v="0"/>
    <n v="0"/>
    <n v="55.120000000000005"/>
    <n v="104.78999999999999"/>
    <n v="0"/>
    <n v="13072.66"/>
    <n v="104.78999999999999"/>
  </r>
  <r>
    <n v="1"/>
    <d v="2021-07-01T00:00:00"/>
    <d v="2021-08-01T00:00:00"/>
    <n v="511"/>
    <x v="7"/>
    <n v="13227.98"/>
    <n v="13227.98"/>
    <n v="0.05"/>
    <n v="55.12"/>
    <n v="13177.45"/>
    <n v="0"/>
    <n v="0"/>
    <n v="0"/>
    <n v="0"/>
    <n v="0"/>
    <n v="0"/>
    <n v="0"/>
    <n v="0"/>
    <n v="0"/>
    <n v="49.67"/>
    <n v="0"/>
    <s v="FI-3913-Furn &amp; Fix"/>
    <x v="27"/>
    <n v="16"/>
    <s v="Nat Gas General Plant"/>
    <s v="3913-Furn &amp; Fix"/>
    <n v="0"/>
    <n v="0"/>
    <x v="2"/>
    <n v="0"/>
    <n v="0"/>
    <n v="0"/>
    <n v="13227.98"/>
    <n v="0"/>
    <n v="0"/>
    <n v="0"/>
    <n v="0"/>
    <n v="0"/>
    <n v="0"/>
    <n v="0"/>
    <n v="55.120000000000005"/>
    <n v="104.78999999999999"/>
    <n v="0"/>
    <n v="13177.45"/>
    <n v="104.78999999999999"/>
  </r>
  <r>
    <n v="1"/>
    <d v="2021-07-01T00:00:00"/>
    <d v="2021-08-01T00:00:00"/>
    <n v="512"/>
    <x v="6"/>
    <n v="81030.259999999995"/>
    <n v="81030.259999999995"/>
    <n v="0.1"/>
    <n v="675.25"/>
    <n v="38581.18"/>
    <n v="0"/>
    <n v="0"/>
    <n v="0"/>
    <n v="0"/>
    <n v="0"/>
    <n v="0"/>
    <n v="0"/>
    <n v="0"/>
    <n v="0"/>
    <n v="-45.67"/>
    <n v="0"/>
    <s v="FI-3914-Sys Sftwr"/>
    <x v="28"/>
    <n v="16"/>
    <s v="Nat Gas General Plant"/>
    <s v="3914-Software"/>
    <n v="0"/>
    <n v="0"/>
    <x v="2"/>
    <n v="0"/>
    <n v="0"/>
    <n v="0"/>
    <n v="81030.259999999995"/>
    <n v="0"/>
    <n v="0"/>
    <n v="0"/>
    <n v="0"/>
    <n v="0"/>
    <n v="0"/>
    <n v="0"/>
    <n v="675.25"/>
    <n v="629.58000000000004"/>
    <n v="0"/>
    <n v="38581.18"/>
    <n v="629.58000000000004"/>
  </r>
  <r>
    <n v="1"/>
    <d v="2021-07-01T00:00:00"/>
    <d v="2021-08-01T00:00:00"/>
    <n v="512"/>
    <x v="7"/>
    <n v="81030.259999999995"/>
    <n v="81030.259999999995"/>
    <n v="0.1"/>
    <n v="675.25"/>
    <n v="39210.76"/>
    <n v="0"/>
    <n v="0"/>
    <n v="0"/>
    <n v="0"/>
    <n v="0"/>
    <n v="0"/>
    <n v="0"/>
    <n v="0"/>
    <n v="0"/>
    <n v="-45.67"/>
    <n v="0"/>
    <s v="FI-3914-Sys Sftwr"/>
    <x v="28"/>
    <n v="16"/>
    <s v="Nat Gas General Plant"/>
    <s v="3914-Software"/>
    <n v="0"/>
    <n v="0"/>
    <x v="2"/>
    <n v="0"/>
    <n v="0"/>
    <n v="0"/>
    <n v="81030.259999999995"/>
    <n v="0"/>
    <n v="0"/>
    <n v="0"/>
    <n v="0"/>
    <n v="0"/>
    <n v="0"/>
    <n v="0"/>
    <n v="675.25"/>
    <n v="629.58000000000004"/>
    <n v="0"/>
    <n v="39210.76"/>
    <n v="629.58000000000004"/>
  </r>
  <r>
    <n v="1"/>
    <d v="2021-07-01T00:00:00"/>
    <d v="2021-08-01T00:00:00"/>
    <n v="513"/>
    <x v="6"/>
    <n v="374.07"/>
    <n v="374.07"/>
    <n v="7.1428569999999997E-2"/>
    <n v="2.23"/>
    <n v="35.54"/>
    <n v="0"/>
    <n v="0"/>
    <n v="0"/>
    <n v="0"/>
    <n v="0"/>
    <n v="0"/>
    <n v="0"/>
    <n v="0"/>
    <n v="0"/>
    <n v="-3.33"/>
    <n v="0"/>
    <s v="FI-391A-Alloc Offc Furn &amp; Eq"/>
    <x v="29"/>
    <n v="16"/>
    <s v="Nat Gas General Plant"/>
    <s v="391-Office Furniture and Equipment"/>
    <n v="0"/>
    <n v="0"/>
    <x v="2"/>
    <n v="0"/>
    <n v="0"/>
    <n v="0"/>
    <n v="374.07"/>
    <n v="0"/>
    <n v="0"/>
    <n v="0"/>
    <n v="0"/>
    <n v="0"/>
    <n v="0"/>
    <n v="0"/>
    <n v="2.23"/>
    <n v="-1.1000000000000001"/>
    <n v="0"/>
    <n v="35.54"/>
    <n v="-1.1000000000000001"/>
  </r>
  <r>
    <n v="1"/>
    <d v="2021-07-01T00:00:00"/>
    <d v="2021-08-01T00:00:00"/>
    <n v="513"/>
    <x v="7"/>
    <n v="374.07"/>
    <n v="374.07"/>
    <n v="7.1428569999999997E-2"/>
    <n v="2.23"/>
    <n v="34.44"/>
    <n v="0"/>
    <n v="0"/>
    <n v="0"/>
    <n v="0"/>
    <n v="0"/>
    <n v="0"/>
    <n v="0"/>
    <n v="0"/>
    <n v="0"/>
    <n v="-3.33"/>
    <n v="0"/>
    <s v="FI-391A-Alloc Offc Furn &amp; Eq"/>
    <x v="29"/>
    <n v="16"/>
    <s v="Nat Gas General Plant"/>
    <s v="391-Office Furniture and Equipment"/>
    <n v="0"/>
    <n v="0"/>
    <x v="2"/>
    <n v="0"/>
    <n v="0"/>
    <n v="0"/>
    <n v="374.07"/>
    <n v="0"/>
    <n v="0"/>
    <n v="0"/>
    <n v="0"/>
    <n v="0"/>
    <n v="0"/>
    <n v="0"/>
    <n v="2.23"/>
    <n v="-1.1000000000000001"/>
    <n v="0"/>
    <n v="34.44"/>
    <n v="-1.1000000000000001"/>
  </r>
  <r>
    <n v="1"/>
    <d v="2021-07-01T00:00:00"/>
    <d v="2021-08-01T00:00:00"/>
    <n v="134"/>
    <x v="6"/>
    <n v="1331.9"/>
    <n v="1331.9"/>
    <n v="0.1"/>
    <n v="11.1"/>
    <n v="357.5"/>
    <n v="0"/>
    <n v="0"/>
    <n v="0"/>
    <n v="0"/>
    <n v="0"/>
    <n v="0"/>
    <n v="0"/>
    <n v="0"/>
    <n v="0"/>
    <n v="0"/>
    <n v="0"/>
    <s v="FI-391S-Alloc Sys Software"/>
    <x v="30"/>
    <n v="16"/>
    <s v="Nat Gas General Plant"/>
    <s v="391-Office Furniture and Equipment"/>
    <n v="0"/>
    <n v="0"/>
    <x v="2"/>
    <n v="0"/>
    <n v="0"/>
    <n v="0"/>
    <n v="1331.9"/>
    <n v="0"/>
    <n v="0"/>
    <n v="0"/>
    <n v="0"/>
    <n v="0"/>
    <n v="0"/>
    <n v="0"/>
    <n v="11.1"/>
    <n v="11.1"/>
    <n v="0"/>
    <n v="357.5"/>
    <n v="11.1"/>
  </r>
  <r>
    <n v="1"/>
    <d v="2021-07-01T00:00:00"/>
    <d v="2021-08-01T00:00:00"/>
    <n v="134"/>
    <x v="7"/>
    <n v="1331.9"/>
    <n v="1331.9"/>
    <n v="0.1"/>
    <n v="11.1"/>
    <n v="368.6"/>
    <n v="0"/>
    <n v="0"/>
    <n v="0"/>
    <n v="0"/>
    <n v="0"/>
    <n v="0"/>
    <n v="0"/>
    <n v="0"/>
    <n v="0"/>
    <n v="0"/>
    <n v="0"/>
    <s v="FI-391S-Alloc Sys Software"/>
    <x v="30"/>
    <n v="16"/>
    <s v="Nat Gas General Plant"/>
    <s v="391-Office Furniture and Equipment"/>
    <n v="0"/>
    <n v="0"/>
    <x v="2"/>
    <n v="0"/>
    <n v="0"/>
    <n v="0"/>
    <n v="1331.9"/>
    <n v="0"/>
    <n v="0"/>
    <n v="0"/>
    <n v="0"/>
    <n v="0"/>
    <n v="0"/>
    <n v="0"/>
    <n v="11.1"/>
    <n v="11.1"/>
    <n v="0"/>
    <n v="368.6"/>
    <n v="11.1"/>
  </r>
  <r>
    <n v="1"/>
    <d v="2021-07-01T00:00:00"/>
    <d v="2021-08-01T00:00:00"/>
    <n v="136"/>
    <x v="6"/>
    <n v="0"/>
    <n v="0"/>
    <n v="0.17399999999999999"/>
    <n v="0"/>
    <n v="0"/>
    <n v="0"/>
    <n v="0"/>
    <n v="0"/>
    <n v="0"/>
    <n v="0"/>
    <n v="0"/>
    <n v="0"/>
    <n v="0"/>
    <n v="0"/>
    <n v="0"/>
    <n v="0"/>
    <s v="FI-3921-Cars"/>
    <x v="31"/>
    <n v="16"/>
    <s v="Nat Gas General Plant"/>
    <s v="3921-Transportation - Ca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36"/>
    <x v="7"/>
    <n v="0"/>
    <n v="0"/>
    <n v="0.17399999999999999"/>
    <n v="0"/>
    <n v="0"/>
    <n v="0"/>
    <n v="0"/>
    <n v="0"/>
    <n v="0"/>
    <n v="0"/>
    <n v="0"/>
    <n v="0"/>
    <n v="0"/>
    <n v="0"/>
    <n v="0"/>
    <n v="0"/>
    <s v="FI-3921-Cars"/>
    <x v="31"/>
    <n v="16"/>
    <s v="Nat Gas General Plant"/>
    <s v="3921-Transportation - Ca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37"/>
    <x v="6"/>
    <n v="0"/>
    <n v="0"/>
    <n v="8.4000000000000005E-2"/>
    <n v="0"/>
    <n v="0"/>
    <n v="0"/>
    <n v="0"/>
    <n v="0"/>
    <n v="0"/>
    <n v="0"/>
    <n v="0"/>
    <n v="0"/>
    <n v="0"/>
    <n v="0"/>
    <n v="0"/>
    <n v="0"/>
    <s v="FI-3922-Lt Truck/Van"/>
    <x v="32"/>
    <n v="16"/>
    <s v="Nat Gas General Plant"/>
    <s v="3922-Trans-Light Trucks, V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37"/>
    <x v="7"/>
    <n v="0"/>
    <n v="0"/>
    <n v="8.4000000000000005E-2"/>
    <n v="0"/>
    <n v="0"/>
    <n v="0"/>
    <n v="0"/>
    <n v="0"/>
    <n v="0"/>
    <n v="0"/>
    <n v="0"/>
    <n v="0"/>
    <n v="0"/>
    <n v="0"/>
    <n v="0"/>
    <n v="0"/>
    <s v="FI-3922-Lt Truck/Van"/>
    <x v="32"/>
    <n v="16"/>
    <s v="Nat Gas General Plant"/>
    <s v="3922-Trans-Light Trucks, V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38"/>
    <x v="6"/>
    <n v="0"/>
    <n v="0"/>
    <n v="0"/>
    <n v="0"/>
    <n v="0"/>
    <n v="0"/>
    <n v="0"/>
    <n v="0"/>
    <n v="0"/>
    <n v="0"/>
    <n v="0"/>
    <n v="0"/>
    <n v="0"/>
    <n v="0"/>
    <n v="0"/>
    <n v="0"/>
    <s v="FI-3923-HD Truck/Bobtail"/>
    <x v="44"/>
    <n v="16"/>
    <s v="Nat Gas General Plant"/>
    <s v="3923-Transportation - Heavy Truck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38"/>
    <x v="7"/>
    <n v="0"/>
    <n v="0"/>
    <n v="0"/>
    <n v="0"/>
    <n v="0"/>
    <n v="0"/>
    <n v="0"/>
    <n v="0"/>
    <n v="0"/>
    <n v="0"/>
    <n v="0"/>
    <n v="0"/>
    <n v="0"/>
    <n v="0"/>
    <n v="0"/>
    <n v="0"/>
    <s v="FI-3923-HD Truck/Bobtail"/>
    <x v="44"/>
    <n v="16"/>
    <s v="Nat Gas General Plant"/>
    <s v="3923-Transportation - Heavy Truck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39"/>
    <x v="6"/>
    <n v="0"/>
    <n v="0"/>
    <n v="5.8000000000000003E-2"/>
    <n v="0"/>
    <n v="0"/>
    <n v="0"/>
    <n v="0"/>
    <n v="0"/>
    <n v="0"/>
    <n v="0"/>
    <n v="0"/>
    <n v="0"/>
    <n v="0"/>
    <n v="0"/>
    <n v="0"/>
    <n v="0"/>
    <s v="FI-3924-Trailers"/>
    <x v="33"/>
    <n v="16"/>
    <s v="Nat Gas General Plant"/>
    <s v="3924-Transportation - Trail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39"/>
    <x v="7"/>
    <n v="0"/>
    <n v="0"/>
    <n v="5.8000000000000003E-2"/>
    <n v="0"/>
    <n v="0"/>
    <n v="0"/>
    <n v="0"/>
    <n v="0"/>
    <n v="0"/>
    <n v="0"/>
    <n v="0"/>
    <n v="0"/>
    <n v="0"/>
    <n v="0"/>
    <n v="0"/>
    <n v="0"/>
    <s v="FI-3924-Trailers"/>
    <x v="33"/>
    <n v="16"/>
    <s v="Nat Gas General Plant"/>
    <s v="3924-Transportation - Trail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35"/>
    <x v="6"/>
    <n v="0"/>
    <n v="0"/>
    <n v="0.17399999999999999"/>
    <n v="0"/>
    <n v="0"/>
    <n v="0"/>
    <n v="0"/>
    <n v="0"/>
    <n v="0"/>
    <n v="0"/>
    <n v="0"/>
    <n v="0"/>
    <n v="0"/>
    <n v="0"/>
    <n v="0"/>
    <n v="0"/>
    <s v="FI-3920-Transp Equip"/>
    <x v="34"/>
    <n v="16"/>
    <s v="Nat Gas General Plant"/>
    <s v="392-Transportation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35"/>
    <x v="7"/>
    <n v="0"/>
    <n v="0"/>
    <n v="0.17399999999999999"/>
    <n v="0"/>
    <n v="0"/>
    <n v="0"/>
    <n v="0"/>
    <n v="0"/>
    <n v="0"/>
    <n v="0"/>
    <n v="0"/>
    <n v="0"/>
    <n v="0"/>
    <n v="0"/>
    <n v="0"/>
    <n v="0"/>
    <s v="FI-3920-Transp Equip"/>
    <x v="34"/>
    <n v="16"/>
    <s v="Nat Gas General Plant"/>
    <s v="392-Transportation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40"/>
    <x v="6"/>
    <n v="0"/>
    <n v="0"/>
    <n v="3.7999999999999999E-2"/>
    <n v="0"/>
    <n v="0"/>
    <n v="0"/>
    <n v="0"/>
    <n v="0"/>
    <n v="0"/>
    <n v="0"/>
    <n v="0"/>
    <n v="0"/>
    <n v="0"/>
    <n v="0"/>
    <n v="0"/>
    <n v="0"/>
    <s v="FI-3930-Stores Equip"/>
    <x v="45"/>
    <n v="16"/>
    <s v="Nat Gas General Plant"/>
    <s v="393-Stores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40"/>
    <x v="7"/>
    <n v="0"/>
    <n v="0"/>
    <n v="3.7999999999999999E-2"/>
    <n v="0"/>
    <n v="0"/>
    <n v="0"/>
    <n v="0"/>
    <n v="0"/>
    <n v="0"/>
    <n v="0"/>
    <n v="0"/>
    <n v="0"/>
    <n v="0"/>
    <n v="0"/>
    <n v="0"/>
    <n v="0"/>
    <s v="FI-3930-Stores Equip"/>
    <x v="45"/>
    <n v="16"/>
    <s v="Nat Gas General Plant"/>
    <s v="393-Stores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41"/>
    <x v="6"/>
    <n v="13438.12"/>
    <n v="13438.12"/>
    <n v="6.6666699999999995E-2"/>
    <n v="74.66"/>
    <n v="9304.44"/>
    <n v="0"/>
    <n v="0"/>
    <n v="0"/>
    <n v="0"/>
    <n v="0"/>
    <n v="0"/>
    <n v="0"/>
    <n v="0"/>
    <n v="0"/>
    <n v="56.83"/>
    <n v="0"/>
    <s v="FI-3940-Tools/Shop Eq"/>
    <x v="35"/>
    <n v="16"/>
    <s v="Nat Gas General Plant"/>
    <s v="394-Tools, Shop &amp; Garage Equip"/>
    <n v="0"/>
    <n v="0"/>
    <x v="2"/>
    <n v="0"/>
    <n v="0"/>
    <n v="0"/>
    <n v="13438.12"/>
    <n v="0"/>
    <n v="0"/>
    <n v="0"/>
    <n v="0"/>
    <n v="0"/>
    <n v="0"/>
    <n v="0"/>
    <n v="74.66"/>
    <n v="131.49"/>
    <n v="0"/>
    <n v="9304.44"/>
    <n v="131.49"/>
  </r>
  <r>
    <n v="1"/>
    <d v="2021-07-01T00:00:00"/>
    <d v="2021-08-01T00:00:00"/>
    <n v="141"/>
    <x v="7"/>
    <n v="13438.12"/>
    <n v="13438.12"/>
    <n v="6.6666699999999995E-2"/>
    <n v="74.66"/>
    <n v="9435.93"/>
    <n v="0"/>
    <n v="0"/>
    <n v="0"/>
    <n v="0"/>
    <n v="0"/>
    <n v="0"/>
    <n v="0"/>
    <n v="0"/>
    <n v="0"/>
    <n v="56.83"/>
    <n v="0"/>
    <s v="FI-3940-Tools/Shop Eq"/>
    <x v="35"/>
    <n v="16"/>
    <s v="Nat Gas General Plant"/>
    <s v="394-Tools, Shop &amp; Garage Equip"/>
    <n v="0"/>
    <n v="0"/>
    <x v="2"/>
    <n v="0"/>
    <n v="0"/>
    <n v="0"/>
    <n v="13438.12"/>
    <n v="0"/>
    <n v="0"/>
    <n v="0"/>
    <n v="0"/>
    <n v="0"/>
    <n v="0"/>
    <n v="0"/>
    <n v="74.66"/>
    <n v="131.49"/>
    <n v="0"/>
    <n v="9435.93"/>
    <n v="131.49"/>
  </r>
  <r>
    <n v="1"/>
    <d v="2021-07-01T00:00:00"/>
    <d v="2021-08-01T00:00:00"/>
    <n v="142"/>
    <x v="6"/>
    <n v="58312.73"/>
    <n v="58312.73"/>
    <n v="5.0999999999999997E-2"/>
    <n v="247.83"/>
    <n v="23411.87"/>
    <n v="0"/>
    <n v="0"/>
    <n v="0"/>
    <n v="0"/>
    <n v="0"/>
    <n v="0"/>
    <n v="0"/>
    <n v="0"/>
    <n v="0"/>
    <n v="0"/>
    <n v="0"/>
    <s v="FI-3960-Pwr Op Equip"/>
    <x v="36"/>
    <n v="16"/>
    <s v="Nat Gas General Plant"/>
    <s v="396-Power Operated Equipment"/>
    <n v="0"/>
    <n v="0"/>
    <x v="2"/>
    <n v="0"/>
    <n v="0"/>
    <n v="0"/>
    <n v="58312.73"/>
    <n v="0"/>
    <n v="0"/>
    <n v="0"/>
    <n v="0"/>
    <n v="0"/>
    <n v="0"/>
    <n v="0"/>
    <n v="247.83"/>
    <n v="247.83"/>
    <n v="0"/>
    <n v="23411.87"/>
    <n v="247.83"/>
  </r>
  <r>
    <n v="1"/>
    <d v="2021-07-01T00:00:00"/>
    <d v="2021-08-01T00:00:00"/>
    <n v="142"/>
    <x v="7"/>
    <n v="58312.73"/>
    <n v="58312.73"/>
    <n v="5.0999999999999997E-2"/>
    <n v="247.83"/>
    <n v="23659.7"/>
    <n v="0"/>
    <n v="0"/>
    <n v="0"/>
    <n v="0"/>
    <n v="0"/>
    <n v="0"/>
    <n v="0"/>
    <n v="0"/>
    <n v="0"/>
    <n v="0"/>
    <n v="0"/>
    <s v="FI-3960-Pwr Op Equip"/>
    <x v="36"/>
    <n v="16"/>
    <s v="Nat Gas General Plant"/>
    <s v="396-Power Operated Equipment"/>
    <n v="0"/>
    <n v="0"/>
    <x v="2"/>
    <n v="0"/>
    <n v="0"/>
    <n v="0"/>
    <n v="58312.73"/>
    <n v="0"/>
    <n v="0"/>
    <n v="0"/>
    <n v="0"/>
    <n v="0"/>
    <n v="0"/>
    <n v="0"/>
    <n v="247.83"/>
    <n v="247.83"/>
    <n v="0"/>
    <n v="23659.7"/>
    <n v="247.83"/>
  </r>
  <r>
    <n v="1"/>
    <d v="2021-07-01T00:00:00"/>
    <d v="2021-08-01T00:00:00"/>
    <n v="522"/>
    <x v="6"/>
    <n v="13647.24"/>
    <n v="13647.24"/>
    <n v="5.8823529999999999E-2"/>
    <n v="66.900000000000006"/>
    <n v="13215.5"/>
    <n v="0"/>
    <n v="0"/>
    <n v="0"/>
    <n v="0"/>
    <n v="0"/>
    <n v="0"/>
    <n v="0"/>
    <n v="0"/>
    <n v="0"/>
    <n v="-87.5"/>
    <n v="0"/>
    <s v="FI-3980-Misc Equip"/>
    <x v="39"/>
    <n v="16"/>
    <s v="Nat Gas General Plant"/>
    <s v="398-Miscellaneous Equipment"/>
    <n v="0"/>
    <n v="0"/>
    <x v="2"/>
    <n v="0"/>
    <n v="0"/>
    <n v="0"/>
    <n v="13647.24"/>
    <n v="0"/>
    <n v="0"/>
    <n v="0"/>
    <n v="0"/>
    <n v="0"/>
    <n v="0"/>
    <n v="0"/>
    <n v="66.900000000000006"/>
    <n v="-20.599999999999994"/>
    <n v="0"/>
    <n v="13215.5"/>
    <n v="-20.599999999999994"/>
  </r>
  <r>
    <n v="1"/>
    <d v="2021-07-01T00:00:00"/>
    <d v="2021-08-01T00:00:00"/>
    <n v="522"/>
    <x v="7"/>
    <n v="13647.24"/>
    <n v="13647.24"/>
    <n v="5.8823529999999999E-2"/>
    <n v="66.900000000000006"/>
    <n v="13194.9"/>
    <n v="0"/>
    <n v="0"/>
    <n v="0"/>
    <n v="0"/>
    <n v="0"/>
    <n v="0"/>
    <n v="0"/>
    <n v="0"/>
    <n v="0"/>
    <n v="-87.5"/>
    <n v="0"/>
    <s v="FI-3980-Misc Equip"/>
    <x v="39"/>
    <n v="16"/>
    <s v="Nat Gas General Plant"/>
    <s v="398-Miscellaneous Equipment"/>
    <n v="0"/>
    <n v="0"/>
    <x v="2"/>
    <n v="0"/>
    <n v="0"/>
    <n v="0"/>
    <n v="13647.24"/>
    <n v="0"/>
    <n v="0"/>
    <n v="0"/>
    <n v="0"/>
    <n v="0"/>
    <n v="0"/>
    <n v="0"/>
    <n v="66.900000000000006"/>
    <n v="-20.599999999999994"/>
    <n v="0"/>
    <n v="13194.9"/>
    <n v="-20.599999999999994"/>
  </r>
  <r>
    <n v="1"/>
    <d v="2021-07-01T00:00:00"/>
    <d v="2021-08-01T00:00:00"/>
    <n v="144"/>
    <x v="6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44"/>
    <x v="7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17"/>
    <x v="6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C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17"/>
    <x v="7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C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63"/>
    <x v="6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FB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63"/>
    <x v="7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FB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09"/>
    <x v="6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S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09"/>
    <x v="7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S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45"/>
    <x v="6"/>
    <n v="0"/>
    <n v="0"/>
    <n v="0"/>
    <n v="0"/>
    <n v="0"/>
    <n v="0"/>
    <n v="0"/>
    <n v="0"/>
    <n v="0"/>
    <n v="0"/>
    <n v="0"/>
    <n v="0"/>
    <n v="0"/>
    <n v="0"/>
    <n v="0"/>
    <n v="0"/>
    <s v="FN-3050-Struc&amp;Impr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45"/>
    <x v="7"/>
    <n v="0"/>
    <n v="0"/>
    <n v="0"/>
    <n v="0"/>
    <n v="0"/>
    <n v="0"/>
    <n v="0"/>
    <n v="0"/>
    <n v="0"/>
    <n v="0"/>
    <n v="0"/>
    <n v="0"/>
    <n v="0"/>
    <n v="0"/>
    <n v="0"/>
    <n v="0"/>
    <s v="FN-3050-Struc&amp;Impr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18"/>
    <x v="6"/>
    <n v="0"/>
    <n v="0"/>
    <n v="0"/>
    <n v="0"/>
    <n v="0"/>
    <n v="0"/>
    <n v="0"/>
    <n v="0"/>
    <n v="0"/>
    <n v="0"/>
    <n v="0"/>
    <n v="0"/>
    <n v="0"/>
    <n v="0"/>
    <n v="0"/>
    <n v="0"/>
    <s v="FN-3050-Struc&amp;Impr-FNC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18"/>
    <x v="7"/>
    <n v="0"/>
    <n v="0"/>
    <n v="0"/>
    <n v="0"/>
    <n v="0"/>
    <n v="0"/>
    <n v="0"/>
    <n v="0"/>
    <n v="0"/>
    <n v="0"/>
    <n v="0"/>
    <n v="0"/>
    <n v="0"/>
    <n v="0"/>
    <n v="0"/>
    <n v="0"/>
    <s v="FN-3050-Struc&amp;Impr-FNC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64"/>
    <x v="6"/>
    <n v="0"/>
    <n v="0"/>
    <n v="0"/>
    <n v="0"/>
    <n v="0"/>
    <n v="0"/>
    <n v="0"/>
    <n v="0"/>
    <n v="0"/>
    <n v="0"/>
    <n v="0"/>
    <n v="0"/>
    <n v="0"/>
    <n v="0"/>
    <n v="0"/>
    <n v="0"/>
    <s v="FN-3050-Struc&amp;Impr-FNFB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64"/>
    <x v="7"/>
    <n v="0"/>
    <n v="0"/>
    <n v="0"/>
    <n v="0"/>
    <n v="0"/>
    <n v="0"/>
    <n v="0"/>
    <n v="0"/>
    <n v="0"/>
    <n v="0"/>
    <n v="0"/>
    <n v="0"/>
    <n v="0"/>
    <n v="0"/>
    <n v="0"/>
    <n v="0"/>
    <s v="FN-3050-Struc&amp;Impr-FNFB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10"/>
    <x v="6"/>
    <n v="0"/>
    <n v="0"/>
    <n v="0"/>
    <n v="0"/>
    <n v="0"/>
    <n v="0"/>
    <n v="0"/>
    <n v="0"/>
    <n v="0"/>
    <n v="0"/>
    <n v="0"/>
    <n v="0"/>
    <n v="0"/>
    <n v="0"/>
    <n v="0"/>
    <n v="0"/>
    <s v="FN-3050-Struc&amp;Impr-FNS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10"/>
    <x v="7"/>
    <n v="0"/>
    <n v="0"/>
    <n v="0"/>
    <n v="0"/>
    <n v="0"/>
    <n v="0"/>
    <n v="0"/>
    <n v="0"/>
    <n v="0"/>
    <n v="0"/>
    <n v="0"/>
    <n v="0"/>
    <n v="0"/>
    <n v="0"/>
    <n v="0"/>
    <n v="0"/>
    <s v="FN-3050-Struc&amp;Impr-FNS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47"/>
    <x v="6"/>
    <n v="0"/>
    <n v="0"/>
    <n v="5.5E-2"/>
    <n v="0"/>
    <n v="0"/>
    <n v="0"/>
    <n v="0"/>
    <n v="0"/>
    <n v="0"/>
    <n v="0"/>
    <n v="0"/>
    <n v="0"/>
    <n v="0"/>
    <n v="0"/>
    <n v="0"/>
    <n v="0"/>
    <s v="FN-3741-Land Rights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47"/>
    <x v="7"/>
    <n v="0"/>
    <n v="0"/>
    <n v="5.5E-2"/>
    <n v="0"/>
    <n v="0"/>
    <n v="0"/>
    <n v="0"/>
    <n v="0"/>
    <n v="0"/>
    <n v="0"/>
    <n v="0"/>
    <n v="0"/>
    <n v="0"/>
    <n v="0"/>
    <n v="0"/>
    <n v="0"/>
    <s v="FN-3741-Land Rights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20"/>
    <x v="6"/>
    <n v="0"/>
    <n v="0"/>
    <n v="5.5E-2"/>
    <n v="0"/>
    <n v="59.17"/>
    <n v="0"/>
    <n v="0"/>
    <n v="0"/>
    <n v="0"/>
    <n v="0"/>
    <n v="0"/>
    <n v="0"/>
    <n v="0"/>
    <n v="0"/>
    <n v="0"/>
    <n v="0"/>
    <s v="FN-3741-Land Rights-FNCF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59.17"/>
    <n v="0"/>
  </r>
  <r>
    <n v="1"/>
    <d v="2021-07-01T00:00:00"/>
    <d v="2021-08-01T00:00:00"/>
    <n v="200220"/>
    <x v="7"/>
    <n v="0"/>
    <n v="0"/>
    <n v="5.5E-2"/>
    <n v="0"/>
    <n v="59.17"/>
    <n v="0"/>
    <n v="0"/>
    <n v="0"/>
    <n v="0"/>
    <n v="0"/>
    <n v="0"/>
    <n v="0"/>
    <n v="0"/>
    <n v="0"/>
    <n v="0"/>
    <n v="0"/>
    <s v="FN-3741-Land Rights-FNCF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59.17"/>
    <n v="0"/>
  </r>
  <r>
    <n v="1"/>
    <d v="2021-07-01T00:00:00"/>
    <d v="2021-08-01T00:00:00"/>
    <n v="200266"/>
    <x v="6"/>
    <n v="0"/>
    <n v="0"/>
    <n v="5.5E-2"/>
    <n v="0"/>
    <n v="0"/>
    <n v="0"/>
    <n v="0"/>
    <n v="0"/>
    <n v="0"/>
    <n v="0"/>
    <n v="0"/>
    <n v="0"/>
    <n v="0"/>
    <n v="0"/>
    <n v="0"/>
    <n v="0"/>
    <s v="FN-3741-Land Rights-FNFB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66"/>
    <x v="7"/>
    <n v="0"/>
    <n v="0"/>
    <n v="5.5E-2"/>
    <n v="0"/>
    <n v="0"/>
    <n v="0"/>
    <n v="0"/>
    <n v="0"/>
    <n v="0"/>
    <n v="0"/>
    <n v="0"/>
    <n v="0"/>
    <n v="0"/>
    <n v="0"/>
    <n v="0"/>
    <n v="0"/>
    <s v="FN-3741-Land Rights-FNFB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12"/>
    <x v="6"/>
    <n v="12909.53"/>
    <n v="12909.53"/>
    <n v="5.5E-2"/>
    <n v="59.17"/>
    <n v="9392.59"/>
    <n v="0"/>
    <n v="0"/>
    <n v="0"/>
    <n v="0"/>
    <n v="0"/>
    <n v="0"/>
    <n v="0"/>
    <n v="0"/>
    <n v="0"/>
    <n v="0"/>
    <n v="0"/>
    <s v="FN-3741-Land Rights-FNSF"/>
    <x v="2"/>
    <n v="15"/>
    <s v="Nat Gas Distribution Plant"/>
    <s v="3741-Land Rights"/>
    <n v="0"/>
    <n v="0"/>
    <x v="3"/>
    <n v="0"/>
    <n v="0"/>
    <n v="0"/>
    <n v="12909.53"/>
    <n v="0"/>
    <n v="0"/>
    <n v="0"/>
    <n v="0"/>
    <n v="0"/>
    <n v="0"/>
    <n v="0"/>
    <n v="59.17"/>
    <n v="59.17"/>
    <n v="0"/>
    <n v="9392.59"/>
    <n v="59.17"/>
  </r>
  <r>
    <n v="1"/>
    <d v="2021-07-01T00:00:00"/>
    <d v="2021-08-01T00:00:00"/>
    <n v="200312"/>
    <x v="7"/>
    <n v="12909.53"/>
    <n v="12909.53"/>
    <n v="5.5E-2"/>
    <n v="59.17"/>
    <n v="9451.76"/>
    <n v="0"/>
    <n v="0"/>
    <n v="0"/>
    <n v="0"/>
    <n v="0"/>
    <n v="0"/>
    <n v="0"/>
    <n v="0"/>
    <n v="0"/>
    <n v="0"/>
    <n v="0"/>
    <s v="FN-3741-Land Rights-FNSF"/>
    <x v="2"/>
    <n v="15"/>
    <s v="Nat Gas Distribution Plant"/>
    <s v="3741-Land Rights"/>
    <n v="0"/>
    <n v="0"/>
    <x v="3"/>
    <n v="0"/>
    <n v="0"/>
    <n v="0"/>
    <n v="12909.53"/>
    <n v="0"/>
    <n v="0"/>
    <n v="0"/>
    <n v="0"/>
    <n v="0"/>
    <n v="0"/>
    <n v="0"/>
    <n v="59.17"/>
    <n v="59.17"/>
    <n v="0"/>
    <n v="9451.76"/>
    <n v="59.17"/>
  </r>
  <r>
    <n v="1"/>
    <d v="2021-07-01T00:00:00"/>
    <d v="2021-08-01T00:00:00"/>
    <n v="146"/>
    <x v="6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46"/>
    <x v="7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19"/>
    <x v="6"/>
    <n v="44421.79"/>
    <n v="44421.79"/>
    <n v="0"/>
    <n v="0"/>
    <n v="0"/>
    <n v="0"/>
    <n v="0"/>
    <n v="0"/>
    <n v="0"/>
    <n v="0"/>
    <n v="0"/>
    <n v="0"/>
    <n v="0"/>
    <n v="0"/>
    <n v="0"/>
    <n v="0"/>
    <s v="FN-3740-Land &amp; Land Rights-FNCF"/>
    <x v="3"/>
    <n v="15"/>
    <s v="Nat Gas Distribution Plant"/>
    <s v="374-Land - Distribution"/>
    <n v="0"/>
    <n v="0"/>
    <x v="3"/>
    <n v="0"/>
    <n v="0"/>
    <n v="0"/>
    <n v="44421.79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19"/>
    <x v="7"/>
    <n v="44421.79"/>
    <n v="44421.79"/>
    <n v="0"/>
    <n v="0"/>
    <n v="0"/>
    <n v="0"/>
    <n v="0"/>
    <n v="0"/>
    <n v="0"/>
    <n v="0"/>
    <n v="0"/>
    <n v="0"/>
    <n v="0"/>
    <n v="0"/>
    <n v="0"/>
    <n v="0"/>
    <s v="FN-3740-Land &amp; Land Rights-FNCF"/>
    <x v="3"/>
    <n v="15"/>
    <s v="Nat Gas Distribution Plant"/>
    <s v="374-Land - Distribution"/>
    <n v="0"/>
    <n v="0"/>
    <x v="3"/>
    <n v="0"/>
    <n v="0"/>
    <n v="0"/>
    <n v="44421.79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65"/>
    <x v="6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-FNFB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65"/>
    <x v="7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-FNFB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11"/>
    <x v="6"/>
    <n v="120186.26"/>
    <n v="120186.26"/>
    <n v="0"/>
    <n v="0"/>
    <n v="0"/>
    <n v="0"/>
    <n v="0"/>
    <n v="0"/>
    <n v="0"/>
    <n v="0"/>
    <n v="0"/>
    <n v="0"/>
    <n v="0"/>
    <n v="0"/>
    <n v="0"/>
    <n v="0"/>
    <s v="FN-3740-Land &amp; Land Rights-FNSF"/>
    <x v="3"/>
    <n v="15"/>
    <s v="Nat Gas Distribution Plant"/>
    <s v="374-Land - Distribution"/>
    <n v="0"/>
    <n v="0"/>
    <x v="3"/>
    <n v="0"/>
    <n v="0"/>
    <n v="0"/>
    <n v="120186.26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11"/>
    <x v="7"/>
    <n v="120186.26"/>
    <n v="120186.26"/>
    <n v="0"/>
    <n v="0"/>
    <n v="0"/>
    <n v="0"/>
    <n v="0"/>
    <n v="0"/>
    <n v="0"/>
    <n v="0"/>
    <n v="0"/>
    <n v="0"/>
    <n v="0"/>
    <n v="0"/>
    <n v="0"/>
    <n v="0"/>
    <s v="FN-3740-Land &amp; Land Rights-FNSF"/>
    <x v="3"/>
    <n v="15"/>
    <s v="Nat Gas Distribution Plant"/>
    <s v="374-Land - Distribution"/>
    <n v="0"/>
    <n v="0"/>
    <x v="3"/>
    <n v="0"/>
    <n v="0"/>
    <n v="0"/>
    <n v="120186.26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48"/>
    <x v="6"/>
    <n v="0"/>
    <n v="0"/>
    <n v="2.5000000000000001E-2"/>
    <n v="0"/>
    <n v="0"/>
    <n v="0"/>
    <n v="0"/>
    <n v="0"/>
    <n v="0"/>
    <n v="0"/>
    <n v="0"/>
    <n v="0"/>
    <n v="0"/>
    <n v="0"/>
    <n v="0"/>
    <n v="0"/>
    <s v="FN-3750-Struc&amp;Impr"/>
    <x v="4"/>
    <n v="15"/>
    <s v="Nat Gas Distribution Plant"/>
    <s v="375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48"/>
    <x v="7"/>
    <n v="0"/>
    <n v="0"/>
    <n v="2.5000000000000001E-2"/>
    <n v="0"/>
    <n v="0"/>
    <n v="0"/>
    <n v="0"/>
    <n v="0"/>
    <n v="0"/>
    <n v="0"/>
    <n v="0"/>
    <n v="0"/>
    <n v="0"/>
    <n v="0"/>
    <n v="0"/>
    <n v="0"/>
    <s v="FN-3750-Struc&amp;Impr"/>
    <x v="4"/>
    <n v="15"/>
    <s v="Nat Gas Distribution Plant"/>
    <s v="375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21"/>
    <x v="6"/>
    <n v="470966.51"/>
    <n v="470966.51"/>
    <n v="2.5000000000000001E-2"/>
    <n v="981.18"/>
    <n v="-201057.56"/>
    <n v="0"/>
    <n v="0"/>
    <n v="0"/>
    <n v="0"/>
    <n v="0"/>
    <n v="0"/>
    <n v="0"/>
    <n v="0"/>
    <n v="0"/>
    <n v="0"/>
    <n v="0"/>
    <s v="FN-3750-Struc&amp;Impr-FNCF"/>
    <x v="4"/>
    <n v="15"/>
    <s v="Nat Gas Distribution Plant"/>
    <s v="375-Structures and Improvements"/>
    <n v="0"/>
    <n v="0"/>
    <x v="3"/>
    <n v="0"/>
    <n v="0"/>
    <n v="0"/>
    <n v="470966.51"/>
    <n v="0"/>
    <n v="0"/>
    <n v="0"/>
    <n v="0"/>
    <n v="0"/>
    <n v="0"/>
    <n v="0"/>
    <n v="981.18000000000006"/>
    <n v="981.18"/>
    <n v="0"/>
    <n v="-201057.56"/>
    <n v="981.18"/>
  </r>
  <r>
    <n v="1"/>
    <d v="2021-07-01T00:00:00"/>
    <d v="2021-08-01T00:00:00"/>
    <n v="200221"/>
    <x v="7"/>
    <n v="470966.51"/>
    <n v="470966.51"/>
    <n v="2.5000000000000001E-2"/>
    <n v="981.18"/>
    <n v="-200076.38"/>
    <n v="0"/>
    <n v="0"/>
    <n v="0"/>
    <n v="0"/>
    <n v="0"/>
    <n v="0"/>
    <n v="0"/>
    <n v="0"/>
    <n v="0"/>
    <n v="0"/>
    <n v="0"/>
    <s v="FN-3750-Struc&amp;Impr-FNCF"/>
    <x v="4"/>
    <n v="15"/>
    <s v="Nat Gas Distribution Plant"/>
    <s v="375-Structures and Improvements"/>
    <n v="0"/>
    <n v="0"/>
    <x v="3"/>
    <n v="0"/>
    <n v="0"/>
    <n v="0"/>
    <n v="470966.51"/>
    <n v="0"/>
    <n v="0"/>
    <n v="0"/>
    <n v="0"/>
    <n v="0"/>
    <n v="0"/>
    <n v="0"/>
    <n v="981.18000000000006"/>
    <n v="981.18"/>
    <n v="0"/>
    <n v="-200076.38"/>
    <n v="981.18"/>
  </r>
  <r>
    <n v="1"/>
    <d v="2021-07-01T00:00:00"/>
    <d v="2021-08-01T00:00:00"/>
    <n v="200267"/>
    <x v="6"/>
    <n v="21532.6"/>
    <n v="21532.6"/>
    <n v="2.5000000000000001E-2"/>
    <n v="44.86"/>
    <n v="283.38"/>
    <n v="0"/>
    <n v="0"/>
    <n v="0"/>
    <n v="0"/>
    <n v="0"/>
    <n v="0"/>
    <n v="0"/>
    <n v="0"/>
    <n v="0"/>
    <n v="0"/>
    <n v="0"/>
    <s v="FN-3750-Struc&amp;Impr-FNFB"/>
    <x v="4"/>
    <n v="15"/>
    <s v="Nat Gas Distribution Plant"/>
    <s v="375-Structures and Improvements"/>
    <n v="0"/>
    <n v="0"/>
    <x v="3"/>
    <n v="0"/>
    <n v="0"/>
    <n v="0"/>
    <n v="21532.6"/>
    <n v="0"/>
    <n v="0"/>
    <n v="0"/>
    <n v="0"/>
    <n v="0"/>
    <n v="0"/>
    <n v="0"/>
    <n v="44.86"/>
    <n v="44.86"/>
    <n v="0"/>
    <n v="283.38"/>
    <n v="44.86"/>
  </r>
  <r>
    <n v="1"/>
    <d v="2021-07-01T00:00:00"/>
    <d v="2021-08-01T00:00:00"/>
    <n v="200267"/>
    <x v="7"/>
    <n v="21532.6"/>
    <n v="21532.6"/>
    <n v="2.5000000000000001E-2"/>
    <n v="44.86"/>
    <n v="328.24"/>
    <n v="0"/>
    <n v="0"/>
    <n v="0"/>
    <n v="0"/>
    <n v="0"/>
    <n v="0"/>
    <n v="0"/>
    <n v="0"/>
    <n v="0"/>
    <n v="0"/>
    <n v="0"/>
    <s v="FN-3750-Struc&amp;Impr-FNFB"/>
    <x v="4"/>
    <n v="15"/>
    <s v="Nat Gas Distribution Plant"/>
    <s v="375-Structures and Improvements"/>
    <n v="0"/>
    <n v="0"/>
    <x v="3"/>
    <n v="0"/>
    <n v="0"/>
    <n v="0"/>
    <n v="21532.6"/>
    <n v="0"/>
    <n v="0"/>
    <n v="0"/>
    <n v="0"/>
    <n v="0"/>
    <n v="0"/>
    <n v="0"/>
    <n v="44.86"/>
    <n v="44.86"/>
    <n v="0"/>
    <n v="328.24"/>
    <n v="44.86"/>
  </r>
  <r>
    <n v="1"/>
    <d v="2021-07-01T00:00:00"/>
    <d v="2021-08-01T00:00:00"/>
    <n v="200313"/>
    <x v="6"/>
    <n v="210864.89"/>
    <n v="210864.89"/>
    <n v="2.5000000000000001E-2"/>
    <n v="439.3"/>
    <n v="238259.39"/>
    <n v="439.3"/>
    <n v="0"/>
    <n v="-439.3"/>
    <n v="0"/>
    <n v="0"/>
    <n v="0"/>
    <n v="0"/>
    <n v="0"/>
    <n v="0"/>
    <n v="0"/>
    <n v="0"/>
    <s v="FN-3750-Struc&amp;Impr-FNSF"/>
    <x v="4"/>
    <n v="15"/>
    <s v="Nat Gas Distribution Plant"/>
    <s v="375-Structures and Improvements"/>
    <n v="0"/>
    <n v="0"/>
    <x v="3"/>
    <n v="0"/>
    <n v="0"/>
    <n v="0"/>
    <n v="210864.89"/>
    <n v="0"/>
    <n v="0"/>
    <n v="0"/>
    <n v="0"/>
    <n v="0"/>
    <n v="0"/>
    <n v="0"/>
    <n v="439.3"/>
    <n v="439.3"/>
    <n v="0"/>
    <n v="238259.39"/>
    <n v="439.3"/>
  </r>
  <r>
    <n v="1"/>
    <d v="2021-07-01T00:00:00"/>
    <d v="2021-08-01T00:00:00"/>
    <n v="200313"/>
    <x v="7"/>
    <n v="210864.89"/>
    <n v="210864.89"/>
    <n v="2.5000000000000001E-2"/>
    <n v="439.3"/>
    <n v="238259.39"/>
    <n v="0"/>
    <n v="0"/>
    <n v="-439.3"/>
    <n v="0"/>
    <n v="0"/>
    <n v="0"/>
    <n v="0"/>
    <n v="0"/>
    <n v="0"/>
    <n v="0"/>
    <n v="0"/>
    <s v="FN-3750-Struc&amp;Impr-FNSF"/>
    <x v="4"/>
    <n v="15"/>
    <s v="Nat Gas Distribution Plant"/>
    <s v="375-Structures and Improvements"/>
    <n v="0"/>
    <n v="0"/>
    <x v="3"/>
    <n v="0"/>
    <n v="0"/>
    <n v="0"/>
    <n v="210864.89"/>
    <n v="0"/>
    <n v="0"/>
    <n v="0"/>
    <n v="0"/>
    <n v="0"/>
    <n v="0"/>
    <n v="0"/>
    <n v="0"/>
    <n v="0"/>
    <n v="0"/>
    <n v="238259.39"/>
    <n v="0"/>
  </r>
  <r>
    <n v="1"/>
    <d v="2021-07-01T00:00:00"/>
    <d v="2021-08-01T00:00:00"/>
    <n v="149"/>
    <x v="6"/>
    <n v="0"/>
    <n v="0"/>
    <n v="1.8100000000000002E-2"/>
    <n v="0"/>
    <n v="-0.02"/>
    <n v="0"/>
    <n v="0"/>
    <n v="0"/>
    <n v="0"/>
    <n v="0"/>
    <n v="0"/>
    <n v="0"/>
    <n v="0"/>
    <n v="0"/>
    <n v="0"/>
    <n v="0"/>
    <s v="FN-3761-Mains PL"/>
    <x v="5"/>
    <n v="15"/>
    <s v="Nat Gas Distribution Plant"/>
    <s v="3761-Mains - Plastic"/>
    <n v="0"/>
    <n v="0"/>
    <x v="3"/>
    <n v="0"/>
    <n v="0.05"/>
    <n v="2.8999999999999998E-3"/>
    <n v="0"/>
    <n v="0"/>
    <n v="0"/>
    <n v="0"/>
    <n v="0"/>
    <n v="0"/>
    <n v="0"/>
    <n v="0"/>
    <n v="0"/>
    <n v="0"/>
    <n v="0"/>
    <n v="3.0000000000000002E-2"/>
    <n v="0"/>
  </r>
  <r>
    <n v="1"/>
    <d v="2021-07-01T00:00:00"/>
    <d v="2021-08-01T00:00:00"/>
    <n v="149"/>
    <x v="7"/>
    <n v="0"/>
    <n v="0"/>
    <n v="1.8100000000000002E-2"/>
    <n v="0"/>
    <n v="-0.02"/>
    <n v="0"/>
    <n v="0"/>
    <n v="0"/>
    <n v="0"/>
    <n v="0"/>
    <n v="0"/>
    <n v="0"/>
    <n v="0"/>
    <n v="0"/>
    <n v="0"/>
    <n v="0"/>
    <s v="FN-3761-Mains PL"/>
    <x v="5"/>
    <n v="15"/>
    <s v="Nat Gas Distribution Plant"/>
    <s v="3761-Mains - Plastic"/>
    <n v="0"/>
    <n v="0"/>
    <x v="3"/>
    <n v="0"/>
    <n v="0.05"/>
    <n v="2.8999999999999998E-3"/>
    <n v="0"/>
    <n v="0"/>
    <n v="0"/>
    <n v="0"/>
    <n v="0"/>
    <n v="0"/>
    <n v="0"/>
    <n v="0"/>
    <n v="0"/>
    <n v="0"/>
    <n v="0"/>
    <n v="3.0000000000000002E-2"/>
    <n v="0"/>
  </r>
  <r>
    <n v="1"/>
    <d v="2021-07-01T00:00:00"/>
    <d v="2021-08-01T00:00:00"/>
    <n v="200222"/>
    <x v="6"/>
    <n v="21238214.989999998"/>
    <n v="21238214.989999998"/>
    <n v="1.8100000000000002E-2"/>
    <n v="32034.31"/>
    <n v="1703919.86"/>
    <n v="0"/>
    <n v="0"/>
    <n v="0"/>
    <n v="0"/>
    <n v="0"/>
    <n v="0"/>
    <n v="0"/>
    <n v="0"/>
    <n v="0"/>
    <n v="0"/>
    <n v="0"/>
    <s v="FN-3761-Mains PL-FNCF"/>
    <x v="5"/>
    <n v="15"/>
    <s v="Nat Gas Distribution Plant"/>
    <s v="3761-Mains - Plastic"/>
    <n v="0"/>
    <n v="0"/>
    <x v="3"/>
    <n v="5132.57"/>
    <n v="118503.55"/>
    <n v="2.8999999999999998E-3"/>
    <n v="21238214.989999998"/>
    <n v="0"/>
    <n v="0"/>
    <n v="0"/>
    <n v="0"/>
    <n v="0"/>
    <n v="0"/>
    <n v="5132.57"/>
    <n v="32034.31"/>
    <n v="32034.31"/>
    <n v="5132.57"/>
    <n v="1822423.4100000001"/>
    <n v="37166.880000000005"/>
  </r>
  <r>
    <n v="1"/>
    <d v="2021-07-01T00:00:00"/>
    <d v="2021-08-01T00:00:00"/>
    <n v="200222"/>
    <x v="7"/>
    <n v="21321350.149999999"/>
    <n v="21321350.149999999"/>
    <n v="1.8100000000000002E-2"/>
    <n v="32159.7"/>
    <n v="1736079.56"/>
    <n v="0"/>
    <n v="0"/>
    <n v="0"/>
    <n v="0"/>
    <n v="0"/>
    <n v="0"/>
    <n v="0"/>
    <n v="0"/>
    <n v="0"/>
    <n v="0"/>
    <n v="0"/>
    <s v="FN-3761-Mains PL-FNCF"/>
    <x v="5"/>
    <n v="15"/>
    <s v="Nat Gas Distribution Plant"/>
    <s v="3761-Mains - Plastic"/>
    <n v="0"/>
    <n v="0"/>
    <x v="3"/>
    <n v="5152.66"/>
    <n v="123656.21"/>
    <n v="2.8999999999999998E-3"/>
    <n v="21321350.149999999"/>
    <n v="0"/>
    <n v="0"/>
    <n v="0"/>
    <n v="0"/>
    <n v="0"/>
    <n v="0"/>
    <n v="5152.66"/>
    <n v="32159.7"/>
    <n v="32159.7"/>
    <n v="5152.66"/>
    <n v="1859735.77"/>
    <n v="37312.36"/>
  </r>
  <r>
    <n v="1"/>
    <d v="2021-07-01T00:00:00"/>
    <d v="2021-08-01T00:00:00"/>
    <n v="200268"/>
    <x v="6"/>
    <n v="6950359.1299999999"/>
    <n v="6950359.1299999999"/>
    <n v="1.8100000000000002E-2"/>
    <n v="10483.459999999999"/>
    <n v="842074.44"/>
    <n v="0"/>
    <n v="0"/>
    <n v="0"/>
    <n v="0"/>
    <n v="0"/>
    <n v="0"/>
    <n v="0"/>
    <n v="0"/>
    <n v="0"/>
    <n v="0"/>
    <n v="0"/>
    <s v="FN-3761-Mains PL-FNFB"/>
    <x v="5"/>
    <n v="15"/>
    <s v="Nat Gas Distribution Plant"/>
    <s v="3761-Mains - Plastic"/>
    <n v="0"/>
    <n v="0"/>
    <x v="3"/>
    <n v="1679.67"/>
    <n v="125641.8"/>
    <n v="2.8999999999999998E-3"/>
    <n v="6950359.1299999999"/>
    <n v="0"/>
    <n v="0"/>
    <n v="0"/>
    <n v="0"/>
    <n v="0"/>
    <n v="0"/>
    <n v="1679.67"/>
    <n v="10483.460000000001"/>
    <n v="10483.459999999999"/>
    <n v="1679.67"/>
    <n v="967716.24"/>
    <n v="12163.13"/>
  </r>
  <r>
    <n v="1"/>
    <d v="2021-07-01T00:00:00"/>
    <d v="2021-08-01T00:00:00"/>
    <n v="200268"/>
    <x v="7"/>
    <n v="6952201.9199999999"/>
    <n v="6952201.9199999999"/>
    <n v="1.8100000000000002E-2"/>
    <n v="10486.24"/>
    <n v="852560.68"/>
    <n v="0"/>
    <n v="0"/>
    <n v="0"/>
    <n v="0"/>
    <n v="0"/>
    <n v="0"/>
    <n v="0"/>
    <n v="0"/>
    <n v="0"/>
    <n v="0"/>
    <n v="0"/>
    <s v="FN-3761-Mains PL-FNFB"/>
    <x v="5"/>
    <n v="15"/>
    <s v="Nat Gas Distribution Plant"/>
    <s v="3761-Mains - Plastic"/>
    <n v="0"/>
    <n v="0"/>
    <x v="3"/>
    <n v="1680.12"/>
    <n v="127321.92"/>
    <n v="2.8999999999999998E-3"/>
    <n v="6952201.9199999999"/>
    <n v="0"/>
    <n v="0"/>
    <n v="0"/>
    <n v="0"/>
    <n v="0"/>
    <n v="0"/>
    <n v="1680.1200000000001"/>
    <n v="10486.24"/>
    <n v="10486.24"/>
    <n v="1680.12"/>
    <n v="979882.60000000009"/>
    <n v="12166.36"/>
  </r>
  <r>
    <n v="1"/>
    <d v="2021-07-01T00:00:00"/>
    <d v="2021-08-01T00:00:00"/>
    <n v="200314"/>
    <x v="6"/>
    <n v="50114070.229999997"/>
    <n v="50114070.229999997"/>
    <n v="1.8100000000000002E-2"/>
    <n v="75588.72"/>
    <n v="14299608.75"/>
    <n v="0"/>
    <n v="0"/>
    <n v="0"/>
    <n v="0"/>
    <n v="0"/>
    <n v="0"/>
    <n v="0"/>
    <n v="0"/>
    <n v="0"/>
    <n v="0"/>
    <n v="0"/>
    <s v="FN-3761-Mains PL-FNSF"/>
    <x v="5"/>
    <n v="15"/>
    <s v="Nat Gas Distribution Plant"/>
    <s v="3761-Mains - Plastic"/>
    <n v="0"/>
    <n v="0"/>
    <x v="3"/>
    <n v="12110.9"/>
    <n v="1475776.19"/>
    <n v="2.8999999999999998E-3"/>
    <n v="50114070.229999997"/>
    <n v="0"/>
    <n v="0"/>
    <n v="0"/>
    <n v="0"/>
    <n v="0"/>
    <n v="0"/>
    <n v="12110.9"/>
    <n v="75588.72"/>
    <n v="75588.72"/>
    <n v="12110.9"/>
    <n v="15775384.939999999"/>
    <n v="87699.62"/>
  </r>
  <r>
    <n v="1"/>
    <d v="2021-07-01T00:00:00"/>
    <d v="2021-08-01T00:00:00"/>
    <n v="200314"/>
    <x v="7"/>
    <n v="49502247.420000002"/>
    <n v="49502247.420000002"/>
    <n v="1.8100000000000002E-2"/>
    <n v="74665.89"/>
    <n v="14374274.640000001"/>
    <n v="0"/>
    <n v="77.25"/>
    <n v="0"/>
    <n v="0"/>
    <n v="0"/>
    <n v="0"/>
    <n v="0"/>
    <n v="0"/>
    <n v="0"/>
    <n v="0"/>
    <n v="0"/>
    <s v="FN-3761-Mains PL-FNSF"/>
    <x v="5"/>
    <n v="15"/>
    <s v="Nat Gas Distribution Plant"/>
    <s v="3761-Mains - Plastic"/>
    <n v="0"/>
    <n v="0"/>
    <x v="3"/>
    <n v="11963.04"/>
    <n v="1487816.48"/>
    <n v="2.8999999999999998E-3"/>
    <n v="49502247.420000002"/>
    <n v="0"/>
    <n v="0"/>
    <n v="0"/>
    <n v="0"/>
    <n v="0"/>
    <n v="0"/>
    <n v="11963.04"/>
    <n v="74665.89"/>
    <n v="74665.89"/>
    <n v="11963.04"/>
    <n v="15862091.120000001"/>
    <n v="86628.93"/>
  </r>
  <r>
    <n v="1"/>
    <d v="2021-07-01T00:00:00"/>
    <d v="2021-08-01T00:00:00"/>
    <n v="150"/>
    <x v="6"/>
    <n v="0"/>
    <n v="0"/>
    <n v="1.719E-2"/>
    <n v="0"/>
    <n v="-0.01"/>
    <n v="0"/>
    <n v="0"/>
    <n v="0"/>
    <n v="0"/>
    <n v="0"/>
    <n v="0"/>
    <n v="0"/>
    <n v="0"/>
    <n v="0"/>
    <n v="0"/>
    <n v="0"/>
    <s v="FN-3762-Mains ST"/>
    <x v="6"/>
    <n v="15"/>
    <s v="Nat Gas Distribution Plant"/>
    <s v="3762-Mains - Other"/>
    <n v="0"/>
    <n v="0"/>
    <x v="3"/>
    <n v="0"/>
    <n v="-0.03"/>
    <n v="4.81E-3"/>
    <n v="0"/>
    <n v="0"/>
    <n v="0"/>
    <n v="0"/>
    <n v="0"/>
    <n v="0"/>
    <n v="0"/>
    <n v="0"/>
    <n v="0"/>
    <n v="0"/>
    <n v="0"/>
    <n v="-0.04"/>
    <n v="0"/>
  </r>
  <r>
    <n v="1"/>
    <d v="2021-07-01T00:00:00"/>
    <d v="2021-08-01T00:00:00"/>
    <n v="150"/>
    <x v="7"/>
    <n v="0"/>
    <n v="0"/>
    <n v="1.719E-2"/>
    <n v="0"/>
    <n v="-0.01"/>
    <n v="0"/>
    <n v="0"/>
    <n v="0"/>
    <n v="0"/>
    <n v="0"/>
    <n v="0"/>
    <n v="0"/>
    <n v="0"/>
    <n v="0"/>
    <n v="0"/>
    <n v="0"/>
    <s v="FN-3762-Mains ST"/>
    <x v="6"/>
    <n v="15"/>
    <s v="Nat Gas Distribution Plant"/>
    <s v="3762-Mains - Other"/>
    <n v="0"/>
    <n v="0"/>
    <x v="3"/>
    <n v="0"/>
    <n v="-0.03"/>
    <n v="4.81E-3"/>
    <n v="0"/>
    <n v="0"/>
    <n v="0"/>
    <n v="0"/>
    <n v="0"/>
    <n v="0"/>
    <n v="0"/>
    <n v="0"/>
    <n v="0"/>
    <n v="0"/>
    <n v="0"/>
    <n v="-0.04"/>
    <n v="0"/>
  </r>
  <r>
    <n v="1"/>
    <d v="2021-07-01T00:00:00"/>
    <d v="2021-08-01T00:00:00"/>
    <n v="200223"/>
    <x v="6"/>
    <n v="7623434.6399999997"/>
    <n v="7623434.6399999997"/>
    <n v="1.719E-2"/>
    <n v="10920.57"/>
    <n v="1043186.07"/>
    <n v="0"/>
    <n v="-470.15"/>
    <n v="0"/>
    <n v="0"/>
    <n v="0"/>
    <n v="0"/>
    <n v="0"/>
    <n v="0"/>
    <n v="0"/>
    <n v="0"/>
    <n v="0"/>
    <s v="FN-3762-Mains ST-FNCF"/>
    <x v="6"/>
    <n v="15"/>
    <s v="Nat Gas Distribution Plant"/>
    <s v="3762-Mains - Other"/>
    <n v="0"/>
    <n v="0"/>
    <x v="3"/>
    <n v="3055.73"/>
    <n v="204620.45"/>
    <n v="4.81E-3"/>
    <n v="7623434.6399999997"/>
    <n v="0"/>
    <n v="0"/>
    <n v="0"/>
    <n v="0"/>
    <n v="0"/>
    <n v="0"/>
    <n v="3055.73"/>
    <n v="10920.57"/>
    <n v="10920.57"/>
    <n v="3055.73"/>
    <n v="1247806.52"/>
    <n v="13976.3"/>
  </r>
  <r>
    <n v="1"/>
    <d v="2021-07-01T00:00:00"/>
    <d v="2021-08-01T00:00:00"/>
    <n v="200223"/>
    <x v="7"/>
    <n v="7623434.6399999997"/>
    <n v="7623434.6399999997"/>
    <n v="1.719E-2"/>
    <n v="10920.57"/>
    <n v="1054106.6399999999"/>
    <n v="0"/>
    <n v="-6633.84"/>
    <n v="0"/>
    <n v="0"/>
    <n v="0"/>
    <n v="0"/>
    <n v="0"/>
    <n v="0"/>
    <n v="0"/>
    <n v="0"/>
    <n v="0"/>
    <s v="FN-3762-Mains ST-FNCF"/>
    <x v="6"/>
    <n v="15"/>
    <s v="Nat Gas Distribution Plant"/>
    <s v="3762-Mains - Other"/>
    <n v="0"/>
    <n v="0"/>
    <x v="3"/>
    <n v="3055.73"/>
    <n v="201042.34"/>
    <n v="4.81E-3"/>
    <n v="7623434.6399999997"/>
    <n v="0"/>
    <n v="0"/>
    <n v="0"/>
    <n v="0"/>
    <n v="0"/>
    <n v="0"/>
    <n v="3055.73"/>
    <n v="10920.57"/>
    <n v="10920.57"/>
    <n v="3055.73"/>
    <n v="1255148.98"/>
    <n v="13976.3"/>
  </r>
  <r>
    <n v="1"/>
    <d v="2021-07-01T00:00:00"/>
    <d v="2021-08-01T00:00:00"/>
    <n v="200269"/>
    <x v="6"/>
    <n v="2845733.07"/>
    <n v="2845733.07"/>
    <n v="1.719E-2"/>
    <n v="4076.51"/>
    <n v="259993.51"/>
    <n v="0"/>
    <n v="0"/>
    <n v="0"/>
    <n v="0"/>
    <n v="0"/>
    <n v="0"/>
    <n v="0"/>
    <n v="0"/>
    <n v="0"/>
    <n v="0"/>
    <n v="0"/>
    <s v="FN-3762-Mains ST-FNFB"/>
    <x v="6"/>
    <n v="15"/>
    <s v="Nat Gas Distribution Plant"/>
    <s v="3762-Mains - Other"/>
    <n v="0"/>
    <n v="0"/>
    <x v="3"/>
    <n v="1140.6600000000001"/>
    <n v="72673.81"/>
    <n v="4.81E-3"/>
    <n v="2845733.07"/>
    <n v="0"/>
    <n v="0"/>
    <n v="0"/>
    <n v="0"/>
    <n v="0"/>
    <n v="0"/>
    <n v="1140.6600000000001"/>
    <n v="4076.51"/>
    <n v="4076.51"/>
    <n v="1140.6600000000001"/>
    <n v="332667.32"/>
    <n v="5217.17"/>
  </r>
  <r>
    <n v="1"/>
    <d v="2021-07-01T00:00:00"/>
    <d v="2021-08-01T00:00:00"/>
    <n v="200269"/>
    <x v="7"/>
    <n v="2849786.2"/>
    <n v="2849786.2"/>
    <n v="1.719E-2"/>
    <n v="4082.32"/>
    <n v="264075.83"/>
    <n v="0"/>
    <n v="0"/>
    <n v="0"/>
    <n v="0"/>
    <n v="0"/>
    <n v="0"/>
    <n v="0"/>
    <n v="0"/>
    <n v="0"/>
    <n v="0"/>
    <n v="0"/>
    <s v="FN-3762-Mains ST-FNFB"/>
    <x v="6"/>
    <n v="15"/>
    <s v="Nat Gas Distribution Plant"/>
    <s v="3762-Mains - Other"/>
    <n v="0"/>
    <n v="0"/>
    <x v="3"/>
    <n v="1142.29"/>
    <n v="73816.100000000006"/>
    <n v="4.81E-3"/>
    <n v="2849786.2"/>
    <n v="0"/>
    <n v="0"/>
    <n v="0"/>
    <n v="0"/>
    <n v="0"/>
    <n v="0"/>
    <n v="1142.29"/>
    <n v="4082.32"/>
    <n v="4082.32"/>
    <n v="1142.29"/>
    <n v="337891.93000000005"/>
    <n v="5224.6100000000006"/>
  </r>
  <r>
    <n v="1"/>
    <d v="2021-07-01T00:00:00"/>
    <d v="2021-08-01T00:00:00"/>
    <n v="200315"/>
    <x v="6"/>
    <n v="28484366.359999999"/>
    <n v="28484366.359999999"/>
    <n v="1.719E-2"/>
    <n v="40803.85"/>
    <n v="18975460.48"/>
    <n v="0"/>
    <n v="-20833.169999999998"/>
    <n v="0"/>
    <n v="0"/>
    <n v="0"/>
    <n v="0"/>
    <n v="0"/>
    <n v="0"/>
    <n v="0"/>
    <n v="0"/>
    <n v="0"/>
    <s v="FN-3762-Mains ST-FNSF"/>
    <x v="6"/>
    <n v="15"/>
    <s v="Nat Gas Distribution Plant"/>
    <s v="3762-Mains - Other"/>
    <n v="0"/>
    <n v="0"/>
    <x v="3"/>
    <n v="11417.48"/>
    <n v="2660901.59"/>
    <n v="4.81E-3"/>
    <n v="28484366.359999999"/>
    <n v="0"/>
    <n v="0"/>
    <n v="0"/>
    <n v="0"/>
    <n v="0"/>
    <n v="0"/>
    <n v="11417.48"/>
    <n v="40803.85"/>
    <n v="40803.85"/>
    <n v="11417.48"/>
    <n v="21636362.07"/>
    <n v="52221.33"/>
  </r>
  <r>
    <n v="1"/>
    <d v="2021-07-01T00:00:00"/>
    <d v="2021-08-01T00:00:00"/>
    <n v="200315"/>
    <x v="7"/>
    <n v="28681126.41"/>
    <n v="28681126.41"/>
    <n v="1.719E-2"/>
    <n v="41085.71"/>
    <n v="19016546.190000001"/>
    <n v="0"/>
    <n v="-5860.42"/>
    <n v="0"/>
    <n v="0"/>
    <n v="0"/>
    <n v="0"/>
    <n v="0"/>
    <n v="0"/>
    <n v="0"/>
    <n v="0"/>
    <n v="0"/>
    <s v="FN-3762-Mains ST-FNSF"/>
    <x v="6"/>
    <n v="15"/>
    <s v="Nat Gas Distribution Plant"/>
    <s v="3762-Mains - Other"/>
    <n v="0"/>
    <n v="0"/>
    <x v="3"/>
    <n v="11496.35"/>
    <n v="2666537.52"/>
    <n v="4.81E-3"/>
    <n v="28681126.41"/>
    <n v="0"/>
    <n v="0"/>
    <n v="0"/>
    <n v="0"/>
    <n v="0"/>
    <n v="0"/>
    <n v="11496.35"/>
    <n v="41085.71"/>
    <n v="41085.71"/>
    <n v="11496.35"/>
    <n v="21683083.710000001"/>
    <n v="52582.06"/>
  </r>
  <r>
    <n v="1"/>
    <d v="2021-07-01T00:00:00"/>
    <d v="2021-08-01T00:00:00"/>
    <n v="151"/>
    <x v="6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51"/>
    <x v="7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24"/>
    <x v="6"/>
    <n v="3522727.11"/>
    <n v="3522727.11"/>
    <n v="1.8100000000000002E-2"/>
    <n v="5313.45"/>
    <n v="244187.08"/>
    <n v="0"/>
    <n v="0"/>
    <n v="0"/>
    <n v="0"/>
    <n v="0"/>
    <n v="0"/>
    <n v="0"/>
    <n v="0"/>
    <n v="0"/>
    <n v="0"/>
    <n v="0"/>
    <s v="FN-376G-Mains GRIP-FNCF"/>
    <x v="7"/>
    <n v="15"/>
    <s v="Nat Gas Distribution Plant"/>
    <s v="376G-Mains Plastic-GRIP"/>
    <n v="0"/>
    <n v="0"/>
    <x v="3"/>
    <n v="851.33"/>
    <n v="35559.440000000002"/>
    <n v="2.8999999999999998E-3"/>
    <n v="3522727.11"/>
    <n v="0"/>
    <n v="0"/>
    <n v="0"/>
    <n v="0"/>
    <n v="0"/>
    <n v="0"/>
    <n v="851.33"/>
    <n v="5313.45"/>
    <n v="5313.45"/>
    <n v="851.33"/>
    <n v="279746.52"/>
    <n v="6164.78"/>
  </r>
  <r>
    <n v="1"/>
    <d v="2021-07-01T00:00:00"/>
    <d v="2021-08-01T00:00:00"/>
    <n v="200224"/>
    <x v="7"/>
    <n v="3522727.11"/>
    <n v="3522727.11"/>
    <n v="1.8100000000000002E-2"/>
    <n v="5313.45"/>
    <n v="249500.53"/>
    <n v="0"/>
    <n v="0"/>
    <n v="0"/>
    <n v="0"/>
    <n v="0"/>
    <n v="0"/>
    <n v="0"/>
    <n v="0"/>
    <n v="0"/>
    <n v="0"/>
    <n v="0"/>
    <s v="FN-376G-Mains GRIP-FNCF"/>
    <x v="7"/>
    <n v="15"/>
    <s v="Nat Gas Distribution Plant"/>
    <s v="376G-Mains Plastic-GRIP"/>
    <n v="0"/>
    <n v="0"/>
    <x v="3"/>
    <n v="851.33"/>
    <n v="36410.769999999997"/>
    <n v="2.8999999999999998E-3"/>
    <n v="3522727.11"/>
    <n v="0"/>
    <n v="0"/>
    <n v="0"/>
    <n v="0"/>
    <n v="0"/>
    <n v="0"/>
    <n v="851.33"/>
    <n v="5313.45"/>
    <n v="5313.45"/>
    <n v="851.33"/>
    <n v="285911.3"/>
    <n v="6164.78"/>
  </r>
  <r>
    <n v="1"/>
    <d v="2021-07-01T00:00:00"/>
    <d v="2021-08-01T00:00:00"/>
    <n v="200270"/>
    <x v="6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-FNFB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70"/>
    <x v="7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-FNFB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16"/>
    <x v="6"/>
    <n v="89230315.319999993"/>
    <n v="89230315.319999993"/>
    <n v="1.8100000000000002E-2"/>
    <n v="134589.06"/>
    <n v="8647444.8300000001"/>
    <n v="0"/>
    <n v="0"/>
    <n v="0"/>
    <n v="0"/>
    <n v="0"/>
    <n v="0"/>
    <n v="0"/>
    <n v="0"/>
    <n v="0"/>
    <n v="0"/>
    <n v="0"/>
    <s v="FN-376G-Mains GRIP-FNSF"/>
    <x v="7"/>
    <n v="15"/>
    <s v="Nat Gas Distribution Plant"/>
    <s v="376G-Mains Plastic-GRIP"/>
    <n v="0"/>
    <n v="0"/>
    <x v="3"/>
    <n v="21563.99"/>
    <n v="503530.98"/>
    <n v="2.8999999999999998E-3"/>
    <n v="89230315.319999993"/>
    <n v="0"/>
    <n v="0"/>
    <n v="0"/>
    <n v="0"/>
    <n v="0"/>
    <n v="0"/>
    <n v="21563.99"/>
    <n v="134589.06"/>
    <n v="134589.06"/>
    <n v="21563.99"/>
    <n v="9150975.8100000005"/>
    <n v="156153.04999999999"/>
  </r>
  <r>
    <n v="1"/>
    <d v="2021-07-01T00:00:00"/>
    <d v="2021-08-01T00:00:00"/>
    <n v="200316"/>
    <x v="7"/>
    <n v="89457566.480000004"/>
    <n v="89457566.480000004"/>
    <n v="1.8100000000000002E-2"/>
    <n v="134931.82999999999"/>
    <n v="8782376.6600000001"/>
    <n v="0"/>
    <n v="0"/>
    <n v="0"/>
    <n v="0"/>
    <n v="0"/>
    <n v="0"/>
    <n v="0"/>
    <n v="0"/>
    <n v="0"/>
    <n v="0"/>
    <n v="0"/>
    <s v="FN-376G-Mains GRIP-FNSF"/>
    <x v="7"/>
    <n v="15"/>
    <s v="Nat Gas Distribution Plant"/>
    <s v="376G-Mains Plastic-GRIP"/>
    <n v="0"/>
    <n v="0"/>
    <x v="3"/>
    <n v="21618.91"/>
    <n v="525149.89"/>
    <n v="2.8999999999999998E-3"/>
    <n v="89457566.480000004"/>
    <n v="0"/>
    <n v="0"/>
    <n v="0"/>
    <n v="0"/>
    <n v="0"/>
    <n v="0"/>
    <n v="21618.91"/>
    <n v="134931.83000000002"/>
    <n v="134931.82999999999"/>
    <n v="21618.91"/>
    <n v="9307526.5500000007"/>
    <n v="156550.74"/>
  </r>
  <r>
    <n v="1"/>
    <d v="2021-07-01T00:00:00"/>
    <d v="2021-08-01T00:00:00"/>
    <n v="152"/>
    <x v="6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52"/>
    <x v="7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25"/>
    <x v="6"/>
    <n v="875259.36"/>
    <n v="875259.36"/>
    <n v="3.3329999999999999E-2"/>
    <n v="2431.0300000000002"/>
    <n v="55748.49"/>
    <n v="0"/>
    <n v="0"/>
    <n v="0"/>
    <n v="0"/>
    <n v="0"/>
    <n v="0"/>
    <n v="0"/>
    <n v="0"/>
    <n v="0"/>
    <n v="0"/>
    <n v="0"/>
    <s v="FN-3780-M&amp;R Stat Eq-Gen-FNCF"/>
    <x v="8"/>
    <n v="15"/>
    <s v="Nat Gas Distribution Plant"/>
    <s v="378-M&amp;R Stat Equip-Gen"/>
    <n v="0"/>
    <n v="0"/>
    <x v="3"/>
    <n v="121.81"/>
    <n v="2760.13"/>
    <n v="1.67E-3"/>
    <n v="875259.36"/>
    <n v="0"/>
    <n v="0"/>
    <n v="0"/>
    <n v="0"/>
    <n v="0"/>
    <n v="0"/>
    <n v="121.81"/>
    <n v="2431.0300000000002"/>
    <n v="2431.0300000000002"/>
    <n v="121.81"/>
    <n v="58508.619999999995"/>
    <n v="2552.84"/>
  </r>
  <r>
    <n v="1"/>
    <d v="2021-07-01T00:00:00"/>
    <d v="2021-08-01T00:00:00"/>
    <n v="200225"/>
    <x v="7"/>
    <n v="875259.36"/>
    <n v="875259.36"/>
    <n v="3.3329999999999999E-2"/>
    <n v="2431.0300000000002"/>
    <n v="58179.519999999997"/>
    <n v="0"/>
    <n v="0"/>
    <n v="0"/>
    <n v="0"/>
    <n v="0"/>
    <n v="0"/>
    <n v="0"/>
    <n v="0"/>
    <n v="0"/>
    <n v="0"/>
    <n v="0"/>
    <s v="FN-3780-M&amp;R Stat Eq-Gen-FNCF"/>
    <x v="8"/>
    <n v="15"/>
    <s v="Nat Gas Distribution Plant"/>
    <s v="378-M&amp;R Stat Equip-Gen"/>
    <n v="0"/>
    <n v="0"/>
    <x v="3"/>
    <n v="121.81"/>
    <n v="2881.94"/>
    <n v="1.67E-3"/>
    <n v="875259.36"/>
    <n v="0"/>
    <n v="0"/>
    <n v="0"/>
    <n v="0"/>
    <n v="0"/>
    <n v="0"/>
    <n v="121.81"/>
    <n v="2431.0300000000002"/>
    <n v="2431.0300000000002"/>
    <n v="121.81"/>
    <n v="61061.46"/>
    <n v="2552.84"/>
  </r>
  <r>
    <n v="1"/>
    <d v="2021-07-01T00:00:00"/>
    <d v="2021-08-01T00:00:00"/>
    <n v="200271"/>
    <x v="6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-FNFB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71"/>
    <x v="7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-FNFB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17"/>
    <x v="6"/>
    <n v="626637.56000000006"/>
    <n v="626637.56000000006"/>
    <n v="3.3329999999999999E-2"/>
    <n v="1740.49"/>
    <n v="330351.7"/>
    <n v="0"/>
    <n v="0"/>
    <n v="0"/>
    <n v="0"/>
    <n v="0"/>
    <n v="0"/>
    <n v="0"/>
    <n v="0"/>
    <n v="0"/>
    <n v="0"/>
    <n v="0"/>
    <s v="FN-3780-M&amp;R Stat Eq-Gen-FNSF"/>
    <x v="8"/>
    <n v="15"/>
    <s v="Nat Gas Distribution Plant"/>
    <s v="378-M&amp;R Stat Equip-Gen"/>
    <n v="0"/>
    <n v="0"/>
    <x v="3"/>
    <n v="87.21"/>
    <n v="3778.8"/>
    <n v="1.67E-3"/>
    <n v="626637.56000000006"/>
    <n v="0"/>
    <n v="0"/>
    <n v="0"/>
    <n v="0"/>
    <n v="0"/>
    <n v="0"/>
    <n v="87.210000000000008"/>
    <n v="1740.49"/>
    <n v="1740.49"/>
    <n v="87.21"/>
    <n v="334130.5"/>
    <n v="1827.7"/>
  </r>
  <r>
    <n v="1"/>
    <d v="2021-07-01T00:00:00"/>
    <d v="2021-08-01T00:00:00"/>
    <n v="200317"/>
    <x v="7"/>
    <n v="626637.56000000006"/>
    <n v="626637.56000000006"/>
    <n v="3.3329999999999999E-2"/>
    <n v="1740.49"/>
    <n v="332092.19"/>
    <n v="0"/>
    <n v="0"/>
    <n v="0"/>
    <n v="0"/>
    <n v="0"/>
    <n v="0"/>
    <n v="0"/>
    <n v="0"/>
    <n v="0"/>
    <n v="0"/>
    <n v="0"/>
    <s v="FN-3780-M&amp;R Stat Eq-Gen-FNSF"/>
    <x v="8"/>
    <n v="15"/>
    <s v="Nat Gas Distribution Plant"/>
    <s v="378-M&amp;R Stat Equip-Gen"/>
    <n v="0"/>
    <n v="0"/>
    <x v="3"/>
    <n v="87.21"/>
    <n v="3866.01"/>
    <n v="1.67E-3"/>
    <n v="626637.56000000006"/>
    <n v="0"/>
    <n v="0"/>
    <n v="0"/>
    <n v="0"/>
    <n v="0"/>
    <n v="0"/>
    <n v="87.210000000000008"/>
    <n v="1740.49"/>
    <n v="1740.49"/>
    <n v="87.21"/>
    <n v="335958.2"/>
    <n v="1827.7"/>
  </r>
  <r>
    <n v="1"/>
    <d v="2021-07-01T00:00:00"/>
    <d v="2021-08-01T00:00:00"/>
    <n v="153"/>
    <x v="6"/>
    <n v="0"/>
    <n v="0"/>
    <n v="2.9520000000000001E-2"/>
    <n v="0"/>
    <n v="0"/>
    <n v="0"/>
    <n v="0"/>
    <n v="0"/>
    <n v="0"/>
    <n v="0"/>
    <n v="0"/>
    <n v="0"/>
    <n v="0"/>
    <n v="0"/>
    <n v="0"/>
    <n v="0"/>
    <s v="FN-3790-M&amp;R Stat Eq-CGate"/>
    <x v="9"/>
    <n v="15"/>
    <s v="Nat Gas Distribution Plant"/>
    <s v="379-M&amp;R Stat Equip-Cgate"/>
    <n v="0"/>
    <n v="0"/>
    <x v="3"/>
    <n v="0"/>
    <n v="0"/>
    <n v="1.48E-3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53"/>
    <x v="7"/>
    <n v="0"/>
    <n v="0"/>
    <n v="2.9520000000000001E-2"/>
    <n v="0"/>
    <n v="0"/>
    <n v="0"/>
    <n v="0"/>
    <n v="0"/>
    <n v="0"/>
    <n v="0"/>
    <n v="0"/>
    <n v="0"/>
    <n v="0"/>
    <n v="0"/>
    <n v="0"/>
    <n v="0"/>
    <s v="FN-3790-M&amp;R Stat Eq-CGate"/>
    <x v="9"/>
    <n v="15"/>
    <s v="Nat Gas Distribution Plant"/>
    <s v="379-M&amp;R Stat Equip-Cgate"/>
    <n v="0"/>
    <n v="0"/>
    <x v="3"/>
    <n v="0"/>
    <n v="0"/>
    <n v="1.48E-3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26"/>
    <x v="6"/>
    <n v="1965582.09"/>
    <n v="1965582.09"/>
    <n v="2.9520000000000001E-2"/>
    <n v="4835.33"/>
    <n v="213629.43"/>
    <n v="0"/>
    <n v="0"/>
    <n v="0"/>
    <n v="0"/>
    <n v="0"/>
    <n v="0"/>
    <n v="0"/>
    <n v="0"/>
    <n v="0"/>
    <n v="0"/>
    <n v="0"/>
    <s v="FN-3790-M&amp;R Stat Eq-CGate-FNCF"/>
    <x v="9"/>
    <n v="15"/>
    <s v="Nat Gas Distribution Plant"/>
    <s v="379-M&amp;R Stat Equip-Cgate"/>
    <n v="0"/>
    <n v="0"/>
    <x v="3"/>
    <n v="242.42"/>
    <n v="-3078.88"/>
    <n v="1.48E-3"/>
    <n v="1965582.09"/>
    <n v="0"/>
    <n v="0"/>
    <n v="0"/>
    <n v="0"/>
    <n v="0"/>
    <n v="0"/>
    <n v="242.42000000000002"/>
    <n v="4835.33"/>
    <n v="4835.33"/>
    <n v="242.42"/>
    <n v="210550.55"/>
    <n v="5077.75"/>
  </r>
  <r>
    <n v="1"/>
    <d v="2021-07-01T00:00:00"/>
    <d v="2021-08-01T00:00:00"/>
    <n v="200226"/>
    <x v="7"/>
    <n v="1965582.09"/>
    <n v="1965582.09"/>
    <n v="2.9520000000000001E-2"/>
    <n v="4835.33"/>
    <n v="218464.76"/>
    <n v="0"/>
    <n v="0"/>
    <n v="0"/>
    <n v="0"/>
    <n v="0"/>
    <n v="0"/>
    <n v="0"/>
    <n v="0"/>
    <n v="0"/>
    <n v="0"/>
    <n v="0"/>
    <s v="FN-3790-M&amp;R Stat Eq-CGate-FNCF"/>
    <x v="9"/>
    <n v="15"/>
    <s v="Nat Gas Distribution Plant"/>
    <s v="379-M&amp;R Stat Equip-Cgate"/>
    <n v="0"/>
    <n v="0"/>
    <x v="3"/>
    <n v="242.42"/>
    <n v="-2836.46"/>
    <n v="1.48E-3"/>
    <n v="1965582.09"/>
    <n v="0"/>
    <n v="0"/>
    <n v="0"/>
    <n v="0"/>
    <n v="0"/>
    <n v="0"/>
    <n v="242.42000000000002"/>
    <n v="4835.33"/>
    <n v="4835.33"/>
    <n v="242.42"/>
    <n v="215628.30000000002"/>
    <n v="5077.75"/>
  </r>
  <r>
    <n v="1"/>
    <d v="2021-07-01T00:00:00"/>
    <d v="2021-08-01T00:00:00"/>
    <n v="200272"/>
    <x v="6"/>
    <n v="58747.62"/>
    <n v="58747.62"/>
    <n v="2.9520000000000001E-2"/>
    <n v="144.52000000000001"/>
    <n v="10543.12"/>
    <n v="0"/>
    <n v="0"/>
    <n v="0"/>
    <n v="0"/>
    <n v="0"/>
    <n v="0"/>
    <n v="0"/>
    <n v="0"/>
    <n v="0"/>
    <n v="0"/>
    <n v="0"/>
    <s v="FN-3790-M&amp;R Stat Eq-CGate-FNFB"/>
    <x v="9"/>
    <n v="15"/>
    <s v="Nat Gas Distribution Plant"/>
    <s v="379-M&amp;R Stat Equip-Cgate"/>
    <n v="0"/>
    <n v="0"/>
    <x v="3"/>
    <n v="7.25"/>
    <n v="503.51"/>
    <n v="1.48E-3"/>
    <n v="58747.62"/>
    <n v="0"/>
    <n v="0"/>
    <n v="0"/>
    <n v="0"/>
    <n v="0"/>
    <n v="0"/>
    <n v="7.25"/>
    <n v="144.52000000000001"/>
    <n v="144.52000000000001"/>
    <n v="7.25"/>
    <n v="11046.630000000001"/>
    <n v="151.77000000000001"/>
  </r>
  <r>
    <n v="1"/>
    <d v="2021-07-01T00:00:00"/>
    <d v="2021-08-01T00:00:00"/>
    <n v="200272"/>
    <x v="7"/>
    <n v="58747.62"/>
    <n v="58747.62"/>
    <n v="2.9520000000000001E-2"/>
    <n v="144.52000000000001"/>
    <n v="10687.64"/>
    <n v="0"/>
    <n v="0"/>
    <n v="0"/>
    <n v="0"/>
    <n v="0"/>
    <n v="0"/>
    <n v="0"/>
    <n v="0"/>
    <n v="0"/>
    <n v="0"/>
    <n v="0"/>
    <s v="FN-3790-M&amp;R Stat Eq-CGate-FNFB"/>
    <x v="9"/>
    <n v="15"/>
    <s v="Nat Gas Distribution Plant"/>
    <s v="379-M&amp;R Stat Equip-Cgate"/>
    <n v="0"/>
    <n v="0"/>
    <x v="3"/>
    <n v="7.25"/>
    <n v="510.76"/>
    <n v="1.48E-3"/>
    <n v="58747.62"/>
    <n v="0"/>
    <n v="0"/>
    <n v="0"/>
    <n v="0"/>
    <n v="0"/>
    <n v="0"/>
    <n v="7.25"/>
    <n v="144.52000000000001"/>
    <n v="144.52000000000001"/>
    <n v="7.25"/>
    <n v="11198.4"/>
    <n v="151.77000000000001"/>
  </r>
  <r>
    <n v="1"/>
    <d v="2021-07-01T00:00:00"/>
    <d v="2021-08-01T00:00:00"/>
    <n v="200318"/>
    <x v="6"/>
    <n v="4132977.66"/>
    <n v="4132977.66"/>
    <n v="2.9520000000000001E-2"/>
    <n v="10167.129999999999"/>
    <n v="2035974.38"/>
    <n v="0"/>
    <n v="0"/>
    <n v="0"/>
    <n v="0"/>
    <n v="0"/>
    <n v="0"/>
    <n v="0"/>
    <n v="0"/>
    <n v="0"/>
    <n v="0"/>
    <n v="0"/>
    <s v="FN-3790-M&amp;R Stat Eq-CGate-FNSF"/>
    <x v="9"/>
    <n v="15"/>
    <s v="Nat Gas Distribution Plant"/>
    <s v="379-M&amp;R Stat Equip-Cgate"/>
    <n v="0"/>
    <n v="0"/>
    <x v="3"/>
    <n v="509.73"/>
    <n v="-54967.31"/>
    <n v="1.48E-3"/>
    <n v="4132977.66"/>
    <n v="0"/>
    <n v="0"/>
    <n v="0"/>
    <n v="0"/>
    <n v="0"/>
    <n v="0"/>
    <n v="509.73"/>
    <n v="10167.130000000001"/>
    <n v="10167.129999999999"/>
    <n v="509.73"/>
    <n v="1981007.0699999998"/>
    <n v="10676.859999999999"/>
  </r>
  <r>
    <n v="1"/>
    <d v="2021-07-01T00:00:00"/>
    <d v="2021-08-01T00:00:00"/>
    <n v="200318"/>
    <x v="7"/>
    <n v="4132977.66"/>
    <n v="4132977.66"/>
    <n v="2.9520000000000001E-2"/>
    <n v="10167.129999999999"/>
    <n v="2046141.51"/>
    <n v="0"/>
    <n v="0"/>
    <n v="0"/>
    <n v="0"/>
    <n v="0"/>
    <n v="0"/>
    <n v="0"/>
    <n v="0"/>
    <n v="0"/>
    <n v="0"/>
    <n v="0"/>
    <s v="FN-3790-M&amp;R Stat Eq-CGate-FNSF"/>
    <x v="9"/>
    <n v="15"/>
    <s v="Nat Gas Distribution Plant"/>
    <s v="379-M&amp;R Stat Equip-Cgate"/>
    <n v="0"/>
    <n v="0"/>
    <x v="3"/>
    <n v="509.73"/>
    <n v="-54457.58"/>
    <n v="1.48E-3"/>
    <n v="4132977.66"/>
    <n v="0"/>
    <n v="0"/>
    <n v="0"/>
    <n v="0"/>
    <n v="0"/>
    <n v="0"/>
    <n v="509.73"/>
    <n v="10167.130000000001"/>
    <n v="10167.129999999999"/>
    <n v="509.73"/>
    <n v="1991683.93"/>
    <n v="10676.859999999999"/>
  </r>
  <r>
    <n v="1"/>
    <d v="2021-07-01T00:00:00"/>
    <d v="2021-08-01T00:00:00"/>
    <n v="154"/>
    <x v="6"/>
    <n v="0"/>
    <n v="0"/>
    <n v="1.8030000000000001E-2"/>
    <n v="0"/>
    <n v="-0.01"/>
    <n v="0"/>
    <n v="0"/>
    <n v="0"/>
    <n v="0"/>
    <n v="0"/>
    <n v="0"/>
    <n v="0"/>
    <n v="0"/>
    <n v="0"/>
    <n v="0"/>
    <n v="0"/>
    <s v="FN-3801-Services PL"/>
    <x v="10"/>
    <n v="15"/>
    <s v="Nat Gas Distribution Plant"/>
    <s v="3801-Services - Plastic"/>
    <n v="0"/>
    <n v="0"/>
    <x v="3"/>
    <n v="0"/>
    <n v="-0.01"/>
    <n v="3.9699999999999996E-3"/>
    <n v="0"/>
    <n v="0"/>
    <n v="0"/>
    <n v="0"/>
    <n v="0"/>
    <n v="0"/>
    <n v="0"/>
    <n v="0"/>
    <n v="0"/>
    <n v="0"/>
    <n v="0"/>
    <n v="-0.02"/>
    <n v="0"/>
  </r>
  <r>
    <n v="1"/>
    <d v="2021-07-01T00:00:00"/>
    <d v="2021-08-01T00:00:00"/>
    <n v="154"/>
    <x v="7"/>
    <n v="0"/>
    <n v="0"/>
    <n v="1.8030000000000001E-2"/>
    <n v="0"/>
    <n v="-0.01"/>
    <n v="0"/>
    <n v="0"/>
    <n v="0"/>
    <n v="0"/>
    <n v="0"/>
    <n v="0"/>
    <n v="0"/>
    <n v="0"/>
    <n v="0"/>
    <n v="0"/>
    <n v="0"/>
    <s v="FN-3801-Services PL"/>
    <x v="10"/>
    <n v="15"/>
    <s v="Nat Gas Distribution Plant"/>
    <s v="3801-Services - Plastic"/>
    <n v="0"/>
    <n v="0"/>
    <x v="3"/>
    <n v="0"/>
    <n v="-0.01"/>
    <n v="3.9699999999999996E-3"/>
    <n v="0"/>
    <n v="0"/>
    <n v="0"/>
    <n v="0"/>
    <n v="0"/>
    <n v="0"/>
    <n v="0"/>
    <n v="0"/>
    <n v="0"/>
    <n v="0"/>
    <n v="0"/>
    <n v="-0.02"/>
    <n v="0"/>
  </r>
  <r>
    <n v="1"/>
    <d v="2021-07-01T00:00:00"/>
    <d v="2021-08-01T00:00:00"/>
    <n v="200227"/>
    <x v="6"/>
    <n v="13972669.640000001"/>
    <n v="13972669.640000001"/>
    <n v="1.8030000000000001E-2"/>
    <n v="20993.94"/>
    <n v="1061329.54"/>
    <n v="0"/>
    <n v="-5671.33"/>
    <n v="0"/>
    <n v="0"/>
    <n v="0"/>
    <n v="0"/>
    <n v="0"/>
    <n v="0"/>
    <n v="0"/>
    <n v="0"/>
    <n v="0"/>
    <s v="FN-3801-Services PL-FNCF"/>
    <x v="10"/>
    <n v="15"/>
    <s v="Nat Gas Distribution Plant"/>
    <s v="3801-Services - Plastic"/>
    <n v="0"/>
    <n v="0"/>
    <x v="3"/>
    <n v="4622.62"/>
    <n v="28059.79"/>
    <n v="3.9699999999999996E-3"/>
    <n v="13972669.640000001"/>
    <n v="0"/>
    <n v="0"/>
    <n v="0"/>
    <n v="0"/>
    <n v="0"/>
    <n v="0"/>
    <n v="4622.62"/>
    <n v="20993.94"/>
    <n v="20993.94"/>
    <n v="4622.62"/>
    <n v="1089389.33"/>
    <n v="25616.559999999998"/>
  </r>
  <r>
    <n v="1"/>
    <d v="2021-07-01T00:00:00"/>
    <d v="2021-08-01T00:00:00"/>
    <n v="200227"/>
    <x v="7"/>
    <n v="14053864.9"/>
    <n v="14053864.9"/>
    <n v="1.8030000000000001E-2"/>
    <n v="21115.93"/>
    <n v="1082445.47"/>
    <n v="0"/>
    <n v="-282.64999999999998"/>
    <n v="0"/>
    <n v="0"/>
    <n v="0"/>
    <n v="0"/>
    <n v="0"/>
    <n v="0"/>
    <n v="0"/>
    <n v="0"/>
    <n v="0"/>
    <s v="FN-3801-Services PL-FNCF"/>
    <x v="10"/>
    <n v="15"/>
    <s v="Nat Gas Distribution Plant"/>
    <s v="3801-Services - Plastic"/>
    <n v="0"/>
    <n v="0"/>
    <x v="3"/>
    <n v="4649.49"/>
    <n v="32426.63"/>
    <n v="3.9699999999999996E-3"/>
    <n v="14053864.9"/>
    <n v="0"/>
    <n v="0"/>
    <n v="0"/>
    <n v="0"/>
    <n v="0"/>
    <n v="0"/>
    <n v="4649.49"/>
    <n v="21115.93"/>
    <n v="21115.93"/>
    <n v="4649.49"/>
    <n v="1114872.0999999999"/>
    <n v="25765.42"/>
  </r>
  <r>
    <n v="1"/>
    <d v="2021-07-01T00:00:00"/>
    <d v="2021-08-01T00:00:00"/>
    <n v="200273"/>
    <x v="6"/>
    <n v="2122758.4900000002"/>
    <n v="2122758.4900000002"/>
    <n v="1.8030000000000001E-2"/>
    <n v="3189.44"/>
    <n v="152605.49"/>
    <n v="0"/>
    <n v="0"/>
    <n v="0"/>
    <n v="0"/>
    <n v="0"/>
    <n v="0"/>
    <n v="0"/>
    <n v="0"/>
    <n v="0"/>
    <n v="0"/>
    <n v="0"/>
    <s v="FN-3801-Services PL-FNFB"/>
    <x v="10"/>
    <n v="15"/>
    <s v="Nat Gas Distribution Plant"/>
    <s v="3801-Services - Plastic"/>
    <n v="0"/>
    <n v="0"/>
    <x v="3"/>
    <n v="702.28"/>
    <n v="32370.74"/>
    <n v="3.9699999999999996E-3"/>
    <n v="2122758.4900000002"/>
    <n v="0"/>
    <n v="0"/>
    <n v="0"/>
    <n v="0"/>
    <n v="0"/>
    <n v="0"/>
    <n v="702.28"/>
    <n v="3189.44"/>
    <n v="3189.44"/>
    <n v="702.28"/>
    <n v="184976.22999999998"/>
    <n v="3891.7200000000003"/>
  </r>
  <r>
    <n v="1"/>
    <d v="2021-07-01T00:00:00"/>
    <d v="2021-08-01T00:00:00"/>
    <n v="200273"/>
    <x v="7"/>
    <n v="2129989.92"/>
    <n v="2129989.92"/>
    <n v="1.8030000000000001E-2"/>
    <n v="3200.31"/>
    <n v="155805.79999999999"/>
    <n v="0"/>
    <n v="0"/>
    <n v="0"/>
    <n v="0"/>
    <n v="0"/>
    <n v="0"/>
    <n v="0"/>
    <n v="0"/>
    <n v="0"/>
    <n v="0"/>
    <n v="0"/>
    <s v="FN-3801-Services PL-FNFB"/>
    <x v="10"/>
    <n v="15"/>
    <s v="Nat Gas Distribution Plant"/>
    <s v="3801-Services - Plastic"/>
    <n v="0"/>
    <n v="0"/>
    <x v="3"/>
    <n v="704.67"/>
    <n v="33075.410000000003"/>
    <n v="3.9699999999999996E-3"/>
    <n v="2129989.92"/>
    <n v="0"/>
    <n v="0"/>
    <n v="0"/>
    <n v="0"/>
    <n v="0"/>
    <n v="0"/>
    <n v="704.67"/>
    <n v="3200.31"/>
    <n v="3200.31"/>
    <n v="704.67"/>
    <n v="188881.21"/>
    <n v="3904.98"/>
  </r>
  <r>
    <n v="1"/>
    <d v="2021-07-01T00:00:00"/>
    <d v="2021-08-01T00:00:00"/>
    <n v="200319"/>
    <x v="6"/>
    <n v="30974644.309999999"/>
    <n v="30974644.309999999"/>
    <n v="1.8030000000000001E-2"/>
    <n v="46539.4"/>
    <n v="10042357.91"/>
    <n v="0"/>
    <n v="1067.8900000000001"/>
    <n v="0"/>
    <n v="0"/>
    <n v="0"/>
    <n v="0"/>
    <n v="0"/>
    <n v="0"/>
    <n v="0"/>
    <n v="0"/>
    <n v="0"/>
    <s v="FN-3801-Services PL-FNSF"/>
    <x v="10"/>
    <n v="15"/>
    <s v="Nat Gas Distribution Plant"/>
    <s v="3801-Services - Plastic"/>
    <n v="0"/>
    <n v="0"/>
    <x v="3"/>
    <n v="10247.44"/>
    <n v="-382697.9"/>
    <n v="3.9699999999999996E-3"/>
    <n v="30974644.309999999"/>
    <n v="0"/>
    <n v="0"/>
    <n v="0"/>
    <n v="0"/>
    <n v="0"/>
    <n v="0"/>
    <n v="10247.44"/>
    <n v="46539.4"/>
    <n v="46539.4"/>
    <n v="10247.44"/>
    <n v="9659660.0099999998"/>
    <n v="56786.840000000004"/>
  </r>
  <r>
    <n v="1"/>
    <d v="2021-07-01T00:00:00"/>
    <d v="2021-08-01T00:00:00"/>
    <n v="200319"/>
    <x v="7"/>
    <n v="31312253.52"/>
    <n v="31312253.52"/>
    <n v="1.8030000000000001E-2"/>
    <n v="47046.66"/>
    <n v="10089404.57"/>
    <n v="0"/>
    <n v="-3935.47"/>
    <n v="0"/>
    <n v="0"/>
    <n v="0"/>
    <n v="0"/>
    <n v="0"/>
    <n v="0"/>
    <n v="0"/>
    <n v="0"/>
    <n v="0"/>
    <s v="FN-3801-Services PL-FNSF"/>
    <x v="10"/>
    <n v="15"/>
    <s v="Nat Gas Distribution Plant"/>
    <s v="3801-Services - Plastic"/>
    <n v="0"/>
    <n v="0"/>
    <x v="3"/>
    <n v="10359.14"/>
    <n v="-376274.23"/>
    <n v="3.9699999999999996E-3"/>
    <n v="31312253.52"/>
    <n v="0"/>
    <n v="0"/>
    <n v="0"/>
    <n v="0"/>
    <n v="0"/>
    <n v="0"/>
    <n v="10359.14"/>
    <n v="47046.66"/>
    <n v="47046.66"/>
    <n v="10359.14"/>
    <n v="9713130.3399999999"/>
    <n v="57405.8"/>
  </r>
  <r>
    <n v="1"/>
    <d v="2021-07-01T00:00:00"/>
    <d v="2021-08-01T00:00:00"/>
    <n v="155"/>
    <x v="6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55"/>
    <x v="7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28"/>
    <x v="6"/>
    <n v="651151.49"/>
    <n v="651151.49"/>
    <n v="4.0890000000000003E-2"/>
    <n v="2218.8000000000002"/>
    <n v="163639.12"/>
    <n v="0"/>
    <n v="-3508.72"/>
    <n v="0"/>
    <n v="0"/>
    <n v="0"/>
    <n v="0"/>
    <n v="0"/>
    <n v="0"/>
    <n v="0"/>
    <n v="0"/>
    <n v="0"/>
    <s v="FN-3802-Services ST-FNCF"/>
    <x v="11"/>
    <n v="15"/>
    <s v="Nat Gas Distribution Plant"/>
    <s v="3802-Services - Other"/>
    <n v="0"/>
    <n v="0"/>
    <x v="3"/>
    <n v="2773.36"/>
    <n v="213756.86"/>
    <n v="5.1110000000000003E-2"/>
    <n v="651151.49"/>
    <n v="0"/>
    <n v="0"/>
    <n v="0"/>
    <n v="0"/>
    <n v="0"/>
    <n v="0"/>
    <n v="2773.36"/>
    <n v="2218.8000000000002"/>
    <n v="2218.8000000000002"/>
    <n v="2773.36"/>
    <n v="377395.98"/>
    <n v="4992.16"/>
  </r>
  <r>
    <n v="1"/>
    <d v="2021-07-01T00:00:00"/>
    <d v="2021-08-01T00:00:00"/>
    <n v="200228"/>
    <x v="7"/>
    <n v="651155.68999999994"/>
    <n v="651155.68999999994"/>
    <n v="4.0890000000000003E-2"/>
    <n v="2218.81"/>
    <n v="165857.93"/>
    <n v="0"/>
    <n v="-1987.12"/>
    <n v="0"/>
    <n v="0"/>
    <n v="0"/>
    <n v="0"/>
    <n v="0"/>
    <n v="0"/>
    <n v="0"/>
    <n v="0"/>
    <n v="0"/>
    <s v="FN-3802-Services ST-FNCF"/>
    <x v="11"/>
    <n v="15"/>
    <s v="Nat Gas Distribution Plant"/>
    <s v="3802-Services - Other"/>
    <n v="0"/>
    <n v="0"/>
    <x v="3"/>
    <n v="2773.38"/>
    <n v="214543.12"/>
    <n v="5.1110000000000003E-2"/>
    <n v="651155.68999999994"/>
    <n v="0"/>
    <n v="0"/>
    <n v="0"/>
    <n v="0"/>
    <n v="0"/>
    <n v="0"/>
    <n v="2773.38"/>
    <n v="2218.81"/>
    <n v="2218.81"/>
    <n v="2773.38"/>
    <n v="380401.05"/>
    <n v="4992.1900000000005"/>
  </r>
  <r>
    <n v="1"/>
    <d v="2021-07-01T00:00:00"/>
    <d v="2021-08-01T00:00:00"/>
    <n v="200274"/>
    <x v="6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-FNFB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74"/>
    <x v="7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-FNFB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20"/>
    <x v="6"/>
    <n v="966066.33"/>
    <n v="966066.33"/>
    <n v="4.0890000000000003E-2"/>
    <n v="3291.87"/>
    <n v="1042054.93"/>
    <n v="3291.87"/>
    <n v="-1385"/>
    <n v="-3291.87"/>
    <n v="0"/>
    <n v="0"/>
    <n v="0"/>
    <n v="0"/>
    <n v="0"/>
    <n v="0"/>
    <n v="0"/>
    <n v="0"/>
    <s v="FN-3802-Services ST-FNSF"/>
    <x v="11"/>
    <n v="15"/>
    <s v="Nat Gas Distribution Plant"/>
    <s v="3802-Services - Other"/>
    <n v="0"/>
    <n v="0"/>
    <x v="3"/>
    <n v="4114.6400000000003"/>
    <n v="1245615.23"/>
    <n v="5.1110000000000003E-2"/>
    <n v="966066.33"/>
    <n v="0"/>
    <n v="0"/>
    <n v="0"/>
    <n v="0"/>
    <n v="0"/>
    <n v="0"/>
    <n v="4114.6400000000003"/>
    <n v="3291.87"/>
    <n v="3291.87"/>
    <n v="4114.6400000000003"/>
    <n v="2287670.16"/>
    <n v="7406.51"/>
  </r>
  <r>
    <n v="1"/>
    <d v="2021-07-01T00:00:00"/>
    <d v="2021-08-01T00:00:00"/>
    <n v="200320"/>
    <x v="7"/>
    <n v="966066.33"/>
    <n v="966066.33"/>
    <n v="4.0890000000000003E-2"/>
    <n v="3291.87"/>
    <n v="1042054.93"/>
    <n v="0"/>
    <n v="-13509.45"/>
    <n v="-3291.87"/>
    <n v="0"/>
    <n v="0"/>
    <n v="0"/>
    <n v="0"/>
    <n v="0"/>
    <n v="0"/>
    <n v="0"/>
    <n v="0"/>
    <s v="FN-3802-Services ST-FNSF"/>
    <x v="11"/>
    <n v="15"/>
    <s v="Nat Gas Distribution Plant"/>
    <s v="3802-Services - Other"/>
    <n v="0"/>
    <n v="0"/>
    <x v="3"/>
    <n v="4114.6400000000003"/>
    <n v="1236220.42"/>
    <n v="5.1110000000000003E-2"/>
    <n v="966066.33"/>
    <n v="0"/>
    <n v="0"/>
    <n v="0"/>
    <n v="0"/>
    <n v="0"/>
    <n v="0"/>
    <n v="4114.6400000000003"/>
    <n v="0"/>
    <n v="0"/>
    <n v="4114.6400000000003"/>
    <n v="2278275.35"/>
    <n v="4114.6400000000003"/>
  </r>
  <r>
    <n v="1"/>
    <d v="2021-07-01T00:00:00"/>
    <d v="2021-08-01T00:00:00"/>
    <n v="156"/>
    <x v="6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56"/>
    <x v="7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29"/>
    <x v="6"/>
    <n v="6907299.0800000001"/>
    <n v="6907299.0800000001"/>
    <n v="1.8030000000000001E-2"/>
    <n v="10378.219999999999"/>
    <n v="355759.82"/>
    <n v="0"/>
    <n v="0"/>
    <n v="0"/>
    <n v="0"/>
    <n v="0"/>
    <n v="0"/>
    <n v="0"/>
    <n v="0"/>
    <n v="0"/>
    <n v="0"/>
    <n v="0"/>
    <s v="FN-380G-Services GRIP-FNCF"/>
    <x v="12"/>
    <n v="15"/>
    <s v="Nat Gas Distribution Plant"/>
    <s v="380G-Services Plastic-GRIP"/>
    <n v="0"/>
    <n v="0"/>
    <x v="3"/>
    <n v="2285.16"/>
    <n v="-314886.07"/>
    <n v="3.9699999999999996E-3"/>
    <n v="6907299.0800000001"/>
    <n v="0"/>
    <n v="0"/>
    <n v="0"/>
    <n v="0"/>
    <n v="0"/>
    <n v="0"/>
    <n v="2285.16"/>
    <n v="10378.219999999999"/>
    <n v="10378.219999999999"/>
    <n v="2285.16"/>
    <n v="40873.75"/>
    <n v="12663.38"/>
  </r>
  <r>
    <n v="1"/>
    <d v="2021-07-01T00:00:00"/>
    <d v="2021-08-01T00:00:00"/>
    <n v="200229"/>
    <x v="7"/>
    <n v="6934448.1500000004"/>
    <n v="6934448.1500000004"/>
    <n v="1.8030000000000001E-2"/>
    <n v="10419.01"/>
    <n v="366178.83"/>
    <n v="0"/>
    <n v="0"/>
    <n v="0"/>
    <n v="0"/>
    <n v="0"/>
    <n v="0"/>
    <n v="0"/>
    <n v="0"/>
    <n v="0"/>
    <n v="0"/>
    <n v="0"/>
    <s v="FN-380G-Services GRIP-FNCF"/>
    <x v="12"/>
    <n v="15"/>
    <s v="Nat Gas Distribution Plant"/>
    <s v="380G-Services Plastic-GRIP"/>
    <n v="0"/>
    <n v="0"/>
    <x v="3"/>
    <n v="2294.15"/>
    <n v="-312591.92"/>
    <n v="3.9699999999999996E-3"/>
    <n v="6934448.1500000004"/>
    <n v="0"/>
    <n v="0"/>
    <n v="0"/>
    <n v="0"/>
    <n v="0"/>
    <n v="0"/>
    <n v="2294.15"/>
    <n v="10419.01"/>
    <n v="10419.01"/>
    <n v="2294.15"/>
    <n v="53586.910000000033"/>
    <n v="12713.16"/>
  </r>
  <r>
    <n v="1"/>
    <d v="2021-07-01T00:00:00"/>
    <d v="2021-08-01T00:00:00"/>
    <n v="200275"/>
    <x v="6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-FNFB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75"/>
    <x v="7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-FNFB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21"/>
    <x v="6"/>
    <n v="30664485.890000001"/>
    <n v="30664485.890000001"/>
    <n v="1.8030000000000001E-2"/>
    <n v="46073.39"/>
    <n v="2654453.0099999998"/>
    <n v="0"/>
    <n v="-104.37"/>
    <n v="0"/>
    <n v="0"/>
    <n v="0"/>
    <n v="0"/>
    <n v="0"/>
    <n v="0"/>
    <n v="0"/>
    <n v="0"/>
    <n v="0"/>
    <s v="FN-380G-Services GRIP-FNSF"/>
    <x v="12"/>
    <n v="15"/>
    <s v="Nat Gas Distribution Plant"/>
    <s v="380G-Services Plastic-GRIP"/>
    <n v="0"/>
    <n v="0"/>
    <x v="3"/>
    <n v="10144.83"/>
    <n v="-1203002.47"/>
    <n v="3.9699999999999996E-3"/>
    <n v="30664485.890000001"/>
    <n v="0"/>
    <n v="0"/>
    <n v="0"/>
    <n v="0"/>
    <n v="0"/>
    <n v="0"/>
    <n v="10144.83"/>
    <n v="46073.39"/>
    <n v="46073.39"/>
    <n v="10144.83"/>
    <n v="1451450.5399999998"/>
    <n v="56218.22"/>
  </r>
  <r>
    <n v="1"/>
    <d v="2021-07-01T00:00:00"/>
    <d v="2021-08-01T00:00:00"/>
    <n v="200321"/>
    <x v="7"/>
    <n v="31468866.120000001"/>
    <n v="31468866.120000001"/>
    <n v="1.8030000000000001E-2"/>
    <n v="47281.97"/>
    <n v="2701734.98"/>
    <n v="0"/>
    <n v="0"/>
    <n v="0"/>
    <n v="0"/>
    <n v="0"/>
    <n v="0"/>
    <n v="0"/>
    <n v="0"/>
    <n v="0"/>
    <n v="0"/>
    <n v="0"/>
    <s v="FN-380G-Services GRIP-FNSF"/>
    <x v="12"/>
    <n v="15"/>
    <s v="Nat Gas Distribution Plant"/>
    <s v="380G-Services Plastic-GRIP"/>
    <n v="0"/>
    <n v="0"/>
    <x v="3"/>
    <n v="10410.950000000001"/>
    <n v="-1192591.52"/>
    <n v="3.9699999999999996E-3"/>
    <n v="31468866.120000001"/>
    <n v="0"/>
    <n v="0"/>
    <n v="0"/>
    <n v="0"/>
    <n v="0"/>
    <n v="0"/>
    <n v="10410.950000000001"/>
    <n v="47281.97"/>
    <n v="47281.97"/>
    <n v="10410.950000000001"/>
    <n v="1509143.46"/>
    <n v="57692.92"/>
  </r>
  <r>
    <n v="1"/>
    <d v="2021-07-01T00:00:00"/>
    <d v="2021-08-01T00:00:00"/>
    <n v="157"/>
    <x v="6"/>
    <n v="0"/>
    <n v="0"/>
    <n v="3.5999999999999997E-2"/>
    <n v="0"/>
    <n v="0"/>
    <n v="0"/>
    <n v="0"/>
    <n v="0"/>
    <n v="0"/>
    <n v="0"/>
    <n v="0"/>
    <n v="0"/>
    <n v="0"/>
    <n v="0"/>
    <n v="0"/>
    <n v="0"/>
    <s v="FN-3810-Meters"/>
    <x v="13"/>
    <n v="15"/>
    <s v="Nat Gas Distribution Plant"/>
    <s v="381-Met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57"/>
    <x v="7"/>
    <n v="0"/>
    <n v="0"/>
    <n v="3.5999999999999997E-2"/>
    <n v="0"/>
    <n v="0"/>
    <n v="0"/>
    <n v="0"/>
    <n v="0"/>
    <n v="0"/>
    <n v="0"/>
    <n v="0"/>
    <n v="0"/>
    <n v="0"/>
    <n v="0"/>
    <n v="0"/>
    <n v="0"/>
    <s v="FN-3810-Meters"/>
    <x v="13"/>
    <n v="15"/>
    <s v="Nat Gas Distribution Plant"/>
    <s v="381-Met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30"/>
    <x v="6"/>
    <n v="3256809.79"/>
    <n v="3256809.79"/>
    <n v="3.5999999999999997E-2"/>
    <n v="9770.43"/>
    <n v="365190.06"/>
    <n v="0"/>
    <n v="0"/>
    <n v="0"/>
    <n v="0"/>
    <n v="0"/>
    <n v="0"/>
    <n v="0"/>
    <n v="0"/>
    <n v="0"/>
    <n v="0"/>
    <n v="0"/>
    <s v="FN-3810-Meters-FNCF"/>
    <x v="13"/>
    <n v="15"/>
    <s v="Nat Gas Distribution Plant"/>
    <s v="381-Meters"/>
    <n v="0"/>
    <n v="0"/>
    <x v="3"/>
    <n v="0"/>
    <n v="0"/>
    <n v="0"/>
    <n v="3256809.79"/>
    <n v="0"/>
    <n v="0"/>
    <n v="0"/>
    <n v="0"/>
    <n v="0"/>
    <n v="0"/>
    <n v="0"/>
    <n v="9770.43"/>
    <n v="9770.43"/>
    <n v="0"/>
    <n v="365190.06"/>
    <n v="9770.43"/>
  </r>
  <r>
    <n v="1"/>
    <d v="2021-07-01T00:00:00"/>
    <d v="2021-08-01T00:00:00"/>
    <n v="200230"/>
    <x v="7"/>
    <n v="3273829.82"/>
    <n v="3273829.82"/>
    <n v="3.5999999999999997E-2"/>
    <n v="9821.49"/>
    <n v="375011.55"/>
    <n v="0"/>
    <n v="0"/>
    <n v="0"/>
    <n v="0"/>
    <n v="0"/>
    <n v="0"/>
    <n v="0"/>
    <n v="0"/>
    <n v="0"/>
    <n v="0"/>
    <n v="0"/>
    <s v="FN-3810-Meters-FNCF"/>
    <x v="13"/>
    <n v="15"/>
    <s v="Nat Gas Distribution Plant"/>
    <s v="381-Meters"/>
    <n v="0"/>
    <n v="0"/>
    <x v="3"/>
    <n v="0"/>
    <n v="0"/>
    <n v="0"/>
    <n v="3273829.82"/>
    <n v="0"/>
    <n v="0"/>
    <n v="0"/>
    <n v="0"/>
    <n v="0"/>
    <n v="0"/>
    <n v="0"/>
    <n v="9821.49"/>
    <n v="9821.49"/>
    <n v="0"/>
    <n v="375011.55"/>
    <n v="9821.49"/>
  </r>
  <r>
    <n v="1"/>
    <d v="2021-07-01T00:00:00"/>
    <d v="2021-08-01T00:00:00"/>
    <n v="200276"/>
    <x v="6"/>
    <n v="507960.86"/>
    <n v="507960.86"/>
    <n v="3.5999999999999997E-2"/>
    <n v="1523.88"/>
    <n v="80564.929999999993"/>
    <n v="0"/>
    <n v="0"/>
    <n v="0"/>
    <n v="0"/>
    <n v="0"/>
    <n v="0"/>
    <n v="0"/>
    <n v="0"/>
    <n v="0"/>
    <n v="0"/>
    <n v="0"/>
    <s v="FN-3810-Meters-FNFB"/>
    <x v="13"/>
    <n v="15"/>
    <s v="Nat Gas Distribution Plant"/>
    <s v="381-Meters"/>
    <n v="0"/>
    <n v="0"/>
    <x v="3"/>
    <n v="0"/>
    <n v="0"/>
    <n v="0"/>
    <n v="507960.86"/>
    <n v="0"/>
    <n v="0"/>
    <n v="0"/>
    <n v="0"/>
    <n v="0"/>
    <n v="0"/>
    <n v="0"/>
    <n v="1523.88"/>
    <n v="1523.88"/>
    <n v="0"/>
    <n v="80564.929999999993"/>
    <n v="1523.88"/>
  </r>
  <r>
    <n v="1"/>
    <d v="2021-07-01T00:00:00"/>
    <d v="2021-08-01T00:00:00"/>
    <n v="200276"/>
    <x v="7"/>
    <n v="520699.13"/>
    <n v="520699.13"/>
    <n v="3.5999999999999997E-2"/>
    <n v="1562.1"/>
    <n v="82127.03"/>
    <n v="0"/>
    <n v="0"/>
    <n v="0"/>
    <n v="0"/>
    <n v="0"/>
    <n v="0"/>
    <n v="0"/>
    <n v="0"/>
    <n v="0"/>
    <n v="0"/>
    <n v="0"/>
    <s v="FN-3810-Meters-FNFB"/>
    <x v="13"/>
    <n v="15"/>
    <s v="Nat Gas Distribution Plant"/>
    <s v="381-Meters"/>
    <n v="0"/>
    <n v="0"/>
    <x v="3"/>
    <n v="0"/>
    <n v="0"/>
    <n v="0"/>
    <n v="520699.13"/>
    <n v="0"/>
    <n v="0"/>
    <n v="0"/>
    <n v="0"/>
    <n v="0"/>
    <n v="0"/>
    <n v="0"/>
    <n v="1562.1000000000001"/>
    <n v="1562.1"/>
    <n v="0"/>
    <n v="82127.03"/>
    <n v="1562.1"/>
  </r>
  <r>
    <n v="1"/>
    <d v="2021-07-01T00:00:00"/>
    <d v="2021-08-01T00:00:00"/>
    <n v="200322"/>
    <x v="6"/>
    <n v="11133386.9"/>
    <n v="11133386.9"/>
    <n v="3.5999999999999997E-2"/>
    <n v="33400.160000000003"/>
    <n v="4438908.7"/>
    <n v="0"/>
    <n v="0"/>
    <n v="0"/>
    <n v="0"/>
    <n v="0"/>
    <n v="0"/>
    <n v="0"/>
    <n v="0"/>
    <n v="0"/>
    <n v="0"/>
    <n v="0"/>
    <s v="FN-3810-Meters-FNSF"/>
    <x v="13"/>
    <n v="15"/>
    <s v="Nat Gas Distribution Plant"/>
    <s v="381-Meters"/>
    <n v="0"/>
    <n v="0"/>
    <x v="3"/>
    <n v="0"/>
    <n v="0"/>
    <n v="0"/>
    <n v="11133386.9"/>
    <n v="0"/>
    <n v="0"/>
    <n v="0"/>
    <n v="0"/>
    <n v="0"/>
    <n v="0"/>
    <n v="0"/>
    <n v="33400.160000000003"/>
    <n v="33400.160000000003"/>
    <n v="0"/>
    <n v="4438908.7"/>
    <n v="33400.160000000003"/>
  </r>
  <r>
    <n v="1"/>
    <d v="2021-07-01T00:00:00"/>
    <d v="2021-08-01T00:00:00"/>
    <n v="200322"/>
    <x v="7"/>
    <n v="11318981.470000001"/>
    <n v="11318981.470000001"/>
    <n v="3.5999999999999997E-2"/>
    <n v="33956.94"/>
    <n v="4472865.6399999997"/>
    <n v="0"/>
    <n v="0"/>
    <n v="0"/>
    <n v="0"/>
    <n v="0"/>
    <n v="0"/>
    <n v="0"/>
    <n v="0"/>
    <n v="0"/>
    <n v="0"/>
    <n v="0"/>
    <s v="FN-3810-Meters-FNSF"/>
    <x v="13"/>
    <n v="15"/>
    <s v="Nat Gas Distribution Plant"/>
    <s v="381-Meters"/>
    <n v="0"/>
    <n v="0"/>
    <x v="3"/>
    <n v="0"/>
    <n v="0"/>
    <n v="0"/>
    <n v="11318981.470000001"/>
    <n v="0"/>
    <n v="0"/>
    <n v="0"/>
    <n v="0"/>
    <n v="0"/>
    <n v="0"/>
    <n v="0"/>
    <n v="33956.94"/>
    <n v="33956.94"/>
    <n v="0"/>
    <n v="4472865.6399999997"/>
    <n v="33956.94"/>
  </r>
  <r>
    <n v="1"/>
    <d v="2021-07-01T00:00:00"/>
    <d v="2021-08-01T00:00:00"/>
    <n v="158"/>
    <x v="6"/>
    <n v="0"/>
    <n v="0"/>
    <n v="2.9090000000000001E-2"/>
    <n v="0"/>
    <n v="0"/>
    <n v="0"/>
    <n v="0"/>
    <n v="0"/>
    <n v="0"/>
    <n v="0"/>
    <n v="0"/>
    <n v="0"/>
    <n v="0"/>
    <n v="0"/>
    <n v="0"/>
    <n v="0"/>
    <s v="FN-3820-Meter Installs"/>
    <x v="15"/>
    <n v="15"/>
    <s v="Nat Gas Distribution Plant"/>
    <s v="382-Meter Installations"/>
    <n v="0"/>
    <n v="0"/>
    <x v="3"/>
    <n v="0"/>
    <n v="0"/>
    <n v="2.9099999999999998E-3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58"/>
    <x v="7"/>
    <n v="0"/>
    <n v="0"/>
    <n v="2.9090000000000001E-2"/>
    <n v="0"/>
    <n v="0"/>
    <n v="0"/>
    <n v="0"/>
    <n v="0"/>
    <n v="0"/>
    <n v="0"/>
    <n v="0"/>
    <n v="0"/>
    <n v="0"/>
    <n v="0"/>
    <n v="0"/>
    <n v="0"/>
    <s v="FN-3820-Meter Installs"/>
    <x v="15"/>
    <n v="15"/>
    <s v="Nat Gas Distribution Plant"/>
    <s v="382-Meter Installations"/>
    <n v="0"/>
    <n v="0"/>
    <x v="3"/>
    <n v="0"/>
    <n v="0"/>
    <n v="2.9099999999999998E-3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31"/>
    <x v="6"/>
    <n v="3946693.92"/>
    <n v="3946693.92"/>
    <n v="2.9090000000000001E-2"/>
    <n v="9567.44"/>
    <n v="483434.65"/>
    <n v="0"/>
    <n v="-752.53"/>
    <n v="0"/>
    <n v="0"/>
    <n v="0"/>
    <n v="0"/>
    <n v="0"/>
    <n v="0"/>
    <n v="0"/>
    <n v="0"/>
    <n v="0"/>
    <s v="FN-3820-Meter Installs-FNCF"/>
    <x v="15"/>
    <n v="15"/>
    <s v="Nat Gas Distribution Plant"/>
    <s v="382-Meter Installations"/>
    <n v="0"/>
    <n v="0"/>
    <x v="3"/>
    <n v="957.07"/>
    <n v="-15632.99"/>
    <n v="2.9099999999999998E-3"/>
    <n v="3946693.92"/>
    <n v="0"/>
    <n v="0"/>
    <n v="0"/>
    <n v="0"/>
    <n v="0"/>
    <n v="0"/>
    <n v="957.07"/>
    <n v="9567.44"/>
    <n v="9567.44"/>
    <n v="957.07"/>
    <n v="467801.66000000003"/>
    <n v="10524.51"/>
  </r>
  <r>
    <n v="1"/>
    <d v="2021-07-01T00:00:00"/>
    <d v="2021-08-01T00:00:00"/>
    <n v="200231"/>
    <x v="7"/>
    <n v="3970220.86"/>
    <n v="3970220.86"/>
    <n v="2.9090000000000001E-2"/>
    <n v="9624.48"/>
    <n v="493059.13"/>
    <n v="0"/>
    <n v="-2134.62"/>
    <n v="0"/>
    <n v="0"/>
    <n v="0"/>
    <n v="0"/>
    <n v="0"/>
    <n v="0"/>
    <n v="0"/>
    <n v="0"/>
    <n v="0"/>
    <s v="FN-3820-Meter Installs-FNCF"/>
    <x v="15"/>
    <n v="15"/>
    <s v="Nat Gas Distribution Plant"/>
    <s v="382-Meter Installations"/>
    <n v="0"/>
    <n v="0"/>
    <x v="3"/>
    <n v="962.78"/>
    <n v="-16804.830000000002"/>
    <n v="2.9099999999999998E-3"/>
    <n v="3970220.86"/>
    <n v="0"/>
    <n v="0"/>
    <n v="0"/>
    <n v="0"/>
    <n v="0"/>
    <n v="0"/>
    <n v="962.78"/>
    <n v="9624.48"/>
    <n v="9624.48"/>
    <n v="962.78"/>
    <n v="476254.3"/>
    <n v="10587.26"/>
  </r>
  <r>
    <n v="1"/>
    <d v="2021-07-01T00:00:00"/>
    <d v="2021-08-01T00:00:00"/>
    <n v="200277"/>
    <x v="6"/>
    <n v="482412.58"/>
    <n v="482412.58"/>
    <n v="2.9090000000000001E-2"/>
    <n v="1169.45"/>
    <n v="40203.269999999997"/>
    <n v="0"/>
    <n v="-294.83999999999997"/>
    <n v="0"/>
    <n v="0"/>
    <n v="0"/>
    <n v="0"/>
    <n v="0"/>
    <n v="0"/>
    <n v="0"/>
    <n v="0"/>
    <n v="0"/>
    <s v="FN-3820-Meter Installs-FNFB"/>
    <x v="15"/>
    <n v="15"/>
    <s v="Nat Gas Distribution Plant"/>
    <s v="382-Meter Installations"/>
    <n v="0"/>
    <n v="0"/>
    <x v="3"/>
    <n v="116.99"/>
    <n v="2568.81"/>
    <n v="2.9099999999999998E-3"/>
    <n v="482412.58"/>
    <n v="0"/>
    <n v="0"/>
    <n v="0"/>
    <n v="0"/>
    <n v="0"/>
    <n v="0"/>
    <n v="116.99000000000001"/>
    <n v="1169.45"/>
    <n v="1169.45"/>
    <n v="116.99"/>
    <n v="42772.079999999994"/>
    <n v="1286.44"/>
  </r>
  <r>
    <n v="1"/>
    <d v="2021-07-01T00:00:00"/>
    <d v="2021-08-01T00:00:00"/>
    <n v="200277"/>
    <x v="7"/>
    <n v="519111.24"/>
    <n v="519111.24"/>
    <n v="2.9090000000000001E-2"/>
    <n v="1258.4100000000001"/>
    <n v="41461.68"/>
    <n v="0"/>
    <n v="-333.76"/>
    <n v="0"/>
    <n v="0"/>
    <n v="0"/>
    <n v="0"/>
    <n v="0"/>
    <n v="0"/>
    <n v="0"/>
    <n v="0"/>
    <n v="0"/>
    <s v="FN-3820-Meter Installs-FNFB"/>
    <x v="15"/>
    <n v="15"/>
    <s v="Nat Gas Distribution Plant"/>
    <s v="382-Meter Installations"/>
    <n v="0"/>
    <n v="0"/>
    <x v="3"/>
    <n v="125.88"/>
    <n v="2360.9299999999998"/>
    <n v="2.9099999999999998E-3"/>
    <n v="519111.24"/>
    <n v="0"/>
    <n v="0"/>
    <n v="0"/>
    <n v="0"/>
    <n v="0"/>
    <n v="0"/>
    <n v="125.88000000000001"/>
    <n v="1258.4100000000001"/>
    <n v="1258.4100000000001"/>
    <n v="125.88"/>
    <n v="43822.61"/>
    <n v="1384.29"/>
  </r>
  <r>
    <n v="1"/>
    <d v="2021-07-01T00:00:00"/>
    <d v="2021-08-01T00:00:00"/>
    <n v="200323"/>
    <x v="6"/>
    <n v="7049804.9800000004"/>
    <n v="7049804.9800000004"/>
    <n v="2.9090000000000001E-2"/>
    <n v="17089.900000000001"/>
    <n v="2405047.84"/>
    <n v="0"/>
    <n v="-2155.0500000000002"/>
    <n v="0"/>
    <n v="0"/>
    <n v="0"/>
    <n v="0"/>
    <n v="0"/>
    <n v="0"/>
    <n v="0"/>
    <n v="0"/>
    <n v="0"/>
    <s v="FN-3820-Meter Installs-FNSF"/>
    <x v="15"/>
    <n v="15"/>
    <s v="Nat Gas Distribution Plant"/>
    <s v="382-Meter Installations"/>
    <n v="0"/>
    <n v="0"/>
    <x v="3"/>
    <n v="1709.58"/>
    <n v="-192114.59"/>
    <n v="2.9099999999999998E-3"/>
    <n v="7049804.9800000004"/>
    <n v="0"/>
    <n v="0"/>
    <n v="0"/>
    <n v="0"/>
    <n v="0"/>
    <n v="0"/>
    <n v="1709.58"/>
    <n v="17089.900000000001"/>
    <n v="17089.900000000001"/>
    <n v="1709.58"/>
    <n v="2212933.25"/>
    <n v="18799.480000000003"/>
  </r>
  <r>
    <n v="1"/>
    <d v="2021-07-01T00:00:00"/>
    <d v="2021-08-01T00:00:00"/>
    <n v="200323"/>
    <x v="7"/>
    <n v="7089670.8200000003"/>
    <n v="7089670.8200000003"/>
    <n v="2.9090000000000001E-2"/>
    <n v="17186.54"/>
    <n v="2422234.38"/>
    <n v="0"/>
    <n v="-4385.3"/>
    <n v="0"/>
    <n v="0"/>
    <n v="0"/>
    <n v="0"/>
    <n v="0"/>
    <n v="0"/>
    <n v="0"/>
    <n v="0"/>
    <n v="0"/>
    <s v="FN-3820-Meter Installs-FNSF"/>
    <x v="15"/>
    <n v="15"/>
    <s v="Nat Gas Distribution Plant"/>
    <s v="382-Meter Installations"/>
    <n v="0"/>
    <n v="0"/>
    <x v="3"/>
    <n v="1719.25"/>
    <n v="-194780.64"/>
    <n v="2.9099999999999998E-3"/>
    <n v="7089670.8200000003"/>
    <n v="0"/>
    <n v="0"/>
    <n v="0"/>
    <n v="0"/>
    <n v="0"/>
    <n v="0"/>
    <n v="1719.25"/>
    <n v="17186.54"/>
    <n v="17186.54"/>
    <n v="1719.25"/>
    <n v="2227453.7399999998"/>
    <n v="18905.79"/>
  </r>
  <r>
    <n v="1"/>
    <d v="2021-07-01T00:00:00"/>
    <d v="2021-08-01T00:00:00"/>
    <n v="159"/>
    <x v="6"/>
    <n v="0"/>
    <n v="0"/>
    <n v="3.3000000000000002E-2"/>
    <n v="0"/>
    <n v="0"/>
    <n v="0"/>
    <n v="0"/>
    <n v="0"/>
    <n v="0"/>
    <n v="0"/>
    <n v="0"/>
    <n v="0"/>
    <n v="0"/>
    <n v="0"/>
    <n v="0"/>
    <n v="0"/>
    <s v="FN-3830-House Reg"/>
    <x v="17"/>
    <n v="15"/>
    <s v="Nat Gas Distribution Plant"/>
    <s v="383-House Regulato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59"/>
    <x v="7"/>
    <n v="0"/>
    <n v="0"/>
    <n v="3.3000000000000002E-2"/>
    <n v="0"/>
    <n v="0"/>
    <n v="0"/>
    <n v="0"/>
    <n v="0"/>
    <n v="0"/>
    <n v="0"/>
    <n v="0"/>
    <n v="0"/>
    <n v="0"/>
    <n v="0"/>
    <n v="0"/>
    <n v="0"/>
    <s v="FN-3830-House Reg"/>
    <x v="17"/>
    <n v="15"/>
    <s v="Nat Gas Distribution Plant"/>
    <s v="383-House Regulato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32"/>
    <x v="6"/>
    <n v="1349710.09"/>
    <n v="1349710.09"/>
    <n v="3.3000000000000002E-2"/>
    <n v="3711.7"/>
    <n v="154982.62"/>
    <n v="0"/>
    <n v="0"/>
    <n v="0"/>
    <n v="0"/>
    <n v="0"/>
    <n v="0"/>
    <n v="0"/>
    <n v="0"/>
    <n v="0"/>
    <n v="0"/>
    <n v="0"/>
    <s v="FN-3830-House Reg-FNCF"/>
    <x v="17"/>
    <n v="15"/>
    <s v="Nat Gas Distribution Plant"/>
    <s v="383-House Regulators"/>
    <n v="0"/>
    <n v="0"/>
    <x v="3"/>
    <n v="0"/>
    <n v="0"/>
    <n v="0"/>
    <n v="1349710.09"/>
    <n v="0"/>
    <n v="0"/>
    <n v="0"/>
    <n v="0"/>
    <n v="0"/>
    <n v="0"/>
    <n v="0"/>
    <n v="3711.7000000000003"/>
    <n v="3711.7"/>
    <n v="0"/>
    <n v="154982.62"/>
    <n v="3711.7"/>
  </r>
  <r>
    <n v="1"/>
    <d v="2021-07-01T00:00:00"/>
    <d v="2021-08-01T00:00:00"/>
    <n v="200232"/>
    <x v="7"/>
    <n v="1349710.09"/>
    <n v="1349710.09"/>
    <n v="3.3000000000000002E-2"/>
    <n v="3711.7"/>
    <n v="158694.32"/>
    <n v="0"/>
    <n v="0"/>
    <n v="0"/>
    <n v="0"/>
    <n v="0"/>
    <n v="0"/>
    <n v="0"/>
    <n v="0"/>
    <n v="0"/>
    <n v="0"/>
    <n v="0"/>
    <s v="FN-3830-House Reg-FNCF"/>
    <x v="17"/>
    <n v="15"/>
    <s v="Nat Gas Distribution Plant"/>
    <s v="383-House Regulators"/>
    <n v="0"/>
    <n v="0"/>
    <x v="3"/>
    <n v="0"/>
    <n v="0"/>
    <n v="0"/>
    <n v="1349710.09"/>
    <n v="0"/>
    <n v="0"/>
    <n v="0"/>
    <n v="0"/>
    <n v="0"/>
    <n v="0"/>
    <n v="0"/>
    <n v="3711.7000000000003"/>
    <n v="3711.7"/>
    <n v="0"/>
    <n v="158694.32"/>
    <n v="3711.7"/>
  </r>
  <r>
    <n v="1"/>
    <d v="2021-07-01T00:00:00"/>
    <d v="2021-08-01T00:00:00"/>
    <n v="200278"/>
    <x v="6"/>
    <n v="347847.44"/>
    <n v="347847.44"/>
    <n v="3.3000000000000002E-2"/>
    <n v="956.58"/>
    <n v="29522.95"/>
    <n v="0"/>
    <n v="0"/>
    <n v="0"/>
    <n v="0"/>
    <n v="0"/>
    <n v="0"/>
    <n v="0"/>
    <n v="0"/>
    <n v="0"/>
    <n v="0"/>
    <n v="0"/>
    <s v="FN-3830-House Reg-FNFB"/>
    <x v="17"/>
    <n v="15"/>
    <s v="Nat Gas Distribution Plant"/>
    <s v="383-House Regulators"/>
    <n v="0"/>
    <n v="0"/>
    <x v="3"/>
    <n v="0"/>
    <n v="0"/>
    <n v="0"/>
    <n v="347847.44"/>
    <n v="0"/>
    <n v="0"/>
    <n v="0"/>
    <n v="0"/>
    <n v="0"/>
    <n v="0"/>
    <n v="0"/>
    <n v="956.58"/>
    <n v="956.58"/>
    <n v="0"/>
    <n v="29522.95"/>
    <n v="956.58"/>
  </r>
  <r>
    <n v="1"/>
    <d v="2021-07-01T00:00:00"/>
    <d v="2021-08-01T00:00:00"/>
    <n v="200278"/>
    <x v="7"/>
    <n v="347847.44"/>
    <n v="347847.44"/>
    <n v="3.3000000000000002E-2"/>
    <n v="956.58"/>
    <n v="30479.53"/>
    <n v="0"/>
    <n v="0"/>
    <n v="0"/>
    <n v="0"/>
    <n v="0"/>
    <n v="0"/>
    <n v="0"/>
    <n v="0"/>
    <n v="0"/>
    <n v="0"/>
    <n v="0"/>
    <s v="FN-3830-House Reg-FNFB"/>
    <x v="17"/>
    <n v="15"/>
    <s v="Nat Gas Distribution Plant"/>
    <s v="383-House Regulators"/>
    <n v="0"/>
    <n v="0"/>
    <x v="3"/>
    <n v="0"/>
    <n v="0"/>
    <n v="0"/>
    <n v="347847.44"/>
    <n v="0"/>
    <n v="0"/>
    <n v="0"/>
    <n v="0"/>
    <n v="0"/>
    <n v="0"/>
    <n v="0"/>
    <n v="956.58"/>
    <n v="956.58"/>
    <n v="0"/>
    <n v="30479.53"/>
    <n v="956.58"/>
  </r>
  <r>
    <n v="1"/>
    <d v="2021-07-01T00:00:00"/>
    <d v="2021-08-01T00:00:00"/>
    <n v="200324"/>
    <x v="6"/>
    <n v="2783418.44"/>
    <n v="2783418.44"/>
    <n v="3.3000000000000002E-2"/>
    <n v="7654.4"/>
    <n v="1677675.35"/>
    <n v="0"/>
    <n v="0"/>
    <n v="0"/>
    <n v="0"/>
    <n v="0"/>
    <n v="0"/>
    <n v="0"/>
    <n v="0"/>
    <n v="0"/>
    <n v="0"/>
    <n v="0"/>
    <s v="FN-3830-House Reg-FNSF"/>
    <x v="17"/>
    <n v="15"/>
    <s v="Nat Gas Distribution Plant"/>
    <s v="383-House Regulators"/>
    <n v="0"/>
    <n v="0"/>
    <x v="3"/>
    <n v="0"/>
    <n v="-34.64"/>
    <n v="0"/>
    <n v="2783418.44"/>
    <n v="0"/>
    <n v="0"/>
    <n v="0"/>
    <n v="0"/>
    <n v="0"/>
    <n v="0"/>
    <n v="0"/>
    <n v="7654.4000000000005"/>
    <n v="7654.4"/>
    <n v="0"/>
    <n v="1677640.7100000002"/>
    <n v="7654.4"/>
  </r>
  <r>
    <n v="1"/>
    <d v="2021-07-01T00:00:00"/>
    <d v="2021-08-01T00:00:00"/>
    <n v="200324"/>
    <x v="7"/>
    <n v="2816360.38"/>
    <n v="2816360.38"/>
    <n v="3.3000000000000002E-2"/>
    <n v="7744.99"/>
    <n v="1685420.34"/>
    <n v="0"/>
    <n v="0"/>
    <n v="0"/>
    <n v="0"/>
    <n v="0"/>
    <n v="0"/>
    <n v="0"/>
    <n v="0"/>
    <n v="0"/>
    <n v="0"/>
    <n v="0"/>
    <s v="FN-3830-House Reg-FNSF"/>
    <x v="17"/>
    <n v="15"/>
    <s v="Nat Gas Distribution Plant"/>
    <s v="383-House Regulators"/>
    <n v="0"/>
    <n v="0"/>
    <x v="3"/>
    <n v="0"/>
    <n v="-34.64"/>
    <n v="0"/>
    <n v="2816360.38"/>
    <n v="0"/>
    <n v="0"/>
    <n v="0"/>
    <n v="0"/>
    <n v="0"/>
    <n v="0"/>
    <n v="0"/>
    <n v="7744.99"/>
    <n v="7744.99"/>
    <n v="0"/>
    <n v="1685385.7000000002"/>
    <n v="7744.99"/>
  </r>
  <r>
    <n v="1"/>
    <d v="2021-07-01T00:00:00"/>
    <d v="2021-08-01T00:00:00"/>
    <n v="160"/>
    <x v="6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60"/>
    <x v="7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33"/>
    <x v="6"/>
    <n v="380181.77"/>
    <n v="380181.77"/>
    <n v="2.7E-2"/>
    <n v="855.41"/>
    <n v="85617.41"/>
    <n v="0"/>
    <n v="0"/>
    <n v="0"/>
    <n v="0"/>
    <n v="0"/>
    <n v="0"/>
    <n v="0"/>
    <n v="0"/>
    <n v="0"/>
    <n v="0"/>
    <n v="0"/>
    <s v="FN-3840-House Reg Installs-FNCF"/>
    <x v="18"/>
    <n v="15"/>
    <s v="Nat Gas Distribution Plant"/>
    <s v="384-House Reg Installations"/>
    <n v="0"/>
    <n v="0"/>
    <x v="3"/>
    <n v="0"/>
    <n v="2551.4699999999998"/>
    <n v="0"/>
    <n v="380181.77"/>
    <n v="0"/>
    <n v="0"/>
    <n v="0"/>
    <n v="0"/>
    <n v="0"/>
    <n v="0"/>
    <n v="0"/>
    <n v="855.41"/>
    <n v="855.41"/>
    <n v="0"/>
    <n v="88168.88"/>
    <n v="855.41"/>
  </r>
  <r>
    <n v="1"/>
    <d v="2021-07-01T00:00:00"/>
    <d v="2021-08-01T00:00:00"/>
    <n v="200233"/>
    <x v="7"/>
    <n v="380181.77"/>
    <n v="380181.77"/>
    <n v="2.7E-2"/>
    <n v="855.41"/>
    <n v="86472.82"/>
    <n v="0"/>
    <n v="0"/>
    <n v="0"/>
    <n v="0"/>
    <n v="0"/>
    <n v="0"/>
    <n v="0"/>
    <n v="0"/>
    <n v="0"/>
    <n v="0"/>
    <n v="0"/>
    <s v="FN-3840-House Reg Installs-FNCF"/>
    <x v="18"/>
    <n v="15"/>
    <s v="Nat Gas Distribution Plant"/>
    <s v="384-House Reg Installations"/>
    <n v="0"/>
    <n v="0"/>
    <x v="3"/>
    <n v="0"/>
    <n v="2551.4699999999998"/>
    <n v="0"/>
    <n v="380181.77"/>
    <n v="0"/>
    <n v="0"/>
    <n v="0"/>
    <n v="0"/>
    <n v="0"/>
    <n v="0"/>
    <n v="0"/>
    <n v="855.41"/>
    <n v="855.41"/>
    <n v="0"/>
    <n v="89024.290000000008"/>
    <n v="855.41"/>
  </r>
  <r>
    <n v="1"/>
    <d v="2021-07-01T00:00:00"/>
    <d v="2021-08-01T00:00:00"/>
    <n v="200279"/>
    <x v="6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-FNFB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79"/>
    <x v="7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-FNFB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25"/>
    <x v="6"/>
    <n v="663569.57999999996"/>
    <n v="663569.57999999996"/>
    <n v="2.7E-2"/>
    <n v="1493.03"/>
    <n v="546622.05000000005"/>
    <n v="0"/>
    <n v="0"/>
    <n v="0"/>
    <n v="0"/>
    <n v="0"/>
    <n v="0"/>
    <n v="0"/>
    <n v="0"/>
    <n v="0"/>
    <n v="0"/>
    <n v="0"/>
    <s v="FN-3840-House Reg Installs-FNSF"/>
    <x v="18"/>
    <n v="15"/>
    <s v="Nat Gas Distribution Plant"/>
    <s v="384-House Reg Installations"/>
    <n v="0"/>
    <n v="0"/>
    <x v="3"/>
    <n v="0"/>
    <n v="18699.28"/>
    <n v="0"/>
    <n v="663569.57999999996"/>
    <n v="0"/>
    <n v="0"/>
    <n v="0"/>
    <n v="0"/>
    <n v="0"/>
    <n v="0"/>
    <n v="0"/>
    <n v="1493.03"/>
    <n v="1493.03"/>
    <n v="0"/>
    <n v="565321.33000000007"/>
    <n v="1493.03"/>
  </r>
  <r>
    <n v="1"/>
    <d v="2021-07-01T00:00:00"/>
    <d v="2021-08-01T00:00:00"/>
    <n v="200325"/>
    <x v="7"/>
    <n v="663569.57999999996"/>
    <n v="663569.57999999996"/>
    <n v="2.7E-2"/>
    <n v="1493.03"/>
    <n v="548115.07999999996"/>
    <n v="0"/>
    <n v="0"/>
    <n v="0"/>
    <n v="0"/>
    <n v="0"/>
    <n v="0"/>
    <n v="0"/>
    <n v="0"/>
    <n v="0"/>
    <n v="0"/>
    <n v="0"/>
    <s v="FN-3840-House Reg Installs-FNSF"/>
    <x v="18"/>
    <n v="15"/>
    <s v="Nat Gas Distribution Plant"/>
    <s v="384-House Reg Installations"/>
    <n v="0"/>
    <n v="0"/>
    <x v="3"/>
    <n v="0"/>
    <n v="18699.28"/>
    <n v="0"/>
    <n v="663569.57999999996"/>
    <n v="0"/>
    <n v="0"/>
    <n v="0"/>
    <n v="0"/>
    <n v="0"/>
    <n v="0"/>
    <n v="0"/>
    <n v="1493.03"/>
    <n v="1493.03"/>
    <n v="0"/>
    <n v="566814.36"/>
    <n v="1493.03"/>
  </r>
  <r>
    <n v="1"/>
    <d v="2021-07-01T00:00:00"/>
    <d v="2021-08-01T00:00:00"/>
    <n v="161"/>
    <x v="6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61"/>
    <x v="7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34"/>
    <x v="6"/>
    <n v="10317.370000000001"/>
    <n v="10317.370000000001"/>
    <n v="2.3E-2"/>
    <n v="19.77"/>
    <n v="1640.74"/>
    <n v="0"/>
    <n v="0"/>
    <n v="0"/>
    <n v="0"/>
    <n v="0"/>
    <n v="0"/>
    <n v="0"/>
    <n v="0"/>
    <n v="0"/>
    <n v="0"/>
    <n v="0"/>
    <s v="FN-3850-M&amp;R Stat Eq-Ind-FNCF"/>
    <x v="19"/>
    <n v="15"/>
    <s v="Nat Gas Distribution Plant"/>
    <s v="385-Industrial M&amp;R Stat Equip"/>
    <n v="0"/>
    <n v="0"/>
    <x v="3"/>
    <n v="0"/>
    <n v="0"/>
    <n v="0"/>
    <n v="10317.370000000001"/>
    <n v="0"/>
    <n v="0"/>
    <n v="0"/>
    <n v="0"/>
    <n v="0"/>
    <n v="0"/>
    <n v="0"/>
    <n v="19.77"/>
    <n v="19.77"/>
    <n v="0"/>
    <n v="1640.74"/>
    <n v="19.77"/>
  </r>
  <r>
    <n v="1"/>
    <d v="2021-07-01T00:00:00"/>
    <d v="2021-08-01T00:00:00"/>
    <n v="200234"/>
    <x v="7"/>
    <n v="10317.370000000001"/>
    <n v="10317.370000000001"/>
    <n v="2.3E-2"/>
    <n v="19.77"/>
    <n v="1660.51"/>
    <n v="0"/>
    <n v="0"/>
    <n v="0"/>
    <n v="0"/>
    <n v="0"/>
    <n v="0"/>
    <n v="0"/>
    <n v="0"/>
    <n v="0"/>
    <n v="0"/>
    <n v="0"/>
    <s v="FN-3850-M&amp;R Stat Eq-Ind-FNCF"/>
    <x v="19"/>
    <n v="15"/>
    <s v="Nat Gas Distribution Plant"/>
    <s v="385-Industrial M&amp;R Stat Equip"/>
    <n v="0"/>
    <n v="0"/>
    <x v="3"/>
    <n v="0"/>
    <n v="0"/>
    <n v="0"/>
    <n v="10317.370000000001"/>
    <n v="0"/>
    <n v="0"/>
    <n v="0"/>
    <n v="0"/>
    <n v="0"/>
    <n v="0"/>
    <n v="0"/>
    <n v="19.77"/>
    <n v="19.77"/>
    <n v="0"/>
    <n v="1660.51"/>
    <n v="19.77"/>
  </r>
  <r>
    <n v="1"/>
    <d v="2021-07-01T00:00:00"/>
    <d v="2021-08-01T00:00:00"/>
    <n v="200280"/>
    <x v="6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-FNFB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80"/>
    <x v="7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-FNFB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26"/>
    <x v="6"/>
    <n v="45147.72"/>
    <n v="45147.72"/>
    <n v="2.3E-2"/>
    <n v="86.53"/>
    <n v="44637.49"/>
    <n v="0"/>
    <n v="0"/>
    <n v="0"/>
    <n v="0"/>
    <n v="0"/>
    <n v="0"/>
    <n v="0"/>
    <n v="0"/>
    <n v="0"/>
    <n v="0"/>
    <n v="0"/>
    <s v="FN-3850-M&amp;R Stat Eq-Ind-FNSF"/>
    <x v="19"/>
    <n v="15"/>
    <s v="Nat Gas Distribution Plant"/>
    <s v="385-Industrial M&amp;R Stat Equip"/>
    <n v="0"/>
    <n v="0"/>
    <x v="3"/>
    <n v="0"/>
    <n v="0"/>
    <n v="0"/>
    <n v="45147.72"/>
    <n v="0"/>
    <n v="0"/>
    <n v="0"/>
    <n v="0"/>
    <n v="0"/>
    <n v="0"/>
    <n v="0"/>
    <n v="86.53"/>
    <n v="86.53"/>
    <n v="0"/>
    <n v="44637.49"/>
    <n v="86.53"/>
  </r>
  <r>
    <n v="1"/>
    <d v="2021-07-01T00:00:00"/>
    <d v="2021-08-01T00:00:00"/>
    <n v="200326"/>
    <x v="7"/>
    <n v="45147.72"/>
    <n v="45147.72"/>
    <n v="2.3E-2"/>
    <n v="86.53"/>
    <n v="44724.02"/>
    <n v="0"/>
    <n v="0"/>
    <n v="0"/>
    <n v="0"/>
    <n v="0"/>
    <n v="0"/>
    <n v="0"/>
    <n v="0"/>
    <n v="0"/>
    <n v="0"/>
    <n v="0"/>
    <s v="FN-3850-M&amp;R Stat Eq-Ind-FNSF"/>
    <x v="19"/>
    <n v="15"/>
    <s v="Nat Gas Distribution Plant"/>
    <s v="385-Industrial M&amp;R Stat Equip"/>
    <n v="0"/>
    <n v="0"/>
    <x v="3"/>
    <n v="0"/>
    <n v="0"/>
    <n v="0"/>
    <n v="45147.72"/>
    <n v="0"/>
    <n v="0"/>
    <n v="0"/>
    <n v="0"/>
    <n v="0"/>
    <n v="0"/>
    <n v="0"/>
    <n v="86.53"/>
    <n v="86.53"/>
    <n v="0"/>
    <n v="44724.02"/>
    <n v="86.53"/>
  </r>
  <r>
    <n v="1"/>
    <d v="2021-07-01T00:00:00"/>
    <d v="2021-08-01T00:00:00"/>
    <n v="162"/>
    <x v="6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62"/>
    <x v="7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35"/>
    <x v="6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C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35"/>
    <x v="7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C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81"/>
    <x v="6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FB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81"/>
    <x v="7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FB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27"/>
    <x v="6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S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27"/>
    <x v="7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S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63"/>
    <x v="6"/>
    <n v="0"/>
    <n v="0"/>
    <n v="0.04"/>
    <n v="0"/>
    <n v="0"/>
    <n v="0"/>
    <n v="0"/>
    <n v="0"/>
    <n v="0"/>
    <n v="0"/>
    <n v="0"/>
    <n v="0"/>
    <n v="0"/>
    <n v="0"/>
    <n v="0"/>
    <n v="0"/>
    <s v="FN-3870-Other Eq"/>
    <x v="20"/>
    <n v="15"/>
    <s v="Nat Gas Distribution Plant"/>
    <s v="387-Other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63"/>
    <x v="7"/>
    <n v="0"/>
    <n v="0"/>
    <n v="0.04"/>
    <n v="0"/>
    <n v="0"/>
    <n v="0"/>
    <n v="0"/>
    <n v="0"/>
    <n v="0"/>
    <n v="0"/>
    <n v="0"/>
    <n v="0"/>
    <n v="0"/>
    <n v="0"/>
    <n v="0"/>
    <n v="0"/>
    <s v="FN-3870-Other Eq"/>
    <x v="20"/>
    <n v="15"/>
    <s v="Nat Gas Distribution Plant"/>
    <s v="387-Other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36"/>
    <x v="6"/>
    <n v="826555.12"/>
    <n v="826555.12"/>
    <n v="0.04"/>
    <n v="2755.18"/>
    <n v="134006.96"/>
    <n v="0"/>
    <n v="0"/>
    <n v="0"/>
    <n v="0"/>
    <n v="0"/>
    <n v="0"/>
    <n v="0"/>
    <n v="0"/>
    <n v="0"/>
    <n v="0"/>
    <n v="0"/>
    <s v="FN-3870-Other Eq-FNCF"/>
    <x v="20"/>
    <n v="15"/>
    <s v="Nat Gas Distribution Plant"/>
    <s v="387-Other Equipment"/>
    <n v="0"/>
    <n v="0"/>
    <x v="3"/>
    <n v="0"/>
    <n v="0"/>
    <n v="0"/>
    <n v="826555.12"/>
    <n v="0"/>
    <n v="0"/>
    <n v="0"/>
    <n v="0"/>
    <n v="0"/>
    <n v="0"/>
    <n v="0"/>
    <n v="2755.18"/>
    <n v="2755.18"/>
    <n v="0"/>
    <n v="134006.96"/>
    <n v="2755.18"/>
  </r>
  <r>
    <n v="1"/>
    <d v="2021-07-01T00:00:00"/>
    <d v="2021-08-01T00:00:00"/>
    <n v="200236"/>
    <x v="7"/>
    <n v="826555.12"/>
    <n v="826555.12"/>
    <n v="0.04"/>
    <n v="2755.18"/>
    <n v="136762.14000000001"/>
    <n v="0"/>
    <n v="0"/>
    <n v="0"/>
    <n v="0"/>
    <n v="0"/>
    <n v="0"/>
    <n v="0"/>
    <n v="0"/>
    <n v="0"/>
    <n v="0"/>
    <n v="0"/>
    <s v="FN-3870-Other Eq-FNCF"/>
    <x v="20"/>
    <n v="15"/>
    <s v="Nat Gas Distribution Plant"/>
    <s v="387-Other Equipment"/>
    <n v="0"/>
    <n v="0"/>
    <x v="3"/>
    <n v="0"/>
    <n v="0"/>
    <n v="0"/>
    <n v="826555.12"/>
    <n v="0"/>
    <n v="0"/>
    <n v="0"/>
    <n v="0"/>
    <n v="0"/>
    <n v="0"/>
    <n v="0"/>
    <n v="2755.18"/>
    <n v="2755.18"/>
    <n v="0"/>
    <n v="136762.14000000001"/>
    <n v="2755.18"/>
  </r>
  <r>
    <n v="1"/>
    <d v="2021-07-01T00:00:00"/>
    <d v="2021-08-01T00:00:00"/>
    <n v="200282"/>
    <x v="6"/>
    <n v="46850.41"/>
    <n v="46850.41"/>
    <n v="0.04"/>
    <n v="156.16999999999999"/>
    <n v="8613.5499999999993"/>
    <n v="0"/>
    <n v="0"/>
    <n v="0"/>
    <n v="0"/>
    <n v="0"/>
    <n v="0"/>
    <n v="0"/>
    <n v="0"/>
    <n v="0"/>
    <n v="0"/>
    <n v="0"/>
    <s v="FN-3870-Other Eq-FNFB"/>
    <x v="20"/>
    <n v="15"/>
    <s v="Nat Gas Distribution Plant"/>
    <s v="387-Other Equipment"/>
    <n v="0"/>
    <n v="0"/>
    <x v="3"/>
    <n v="0"/>
    <n v="0"/>
    <n v="0"/>
    <n v="46850.41"/>
    <n v="0"/>
    <n v="0"/>
    <n v="0"/>
    <n v="0"/>
    <n v="0"/>
    <n v="0"/>
    <n v="0"/>
    <n v="156.17000000000002"/>
    <n v="156.16999999999999"/>
    <n v="0"/>
    <n v="8613.5499999999993"/>
    <n v="156.16999999999999"/>
  </r>
  <r>
    <n v="1"/>
    <d v="2021-07-01T00:00:00"/>
    <d v="2021-08-01T00:00:00"/>
    <n v="200282"/>
    <x v="7"/>
    <n v="46850.41"/>
    <n v="46850.41"/>
    <n v="0.04"/>
    <n v="156.16999999999999"/>
    <n v="8769.7199999999993"/>
    <n v="0"/>
    <n v="0"/>
    <n v="0"/>
    <n v="0"/>
    <n v="0"/>
    <n v="0"/>
    <n v="0"/>
    <n v="0"/>
    <n v="0"/>
    <n v="0"/>
    <n v="0"/>
    <s v="FN-3870-Other Eq-FNFB"/>
    <x v="20"/>
    <n v="15"/>
    <s v="Nat Gas Distribution Plant"/>
    <s v="387-Other Equipment"/>
    <n v="0"/>
    <n v="0"/>
    <x v="3"/>
    <n v="0"/>
    <n v="0"/>
    <n v="0"/>
    <n v="46850.41"/>
    <n v="0"/>
    <n v="0"/>
    <n v="0"/>
    <n v="0"/>
    <n v="0"/>
    <n v="0"/>
    <n v="0"/>
    <n v="156.17000000000002"/>
    <n v="156.16999999999999"/>
    <n v="0"/>
    <n v="8769.7199999999993"/>
    <n v="156.16999999999999"/>
  </r>
  <r>
    <n v="1"/>
    <d v="2021-07-01T00:00:00"/>
    <d v="2021-08-01T00:00:00"/>
    <n v="200328"/>
    <x v="6"/>
    <n v="1039261.26"/>
    <n v="1039261.26"/>
    <n v="0.04"/>
    <n v="3464.2"/>
    <n v="489583.22"/>
    <n v="0"/>
    <n v="0"/>
    <n v="0"/>
    <n v="0"/>
    <n v="0"/>
    <n v="0"/>
    <n v="0"/>
    <n v="0"/>
    <n v="0"/>
    <n v="0"/>
    <n v="0"/>
    <s v="FN-3870-Other Eq-FNSF"/>
    <x v="20"/>
    <n v="15"/>
    <s v="Nat Gas Distribution Plant"/>
    <s v="387-Other Equipment"/>
    <n v="0"/>
    <n v="0"/>
    <x v="3"/>
    <n v="0"/>
    <n v="0"/>
    <n v="0"/>
    <n v="1039261.26"/>
    <n v="0"/>
    <n v="0"/>
    <n v="0"/>
    <n v="0"/>
    <n v="0"/>
    <n v="0"/>
    <n v="0"/>
    <n v="3464.2000000000003"/>
    <n v="3464.2"/>
    <n v="0"/>
    <n v="489583.22"/>
    <n v="3464.2"/>
  </r>
  <r>
    <n v="1"/>
    <d v="2021-07-01T00:00:00"/>
    <d v="2021-08-01T00:00:00"/>
    <n v="200328"/>
    <x v="7"/>
    <n v="1039261.26"/>
    <n v="1039261.26"/>
    <n v="0.04"/>
    <n v="3464.2"/>
    <n v="493047.42"/>
    <n v="0"/>
    <n v="0"/>
    <n v="0"/>
    <n v="0"/>
    <n v="0"/>
    <n v="0"/>
    <n v="0"/>
    <n v="0"/>
    <n v="0"/>
    <n v="0"/>
    <n v="0"/>
    <s v="FN-3870-Other Eq-FNSF"/>
    <x v="20"/>
    <n v="15"/>
    <s v="Nat Gas Distribution Plant"/>
    <s v="387-Other Equipment"/>
    <n v="0"/>
    <n v="0"/>
    <x v="3"/>
    <n v="0"/>
    <n v="0"/>
    <n v="0"/>
    <n v="1039261.26"/>
    <n v="0"/>
    <n v="0"/>
    <n v="0"/>
    <n v="0"/>
    <n v="0"/>
    <n v="0"/>
    <n v="0"/>
    <n v="3464.2000000000003"/>
    <n v="3464.2"/>
    <n v="0"/>
    <n v="493047.42"/>
    <n v="3464.2"/>
  </r>
  <r>
    <n v="1"/>
    <d v="2021-07-01T00:00:00"/>
    <d v="2021-08-01T00:00:00"/>
    <n v="164"/>
    <x v="6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64"/>
    <x v="7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37"/>
    <x v="6"/>
    <n v="418724.56"/>
    <n v="418724.56"/>
    <n v="0"/>
    <n v="0"/>
    <n v="0"/>
    <n v="0"/>
    <n v="0"/>
    <n v="0"/>
    <n v="0"/>
    <n v="0"/>
    <n v="0"/>
    <n v="0"/>
    <n v="0"/>
    <n v="0"/>
    <n v="0"/>
    <n v="0"/>
    <s v="FN-3890-Land &amp; Land Rights-FNCF"/>
    <x v="21"/>
    <n v="16"/>
    <s v="Nat Gas General Plant"/>
    <s v="389-Land - General"/>
    <n v="0"/>
    <n v="0"/>
    <x v="3"/>
    <n v="0"/>
    <n v="0"/>
    <n v="0"/>
    <n v="418724.56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37"/>
    <x v="7"/>
    <n v="418724.56"/>
    <n v="418724.56"/>
    <n v="0"/>
    <n v="0"/>
    <n v="0"/>
    <n v="0"/>
    <n v="0"/>
    <n v="0"/>
    <n v="0"/>
    <n v="0"/>
    <n v="0"/>
    <n v="0"/>
    <n v="0"/>
    <n v="0"/>
    <n v="0"/>
    <n v="0"/>
    <s v="FN-3890-Land &amp; Land Rights-FNCF"/>
    <x v="21"/>
    <n v="16"/>
    <s v="Nat Gas General Plant"/>
    <s v="389-Land - General"/>
    <n v="0"/>
    <n v="0"/>
    <x v="3"/>
    <n v="0"/>
    <n v="0"/>
    <n v="0"/>
    <n v="418724.56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83"/>
    <x v="6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-FNFB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83"/>
    <x v="7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-FNFB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29"/>
    <x v="6"/>
    <n v="77973.149999999994"/>
    <n v="77973.149999999994"/>
    <n v="0"/>
    <n v="0"/>
    <n v="0"/>
    <n v="0"/>
    <n v="0"/>
    <n v="0"/>
    <n v="0"/>
    <n v="0"/>
    <n v="0"/>
    <n v="0"/>
    <n v="0"/>
    <n v="0"/>
    <n v="0"/>
    <n v="0"/>
    <s v="FN-3890-Land &amp; Land Rights-FNSF"/>
    <x v="21"/>
    <n v="16"/>
    <s v="Nat Gas General Plant"/>
    <s v="389-Land - General"/>
    <n v="0"/>
    <n v="0"/>
    <x v="3"/>
    <n v="0"/>
    <n v="0"/>
    <n v="0"/>
    <n v="77973.149999999994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29"/>
    <x v="7"/>
    <n v="77973.149999999994"/>
    <n v="77973.149999999994"/>
    <n v="0"/>
    <n v="0"/>
    <n v="0"/>
    <n v="0"/>
    <n v="0"/>
    <n v="0"/>
    <n v="0"/>
    <n v="0"/>
    <n v="0"/>
    <n v="0"/>
    <n v="0"/>
    <n v="0"/>
    <n v="0"/>
    <n v="0"/>
    <s v="FN-3890-Land &amp; Land Rights-FNSF"/>
    <x v="21"/>
    <n v="16"/>
    <s v="Nat Gas General Plant"/>
    <s v="389-Land - General"/>
    <n v="0"/>
    <n v="0"/>
    <x v="3"/>
    <n v="0"/>
    <n v="0"/>
    <n v="0"/>
    <n v="77973.149999999994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65"/>
    <x v="6"/>
    <n v="0"/>
    <n v="0"/>
    <n v="0"/>
    <n v="0"/>
    <n v="0"/>
    <n v="0"/>
    <n v="0"/>
    <n v="0"/>
    <n v="0"/>
    <n v="0"/>
    <n v="0"/>
    <n v="0"/>
    <n v="0"/>
    <n v="0"/>
    <n v="0"/>
    <n v="0"/>
    <s v="FN-389A-Alloc Land-FB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65"/>
    <x v="7"/>
    <n v="0"/>
    <n v="0"/>
    <n v="0"/>
    <n v="0"/>
    <n v="0"/>
    <n v="0"/>
    <n v="0"/>
    <n v="0"/>
    <n v="0"/>
    <n v="0"/>
    <n v="0"/>
    <n v="0"/>
    <n v="0"/>
    <n v="0"/>
    <n v="0"/>
    <n v="0"/>
    <s v="FN-389A-Alloc Land-FB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38"/>
    <x v="6"/>
    <n v="0"/>
    <n v="0"/>
    <n v="0"/>
    <n v="0"/>
    <n v="0"/>
    <n v="0"/>
    <n v="0"/>
    <n v="0"/>
    <n v="0"/>
    <n v="0"/>
    <n v="0"/>
    <n v="0"/>
    <n v="0"/>
    <n v="0"/>
    <n v="0"/>
    <n v="0"/>
    <s v="FN-389A-Alloc Land-FB-FNCF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38"/>
    <x v="7"/>
    <n v="0"/>
    <n v="0"/>
    <n v="0"/>
    <n v="0"/>
    <n v="0"/>
    <n v="0"/>
    <n v="0"/>
    <n v="0"/>
    <n v="0"/>
    <n v="0"/>
    <n v="0"/>
    <n v="0"/>
    <n v="0"/>
    <n v="0"/>
    <n v="0"/>
    <n v="0"/>
    <s v="FN-389A-Alloc Land-FB-FNCF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84"/>
    <x v="6"/>
    <n v="238080.94"/>
    <n v="238080.94"/>
    <n v="0"/>
    <n v="0"/>
    <n v="0"/>
    <n v="0"/>
    <n v="0"/>
    <n v="0"/>
    <n v="0"/>
    <n v="0"/>
    <n v="0"/>
    <n v="0"/>
    <n v="0"/>
    <n v="0"/>
    <n v="0"/>
    <n v="0"/>
    <s v="FN-389A-Alloc Land-FB-FNFB"/>
    <x v="22"/>
    <n v="16"/>
    <s v="Nat Gas General Plant"/>
    <s v="389-Land - General"/>
    <n v="0"/>
    <n v="0"/>
    <x v="3"/>
    <n v="0"/>
    <n v="0"/>
    <n v="0"/>
    <n v="238080.94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84"/>
    <x v="7"/>
    <n v="238080.94"/>
    <n v="238080.94"/>
    <n v="0"/>
    <n v="0"/>
    <n v="0"/>
    <n v="0"/>
    <n v="0"/>
    <n v="0"/>
    <n v="0"/>
    <n v="0"/>
    <n v="0"/>
    <n v="0"/>
    <n v="0"/>
    <n v="0"/>
    <n v="0"/>
    <n v="0"/>
    <s v="FN-389A-Alloc Land-FB-FNFB"/>
    <x v="22"/>
    <n v="16"/>
    <s v="Nat Gas General Plant"/>
    <s v="389-Land - General"/>
    <n v="0"/>
    <n v="0"/>
    <x v="3"/>
    <n v="0"/>
    <n v="0"/>
    <n v="0"/>
    <n v="238080.94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30"/>
    <x v="6"/>
    <n v="1616.45"/>
    <n v="1616.45"/>
    <n v="0"/>
    <n v="0"/>
    <n v="0"/>
    <n v="0"/>
    <n v="0"/>
    <n v="0"/>
    <n v="0"/>
    <n v="0"/>
    <n v="0"/>
    <n v="0"/>
    <n v="0"/>
    <n v="0"/>
    <n v="0"/>
    <n v="0"/>
    <s v="FN-389A-Alloc Land-FB-FNSF"/>
    <x v="22"/>
    <n v="16"/>
    <s v="Nat Gas General Plant"/>
    <s v="389-Land - General"/>
    <n v="0"/>
    <n v="0"/>
    <x v="3"/>
    <n v="0"/>
    <n v="0"/>
    <n v="0"/>
    <n v="1616.45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30"/>
    <x v="7"/>
    <n v="1616.45"/>
    <n v="1616.45"/>
    <n v="0"/>
    <n v="0"/>
    <n v="0"/>
    <n v="0"/>
    <n v="0"/>
    <n v="0"/>
    <n v="0"/>
    <n v="0"/>
    <n v="0"/>
    <n v="0"/>
    <n v="0"/>
    <n v="0"/>
    <n v="0"/>
    <n v="0"/>
    <s v="FN-389A-Alloc Land-FB-FNSF"/>
    <x v="22"/>
    <n v="16"/>
    <s v="Nat Gas General Plant"/>
    <s v="389-Land - General"/>
    <n v="0"/>
    <n v="0"/>
    <x v="3"/>
    <n v="0"/>
    <n v="0"/>
    <n v="0"/>
    <n v="1616.45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66"/>
    <x v="6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66"/>
    <x v="7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39"/>
    <x v="6"/>
    <n v="1641029.73"/>
    <n v="1641029.73"/>
    <n v="2.3E-2"/>
    <n v="3145.31"/>
    <n v="630111.39"/>
    <n v="0"/>
    <n v="0"/>
    <n v="0"/>
    <n v="0"/>
    <n v="0"/>
    <n v="0"/>
    <n v="0"/>
    <n v="0"/>
    <n v="0"/>
    <n v="0"/>
    <n v="0"/>
    <s v="FN-3900-Struc&amp;Impr-FNCF"/>
    <x v="23"/>
    <n v="16"/>
    <s v="Nat Gas General Plant"/>
    <s v="390-Structures and Improvements"/>
    <n v="0"/>
    <n v="0"/>
    <x v="3"/>
    <n v="0"/>
    <n v="0"/>
    <n v="0"/>
    <n v="1641029.73"/>
    <n v="0"/>
    <n v="0"/>
    <n v="0"/>
    <n v="0"/>
    <n v="0"/>
    <n v="0"/>
    <n v="0"/>
    <n v="3145.31"/>
    <n v="3145.31"/>
    <n v="0"/>
    <n v="630111.39"/>
    <n v="3145.31"/>
  </r>
  <r>
    <n v="1"/>
    <d v="2021-07-01T00:00:00"/>
    <d v="2021-08-01T00:00:00"/>
    <n v="200239"/>
    <x v="7"/>
    <n v="1641029.73"/>
    <n v="1641029.73"/>
    <n v="2.3E-2"/>
    <n v="3145.31"/>
    <n v="633256.69999999995"/>
    <n v="0"/>
    <n v="0"/>
    <n v="0"/>
    <n v="0"/>
    <n v="0"/>
    <n v="0"/>
    <n v="0"/>
    <n v="0"/>
    <n v="0"/>
    <n v="0"/>
    <n v="0"/>
    <s v="FN-3900-Struc&amp;Impr-FNCF"/>
    <x v="23"/>
    <n v="16"/>
    <s v="Nat Gas General Plant"/>
    <s v="390-Structures and Improvements"/>
    <n v="0"/>
    <n v="0"/>
    <x v="3"/>
    <n v="0"/>
    <n v="0"/>
    <n v="0"/>
    <n v="1641029.73"/>
    <n v="0"/>
    <n v="0"/>
    <n v="0"/>
    <n v="0"/>
    <n v="0"/>
    <n v="0"/>
    <n v="0"/>
    <n v="3145.31"/>
    <n v="3145.31"/>
    <n v="0"/>
    <n v="633256.69999999995"/>
    <n v="3145.31"/>
  </r>
  <r>
    <n v="1"/>
    <d v="2021-07-01T00:00:00"/>
    <d v="2021-08-01T00:00:00"/>
    <n v="200285"/>
    <x v="6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-FNFB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85"/>
    <x v="7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-FNFB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31"/>
    <x v="6"/>
    <n v="340732.2"/>
    <n v="340732.2"/>
    <n v="2.3E-2"/>
    <n v="653.07000000000005"/>
    <n v="-49506.14"/>
    <n v="0"/>
    <n v="0"/>
    <n v="0"/>
    <n v="0"/>
    <n v="0"/>
    <n v="0"/>
    <n v="0"/>
    <n v="0"/>
    <n v="0"/>
    <n v="0"/>
    <n v="0"/>
    <s v="FN-3900-Struc&amp;Impr-FNSF"/>
    <x v="23"/>
    <n v="16"/>
    <s v="Nat Gas General Plant"/>
    <s v="390-Structures and Improvements"/>
    <n v="0"/>
    <n v="0"/>
    <x v="3"/>
    <n v="0"/>
    <n v="0"/>
    <n v="0"/>
    <n v="340732.2"/>
    <n v="0"/>
    <n v="0"/>
    <n v="0"/>
    <n v="0"/>
    <n v="0"/>
    <n v="0"/>
    <n v="0"/>
    <n v="653.07000000000005"/>
    <n v="653.07000000000005"/>
    <n v="0"/>
    <n v="-49506.14"/>
    <n v="653.07000000000005"/>
  </r>
  <r>
    <n v="1"/>
    <d v="2021-07-01T00:00:00"/>
    <d v="2021-08-01T00:00:00"/>
    <n v="200331"/>
    <x v="7"/>
    <n v="340732.2"/>
    <n v="340732.2"/>
    <n v="2.3E-2"/>
    <n v="653.07000000000005"/>
    <n v="-48853.07"/>
    <n v="0"/>
    <n v="0"/>
    <n v="0"/>
    <n v="0"/>
    <n v="0"/>
    <n v="0"/>
    <n v="0"/>
    <n v="0"/>
    <n v="0"/>
    <n v="0"/>
    <n v="0"/>
    <s v="FN-3900-Struc&amp;Impr-FNSF"/>
    <x v="23"/>
    <n v="16"/>
    <s v="Nat Gas General Plant"/>
    <s v="390-Structures and Improvements"/>
    <n v="0"/>
    <n v="0"/>
    <x v="3"/>
    <n v="0"/>
    <n v="0"/>
    <n v="0"/>
    <n v="340732.2"/>
    <n v="0"/>
    <n v="0"/>
    <n v="0"/>
    <n v="0"/>
    <n v="0"/>
    <n v="0"/>
    <n v="0"/>
    <n v="653.07000000000005"/>
    <n v="653.07000000000005"/>
    <n v="0"/>
    <n v="-48853.07"/>
    <n v="653.07000000000005"/>
  </r>
  <r>
    <n v="1"/>
    <d v="2021-07-01T00:00:00"/>
    <d v="2021-08-01T00:00:00"/>
    <n v="167"/>
    <x v="6"/>
    <n v="0"/>
    <n v="0"/>
    <n v="2.3E-2"/>
    <n v="0"/>
    <n v="0"/>
    <n v="0"/>
    <n v="0"/>
    <n v="0"/>
    <n v="0"/>
    <n v="0"/>
    <n v="0"/>
    <n v="0"/>
    <n v="0"/>
    <n v="0"/>
    <n v="0"/>
    <n v="0"/>
    <s v="FN-3901-Leasehold Improvements"/>
    <x v="48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67"/>
    <x v="7"/>
    <n v="0"/>
    <n v="0"/>
    <n v="2.3E-2"/>
    <n v="0"/>
    <n v="0"/>
    <n v="0"/>
    <n v="0"/>
    <n v="0"/>
    <n v="0"/>
    <n v="0"/>
    <n v="0"/>
    <n v="0"/>
    <n v="0"/>
    <n v="0"/>
    <n v="0"/>
    <n v="0"/>
    <s v="FN-3901-Leasehold Improvements"/>
    <x v="48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68"/>
    <x v="6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68"/>
    <x v="7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40"/>
    <x v="6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C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40"/>
    <x v="7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C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86"/>
    <x v="6"/>
    <n v="753913.87"/>
    <n v="753913.87"/>
    <n v="2.3E-2"/>
    <n v="1445"/>
    <n v="119967"/>
    <n v="0"/>
    <n v="0"/>
    <n v="0"/>
    <n v="0"/>
    <n v="0"/>
    <n v="0"/>
    <n v="0"/>
    <n v="0"/>
    <n v="0"/>
    <n v="0"/>
    <n v="0"/>
    <s v="FN-390A-Alloc Struc&amp;Impr-FNFB"/>
    <x v="24"/>
    <n v="16"/>
    <s v="Nat Gas General Plant"/>
    <s v="390-Structures and Improvements"/>
    <n v="0"/>
    <n v="0"/>
    <x v="3"/>
    <n v="0"/>
    <n v="0"/>
    <n v="0"/>
    <n v="753913.87"/>
    <n v="0"/>
    <n v="0"/>
    <n v="0"/>
    <n v="0"/>
    <n v="0"/>
    <n v="0"/>
    <n v="0"/>
    <n v="1445"/>
    <n v="1445"/>
    <n v="0"/>
    <n v="119967"/>
    <n v="1445"/>
  </r>
  <r>
    <n v="1"/>
    <d v="2021-07-01T00:00:00"/>
    <d v="2021-08-01T00:00:00"/>
    <n v="200286"/>
    <x v="7"/>
    <n v="753913.87"/>
    <n v="753913.87"/>
    <n v="2.3E-2"/>
    <n v="1445"/>
    <n v="121412"/>
    <n v="0"/>
    <n v="0"/>
    <n v="0"/>
    <n v="0"/>
    <n v="0"/>
    <n v="0"/>
    <n v="0"/>
    <n v="0"/>
    <n v="0"/>
    <n v="0"/>
    <n v="0"/>
    <s v="FN-390A-Alloc Struc&amp;Impr-FNFB"/>
    <x v="24"/>
    <n v="16"/>
    <s v="Nat Gas General Plant"/>
    <s v="390-Structures and Improvements"/>
    <n v="0"/>
    <n v="0"/>
    <x v="3"/>
    <n v="0"/>
    <n v="0"/>
    <n v="0"/>
    <n v="753913.87"/>
    <n v="0"/>
    <n v="0"/>
    <n v="0"/>
    <n v="0"/>
    <n v="0"/>
    <n v="0"/>
    <n v="0"/>
    <n v="1445"/>
    <n v="1445"/>
    <n v="0"/>
    <n v="121412"/>
    <n v="1445"/>
  </r>
  <r>
    <n v="1"/>
    <d v="2021-07-01T00:00:00"/>
    <d v="2021-08-01T00:00:00"/>
    <n v="200332"/>
    <x v="6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S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32"/>
    <x v="7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S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69"/>
    <x v="6"/>
    <n v="0"/>
    <n v="0"/>
    <n v="7.1428569999999997E-2"/>
    <n v="0"/>
    <n v="6310.26"/>
    <n v="0"/>
    <n v="0"/>
    <n v="0"/>
    <n v="0"/>
    <n v="0"/>
    <n v="0"/>
    <n v="0"/>
    <n v="0"/>
    <n v="0"/>
    <n v="573.66"/>
    <n v="0"/>
    <s v="FN-3910-Offc Furn &amp; Eq"/>
    <x v="25"/>
    <n v="16"/>
    <s v="Nat Gas General Plant"/>
    <s v="3910-Office Furniture"/>
    <n v="0"/>
    <n v="0"/>
    <x v="3"/>
    <n v="0"/>
    <n v="0"/>
    <n v="0"/>
    <n v="0"/>
    <n v="0"/>
    <n v="0"/>
    <n v="0"/>
    <n v="0"/>
    <n v="0"/>
    <n v="0"/>
    <n v="0"/>
    <n v="0"/>
    <n v="573.66"/>
    <n v="0"/>
    <n v="6310.26"/>
    <n v="573.66"/>
  </r>
  <r>
    <n v="1"/>
    <d v="2021-07-01T00:00:00"/>
    <d v="2021-08-01T00:00:00"/>
    <n v="169"/>
    <x v="7"/>
    <n v="0"/>
    <n v="0"/>
    <n v="7.1428569999999997E-2"/>
    <n v="0"/>
    <n v="6883.92"/>
    <n v="0"/>
    <n v="0"/>
    <n v="0"/>
    <n v="0"/>
    <n v="0"/>
    <n v="0"/>
    <n v="0"/>
    <n v="0"/>
    <n v="0"/>
    <n v="573.66"/>
    <n v="0"/>
    <s v="FN-3910-Offc Furn &amp; Eq"/>
    <x v="25"/>
    <n v="16"/>
    <s v="Nat Gas General Plant"/>
    <s v="3910-Office Furniture"/>
    <n v="0"/>
    <n v="0"/>
    <x v="3"/>
    <n v="0"/>
    <n v="0"/>
    <n v="0"/>
    <n v="0"/>
    <n v="0"/>
    <n v="0"/>
    <n v="0"/>
    <n v="0"/>
    <n v="0"/>
    <n v="0"/>
    <n v="0"/>
    <n v="0"/>
    <n v="573.66"/>
    <n v="0"/>
    <n v="6883.92"/>
    <n v="573.66"/>
  </r>
  <r>
    <n v="1"/>
    <d v="2021-07-01T00:00:00"/>
    <d v="2021-08-01T00:00:00"/>
    <n v="200241"/>
    <x v="6"/>
    <n v="215580.69"/>
    <n v="215580.69"/>
    <n v="7.1428569999999997E-2"/>
    <n v="1283.22"/>
    <n v="66007.91"/>
    <n v="0"/>
    <n v="0"/>
    <n v="0"/>
    <n v="0"/>
    <n v="0"/>
    <n v="0"/>
    <n v="0"/>
    <n v="0"/>
    <n v="0"/>
    <n v="0"/>
    <n v="0"/>
    <s v="FN-3910-Offc Furn &amp; Eq-FNCF"/>
    <x v="25"/>
    <n v="16"/>
    <s v="Nat Gas General Plant"/>
    <s v="3910-Office Furniture"/>
    <n v="0"/>
    <n v="0"/>
    <x v="3"/>
    <n v="0"/>
    <n v="0"/>
    <n v="0"/>
    <n v="215580.69"/>
    <n v="0"/>
    <n v="0"/>
    <n v="0"/>
    <n v="0"/>
    <n v="0"/>
    <n v="0"/>
    <n v="0"/>
    <n v="1283.22"/>
    <n v="1283.22"/>
    <n v="0"/>
    <n v="66007.91"/>
    <n v="1283.22"/>
  </r>
  <r>
    <n v="1"/>
    <d v="2021-07-01T00:00:00"/>
    <d v="2021-08-01T00:00:00"/>
    <n v="200241"/>
    <x v="7"/>
    <n v="215580.69"/>
    <n v="215580.69"/>
    <n v="7.1428569999999997E-2"/>
    <n v="1283.22"/>
    <n v="67291.13"/>
    <n v="0"/>
    <n v="0"/>
    <n v="0"/>
    <n v="0"/>
    <n v="0"/>
    <n v="0"/>
    <n v="0"/>
    <n v="0"/>
    <n v="0"/>
    <n v="0"/>
    <n v="0"/>
    <s v="FN-3910-Offc Furn &amp; Eq-FNCF"/>
    <x v="25"/>
    <n v="16"/>
    <s v="Nat Gas General Plant"/>
    <s v="3910-Office Furniture"/>
    <n v="0"/>
    <n v="0"/>
    <x v="3"/>
    <n v="0"/>
    <n v="0"/>
    <n v="0"/>
    <n v="215580.69"/>
    <n v="0"/>
    <n v="0"/>
    <n v="0"/>
    <n v="0"/>
    <n v="0"/>
    <n v="0"/>
    <n v="0"/>
    <n v="1283.22"/>
    <n v="1283.22"/>
    <n v="0"/>
    <n v="67291.13"/>
    <n v="1283.22"/>
  </r>
  <r>
    <n v="1"/>
    <d v="2021-07-01T00:00:00"/>
    <d v="2021-08-01T00:00:00"/>
    <n v="200287"/>
    <x v="6"/>
    <n v="4280.46"/>
    <n v="4280.46"/>
    <n v="7.1428569999999997E-2"/>
    <n v="25.48"/>
    <n v="1384.87"/>
    <n v="0"/>
    <n v="0"/>
    <n v="0"/>
    <n v="0"/>
    <n v="0"/>
    <n v="0"/>
    <n v="0"/>
    <n v="0"/>
    <n v="0"/>
    <n v="0"/>
    <n v="0"/>
    <s v="FN-3910-Offc Furn &amp; Eq-FNFB"/>
    <x v="25"/>
    <n v="16"/>
    <s v="Nat Gas General Plant"/>
    <s v="3910-Office Furniture"/>
    <n v="0"/>
    <n v="0"/>
    <x v="3"/>
    <n v="0"/>
    <n v="0"/>
    <n v="0"/>
    <n v="4280.46"/>
    <n v="0"/>
    <n v="0"/>
    <n v="0"/>
    <n v="0"/>
    <n v="0"/>
    <n v="0"/>
    <n v="0"/>
    <n v="25.48"/>
    <n v="25.48"/>
    <n v="0"/>
    <n v="1384.87"/>
    <n v="25.48"/>
  </r>
  <r>
    <n v="1"/>
    <d v="2021-07-01T00:00:00"/>
    <d v="2021-08-01T00:00:00"/>
    <n v="200287"/>
    <x v="7"/>
    <n v="4280.46"/>
    <n v="4280.46"/>
    <n v="7.1428569999999997E-2"/>
    <n v="25.48"/>
    <n v="1410.35"/>
    <n v="0"/>
    <n v="0"/>
    <n v="0"/>
    <n v="0"/>
    <n v="0"/>
    <n v="0"/>
    <n v="0"/>
    <n v="0"/>
    <n v="0"/>
    <n v="0"/>
    <n v="0"/>
    <s v="FN-3910-Offc Furn &amp; Eq-FNFB"/>
    <x v="25"/>
    <n v="16"/>
    <s v="Nat Gas General Plant"/>
    <s v="3910-Office Furniture"/>
    <n v="0"/>
    <n v="0"/>
    <x v="3"/>
    <n v="0"/>
    <n v="0"/>
    <n v="0"/>
    <n v="4280.46"/>
    <n v="0"/>
    <n v="0"/>
    <n v="0"/>
    <n v="0"/>
    <n v="0"/>
    <n v="0"/>
    <n v="0"/>
    <n v="25.48"/>
    <n v="25.48"/>
    <n v="0"/>
    <n v="1410.35"/>
    <n v="25.48"/>
  </r>
  <r>
    <n v="1"/>
    <d v="2021-07-01T00:00:00"/>
    <d v="2021-08-01T00:00:00"/>
    <n v="200333"/>
    <x v="6"/>
    <n v="753469.42"/>
    <n v="753469.42"/>
    <n v="7.1428569999999997E-2"/>
    <n v="4484.9399999999996"/>
    <n v="202877.57"/>
    <n v="0"/>
    <n v="0"/>
    <n v="0"/>
    <n v="0"/>
    <n v="0"/>
    <n v="0"/>
    <n v="0"/>
    <n v="0"/>
    <n v="0"/>
    <n v="0"/>
    <n v="0"/>
    <s v="FN-3910-Offc Furn &amp; Eq-FNSF"/>
    <x v="25"/>
    <n v="16"/>
    <s v="Nat Gas General Plant"/>
    <s v="3910-Office Furniture"/>
    <n v="0"/>
    <n v="0"/>
    <x v="3"/>
    <n v="0"/>
    <n v="0"/>
    <n v="0"/>
    <n v="753469.42"/>
    <n v="0"/>
    <n v="0"/>
    <n v="0"/>
    <n v="0"/>
    <n v="0"/>
    <n v="0"/>
    <n v="0"/>
    <n v="4484.9400000000005"/>
    <n v="4484.9399999999996"/>
    <n v="0"/>
    <n v="202877.57"/>
    <n v="4484.9399999999996"/>
  </r>
  <r>
    <n v="1"/>
    <d v="2021-07-01T00:00:00"/>
    <d v="2021-08-01T00:00:00"/>
    <n v="200333"/>
    <x v="7"/>
    <n v="757623.13"/>
    <n v="757623.13"/>
    <n v="7.1428569999999997E-2"/>
    <n v="4509.66"/>
    <n v="207387.23"/>
    <n v="0"/>
    <n v="0"/>
    <n v="0"/>
    <n v="0"/>
    <n v="0"/>
    <n v="0"/>
    <n v="0"/>
    <n v="0"/>
    <n v="0"/>
    <n v="0"/>
    <n v="0"/>
    <s v="FN-3910-Offc Furn &amp; Eq-FNSF"/>
    <x v="25"/>
    <n v="16"/>
    <s v="Nat Gas General Plant"/>
    <s v="3910-Office Furniture"/>
    <n v="0"/>
    <n v="0"/>
    <x v="3"/>
    <n v="0"/>
    <n v="0"/>
    <n v="0"/>
    <n v="757623.13"/>
    <n v="0"/>
    <n v="0"/>
    <n v="0"/>
    <n v="0"/>
    <n v="0"/>
    <n v="0"/>
    <n v="0"/>
    <n v="4509.66"/>
    <n v="4509.66"/>
    <n v="0"/>
    <n v="207387.23"/>
    <n v="4509.66"/>
  </r>
  <r>
    <n v="1"/>
    <d v="2021-07-01T00:00:00"/>
    <d v="2021-08-01T00:00:00"/>
    <n v="170"/>
    <x v="6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70"/>
    <x v="7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42"/>
    <x v="6"/>
    <n v="0"/>
    <n v="0"/>
    <n v="0.1"/>
    <n v="0"/>
    <n v="1192.03"/>
    <n v="0"/>
    <n v="0"/>
    <n v="0"/>
    <n v="0"/>
    <n v="0"/>
    <n v="0"/>
    <n v="0"/>
    <n v="0"/>
    <n v="0"/>
    <n v="0"/>
    <n v="0"/>
    <s v="FN-3911-Comp &amp; Periph-FNCF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1192.03"/>
    <n v="0"/>
  </r>
  <r>
    <n v="1"/>
    <d v="2021-07-01T00:00:00"/>
    <d v="2021-08-01T00:00:00"/>
    <n v="200242"/>
    <x v="7"/>
    <n v="0"/>
    <n v="0"/>
    <n v="0.1"/>
    <n v="0"/>
    <n v="1192.03"/>
    <n v="0"/>
    <n v="0"/>
    <n v="0"/>
    <n v="0"/>
    <n v="0"/>
    <n v="0"/>
    <n v="0"/>
    <n v="0"/>
    <n v="0"/>
    <n v="0"/>
    <n v="0"/>
    <s v="FN-3911-Comp &amp; Periph-FNCF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1192.03"/>
    <n v="0"/>
  </r>
  <r>
    <n v="1"/>
    <d v="2021-07-01T00:00:00"/>
    <d v="2021-08-01T00:00:00"/>
    <n v="200288"/>
    <x v="6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-FNFB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88"/>
    <x v="7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-FNFB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34"/>
    <x v="6"/>
    <n v="143043.96"/>
    <n v="143043.96"/>
    <n v="0.1"/>
    <n v="1192.03"/>
    <n v="56367.94"/>
    <n v="0"/>
    <n v="0"/>
    <n v="0"/>
    <n v="0"/>
    <n v="0"/>
    <n v="0"/>
    <n v="0"/>
    <n v="0"/>
    <n v="0"/>
    <n v="0"/>
    <n v="0"/>
    <s v="FN-3911-Comp &amp; Periph-FNSF"/>
    <x v="49"/>
    <n v="16"/>
    <s v="Nat Gas General Plant"/>
    <s v="3911-Computers &amp; Peripherals"/>
    <n v="0"/>
    <n v="0"/>
    <x v="3"/>
    <n v="0"/>
    <n v="0"/>
    <n v="0"/>
    <n v="143043.96"/>
    <n v="0"/>
    <n v="0"/>
    <n v="0"/>
    <n v="0"/>
    <n v="0"/>
    <n v="0"/>
    <n v="0"/>
    <n v="1192.03"/>
    <n v="1192.03"/>
    <n v="0"/>
    <n v="56367.94"/>
    <n v="1192.03"/>
  </r>
  <r>
    <n v="1"/>
    <d v="2021-07-01T00:00:00"/>
    <d v="2021-08-01T00:00:00"/>
    <n v="200334"/>
    <x v="7"/>
    <n v="143043.96"/>
    <n v="143043.96"/>
    <n v="0.1"/>
    <n v="1192.03"/>
    <n v="57559.97"/>
    <n v="0"/>
    <n v="0"/>
    <n v="0"/>
    <n v="0"/>
    <n v="0"/>
    <n v="0"/>
    <n v="0"/>
    <n v="0"/>
    <n v="0"/>
    <n v="0"/>
    <n v="0"/>
    <s v="FN-3911-Comp &amp; Periph-FNSF"/>
    <x v="49"/>
    <n v="16"/>
    <s v="Nat Gas General Plant"/>
    <s v="3911-Computers &amp; Peripherals"/>
    <n v="0"/>
    <n v="0"/>
    <x v="3"/>
    <n v="0"/>
    <n v="0"/>
    <n v="0"/>
    <n v="143043.96"/>
    <n v="0"/>
    <n v="0"/>
    <n v="0"/>
    <n v="0"/>
    <n v="0"/>
    <n v="0"/>
    <n v="0"/>
    <n v="1192.03"/>
    <n v="1192.03"/>
    <n v="0"/>
    <n v="57559.97"/>
    <n v="1192.03"/>
  </r>
  <r>
    <n v="1"/>
    <d v="2021-07-01T00:00:00"/>
    <d v="2021-08-01T00:00:00"/>
    <n v="171"/>
    <x v="6"/>
    <n v="0"/>
    <n v="0"/>
    <n v="0.1"/>
    <n v="0"/>
    <n v="7747.63"/>
    <n v="0"/>
    <n v="0"/>
    <n v="0"/>
    <n v="0"/>
    <n v="0"/>
    <n v="0"/>
    <n v="0"/>
    <n v="0"/>
    <n v="0"/>
    <n v="704.33"/>
    <n v="0"/>
    <s v="FN-3912-Comp Hdwr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704.33"/>
    <n v="0"/>
    <n v="7747.63"/>
    <n v="704.33"/>
  </r>
  <r>
    <n v="1"/>
    <d v="2021-07-01T00:00:00"/>
    <d v="2021-08-01T00:00:00"/>
    <n v="171"/>
    <x v="7"/>
    <n v="0"/>
    <n v="0"/>
    <n v="0.1"/>
    <n v="0"/>
    <n v="8451.9599999999991"/>
    <n v="0"/>
    <n v="0"/>
    <n v="0"/>
    <n v="0"/>
    <n v="0"/>
    <n v="0"/>
    <n v="0"/>
    <n v="0"/>
    <n v="0"/>
    <n v="704.33"/>
    <n v="0"/>
    <s v="FN-3912-Comp Hdwr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704.33"/>
    <n v="0"/>
    <n v="8451.9599999999991"/>
    <n v="704.33"/>
  </r>
  <r>
    <n v="1"/>
    <d v="2021-07-01T00:00:00"/>
    <d v="2021-08-01T00:00:00"/>
    <n v="200243"/>
    <x v="6"/>
    <n v="18941.330000000002"/>
    <n v="18941.330000000002"/>
    <n v="0.1"/>
    <n v="157.84"/>
    <n v="-175612.49"/>
    <n v="0"/>
    <n v="0"/>
    <n v="0"/>
    <n v="0"/>
    <n v="0"/>
    <n v="0"/>
    <n v="0"/>
    <n v="0"/>
    <n v="0"/>
    <n v="0"/>
    <n v="0"/>
    <s v="FN-3912-Comp Hdwr-FNCF"/>
    <x v="26"/>
    <n v="16"/>
    <s v="Nat Gas General Plant"/>
    <s v="3912-Comp Hdwr"/>
    <n v="0"/>
    <n v="0"/>
    <x v="3"/>
    <n v="0"/>
    <n v="0"/>
    <n v="0"/>
    <n v="18941.330000000002"/>
    <n v="0"/>
    <n v="0"/>
    <n v="0"/>
    <n v="0"/>
    <n v="0"/>
    <n v="0"/>
    <n v="0"/>
    <n v="157.84"/>
    <n v="157.84"/>
    <n v="0"/>
    <n v="-175612.49"/>
    <n v="157.84"/>
  </r>
  <r>
    <n v="1"/>
    <d v="2021-07-01T00:00:00"/>
    <d v="2021-08-01T00:00:00"/>
    <n v="200243"/>
    <x v="7"/>
    <n v="18941.330000000002"/>
    <n v="18941.330000000002"/>
    <n v="0.1"/>
    <n v="157.84"/>
    <n v="-175454.65"/>
    <n v="0"/>
    <n v="0"/>
    <n v="0"/>
    <n v="0"/>
    <n v="0"/>
    <n v="0"/>
    <n v="0"/>
    <n v="0"/>
    <n v="0"/>
    <n v="0"/>
    <n v="0"/>
    <s v="FN-3912-Comp Hdwr-FNCF"/>
    <x v="26"/>
    <n v="16"/>
    <s v="Nat Gas General Plant"/>
    <s v="3912-Comp Hdwr"/>
    <n v="0"/>
    <n v="0"/>
    <x v="3"/>
    <n v="0"/>
    <n v="0"/>
    <n v="0"/>
    <n v="18941.330000000002"/>
    <n v="0"/>
    <n v="0"/>
    <n v="0"/>
    <n v="0"/>
    <n v="0"/>
    <n v="0"/>
    <n v="0"/>
    <n v="157.84"/>
    <n v="157.84"/>
    <n v="0"/>
    <n v="-175454.65"/>
    <n v="157.84"/>
  </r>
  <r>
    <n v="1"/>
    <d v="2021-07-01T00:00:00"/>
    <d v="2021-08-01T00:00:00"/>
    <n v="200289"/>
    <x v="6"/>
    <n v="0"/>
    <n v="0"/>
    <n v="0.1"/>
    <n v="0"/>
    <n v="0"/>
    <n v="0"/>
    <n v="0"/>
    <n v="0"/>
    <n v="0"/>
    <n v="0"/>
    <n v="0"/>
    <n v="0"/>
    <n v="0"/>
    <n v="0"/>
    <n v="0"/>
    <n v="0"/>
    <s v="FN-3912-Comp Hdwr-FNFB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89"/>
    <x v="7"/>
    <n v="0"/>
    <n v="0"/>
    <n v="0.1"/>
    <n v="0"/>
    <n v="0"/>
    <n v="0"/>
    <n v="0"/>
    <n v="0"/>
    <n v="0"/>
    <n v="0"/>
    <n v="0"/>
    <n v="0"/>
    <n v="0"/>
    <n v="0"/>
    <n v="0"/>
    <n v="0"/>
    <s v="FN-3912-Comp Hdwr-FNFB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35"/>
    <x v="6"/>
    <n v="48269.16"/>
    <n v="48269.16"/>
    <n v="0.1"/>
    <n v="402.24"/>
    <n v="-31207.759999999998"/>
    <n v="0"/>
    <n v="0"/>
    <n v="0"/>
    <n v="0"/>
    <n v="0"/>
    <n v="0"/>
    <n v="0"/>
    <n v="0"/>
    <n v="0"/>
    <n v="0"/>
    <n v="0"/>
    <s v="FN-3912-Comp Hdwr-FNSF"/>
    <x v="26"/>
    <n v="16"/>
    <s v="Nat Gas General Plant"/>
    <s v="3912-Comp Hdwr"/>
    <n v="0"/>
    <n v="0"/>
    <x v="3"/>
    <n v="0"/>
    <n v="0"/>
    <n v="0"/>
    <n v="48269.16"/>
    <n v="0"/>
    <n v="0"/>
    <n v="0"/>
    <n v="0"/>
    <n v="0"/>
    <n v="0"/>
    <n v="0"/>
    <n v="402.24"/>
    <n v="402.24"/>
    <n v="0"/>
    <n v="-31207.759999999998"/>
    <n v="402.24"/>
  </r>
  <r>
    <n v="1"/>
    <d v="2021-07-01T00:00:00"/>
    <d v="2021-08-01T00:00:00"/>
    <n v="200335"/>
    <x v="7"/>
    <n v="49318.64"/>
    <n v="49318.64"/>
    <n v="0.1"/>
    <n v="410.99"/>
    <n v="-30796.77"/>
    <n v="0"/>
    <n v="0"/>
    <n v="0"/>
    <n v="0"/>
    <n v="0"/>
    <n v="0"/>
    <n v="0"/>
    <n v="0"/>
    <n v="0"/>
    <n v="0"/>
    <n v="0"/>
    <s v="FN-3912-Comp Hdwr-FNSF"/>
    <x v="26"/>
    <n v="16"/>
    <s v="Nat Gas General Plant"/>
    <s v="3912-Comp Hdwr"/>
    <n v="0"/>
    <n v="0"/>
    <x v="3"/>
    <n v="0"/>
    <n v="0"/>
    <n v="0"/>
    <n v="49318.64"/>
    <n v="0"/>
    <n v="0"/>
    <n v="0"/>
    <n v="0"/>
    <n v="0"/>
    <n v="0"/>
    <n v="0"/>
    <n v="410.99"/>
    <n v="410.99"/>
    <n v="0"/>
    <n v="-30796.77"/>
    <n v="410.99"/>
  </r>
  <r>
    <n v="1"/>
    <d v="2021-07-01T00:00:00"/>
    <d v="2021-08-01T00:00:00"/>
    <n v="172"/>
    <x v="6"/>
    <n v="0"/>
    <n v="0"/>
    <n v="0.05"/>
    <n v="0"/>
    <n v="7542.37"/>
    <n v="0"/>
    <n v="0"/>
    <n v="0"/>
    <n v="0"/>
    <n v="0"/>
    <n v="0"/>
    <n v="0"/>
    <n v="0"/>
    <n v="0"/>
    <n v="685.67"/>
    <n v="0"/>
    <s v="FN-3913-Furn &amp; Fix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685.67"/>
    <n v="0"/>
    <n v="7542.37"/>
    <n v="685.67"/>
  </r>
  <r>
    <n v="1"/>
    <d v="2021-07-01T00:00:00"/>
    <d v="2021-08-01T00:00:00"/>
    <n v="172"/>
    <x v="7"/>
    <n v="0"/>
    <n v="0"/>
    <n v="0.05"/>
    <n v="0"/>
    <n v="8228.0400000000009"/>
    <n v="0"/>
    <n v="0"/>
    <n v="0"/>
    <n v="0"/>
    <n v="0"/>
    <n v="0"/>
    <n v="0"/>
    <n v="0"/>
    <n v="0"/>
    <n v="685.67"/>
    <n v="0"/>
    <s v="FN-3913-Furn &amp; Fix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685.67"/>
    <n v="0"/>
    <n v="8228.0400000000009"/>
    <n v="685.67"/>
  </r>
  <r>
    <n v="1"/>
    <d v="2021-07-01T00:00:00"/>
    <d v="2021-08-01T00:00:00"/>
    <n v="200244"/>
    <x v="6"/>
    <n v="62263.26"/>
    <n v="62263.26"/>
    <n v="0.05"/>
    <n v="259.43"/>
    <n v="-11425.05"/>
    <n v="0"/>
    <n v="0"/>
    <n v="0"/>
    <n v="0"/>
    <n v="0"/>
    <n v="0"/>
    <n v="0"/>
    <n v="0"/>
    <n v="0"/>
    <n v="0"/>
    <n v="0"/>
    <s v="FN-3913-Furn &amp; Fix-FNCF"/>
    <x v="27"/>
    <n v="16"/>
    <s v="Nat Gas General Plant"/>
    <s v="3913-Furn &amp; Fix"/>
    <n v="0"/>
    <n v="0"/>
    <x v="3"/>
    <n v="0"/>
    <n v="0"/>
    <n v="0"/>
    <n v="62263.26"/>
    <n v="0"/>
    <n v="0"/>
    <n v="0"/>
    <n v="0"/>
    <n v="0"/>
    <n v="0"/>
    <n v="0"/>
    <n v="259.43"/>
    <n v="259.43"/>
    <n v="0"/>
    <n v="-11425.05"/>
    <n v="259.43"/>
  </r>
  <r>
    <n v="1"/>
    <d v="2021-07-01T00:00:00"/>
    <d v="2021-08-01T00:00:00"/>
    <n v="200244"/>
    <x v="7"/>
    <n v="62263.26"/>
    <n v="62263.26"/>
    <n v="0.05"/>
    <n v="259.43"/>
    <n v="-11165.62"/>
    <n v="0"/>
    <n v="0"/>
    <n v="0"/>
    <n v="0"/>
    <n v="0"/>
    <n v="0"/>
    <n v="0"/>
    <n v="0"/>
    <n v="0"/>
    <n v="0"/>
    <n v="0"/>
    <s v="FN-3913-Furn &amp; Fix-FNCF"/>
    <x v="27"/>
    <n v="16"/>
    <s v="Nat Gas General Plant"/>
    <s v="3913-Furn &amp; Fix"/>
    <n v="0"/>
    <n v="0"/>
    <x v="3"/>
    <n v="0"/>
    <n v="0"/>
    <n v="0"/>
    <n v="62263.26"/>
    <n v="0"/>
    <n v="0"/>
    <n v="0"/>
    <n v="0"/>
    <n v="0"/>
    <n v="0"/>
    <n v="0"/>
    <n v="259.43"/>
    <n v="259.43"/>
    <n v="0"/>
    <n v="-11165.62"/>
    <n v="259.43"/>
  </r>
  <r>
    <n v="1"/>
    <d v="2021-07-01T00:00:00"/>
    <d v="2021-08-01T00:00:00"/>
    <n v="200290"/>
    <x v="6"/>
    <n v="0"/>
    <n v="0"/>
    <n v="0.05"/>
    <n v="0"/>
    <n v="0"/>
    <n v="0"/>
    <n v="0"/>
    <n v="0"/>
    <n v="0"/>
    <n v="0"/>
    <n v="0"/>
    <n v="0"/>
    <n v="0"/>
    <n v="0"/>
    <n v="0"/>
    <n v="0"/>
    <s v="FN-3913-Furn &amp; Fix-FNFB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90"/>
    <x v="7"/>
    <n v="0"/>
    <n v="0"/>
    <n v="0.05"/>
    <n v="0"/>
    <n v="0"/>
    <n v="0"/>
    <n v="0"/>
    <n v="0"/>
    <n v="0"/>
    <n v="0"/>
    <n v="0"/>
    <n v="0"/>
    <n v="0"/>
    <n v="0"/>
    <n v="0"/>
    <n v="0"/>
    <s v="FN-3913-Furn &amp; Fix-FNFB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36"/>
    <x v="6"/>
    <n v="2195.9"/>
    <n v="2195.9"/>
    <n v="0.05"/>
    <n v="9.15"/>
    <n v="61360.2"/>
    <n v="0"/>
    <n v="0"/>
    <n v="-9.15"/>
    <n v="0"/>
    <n v="0"/>
    <n v="0"/>
    <n v="0"/>
    <n v="0"/>
    <n v="0"/>
    <n v="0"/>
    <n v="0"/>
    <s v="FN-3913-Furn &amp; Fix-FNSF"/>
    <x v="27"/>
    <n v="16"/>
    <s v="Nat Gas General Plant"/>
    <s v="3913-Furn &amp; Fix"/>
    <n v="0"/>
    <n v="0"/>
    <x v="3"/>
    <n v="0"/>
    <n v="0"/>
    <n v="0"/>
    <n v="2195.9"/>
    <n v="0"/>
    <n v="0"/>
    <n v="0"/>
    <n v="0"/>
    <n v="0"/>
    <n v="0"/>
    <n v="0"/>
    <n v="0"/>
    <n v="0"/>
    <n v="0"/>
    <n v="61360.2"/>
    <n v="0"/>
  </r>
  <r>
    <n v="1"/>
    <d v="2021-07-01T00:00:00"/>
    <d v="2021-08-01T00:00:00"/>
    <n v="200336"/>
    <x v="7"/>
    <n v="2195.9"/>
    <n v="2195.9"/>
    <n v="0.05"/>
    <n v="9.15"/>
    <n v="61360.2"/>
    <n v="0"/>
    <n v="0"/>
    <n v="-9.15"/>
    <n v="0"/>
    <n v="0"/>
    <n v="0"/>
    <n v="0"/>
    <n v="0"/>
    <n v="0"/>
    <n v="0"/>
    <n v="0"/>
    <s v="FN-3913-Furn &amp; Fix-FNSF"/>
    <x v="27"/>
    <n v="16"/>
    <s v="Nat Gas General Plant"/>
    <s v="3913-Furn &amp; Fix"/>
    <n v="0"/>
    <n v="0"/>
    <x v="3"/>
    <n v="0"/>
    <n v="0"/>
    <n v="0"/>
    <n v="2195.9"/>
    <n v="0"/>
    <n v="0"/>
    <n v="0"/>
    <n v="0"/>
    <n v="0"/>
    <n v="0"/>
    <n v="0"/>
    <n v="0"/>
    <n v="0"/>
    <n v="0"/>
    <n v="61360.2"/>
    <n v="0"/>
  </r>
  <r>
    <n v="1"/>
    <d v="2021-07-01T00:00:00"/>
    <d v="2021-08-01T00:00:00"/>
    <n v="173"/>
    <x v="6"/>
    <n v="0"/>
    <n v="0"/>
    <n v="0.1"/>
    <n v="0"/>
    <n v="47729.68"/>
    <n v="0"/>
    <n v="0"/>
    <n v="0"/>
    <n v="0"/>
    <n v="0"/>
    <n v="0"/>
    <n v="0"/>
    <n v="0"/>
    <n v="0"/>
    <n v="11932.42"/>
    <n v="0"/>
    <s v="FN-3914-Sys Sftwr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11932.42"/>
    <n v="0"/>
    <n v="47729.68"/>
    <n v="11932.42"/>
  </r>
  <r>
    <n v="1"/>
    <d v="2021-07-01T00:00:00"/>
    <d v="2021-08-01T00:00:00"/>
    <n v="173"/>
    <x v="7"/>
    <n v="0"/>
    <n v="0"/>
    <n v="0.1"/>
    <n v="0"/>
    <n v="59662.1"/>
    <n v="0"/>
    <n v="0"/>
    <n v="0"/>
    <n v="0"/>
    <n v="0"/>
    <n v="0"/>
    <n v="0"/>
    <n v="0"/>
    <n v="0"/>
    <n v="11932.42"/>
    <n v="0"/>
    <s v="FN-3914-Sys Sftwr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11932.42"/>
    <n v="0"/>
    <n v="59662.1"/>
    <n v="11932.42"/>
  </r>
  <r>
    <n v="1"/>
    <d v="2021-07-01T00:00:00"/>
    <d v="2021-08-01T00:00:00"/>
    <n v="200245"/>
    <x v="6"/>
    <n v="926.98"/>
    <n v="926.98"/>
    <n v="0.1"/>
    <n v="7.72"/>
    <n v="34754.080000000002"/>
    <n v="0"/>
    <n v="0"/>
    <n v="-7.72"/>
    <n v="0"/>
    <n v="0"/>
    <n v="0"/>
    <n v="0"/>
    <n v="0"/>
    <n v="0"/>
    <n v="0"/>
    <n v="0"/>
    <s v="FN-3914-Sys Sftwr-FNCF"/>
    <x v="28"/>
    <n v="16"/>
    <s v="Nat Gas General Plant"/>
    <s v="3914-Software"/>
    <n v="0"/>
    <n v="0"/>
    <x v="3"/>
    <n v="0"/>
    <n v="0"/>
    <n v="0"/>
    <n v="926.98"/>
    <n v="0"/>
    <n v="0"/>
    <n v="0"/>
    <n v="0"/>
    <n v="0"/>
    <n v="0"/>
    <n v="0"/>
    <n v="0"/>
    <n v="0"/>
    <n v="0"/>
    <n v="34754.080000000002"/>
    <n v="0"/>
  </r>
  <r>
    <n v="1"/>
    <d v="2021-07-01T00:00:00"/>
    <d v="2021-08-01T00:00:00"/>
    <n v="200245"/>
    <x v="7"/>
    <n v="926.98"/>
    <n v="926.98"/>
    <n v="0.1"/>
    <n v="7.72"/>
    <n v="34754.080000000002"/>
    <n v="0"/>
    <n v="0"/>
    <n v="-7.72"/>
    <n v="0"/>
    <n v="0"/>
    <n v="0"/>
    <n v="0"/>
    <n v="0"/>
    <n v="0"/>
    <n v="0"/>
    <n v="0"/>
    <s v="FN-3914-Sys Sftwr-FNCF"/>
    <x v="28"/>
    <n v="16"/>
    <s v="Nat Gas General Plant"/>
    <s v="3914-Software"/>
    <n v="0"/>
    <n v="0"/>
    <x v="3"/>
    <n v="0"/>
    <n v="0"/>
    <n v="0"/>
    <n v="926.98"/>
    <n v="0"/>
    <n v="0"/>
    <n v="0"/>
    <n v="0"/>
    <n v="0"/>
    <n v="0"/>
    <n v="0"/>
    <n v="0"/>
    <n v="0"/>
    <n v="0"/>
    <n v="34754.080000000002"/>
    <n v="0"/>
  </r>
  <r>
    <n v="1"/>
    <d v="2021-07-01T00:00:00"/>
    <d v="2021-08-01T00:00:00"/>
    <n v="200291"/>
    <x v="6"/>
    <n v="0"/>
    <n v="0"/>
    <n v="0.1"/>
    <n v="0"/>
    <n v="0"/>
    <n v="0"/>
    <n v="0"/>
    <n v="0"/>
    <n v="0"/>
    <n v="0"/>
    <n v="0"/>
    <n v="0"/>
    <n v="0"/>
    <n v="0"/>
    <n v="0"/>
    <n v="0"/>
    <s v="FN-3914-Sys Sftwr-FNFB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91"/>
    <x v="7"/>
    <n v="0"/>
    <n v="0"/>
    <n v="0.1"/>
    <n v="0"/>
    <n v="0"/>
    <n v="0"/>
    <n v="0"/>
    <n v="0"/>
    <n v="0"/>
    <n v="0"/>
    <n v="0"/>
    <n v="0"/>
    <n v="0"/>
    <n v="0"/>
    <n v="0"/>
    <n v="0"/>
    <s v="FN-3914-Sys Sftwr-FNFB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37"/>
    <x v="6"/>
    <n v="4915381.99"/>
    <n v="4915381.99"/>
    <n v="0.1"/>
    <n v="40961.519999999997"/>
    <n v="2111837.4500000002"/>
    <n v="0"/>
    <n v="0"/>
    <n v="0"/>
    <n v="0"/>
    <n v="0"/>
    <n v="0"/>
    <n v="0"/>
    <n v="0"/>
    <n v="0"/>
    <n v="0"/>
    <n v="0"/>
    <s v="FN-3914-Sys Sftwr-FNSF"/>
    <x v="28"/>
    <n v="16"/>
    <s v="Nat Gas General Plant"/>
    <s v="3914-Software"/>
    <n v="0"/>
    <n v="0"/>
    <x v="3"/>
    <n v="0"/>
    <n v="0"/>
    <n v="0"/>
    <n v="4915381.99"/>
    <n v="0"/>
    <n v="0"/>
    <n v="0"/>
    <n v="0"/>
    <n v="0"/>
    <n v="0"/>
    <n v="0"/>
    <n v="40961.520000000004"/>
    <n v="40961.519999999997"/>
    <n v="0"/>
    <n v="2111837.4500000002"/>
    <n v="40961.519999999997"/>
  </r>
  <r>
    <n v="1"/>
    <d v="2021-07-01T00:00:00"/>
    <d v="2021-08-01T00:00:00"/>
    <n v="200337"/>
    <x v="7"/>
    <n v="4915381.99"/>
    <n v="4915381.99"/>
    <n v="0.1"/>
    <n v="40961.519999999997"/>
    <n v="2152798.9700000002"/>
    <n v="0"/>
    <n v="0"/>
    <n v="0"/>
    <n v="0"/>
    <n v="0"/>
    <n v="0"/>
    <n v="0"/>
    <n v="0"/>
    <n v="0"/>
    <n v="0"/>
    <n v="0"/>
    <s v="FN-3914-Sys Sftwr-FNSF"/>
    <x v="28"/>
    <n v="16"/>
    <s v="Nat Gas General Plant"/>
    <s v="3914-Software"/>
    <n v="0"/>
    <n v="0"/>
    <x v="3"/>
    <n v="0"/>
    <n v="0"/>
    <n v="0"/>
    <n v="4915381.99"/>
    <n v="0"/>
    <n v="0"/>
    <n v="0"/>
    <n v="0"/>
    <n v="0"/>
    <n v="0"/>
    <n v="0"/>
    <n v="40961.520000000004"/>
    <n v="40961.519999999997"/>
    <n v="0"/>
    <n v="2152798.9700000002"/>
    <n v="40961.519999999997"/>
  </r>
  <r>
    <n v="1"/>
    <d v="2021-07-01T00:00:00"/>
    <d v="2021-08-01T00:00:00"/>
    <n v="174"/>
    <x v="6"/>
    <n v="0"/>
    <n v="0"/>
    <n v="7.1428569999999997E-2"/>
    <n v="0"/>
    <n v="-980.87"/>
    <n v="0"/>
    <n v="0"/>
    <n v="0"/>
    <n v="0"/>
    <n v="0"/>
    <n v="0"/>
    <n v="0"/>
    <n v="0"/>
    <n v="0"/>
    <n v="-89.17"/>
    <n v="0"/>
    <s v="FN-391A-Alloc Offc Furn &amp; Eq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-89.17"/>
    <n v="0"/>
    <n v="-980.87"/>
    <n v="-89.17"/>
  </r>
  <r>
    <n v="1"/>
    <d v="2021-07-01T00:00:00"/>
    <d v="2021-08-01T00:00:00"/>
    <n v="174"/>
    <x v="7"/>
    <n v="0"/>
    <n v="0"/>
    <n v="7.1428569999999997E-2"/>
    <n v="0"/>
    <n v="-1070.04"/>
    <n v="0"/>
    <n v="0"/>
    <n v="0"/>
    <n v="0"/>
    <n v="0"/>
    <n v="0"/>
    <n v="0"/>
    <n v="0"/>
    <n v="0"/>
    <n v="-89.17"/>
    <n v="0"/>
    <s v="FN-391A-Alloc Offc Furn &amp; Eq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-89.17"/>
    <n v="0"/>
    <n v="-1070.04"/>
    <n v="-89.17"/>
  </r>
  <r>
    <n v="1"/>
    <d v="2021-07-01T00:00:00"/>
    <d v="2021-08-01T00:00:00"/>
    <n v="200246"/>
    <x v="6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C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46"/>
    <x v="7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C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92"/>
    <x v="6"/>
    <n v="70324.75"/>
    <n v="70324.75"/>
    <n v="7.1428569999999997E-2"/>
    <n v="418.6"/>
    <n v="33463.879999999997"/>
    <n v="0"/>
    <n v="0"/>
    <n v="0"/>
    <n v="0"/>
    <n v="0"/>
    <n v="0"/>
    <n v="0"/>
    <n v="0"/>
    <n v="0"/>
    <n v="0"/>
    <n v="0"/>
    <s v="FN-391A-Alloc Offc Furn &amp; Eq-FNFB"/>
    <x v="29"/>
    <n v="16"/>
    <s v="Nat Gas General Plant"/>
    <s v="391-Office Furniture and Equipment"/>
    <n v="0"/>
    <n v="0"/>
    <x v="3"/>
    <n v="0"/>
    <n v="0"/>
    <n v="0"/>
    <n v="70324.75"/>
    <n v="0"/>
    <n v="0"/>
    <n v="0"/>
    <n v="0"/>
    <n v="0"/>
    <n v="0"/>
    <n v="0"/>
    <n v="418.6"/>
    <n v="418.6"/>
    <n v="0"/>
    <n v="33463.879999999997"/>
    <n v="418.6"/>
  </r>
  <r>
    <n v="1"/>
    <d v="2021-07-01T00:00:00"/>
    <d v="2021-08-01T00:00:00"/>
    <n v="200292"/>
    <x v="7"/>
    <n v="70324.75"/>
    <n v="70324.75"/>
    <n v="7.1428569999999997E-2"/>
    <n v="418.6"/>
    <n v="33882.480000000003"/>
    <n v="0"/>
    <n v="0"/>
    <n v="0"/>
    <n v="0"/>
    <n v="0"/>
    <n v="0"/>
    <n v="0"/>
    <n v="0"/>
    <n v="0"/>
    <n v="0"/>
    <n v="0"/>
    <s v="FN-391A-Alloc Offc Furn &amp; Eq-FNFB"/>
    <x v="29"/>
    <n v="16"/>
    <s v="Nat Gas General Plant"/>
    <s v="391-Office Furniture and Equipment"/>
    <n v="0"/>
    <n v="0"/>
    <x v="3"/>
    <n v="0"/>
    <n v="0"/>
    <n v="0"/>
    <n v="70324.75"/>
    <n v="0"/>
    <n v="0"/>
    <n v="0"/>
    <n v="0"/>
    <n v="0"/>
    <n v="0"/>
    <n v="0"/>
    <n v="418.6"/>
    <n v="418.6"/>
    <n v="0"/>
    <n v="33882.480000000003"/>
    <n v="418.6"/>
  </r>
  <r>
    <n v="1"/>
    <d v="2021-07-01T00:00:00"/>
    <d v="2021-08-01T00:00:00"/>
    <n v="200338"/>
    <x v="6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S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38"/>
    <x v="7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S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75"/>
    <x v="6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75"/>
    <x v="7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47"/>
    <x v="6"/>
    <n v="0"/>
    <n v="0"/>
    <n v="0.1"/>
    <n v="0"/>
    <n v="2256.73"/>
    <n v="0"/>
    <n v="0"/>
    <n v="0"/>
    <n v="0"/>
    <n v="0"/>
    <n v="0"/>
    <n v="0"/>
    <n v="0"/>
    <n v="0"/>
    <n v="0"/>
    <n v="0"/>
    <s v="FN-391S-Alloc Sys Software-FNCF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2256.73"/>
    <n v="0"/>
  </r>
  <r>
    <n v="1"/>
    <d v="2021-07-01T00:00:00"/>
    <d v="2021-08-01T00:00:00"/>
    <n v="200247"/>
    <x v="7"/>
    <n v="0"/>
    <n v="0"/>
    <n v="0.1"/>
    <n v="0"/>
    <n v="2256.73"/>
    <n v="0"/>
    <n v="0"/>
    <n v="0"/>
    <n v="0"/>
    <n v="0"/>
    <n v="0"/>
    <n v="0"/>
    <n v="0"/>
    <n v="0"/>
    <n v="0"/>
    <n v="0"/>
    <s v="FN-391S-Alloc Sys Software-FNCF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2256.73"/>
    <n v="0"/>
  </r>
  <r>
    <n v="1"/>
    <d v="2021-07-01T00:00:00"/>
    <d v="2021-08-01T00:00:00"/>
    <n v="200293"/>
    <x v="6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-FNFB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93"/>
    <x v="7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-FNFB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39"/>
    <x v="6"/>
    <n v="270807.74"/>
    <n v="270807.74"/>
    <n v="0.1"/>
    <n v="2256.73"/>
    <n v="82118.58"/>
    <n v="0"/>
    <n v="0"/>
    <n v="0"/>
    <n v="0"/>
    <n v="0"/>
    <n v="0"/>
    <n v="0"/>
    <n v="0"/>
    <n v="0"/>
    <n v="0"/>
    <n v="0"/>
    <s v="FN-391S-Alloc Sys Software-FNSF"/>
    <x v="30"/>
    <n v="16"/>
    <s v="Nat Gas General Plant"/>
    <s v="391-Office Furniture and Equipment"/>
    <n v="0"/>
    <n v="0"/>
    <x v="3"/>
    <n v="0"/>
    <n v="0"/>
    <n v="0"/>
    <n v="270807.74"/>
    <n v="0"/>
    <n v="0"/>
    <n v="0"/>
    <n v="0"/>
    <n v="0"/>
    <n v="0"/>
    <n v="0"/>
    <n v="2256.73"/>
    <n v="2256.73"/>
    <n v="0"/>
    <n v="82118.58"/>
    <n v="2256.73"/>
  </r>
  <r>
    <n v="1"/>
    <d v="2021-07-01T00:00:00"/>
    <d v="2021-08-01T00:00:00"/>
    <n v="200339"/>
    <x v="7"/>
    <n v="270807.74"/>
    <n v="270807.74"/>
    <n v="0.1"/>
    <n v="2256.73"/>
    <n v="84375.31"/>
    <n v="0"/>
    <n v="0"/>
    <n v="0"/>
    <n v="0"/>
    <n v="0"/>
    <n v="0"/>
    <n v="0"/>
    <n v="0"/>
    <n v="0"/>
    <n v="0"/>
    <n v="0"/>
    <s v="FN-391S-Alloc Sys Software-FNSF"/>
    <x v="30"/>
    <n v="16"/>
    <s v="Nat Gas General Plant"/>
    <s v="391-Office Furniture and Equipment"/>
    <n v="0"/>
    <n v="0"/>
    <x v="3"/>
    <n v="0"/>
    <n v="0"/>
    <n v="0"/>
    <n v="270807.74"/>
    <n v="0"/>
    <n v="0"/>
    <n v="0"/>
    <n v="0"/>
    <n v="0"/>
    <n v="0"/>
    <n v="0"/>
    <n v="2256.73"/>
    <n v="2256.73"/>
    <n v="0"/>
    <n v="84375.31"/>
    <n v="2256.73"/>
  </r>
  <r>
    <n v="1"/>
    <d v="2021-07-01T00:00:00"/>
    <d v="2021-08-01T00:00:00"/>
    <n v="177"/>
    <x v="6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77"/>
    <x v="7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49"/>
    <x v="6"/>
    <n v="34680.050000000003"/>
    <n v="34680.050000000003"/>
    <n v="0.17399999999999999"/>
    <n v="502.86"/>
    <n v="22633.599999999999"/>
    <n v="0"/>
    <n v="0"/>
    <n v="0"/>
    <n v="0"/>
    <n v="0"/>
    <n v="0"/>
    <n v="0"/>
    <n v="0"/>
    <n v="0"/>
    <n v="0"/>
    <n v="0"/>
    <s v="FN-3921-Cars-FNCF"/>
    <x v="31"/>
    <n v="16"/>
    <s v="Nat Gas General Plant"/>
    <s v="3921-Transportation - Cars"/>
    <n v="0"/>
    <n v="0"/>
    <x v="3"/>
    <n v="0"/>
    <n v="0"/>
    <n v="0"/>
    <n v="34680.050000000003"/>
    <n v="0"/>
    <n v="0"/>
    <n v="0"/>
    <n v="0"/>
    <n v="0"/>
    <n v="0"/>
    <n v="0"/>
    <n v="502.86"/>
    <n v="502.86"/>
    <n v="0"/>
    <n v="22633.599999999999"/>
    <n v="502.86"/>
  </r>
  <r>
    <n v="1"/>
    <d v="2021-07-01T00:00:00"/>
    <d v="2021-08-01T00:00:00"/>
    <n v="200249"/>
    <x v="7"/>
    <n v="34680.050000000003"/>
    <n v="34680.050000000003"/>
    <n v="0.17399999999999999"/>
    <n v="502.86"/>
    <n v="23136.46"/>
    <n v="0"/>
    <n v="0"/>
    <n v="0"/>
    <n v="0"/>
    <n v="0"/>
    <n v="0"/>
    <n v="0"/>
    <n v="0"/>
    <n v="0"/>
    <n v="0"/>
    <n v="0"/>
    <s v="FN-3921-Cars-FNCF"/>
    <x v="31"/>
    <n v="16"/>
    <s v="Nat Gas General Plant"/>
    <s v="3921-Transportation - Cars"/>
    <n v="0"/>
    <n v="0"/>
    <x v="3"/>
    <n v="0"/>
    <n v="0"/>
    <n v="0"/>
    <n v="34680.050000000003"/>
    <n v="0"/>
    <n v="0"/>
    <n v="0"/>
    <n v="0"/>
    <n v="0"/>
    <n v="0"/>
    <n v="0"/>
    <n v="502.86"/>
    <n v="502.86"/>
    <n v="0"/>
    <n v="23136.46"/>
    <n v="502.86"/>
  </r>
  <r>
    <n v="1"/>
    <d v="2021-07-01T00:00:00"/>
    <d v="2021-08-01T00:00:00"/>
    <n v="200295"/>
    <x v="6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-FNFB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95"/>
    <x v="7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-FNFB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41"/>
    <x v="6"/>
    <n v="24242.3"/>
    <n v="24242.3"/>
    <n v="0.17399999999999999"/>
    <n v="351.51"/>
    <n v="33606.58"/>
    <n v="0"/>
    <n v="0"/>
    <n v="-351.51"/>
    <n v="0"/>
    <n v="0"/>
    <n v="0"/>
    <n v="0"/>
    <n v="0"/>
    <n v="0"/>
    <n v="0"/>
    <n v="0"/>
    <s v="FN-3921-Cars-FNSF"/>
    <x v="31"/>
    <n v="16"/>
    <s v="Nat Gas General Plant"/>
    <s v="3921-Transportation - Cars"/>
    <n v="0"/>
    <n v="0"/>
    <x v="3"/>
    <n v="0"/>
    <n v="0"/>
    <n v="0"/>
    <n v="24242.3"/>
    <n v="0"/>
    <n v="0"/>
    <n v="0"/>
    <n v="0"/>
    <n v="0"/>
    <n v="0"/>
    <n v="0"/>
    <n v="0"/>
    <n v="0"/>
    <n v="0"/>
    <n v="33606.58"/>
    <n v="0"/>
  </r>
  <r>
    <n v="1"/>
    <d v="2021-07-01T00:00:00"/>
    <d v="2021-08-01T00:00:00"/>
    <n v="200341"/>
    <x v="7"/>
    <n v="24242.3"/>
    <n v="24242.3"/>
    <n v="0.17399999999999999"/>
    <n v="351.51"/>
    <n v="33606.58"/>
    <n v="0"/>
    <n v="0"/>
    <n v="-351.51"/>
    <n v="0"/>
    <n v="0"/>
    <n v="0"/>
    <n v="0"/>
    <n v="0"/>
    <n v="0"/>
    <n v="0"/>
    <n v="0"/>
    <s v="FN-3921-Cars-FNSF"/>
    <x v="31"/>
    <n v="16"/>
    <s v="Nat Gas General Plant"/>
    <s v="3921-Transportation - Cars"/>
    <n v="0"/>
    <n v="0"/>
    <x v="3"/>
    <n v="0"/>
    <n v="0"/>
    <n v="0"/>
    <n v="24242.3"/>
    <n v="0"/>
    <n v="0"/>
    <n v="0"/>
    <n v="0"/>
    <n v="0"/>
    <n v="0"/>
    <n v="0"/>
    <n v="0"/>
    <n v="0"/>
    <n v="0"/>
    <n v="33606.58"/>
    <n v="0"/>
  </r>
  <r>
    <n v="1"/>
    <d v="2021-07-01T00:00:00"/>
    <d v="2021-08-01T00:00:00"/>
    <n v="178"/>
    <x v="6"/>
    <n v="0"/>
    <n v="0"/>
    <n v="8.4000000000000005E-2"/>
    <n v="0"/>
    <n v="0"/>
    <n v="0"/>
    <n v="0"/>
    <n v="0"/>
    <n v="0"/>
    <n v="0"/>
    <n v="0"/>
    <n v="0"/>
    <n v="0"/>
    <n v="0"/>
    <n v="0"/>
    <n v="0"/>
    <s v="FN-3922-Lt Truck/Van"/>
    <x v="32"/>
    <n v="16"/>
    <s v="Nat Gas General Plant"/>
    <s v="3922-Trans-Light Trucks, Va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78"/>
    <x v="7"/>
    <n v="0"/>
    <n v="0"/>
    <n v="8.4000000000000005E-2"/>
    <n v="0"/>
    <n v="0"/>
    <n v="0"/>
    <n v="0"/>
    <n v="0"/>
    <n v="0"/>
    <n v="0"/>
    <n v="0"/>
    <n v="0"/>
    <n v="0"/>
    <n v="0"/>
    <n v="0"/>
    <n v="0"/>
    <s v="FN-3922-Lt Truck/Van"/>
    <x v="32"/>
    <n v="16"/>
    <s v="Nat Gas General Plant"/>
    <s v="3922-Trans-Light Trucks, Va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50"/>
    <x v="6"/>
    <n v="1268907.95"/>
    <n v="1268907.95"/>
    <n v="8.4000000000000005E-2"/>
    <n v="8882.36"/>
    <n v="247933.47"/>
    <n v="0"/>
    <n v="0"/>
    <n v="0"/>
    <n v="0"/>
    <n v="0"/>
    <n v="0"/>
    <n v="0"/>
    <n v="0"/>
    <n v="0"/>
    <n v="0"/>
    <n v="0"/>
    <s v="FN-3922-Lt Truck/Van-FNCF"/>
    <x v="32"/>
    <n v="16"/>
    <s v="Nat Gas General Plant"/>
    <s v="3922-Trans-Light Trucks, Vans"/>
    <n v="0"/>
    <n v="0"/>
    <x v="3"/>
    <n v="0"/>
    <n v="0"/>
    <n v="0"/>
    <n v="1268907.95"/>
    <n v="0"/>
    <n v="0"/>
    <n v="0"/>
    <n v="0"/>
    <n v="0"/>
    <n v="0"/>
    <n v="0"/>
    <n v="8882.36"/>
    <n v="8882.36"/>
    <n v="0"/>
    <n v="247933.47"/>
    <n v="8882.36"/>
  </r>
  <r>
    <n v="1"/>
    <d v="2021-07-01T00:00:00"/>
    <d v="2021-08-01T00:00:00"/>
    <n v="200250"/>
    <x v="7"/>
    <n v="1268907.95"/>
    <n v="1268907.95"/>
    <n v="8.4000000000000005E-2"/>
    <n v="8882.36"/>
    <n v="256815.83"/>
    <n v="0"/>
    <n v="0"/>
    <n v="0"/>
    <n v="0"/>
    <n v="0"/>
    <n v="0"/>
    <n v="0"/>
    <n v="0"/>
    <n v="0"/>
    <n v="0"/>
    <n v="0"/>
    <s v="FN-3922-Lt Truck/Van-FNCF"/>
    <x v="32"/>
    <n v="16"/>
    <s v="Nat Gas General Plant"/>
    <s v="3922-Trans-Light Trucks, Vans"/>
    <n v="0"/>
    <n v="0"/>
    <x v="3"/>
    <n v="0"/>
    <n v="0"/>
    <n v="0"/>
    <n v="1268907.95"/>
    <n v="0"/>
    <n v="0"/>
    <n v="0"/>
    <n v="0"/>
    <n v="0"/>
    <n v="0"/>
    <n v="0"/>
    <n v="8882.36"/>
    <n v="8882.36"/>
    <n v="0"/>
    <n v="256815.83"/>
    <n v="8882.36"/>
  </r>
  <r>
    <n v="1"/>
    <d v="2021-07-01T00:00:00"/>
    <d v="2021-08-01T00:00:00"/>
    <n v="200296"/>
    <x v="6"/>
    <n v="289202.51"/>
    <n v="289202.51"/>
    <n v="8.4000000000000005E-2"/>
    <n v="2024.42"/>
    <n v="136471.94"/>
    <n v="0"/>
    <n v="0"/>
    <n v="0"/>
    <n v="0"/>
    <n v="0"/>
    <n v="0"/>
    <n v="0"/>
    <n v="0"/>
    <n v="0"/>
    <n v="0"/>
    <n v="0"/>
    <s v="FN-3922-Lt Truck/Van-FNFB"/>
    <x v="32"/>
    <n v="16"/>
    <s v="Nat Gas General Plant"/>
    <s v="3922-Trans-Light Trucks, Vans"/>
    <n v="0"/>
    <n v="0"/>
    <x v="3"/>
    <n v="0"/>
    <n v="0"/>
    <n v="0"/>
    <n v="289202.51"/>
    <n v="0"/>
    <n v="0"/>
    <n v="0"/>
    <n v="0"/>
    <n v="0"/>
    <n v="0"/>
    <n v="0"/>
    <n v="2024.42"/>
    <n v="2024.42"/>
    <n v="0"/>
    <n v="136471.94"/>
    <n v="2024.42"/>
  </r>
  <r>
    <n v="1"/>
    <d v="2021-07-01T00:00:00"/>
    <d v="2021-08-01T00:00:00"/>
    <n v="200296"/>
    <x v="7"/>
    <n v="289202.51"/>
    <n v="289202.51"/>
    <n v="8.4000000000000005E-2"/>
    <n v="2024.42"/>
    <n v="138496.35999999999"/>
    <n v="0"/>
    <n v="0"/>
    <n v="0"/>
    <n v="0"/>
    <n v="0"/>
    <n v="0"/>
    <n v="0"/>
    <n v="0"/>
    <n v="0"/>
    <n v="0"/>
    <n v="0"/>
    <s v="FN-3922-Lt Truck/Van-FNFB"/>
    <x v="32"/>
    <n v="16"/>
    <s v="Nat Gas General Plant"/>
    <s v="3922-Trans-Light Trucks, Vans"/>
    <n v="0"/>
    <n v="0"/>
    <x v="3"/>
    <n v="0"/>
    <n v="0"/>
    <n v="0"/>
    <n v="289202.51"/>
    <n v="0"/>
    <n v="0"/>
    <n v="0"/>
    <n v="0"/>
    <n v="0"/>
    <n v="0"/>
    <n v="0"/>
    <n v="2024.42"/>
    <n v="2024.42"/>
    <n v="0"/>
    <n v="138496.35999999999"/>
    <n v="2024.42"/>
  </r>
  <r>
    <n v="1"/>
    <d v="2021-07-01T00:00:00"/>
    <d v="2021-08-01T00:00:00"/>
    <n v="200342"/>
    <x v="6"/>
    <n v="2684237.7400000002"/>
    <n v="2684237.7400000002"/>
    <n v="8.4000000000000005E-2"/>
    <n v="18789.66"/>
    <n v="1575709.8"/>
    <n v="0"/>
    <n v="0"/>
    <n v="0"/>
    <n v="0"/>
    <n v="0"/>
    <n v="0"/>
    <n v="0"/>
    <n v="0"/>
    <n v="0"/>
    <n v="0"/>
    <n v="0"/>
    <s v="FN-3922-Lt Truck/Van-FNSF"/>
    <x v="32"/>
    <n v="16"/>
    <s v="Nat Gas General Plant"/>
    <s v="3922-Trans-Light Trucks, Vans"/>
    <n v="0"/>
    <n v="0"/>
    <x v="3"/>
    <n v="0"/>
    <n v="15668"/>
    <n v="0"/>
    <n v="2684237.7400000002"/>
    <n v="0"/>
    <n v="0"/>
    <n v="0"/>
    <n v="0"/>
    <n v="0"/>
    <n v="0"/>
    <n v="0"/>
    <n v="18789.66"/>
    <n v="18789.66"/>
    <n v="0"/>
    <n v="1591377.8"/>
    <n v="18789.66"/>
  </r>
  <r>
    <n v="1"/>
    <d v="2021-07-01T00:00:00"/>
    <d v="2021-08-01T00:00:00"/>
    <n v="200342"/>
    <x v="7"/>
    <n v="2745153.34"/>
    <n v="2745153.34"/>
    <n v="8.4000000000000005E-2"/>
    <n v="19216.07"/>
    <n v="1594925.87"/>
    <n v="0"/>
    <n v="0"/>
    <n v="0"/>
    <n v="0"/>
    <n v="0"/>
    <n v="0"/>
    <n v="0"/>
    <n v="0"/>
    <n v="0"/>
    <n v="0"/>
    <n v="0"/>
    <s v="FN-3922-Lt Truck/Van-FNSF"/>
    <x v="32"/>
    <n v="16"/>
    <s v="Nat Gas General Plant"/>
    <s v="3922-Trans-Light Trucks, Vans"/>
    <n v="0"/>
    <n v="0"/>
    <x v="3"/>
    <n v="0"/>
    <n v="15668"/>
    <n v="0"/>
    <n v="2745153.34"/>
    <n v="0"/>
    <n v="0"/>
    <n v="0"/>
    <n v="0"/>
    <n v="0"/>
    <n v="0"/>
    <n v="0"/>
    <n v="19216.07"/>
    <n v="19216.07"/>
    <n v="0"/>
    <n v="1610593.87"/>
    <n v="19216.07"/>
  </r>
  <r>
    <n v="1"/>
    <d v="2021-07-01T00:00:00"/>
    <d v="2021-08-01T00:00:00"/>
    <n v="179"/>
    <x v="6"/>
    <n v="0"/>
    <n v="0"/>
    <n v="0"/>
    <n v="0"/>
    <n v="0"/>
    <n v="0"/>
    <n v="0"/>
    <n v="0"/>
    <n v="0"/>
    <n v="0"/>
    <n v="0"/>
    <n v="0"/>
    <n v="0"/>
    <n v="0"/>
    <n v="0"/>
    <n v="0"/>
    <s v="FN-3923-HD Truck/Bobtail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79"/>
    <x v="7"/>
    <n v="0"/>
    <n v="0"/>
    <n v="0"/>
    <n v="0"/>
    <n v="0"/>
    <n v="0"/>
    <n v="0"/>
    <n v="0"/>
    <n v="0"/>
    <n v="0"/>
    <n v="0"/>
    <n v="0"/>
    <n v="0"/>
    <n v="0"/>
    <n v="0"/>
    <n v="0"/>
    <s v="FN-3923-HD Truck/Bobtail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51"/>
    <x v="6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C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51"/>
    <x v="7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C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97"/>
    <x v="6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FB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97"/>
    <x v="7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FB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43"/>
    <x v="6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S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43"/>
    <x v="7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S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80"/>
    <x v="6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80"/>
    <x v="7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52"/>
    <x v="6"/>
    <n v="23894.04"/>
    <n v="23894.04"/>
    <n v="5.8000000000000003E-2"/>
    <n v="115.49"/>
    <n v="6245.84"/>
    <n v="0"/>
    <n v="0"/>
    <n v="0"/>
    <n v="0"/>
    <n v="0"/>
    <n v="0"/>
    <n v="0"/>
    <n v="0"/>
    <n v="0"/>
    <n v="0"/>
    <n v="0"/>
    <s v="FN-3924-Trailers-FNCF"/>
    <x v="33"/>
    <n v="16"/>
    <s v="Nat Gas General Plant"/>
    <s v="3924-Transportation - Trailers"/>
    <n v="0"/>
    <n v="0"/>
    <x v="3"/>
    <n v="0"/>
    <n v="0"/>
    <n v="0"/>
    <n v="23894.04"/>
    <n v="0"/>
    <n v="0"/>
    <n v="0"/>
    <n v="0"/>
    <n v="0"/>
    <n v="0"/>
    <n v="0"/>
    <n v="115.49000000000001"/>
    <n v="115.49"/>
    <n v="0"/>
    <n v="6245.84"/>
    <n v="115.49"/>
  </r>
  <r>
    <n v="1"/>
    <d v="2021-07-01T00:00:00"/>
    <d v="2021-08-01T00:00:00"/>
    <n v="200252"/>
    <x v="7"/>
    <n v="23894.04"/>
    <n v="23894.04"/>
    <n v="5.8000000000000003E-2"/>
    <n v="115.49"/>
    <n v="6361.33"/>
    <n v="0"/>
    <n v="0"/>
    <n v="0"/>
    <n v="0"/>
    <n v="0"/>
    <n v="0"/>
    <n v="0"/>
    <n v="0"/>
    <n v="0"/>
    <n v="0"/>
    <n v="0"/>
    <s v="FN-3924-Trailers-FNCF"/>
    <x v="33"/>
    <n v="16"/>
    <s v="Nat Gas General Plant"/>
    <s v="3924-Transportation - Trailers"/>
    <n v="0"/>
    <n v="0"/>
    <x v="3"/>
    <n v="0"/>
    <n v="0"/>
    <n v="0"/>
    <n v="23894.04"/>
    <n v="0"/>
    <n v="0"/>
    <n v="0"/>
    <n v="0"/>
    <n v="0"/>
    <n v="0"/>
    <n v="0"/>
    <n v="115.49000000000001"/>
    <n v="115.49"/>
    <n v="0"/>
    <n v="6361.33"/>
    <n v="115.49"/>
  </r>
  <r>
    <n v="1"/>
    <d v="2021-07-01T00:00:00"/>
    <d v="2021-08-01T00:00:00"/>
    <n v="200298"/>
    <x v="6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-FNFB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98"/>
    <x v="7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-FNFB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44"/>
    <x v="6"/>
    <n v="45430.54"/>
    <n v="45430.54"/>
    <n v="5.8000000000000003E-2"/>
    <n v="219.58"/>
    <n v="38601.050000000003"/>
    <n v="0"/>
    <n v="0"/>
    <n v="0"/>
    <n v="0"/>
    <n v="0"/>
    <n v="0"/>
    <n v="0"/>
    <n v="0"/>
    <n v="0"/>
    <n v="0"/>
    <n v="0"/>
    <s v="FN-3924-Trailers-FNSF"/>
    <x v="33"/>
    <n v="16"/>
    <s v="Nat Gas General Plant"/>
    <s v="3924-Transportation - Trailers"/>
    <n v="0"/>
    <n v="0"/>
    <x v="3"/>
    <n v="0"/>
    <n v="0"/>
    <n v="0"/>
    <n v="45430.54"/>
    <n v="0"/>
    <n v="0"/>
    <n v="0"/>
    <n v="0"/>
    <n v="0"/>
    <n v="0"/>
    <n v="0"/>
    <n v="219.58"/>
    <n v="219.58"/>
    <n v="0"/>
    <n v="38601.050000000003"/>
    <n v="219.58"/>
  </r>
  <r>
    <n v="1"/>
    <d v="2021-07-01T00:00:00"/>
    <d v="2021-08-01T00:00:00"/>
    <n v="200344"/>
    <x v="7"/>
    <n v="45430.54"/>
    <n v="45430.54"/>
    <n v="5.8000000000000003E-2"/>
    <n v="219.58"/>
    <n v="38820.629999999997"/>
    <n v="0"/>
    <n v="0"/>
    <n v="0"/>
    <n v="0"/>
    <n v="0"/>
    <n v="0"/>
    <n v="0"/>
    <n v="0"/>
    <n v="0"/>
    <n v="0"/>
    <n v="0"/>
    <s v="FN-3924-Trailers-FNSF"/>
    <x v="33"/>
    <n v="16"/>
    <s v="Nat Gas General Plant"/>
    <s v="3924-Transportation - Trailers"/>
    <n v="0"/>
    <n v="0"/>
    <x v="3"/>
    <n v="0"/>
    <n v="0"/>
    <n v="0"/>
    <n v="45430.54"/>
    <n v="0"/>
    <n v="0"/>
    <n v="0"/>
    <n v="0"/>
    <n v="0"/>
    <n v="0"/>
    <n v="0"/>
    <n v="219.58"/>
    <n v="219.58"/>
    <n v="0"/>
    <n v="38820.629999999997"/>
    <n v="219.58"/>
  </r>
  <r>
    <n v="1"/>
    <d v="2021-07-01T00:00:00"/>
    <d v="2021-08-01T00:00:00"/>
    <n v="176"/>
    <x v="6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76"/>
    <x v="7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48"/>
    <x v="6"/>
    <n v="0"/>
    <n v="0"/>
    <n v="0.17399999999999999"/>
    <n v="0"/>
    <n v="275.32"/>
    <n v="0"/>
    <n v="0"/>
    <n v="0"/>
    <n v="0"/>
    <n v="0"/>
    <n v="0"/>
    <n v="0"/>
    <n v="0"/>
    <n v="0"/>
    <n v="0"/>
    <n v="0"/>
    <s v="FN-3920-Transp Equip-FNCF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275.32"/>
    <n v="0"/>
  </r>
  <r>
    <n v="1"/>
    <d v="2021-07-01T00:00:00"/>
    <d v="2021-08-01T00:00:00"/>
    <n v="200248"/>
    <x v="7"/>
    <n v="0"/>
    <n v="0"/>
    <n v="0.17399999999999999"/>
    <n v="0"/>
    <n v="275.32"/>
    <n v="0"/>
    <n v="0"/>
    <n v="0"/>
    <n v="0"/>
    <n v="0"/>
    <n v="0"/>
    <n v="0"/>
    <n v="0"/>
    <n v="0"/>
    <n v="0"/>
    <n v="0"/>
    <s v="FN-3920-Transp Equip-FNCF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275.32"/>
    <n v="0"/>
  </r>
  <r>
    <n v="1"/>
    <d v="2021-07-01T00:00:00"/>
    <d v="2021-08-01T00:00:00"/>
    <n v="200294"/>
    <x v="6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FB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94"/>
    <x v="7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FB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40"/>
    <x v="6"/>
    <n v="18987.63"/>
    <n v="18987.63"/>
    <n v="0.17399999999999999"/>
    <n v="275.32"/>
    <n v="550.64"/>
    <n v="0"/>
    <n v="0"/>
    <n v="0"/>
    <n v="0"/>
    <n v="0"/>
    <n v="0"/>
    <n v="0"/>
    <n v="0"/>
    <n v="0"/>
    <n v="0"/>
    <n v="0"/>
    <s v="FN-3920-Transp Equip-FNSF"/>
    <x v="34"/>
    <n v="16"/>
    <s v="Nat Gas General Plant"/>
    <s v="392-Transportation Equipment"/>
    <n v="0"/>
    <n v="0"/>
    <x v="3"/>
    <n v="0"/>
    <n v="0"/>
    <n v="0"/>
    <n v="18987.63"/>
    <n v="0"/>
    <n v="0"/>
    <n v="0"/>
    <n v="0"/>
    <n v="0"/>
    <n v="0"/>
    <n v="0"/>
    <n v="275.32"/>
    <n v="275.32"/>
    <n v="0"/>
    <n v="550.64"/>
    <n v="275.32"/>
  </r>
  <r>
    <n v="1"/>
    <d v="2021-07-01T00:00:00"/>
    <d v="2021-08-01T00:00:00"/>
    <n v="200340"/>
    <x v="7"/>
    <n v="18987.63"/>
    <n v="18987.63"/>
    <n v="0.17399999999999999"/>
    <n v="275.32"/>
    <n v="825.96"/>
    <n v="0"/>
    <n v="0"/>
    <n v="0"/>
    <n v="0"/>
    <n v="0"/>
    <n v="0"/>
    <n v="0"/>
    <n v="0"/>
    <n v="0"/>
    <n v="0"/>
    <n v="0"/>
    <s v="FN-3920-Transp Equip-FNSF"/>
    <x v="34"/>
    <n v="16"/>
    <s v="Nat Gas General Plant"/>
    <s v="392-Transportation Equipment"/>
    <n v="0"/>
    <n v="0"/>
    <x v="3"/>
    <n v="0"/>
    <n v="0"/>
    <n v="0"/>
    <n v="18987.63"/>
    <n v="0"/>
    <n v="0"/>
    <n v="0"/>
    <n v="0"/>
    <n v="0"/>
    <n v="0"/>
    <n v="0"/>
    <n v="275.32"/>
    <n v="275.32"/>
    <n v="0"/>
    <n v="825.96"/>
    <n v="275.32"/>
  </r>
  <r>
    <n v="1"/>
    <d v="2021-07-01T00:00:00"/>
    <d v="2021-08-01T00:00:00"/>
    <n v="181"/>
    <x v="6"/>
    <n v="0"/>
    <n v="0"/>
    <n v="3.8461500000000003E-2"/>
    <n v="0"/>
    <n v="-167.75"/>
    <n v="0"/>
    <n v="0"/>
    <n v="0"/>
    <n v="0"/>
    <n v="0"/>
    <n v="0"/>
    <n v="0"/>
    <n v="0"/>
    <n v="0"/>
    <n v="-15.25"/>
    <n v="0"/>
    <s v="FN-3930-Stores Equip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-15.25"/>
    <n v="0"/>
    <n v="-167.75"/>
    <n v="-15.25"/>
  </r>
  <r>
    <n v="1"/>
    <d v="2021-07-01T00:00:00"/>
    <d v="2021-08-01T00:00:00"/>
    <n v="181"/>
    <x v="7"/>
    <n v="0"/>
    <n v="0"/>
    <n v="3.8461500000000003E-2"/>
    <n v="0"/>
    <n v="-183"/>
    <n v="0"/>
    <n v="0"/>
    <n v="0"/>
    <n v="0"/>
    <n v="0"/>
    <n v="0"/>
    <n v="0"/>
    <n v="0"/>
    <n v="0"/>
    <n v="-15.25"/>
    <n v="0"/>
    <s v="FN-3930-Stores Equip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-15.25"/>
    <n v="0"/>
    <n v="-183"/>
    <n v="-15.25"/>
  </r>
  <r>
    <n v="1"/>
    <d v="2021-07-01T00:00:00"/>
    <d v="2021-08-01T00:00:00"/>
    <n v="200253"/>
    <x v="6"/>
    <n v="5773.36"/>
    <n v="5773.36"/>
    <n v="3.8461500000000003E-2"/>
    <n v="18.5"/>
    <n v="668.06"/>
    <n v="0"/>
    <n v="0"/>
    <n v="0"/>
    <n v="0"/>
    <n v="0"/>
    <n v="0"/>
    <n v="0"/>
    <n v="0"/>
    <n v="0"/>
    <n v="0"/>
    <n v="0"/>
    <s v="FN-3930-Stores Equip-FNCF"/>
    <x v="45"/>
    <n v="16"/>
    <s v="Nat Gas General Plant"/>
    <s v="393-Stores Equipment"/>
    <n v="0"/>
    <n v="0"/>
    <x v="3"/>
    <n v="0"/>
    <n v="0"/>
    <n v="0"/>
    <n v="5773.36"/>
    <n v="0"/>
    <n v="0"/>
    <n v="0"/>
    <n v="0"/>
    <n v="0"/>
    <n v="0"/>
    <n v="0"/>
    <n v="18.5"/>
    <n v="18.5"/>
    <n v="0"/>
    <n v="668.06"/>
    <n v="18.5"/>
  </r>
  <r>
    <n v="1"/>
    <d v="2021-07-01T00:00:00"/>
    <d v="2021-08-01T00:00:00"/>
    <n v="200253"/>
    <x v="7"/>
    <n v="5773.36"/>
    <n v="5773.36"/>
    <n v="3.8461500000000003E-2"/>
    <n v="18.5"/>
    <n v="686.56"/>
    <n v="0"/>
    <n v="0"/>
    <n v="0"/>
    <n v="0"/>
    <n v="0"/>
    <n v="0"/>
    <n v="0"/>
    <n v="0"/>
    <n v="0"/>
    <n v="0"/>
    <n v="0"/>
    <s v="FN-3930-Stores Equip-FNCF"/>
    <x v="45"/>
    <n v="16"/>
    <s v="Nat Gas General Plant"/>
    <s v="393-Stores Equipment"/>
    <n v="0"/>
    <n v="0"/>
    <x v="3"/>
    <n v="0"/>
    <n v="0"/>
    <n v="0"/>
    <n v="5773.36"/>
    <n v="0"/>
    <n v="0"/>
    <n v="0"/>
    <n v="0"/>
    <n v="0"/>
    <n v="0"/>
    <n v="0"/>
    <n v="18.5"/>
    <n v="18.5"/>
    <n v="0"/>
    <n v="686.56"/>
    <n v="18.5"/>
  </r>
  <r>
    <n v="1"/>
    <d v="2021-07-01T00:00:00"/>
    <d v="2021-08-01T00:00:00"/>
    <n v="200299"/>
    <x v="6"/>
    <n v="0"/>
    <n v="0"/>
    <n v="3.8461500000000003E-2"/>
    <n v="0"/>
    <n v="0"/>
    <n v="0"/>
    <n v="0"/>
    <n v="0"/>
    <n v="0"/>
    <n v="0"/>
    <n v="0"/>
    <n v="0"/>
    <n v="0"/>
    <n v="0"/>
    <n v="0"/>
    <n v="0"/>
    <s v="FN-3930-Stores Equip-FNFB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99"/>
    <x v="7"/>
    <n v="0"/>
    <n v="0"/>
    <n v="3.8461500000000003E-2"/>
    <n v="0"/>
    <n v="0"/>
    <n v="0"/>
    <n v="0"/>
    <n v="0"/>
    <n v="0"/>
    <n v="0"/>
    <n v="0"/>
    <n v="0"/>
    <n v="0"/>
    <n v="0"/>
    <n v="0"/>
    <n v="0"/>
    <s v="FN-3930-Stores Equip-FNFB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45"/>
    <x v="6"/>
    <n v="22736.77"/>
    <n v="22736.77"/>
    <n v="3.8461500000000003E-2"/>
    <n v="72.87"/>
    <n v="13488.94"/>
    <n v="0"/>
    <n v="0"/>
    <n v="0"/>
    <n v="0"/>
    <n v="0"/>
    <n v="0"/>
    <n v="0"/>
    <n v="0"/>
    <n v="0"/>
    <n v="0"/>
    <n v="0"/>
    <s v="FN-3930-Stores Equip-FNSF"/>
    <x v="45"/>
    <n v="16"/>
    <s v="Nat Gas General Plant"/>
    <s v="393-Stores Equipment"/>
    <n v="0"/>
    <n v="0"/>
    <x v="3"/>
    <n v="0"/>
    <n v="0"/>
    <n v="0"/>
    <n v="22736.77"/>
    <n v="0"/>
    <n v="0"/>
    <n v="0"/>
    <n v="0"/>
    <n v="0"/>
    <n v="0"/>
    <n v="0"/>
    <n v="72.87"/>
    <n v="72.87"/>
    <n v="0"/>
    <n v="13488.94"/>
    <n v="72.87"/>
  </r>
  <r>
    <n v="1"/>
    <d v="2021-07-01T00:00:00"/>
    <d v="2021-08-01T00:00:00"/>
    <n v="200345"/>
    <x v="7"/>
    <n v="22736.77"/>
    <n v="22736.77"/>
    <n v="3.8461500000000003E-2"/>
    <n v="72.87"/>
    <n v="13561.81"/>
    <n v="0"/>
    <n v="0"/>
    <n v="0"/>
    <n v="0"/>
    <n v="0"/>
    <n v="0"/>
    <n v="0"/>
    <n v="0"/>
    <n v="0"/>
    <n v="0"/>
    <n v="0"/>
    <s v="FN-3930-Stores Equip-FNSF"/>
    <x v="45"/>
    <n v="16"/>
    <s v="Nat Gas General Plant"/>
    <s v="393-Stores Equipment"/>
    <n v="0"/>
    <n v="0"/>
    <x v="3"/>
    <n v="0"/>
    <n v="0"/>
    <n v="0"/>
    <n v="22736.77"/>
    <n v="0"/>
    <n v="0"/>
    <n v="0"/>
    <n v="0"/>
    <n v="0"/>
    <n v="0"/>
    <n v="0"/>
    <n v="72.87"/>
    <n v="72.87"/>
    <n v="0"/>
    <n v="13561.81"/>
    <n v="72.87"/>
  </r>
  <r>
    <n v="1"/>
    <d v="2021-07-01T00:00:00"/>
    <d v="2021-08-01T00:00:00"/>
    <n v="182"/>
    <x v="6"/>
    <n v="0"/>
    <n v="0"/>
    <n v="6.6666699999999995E-2"/>
    <n v="0"/>
    <n v="10598.5"/>
    <n v="0"/>
    <n v="0"/>
    <n v="0"/>
    <n v="0"/>
    <n v="0"/>
    <n v="0"/>
    <n v="0"/>
    <n v="0"/>
    <n v="0"/>
    <n v="963.5"/>
    <n v="0"/>
    <s v="FN-3940-Tools/Shop Eq"/>
    <x v="35"/>
    <n v="16"/>
    <s v="Nat Gas General Plant"/>
    <s v="394-Tools, Shop &amp; Garage Equip"/>
    <n v="0"/>
    <n v="0"/>
    <x v="3"/>
    <n v="0"/>
    <n v="0"/>
    <n v="0"/>
    <n v="0"/>
    <n v="0"/>
    <n v="0"/>
    <n v="0"/>
    <n v="0"/>
    <n v="0"/>
    <n v="0"/>
    <n v="0"/>
    <n v="0"/>
    <n v="963.5"/>
    <n v="0"/>
    <n v="10598.5"/>
    <n v="963.5"/>
  </r>
  <r>
    <n v="1"/>
    <d v="2021-07-01T00:00:00"/>
    <d v="2021-08-01T00:00:00"/>
    <n v="182"/>
    <x v="7"/>
    <n v="0"/>
    <n v="0"/>
    <n v="6.6666699999999995E-2"/>
    <n v="0"/>
    <n v="11562"/>
    <n v="0"/>
    <n v="0"/>
    <n v="0"/>
    <n v="0"/>
    <n v="0"/>
    <n v="0"/>
    <n v="0"/>
    <n v="0"/>
    <n v="0"/>
    <n v="963.5"/>
    <n v="0"/>
    <s v="FN-3940-Tools/Shop Eq"/>
    <x v="35"/>
    <n v="16"/>
    <s v="Nat Gas General Plant"/>
    <s v="394-Tools, Shop &amp; Garage Equip"/>
    <n v="0"/>
    <n v="0"/>
    <x v="3"/>
    <n v="0"/>
    <n v="0"/>
    <n v="0"/>
    <n v="0"/>
    <n v="0"/>
    <n v="0"/>
    <n v="0"/>
    <n v="0"/>
    <n v="0"/>
    <n v="0"/>
    <n v="0"/>
    <n v="0"/>
    <n v="963.5"/>
    <n v="0"/>
    <n v="11562"/>
    <n v="963.5"/>
  </r>
  <r>
    <n v="1"/>
    <d v="2021-07-01T00:00:00"/>
    <d v="2021-08-01T00:00:00"/>
    <n v="200254"/>
    <x v="6"/>
    <n v="183625.79"/>
    <n v="183625.79"/>
    <n v="6.6666699999999995E-2"/>
    <n v="1020.14"/>
    <n v="-8948.92"/>
    <n v="0"/>
    <n v="0"/>
    <n v="0"/>
    <n v="0"/>
    <n v="0"/>
    <n v="0"/>
    <n v="0"/>
    <n v="0"/>
    <n v="0"/>
    <n v="0"/>
    <n v="0"/>
    <s v="FN-3940-Tools/Shop Eq-FNCF"/>
    <x v="35"/>
    <n v="16"/>
    <s v="Nat Gas General Plant"/>
    <s v="394-Tools, Shop &amp; Garage Equip"/>
    <n v="0"/>
    <n v="0"/>
    <x v="3"/>
    <n v="0"/>
    <n v="0"/>
    <n v="0"/>
    <n v="183625.79"/>
    <n v="0"/>
    <n v="0"/>
    <n v="0"/>
    <n v="0"/>
    <n v="0"/>
    <n v="0"/>
    <n v="0"/>
    <n v="1020.14"/>
    <n v="1020.14"/>
    <n v="0"/>
    <n v="-8948.92"/>
    <n v="1020.14"/>
  </r>
  <r>
    <n v="1"/>
    <d v="2021-07-01T00:00:00"/>
    <d v="2021-08-01T00:00:00"/>
    <n v="200254"/>
    <x v="7"/>
    <n v="196518.69"/>
    <n v="196518.69"/>
    <n v="6.6666699999999995E-2"/>
    <n v="1091.77"/>
    <n v="-7857.15"/>
    <n v="0"/>
    <n v="0"/>
    <n v="0"/>
    <n v="0"/>
    <n v="0"/>
    <n v="0"/>
    <n v="0"/>
    <n v="0"/>
    <n v="0"/>
    <n v="0"/>
    <n v="0"/>
    <s v="FN-3940-Tools/Shop Eq-FNCF"/>
    <x v="35"/>
    <n v="16"/>
    <s v="Nat Gas General Plant"/>
    <s v="394-Tools, Shop &amp; Garage Equip"/>
    <n v="0"/>
    <n v="0"/>
    <x v="3"/>
    <n v="0"/>
    <n v="0"/>
    <n v="0"/>
    <n v="196518.69"/>
    <n v="0"/>
    <n v="0"/>
    <n v="0"/>
    <n v="0"/>
    <n v="0"/>
    <n v="0"/>
    <n v="0"/>
    <n v="1091.77"/>
    <n v="1091.77"/>
    <n v="0"/>
    <n v="-7857.15"/>
    <n v="1091.77"/>
  </r>
  <r>
    <n v="1"/>
    <d v="2021-07-01T00:00:00"/>
    <d v="2021-08-01T00:00:00"/>
    <n v="200300"/>
    <x v="6"/>
    <n v="202949.72"/>
    <n v="202949.72"/>
    <n v="6.6666699999999995E-2"/>
    <n v="1127.5"/>
    <n v="67283.47"/>
    <n v="0"/>
    <n v="0"/>
    <n v="0"/>
    <n v="0"/>
    <n v="0"/>
    <n v="0"/>
    <n v="0"/>
    <n v="0"/>
    <n v="0"/>
    <n v="0"/>
    <n v="0"/>
    <s v="FN-3940-Tools/Shop Eq-FNFB"/>
    <x v="35"/>
    <n v="16"/>
    <s v="Nat Gas General Plant"/>
    <s v="394-Tools, Shop &amp; Garage Equip"/>
    <n v="0"/>
    <n v="0"/>
    <x v="3"/>
    <n v="0"/>
    <n v="0"/>
    <n v="0"/>
    <n v="202949.72"/>
    <n v="0"/>
    <n v="0"/>
    <n v="0"/>
    <n v="0"/>
    <n v="0"/>
    <n v="0"/>
    <n v="0"/>
    <n v="1127.5"/>
    <n v="1127.5"/>
    <n v="0"/>
    <n v="67283.47"/>
    <n v="1127.5"/>
  </r>
  <r>
    <n v="1"/>
    <d v="2021-07-01T00:00:00"/>
    <d v="2021-08-01T00:00:00"/>
    <n v="200300"/>
    <x v="7"/>
    <n v="202949.72"/>
    <n v="202949.72"/>
    <n v="6.6666699999999995E-2"/>
    <n v="1127.5"/>
    <n v="68410.97"/>
    <n v="0"/>
    <n v="0"/>
    <n v="0"/>
    <n v="0"/>
    <n v="0"/>
    <n v="0"/>
    <n v="0"/>
    <n v="0"/>
    <n v="0"/>
    <n v="0"/>
    <n v="0"/>
    <s v="FN-3940-Tools/Shop Eq-FNFB"/>
    <x v="35"/>
    <n v="16"/>
    <s v="Nat Gas General Plant"/>
    <s v="394-Tools, Shop &amp; Garage Equip"/>
    <n v="0"/>
    <n v="0"/>
    <x v="3"/>
    <n v="0"/>
    <n v="0"/>
    <n v="0"/>
    <n v="202949.72"/>
    <n v="0"/>
    <n v="0"/>
    <n v="0"/>
    <n v="0"/>
    <n v="0"/>
    <n v="0"/>
    <n v="0"/>
    <n v="1127.5"/>
    <n v="1127.5"/>
    <n v="0"/>
    <n v="68410.97"/>
    <n v="1127.5"/>
  </r>
  <r>
    <n v="1"/>
    <d v="2021-07-01T00:00:00"/>
    <d v="2021-08-01T00:00:00"/>
    <n v="200346"/>
    <x v="6"/>
    <n v="345884.04"/>
    <n v="345884.04"/>
    <n v="6.6666699999999995E-2"/>
    <n v="1921.58"/>
    <n v="356803.23"/>
    <n v="1921.58"/>
    <n v="0"/>
    <n v="-1921.58"/>
    <n v="0"/>
    <n v="0"/>
    <n v="0"/>
    <n v="0"/>
    <n v="0"/>
    <n v="0"/>
    <n v="0"/>
    <n v="0"/>
    <s v="FN-3940-Tools/Shop Eq-FNSF"/>
    <x v="35"/>
    <n v="16"/>
    <s v="Nat Gas General Plant"/>
    <s v="394-Tools, Shop &amp; Garage Equip"/>
    <n v="0"/>
    <n v="0"/>
    <x v="3"/>
    <n v="0"/>
    <n v="0"/>
    <n v="0"/>
    <n v="345884.04"/>
    <n v="0"/>
    <n v="0"/>
    <n v="0"/>
    <n v="0"/>
    <n v="0"/>
    <n v="0"/>
    <n v="0"/>
    <n v="1921.58"/>
    <n v="1921.58"/>
    <n v="0"/>
    <n v="356803.23"/>
    <n v="1921.58"/>
  </r>
  <r>
    <n v="1"/>
    <d v="2021-07-01T00:00:00"/>
    <d v="2021-08-01T00:00:00"/>
    <n v="200346"/>
    <x v="7"/>
    <n v="347342.04"/>
    <n v="347342.04"/>
    <n v="6.6666699999999995E-2"/>
    <n v="1929.68"/>
    <n v="356803.23"/>
    <n v="0"/>
    <n v="0"/>
    <n v="-1929.68"/>
    <n v="0"/>
    <n v="0"/>
    <n v="0"/>
    <n v="0"/>
    <n v="0"/>
    <n v="0"/>
    <n v="0"/>
    <n v="0"/>
    <s v="FN-3940-Tools/Shop Eq-FNSF"/>
    <x v="35"/>
    <n v="16"/>
    <s v="Nat Gas General Plant"/>
    <s v="394-Tools, Shop &amp; Garage Equip"/>
    <n v="0"/>
    <n v="0"/>
    <x v="3"/>
    <n v="0"/>
    <n v="0"/>
    <n v="0"/>
    <n v="347342.04"/>
    <n v="0"/>
    <n v="0"/>
    <n v="0"/>
    <n v="0"/>
    <n v="0"/>
    <n v="0"/>
    <n v="0"/>
    <n v="0"/>
    <n v="0"/>
    <n v="0"/>
    <n v="356803.23"/>
    <n v="0"/>
  </r>
  <r>
    <n v="1"/>
    <d v="2021-07-01T00:00:00"/>
    <d v="2021-08-01T00:00:00"/>
    <n v="183"/>
    <x v="6"/>
    <n v="0"/>
    <n v="0"/>
    <n v="0"/>
    <n v="0"/>
    <n v="0"/>
    <n v="0"/>
    <n v="0"/>
    <n v="0"/>
    <n v="0"/>
    <n v="0"/>
    <n v="0"/>
    <n v="0"/>
    <n v="0"/>
    <n v="0"/>
    <n v="0"/>
    <n v="0"/>
    <s v="FN-3950-Lab Equip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83"/>
    <x v="7"/>
    <n v="0"/>
    <n v="0"/>
    <n v="0"/>
    <n v="0"/>
    <n v="0"/>
    <n v="0"/>
    <n v="0"/>
    <n v="0"/>
    <n v="0"/>
    <n v="0"/>
    <n v="0"/>
    <n v="0"/>
    <n v="0"/>
    <n v="0"/>
    <n v="0"/>
    <n v="0"/>
    <s v="FN-3950-Lab Equip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55"/>
    <x v="6"/>
    <n v="0"/>
    <n v="0"/>
    <n v="0"/>
    <n v="0"/>
    <n v="0"/>
    <n v="0"/>
    <n v="0"/>
    <n v="0"/>
    <n v="0"/>
    <n v="0"/>
    <n v="0"/>
    <n v="0"/>
    <n v="0"/>
    <n v="0"/>
    <n v="0"/>
    <n v="0"/>
    <s v="FN-3950-Lab Equip-FNC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55"/>
    <x v="7"/>
    <n v="0"/>
    <n v="0"/>
    <n v="0"/>
    <n v="0"/>
    <n v="0"/>
    <n v="0"/>
    <n v="0"/>
    <n v="0"/>
    <n v="0"/>
    <n v="0"/>
    <n v="0"/>
    <n v="0"/>
    <n v="0"/>
    <n v="0"/>
    <n v="0"/>
    <n v="0"/>
    <s v="FN-3950-Lab Equip-FNC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01"/>
    <x v="6"/>
    <n v="0"/>
    <n v="0"/>
    <n v="0"/>
    <n v="0"/>
    <n v="0"/>
    <n v="0"/>
    <n v="0"/>
    <n v="0"/>
    <n v="0"/>
    <n v="0"/>
    <n v="0"/>
    <n v="0"/>
    <n v="0"/>
    <n v="0"/>
    <n v="0"/>
    <n v="0"/>
    <s v="FN-3950-Lab Equip-FNFB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01"/>
    <x v="7"/>
    <n v="0"/>
    <n v="0"/>
    <n v="0"/>
    <n v="0"/>
    <n v="0"/>
    <n v="0"/>
    <n v="0"/>
    <n v="0"/>
    <n v="0"/>
    <n v="0"/>
    <n v="0"/>
    <n v="0"/>
    <n v="0"/>
    <n v="0"/>
    <n v="0"/>
    <n v="0"/>
    <s v="FN-3950-Lab Equip-FNFB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47"/>
    <x v="6"/>
    <n v="0"/>
    <n v="0"/>
    <n v="0"/>
    <n v="0"/>
    <n v="0"/>
    <n v="0"/>
    <n v="0"/>
    <n v="0"/>
    <n v="0"/>
    <n v="0"/>
    <n v="0"/>
    <n v="0"/>
    <n v="0"/>
    <n v="0"/>
    <n v="0"/>
    <n v="0"/>
    <s v="FN-3950-Lab Equip-FNS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47"/>
    <x v="7"/>
    <n v="0"/>
    <n v="0"/>
    <n v="0"/>
    <n v="0"/>
    <n v="0"/>
    <n v="0"/>
    <n v="0"/>
    <n v="0"/>
    <n v="0"/>
    <n v="0"/>
    <n v="0"/>
    <n v="0"/>
    <n v="0"/>
    <n v="0"/>
    <n v="0"/>
    <n v="0"/>
    <s v="FN-3950-Lab Equip-FNS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84"/>
    <x v="6"/>
    <n v="0"/>
    <n v="0"/>
    <n v="5.0999999999999997E-2"/>
    <n v="0"/>
    <n v="0"/>
    <n v="0"/>
    <n v="0"/>
    <n v="0"/>
    <n v="0"/>
    <n v="0"/>
    <n v="0"/>
    <n v="0"/>
    <n v="0"/>
    <n v="0"/>
    <n v="0"/>
    <n v="0"/>
    <s v="FN-3960-Pwr Op Equip"/>
    <x v="36"/>
    <n v="16"/>
    <s v="Nat Gas General Plant"/>
    <s v="396-Power Operate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84"/>
    <x v="7"/>
    <n v="0"/>
    <n v="0"/>
    <n v="5.0999999999999997E-2"/>
    <n v="0"/>
    <n v="0"/>
    <n v="0"/>
    <n v="0"/>
    <n v="0"/>
    <n v="0"/>
    <n v="0"/>
    <n v="0"/>
    <n v="0"/>
    <n v="0"/>
    <n v="0"/>
    <n v="0"/>
    <n v="0"/>
    <s v="FN-3960-Pwr Op Equip"/>
    <x v="36"/>
    <n v="16"/>
    <s v="Nat Gas General Plant"/>
    <s v="396-Power Operate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56"/>
    <x v="6"/>
    <n v="355061.15"/>
    <n v="355061.15"/>
    <n v="5.0999999999999997E-2"/>
    <n v="1509.01"/>
    <n v="96742.1"/>
    <n v="0"/>
    <n v="0"/>
    <n v="0"/>
    <n v="0"/>
    <n v="0"/>
    <n v="0"/>
    <n v="0"/>
    <n v="0"/>
    <n v="0"/>
    <n v="0"/>
    <n v="0"/>
    <s v="FN-3960-Pwr Op Equip-FNCF"/>
    <x v="36"/>
    <n v="16"/>
    <s v="Nat Gas General Plant"/>
    <s v="396-Power Operated Equipment"/>
    <n v="0"/>
    <n v="0"/>
    <x v="3"/>
    <n v="0"/>
    <n v="0"/>
    <n v="0"/>
    <n v="355061.15"/>
    <n v="0"/>
    <n v="0"/>
    <n v="0"/>
    <n v="0"/>
    <n v="0"/>
    <n v="0"/>
    <n v="0"/>
    <n v="1509.01"/>
    <n v="1509.01"/>
    <n v="0"/>
    <n v="96742.1"/>
    <n v="1509.01"/>
  </r>
  <r>
    <n v="1"/>
    <d v="2021-07-01T00:00:00"/>
    <d v="2021-08-01T00:00:00"/>
    <n v="200256"/>
    <x v="7"/>
    <n v="355061.15"/>
    <n v="355061.15"/>
    <n v="5.0999999999999997E-2"/>
    <n v="1509.01"/>
    <n v="98251.11"/>
    <n v="0"/>
    <n v="0"/>
    <n v="0"/>
    <n v="0"/>
    <n v="0"/>
    <n v="0"/>
    <n v="0"/>
    <n v="0"/>
    <n v="0"/>
    <n v="0"/>
    <n v="0"/>
    <s v="FN-3960-Pwr Op Equip-FNCF"/>
    <x v="36"/>
    <n v="16"/>
    <s v="Nat Gas General Plant"/>
    <s v="396-Power Operated Equipment"/>
    <n v="0"/>
    <n v="0"/>
    <x v="3"/>
    <n v="0"/>
    <n v="0"/>
    <n v="0"/>
    <n v="355061.15"/>
    <n v="0"/>
    <n v="0"/>
    <n v="0"/>
    <n v="0"/>
    <n v="0"/>
    <n v="0"/>
    <n v="0"/>
    <n v="1509.01"/>
    <n v="1509.01"/>
    <n v="0"/>
    <n v="98251.11"/>
    <n v="1509.01"/>
  </r>
  <r>
    <n v="1"/>
    <d v="2021-07-01T00:00:00"/>
    <d v="2021-08-01T00:00:00"/>
    <n v="200302"/>
    <x v="6"/>
    <n v="95136.76"/>
    <n v="95136.76"/>
    <n v="5.0999999999999997E-2"/>
    <n v="404.33"/>
    <n v="15660.95"/>
    <n v="0"/>
    <n v="0"/>
    <n v="0"/>
    <n v="0"/>
    <n v="0"/>
    <n v="0"/>
    <n v="0"/>
    <n v="0"/>
    <n v="0"/>
    <n v="0"/>
    <n v="0"/>
    <s v="FN-3960-Pwr Op Equip-FNFB"/>
    <x v="36"/>
    <n v="16"/>
    <s v="Nat Gas General Plant"/>
    <s v="396-Power Operated Equipment"/>
    <n v="0"/>
    <n v="0"/>
    <x v="3"/>
    <n v="0"/>
    <n v="0"/>
    <n v="0"/>
    <n v="95136.76"/>
    <n v="0"/>
    <n v="0"/>
    <n v="0"/>
    <n v="0"/>
    <n v="0"/>
    <n v="0"/>
    <n v="0"/>
    <n v="404.33"/>
    <n v="404.33"/>
    <n v="0"/>
    <n v="15660.95"/>
    <n v="404.33"/>
  </r>
  <r>
    <n v="1"/>
    <d v="2021-07-01T00:00:00"/>
    <d v="2021-08-01T00:00:00"/>
    <n v="200302"/>
    <x v="7"/>
    <n v="95136.76"/>
    <n v="95136.76"/>
    <n v="5.0999999999999997E-2"/>
    <n v="404.33"/>
    <n v="16065.28"/>
    <n v="0"/>
    <n v="0"/>
    <n v="0"/>
    <n v="0"/>
    <n v="0"/>
    <n v="0"/>
    <n v="0"/>
    <n v="0"/>
    <n v="0"/>
    <n v="0"/>
    <n v="0"/>
    <s v="FN-3960-Pwr Op Equip-FNFB"/>
    <x v="36"/>
    <n v="16"/>
    <s v="Nat Gas General Plant"/>
    <s v="396-Power Operated Equipment"/>
    <n v="0"/>
    <n v="0"/>
    <x v="3"/>
    <n v="0"/>
    <n v="0"/>
    <n v="0"/>
    <n v="95136.76"/>
    <n v="0"/>
    <n v="0"/>
    <n v="0"/>
    <n v="0"/>
    <n v="0"/>
    <n v="0"/>
    <n v="0"/>
    <n v="404.33"/>
    <n v="404.33"/>
    <n v="0"/>
    <n v="16065.28"/>
    <n v="404.33"/>
  </r>
  <r>
    <n v="1"/>
    <d v="2021-07-01T00:00:00"/>
    <d v="2021-08-01T00:00:00"/>
    <n v="200348"/>
    <x v="6"/>
    <n v="507151.82"/>
    <n v="507151.82"/>
    <n v="5.0999999999999997E-2"/>
    <n v="2155.4"/>
    <n v="314166.36"/>
    <n v="0"/>
    <n v="0"/>
    <n v="0"/>
    <n v="0"/>
    <n v="0"/>
    <n v="0"/>
    <n v="0"/>
    <n v="0"/>
    <n v="0"/>
    <n v="0"/>
    <n v="0"/>
    <s v="FN-3960-Pwr Op Equip-FNSF"/>
    <x v="36"/>
    <n v="16"/>
    <s v="Nat Gas General Plant"/>
    <s v="396-Power Operated Equipment"/>
    <n v="0"/>
    <n v="0"/>
    <x v="3"/>
    <n v="0"/>
    <n v="0"/>
    <n v="0"/>
    <n v="507151.82"/>
    <n v="0"/>
    <n v="0"/>
    <n v="0"/>
    <n v="0"/>
    <n v="0"/>
    <n v="0"/>
    <n v="0"/>
    <n v="2155.4"/>
    <n v="2155.4"/>
    <n v="0"/>
    <n v="314166.36"/>
    <n v="2155.4"/>
  </r>
  <r>
    <n v="1"/>
    <d v="2021-07-01T00:00:00"/>
    <d v="2021-08-01T00:00:00"/>
    <n v="200348"/>
    <x v="7"/>
    <n v="507151.82"/>
    <n v="507151.82"/>
    <n v="5.0999999999999997E-2"/>
    <n v="2155.4"/>
    <n v="316321.76"/>
    <n v="0"/>
    <n v="0"/>
    <n v="0"/>
    <n v="0"/>
    <n v="0"/>
    <n v="0"/>
    <n v="0"/>
    <n v="0"/>
    <n v="0"/>
    <n v="0"/>
    <n v="0"/>
    <s v="FN-3960-Pwr Op Equip-FNSF"/>
    <x v="36"/>
    <n v="16"/>
    <s v="Nat Gas General Plant"/>
    <s v="396-Power Operated Equipment"/>
    <n v="0"/>
    <n v="0"/>
    <x v="3"/>
    <n v="0"/>
    <n v="0"/>
    <n v="0"/>
    <n v="507151.82"/>
    <n v="0"/>
    <n v="0"/>
    <n v="0"/>
    <n v="0"/>
    <n v="0"/>
    <n v="0"/>
    <n v="0"/>
    <n v="2155.4"/>
    <n v="2155.4"/>
    <n v="0"/>
    <n v="316321.76"/>
    <n v="2155.4"/>
  </r>
  <r>
    <n v="1"/>
    <d v="2021-07-01T00:00:00"/>
    <d v="2021-08-01T00:00:00"/>
    <n v="185"/>
    <x v="6"/>
    <n v="0"/>
    <n v="0"/>
    <n v="7.6923080000000005E-2"/>
    <n v="0"/>
    <n v="34033.89"/>
    <n v="0"/>
    <n v="0"/>
    <n v="0"/>
    <n v="0"/>
    <n v="0"/>
    <n v="0"/>
    <n v="0"/>
    <n v="0"/>
    <n v="0"/>
    <n v="3093.99"/>
    <n v="0"/>
    <s v="FN-3970-Comm Eq"/>
    <x v="37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3093.99"/>
    <n v="0"/>
    <n v="34033.89"/>
    <n v="3093.99"/>
  </r>
  <r>
    <n v="1"/>
    <d v="2021-07-01T00:00:00"/>
    <d v="2021-08-01T00:00:00"/>
    <n v="185"/>
    <x v="7"/>
    <n v="0"/>
    <n v="0"/>
    <n v="7.6923080000000005E-2"/>
    <n v="0"/>
    <n v="37127.879999999997"/>
    <n v="0"/>
    <n v="0"/>
    <n v="0"/>
    <n v="0"/>
    <n v="0"/>
    <n v="0"/>
    <n v="0"/>
    <n v="0"/>
    <n v="0"/>
    <n v="3093.99"/>
    <n v="0"/>
    <s v="FN-3970-Comm Eq"/>
    <x v="37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3093.99"/>
    <n v="0"/>
    <n v="37127.879999999997"/>
    <n v="3093.99"/>
  </r>
  <r>
    <n v="1"/>
    <d v="2021-07-01T00:00:00"/>
    <d v="2021-08-01T00:00:00"/>
    <n v="200257"/>
    <x v="6"/>
    <n v="292511.90000000002"/>
    <n v="292511.90000000002"/>
    <n v="7.6923080000000005E-2"/>
    <n v="1875.08"/>
    <n v="23709.31"/>
    <n v="0"/>
    <n v="0"/>
    <n v="0"/>
    <n v="0"/>
    <n v="0"/>
    <n v="0"/>
    <n v="0"/>
    <n v="0"/>
    <n v="0"/>
    <n v="0"/>
    <n v="0"/>
    <s v="FN-3970-Comm Eq-FNCF"/>
    <x v="37"/>
    <n v="16"/>
    <s v="Nat Gas General Plant"/>
    <s v="397-Communication Equipment"/>
    <n v="0"/>
    <n v="0"/>
    <x v="3"/>
    <n v="0"/>
    <n v="0"/>
    <n v="0"/>
    <n v="292511.90000000002"/>
    <n v="0"/>
    <n v="0"/>
    <n v="0"/>
    <n v="0"/>
    <n v="0"/>
    <n v="0"/>
    <n v="0"/>
    <n v="1875.08"/>
    <n v="1875.08"/>
    <n v="0"/>
    <n v="23709.31"/>
    <n v="1875.08"/>
  </r>
  <r>
    <n v="1"/>
    <d v="2021-07-01T00:00:00"/>
    <d v="2021-08-01T00:00:00"/>
    <n v="200257"/>
    <x v="7"/>
    <n v="292511.90000000002"/>
    <n v="292511.90000000002"/>
    <n v="7.6923080000000005E-2"/>
    <n v="1875.08"/>
    <n v="25584.39"/>
    <n v="0"/>
    <n v="0"/>
    <n v="0"/>
    <n v="0"/>
    <n v="0"/>
    <n v="0"/>
    <n v="0"/>
    <n v="0"/>
    <n v="0"/>
    <n v="0"/>
    <n v="0"/>
    <s v="FN-3970-Comm Eq-FNCF"/>
    <x v="37"/>
    <n v="16"/>
    <s v="Nat Gas General Plant"/>
    <s v="397-Communication Equipment"/>
    <n v="0"/>
    <n v="0"/>
    <x v="3"/>
    <n v="0"/>
    <n v="0"/>
    <n v="0"/>
    <n v="292511.90000000002"/>
    <n v="0"/>
    <n v="0"/>
    <n v="0"/>
    <n v="0"/>
    <n v="0"/>
    <n v="0"/>
    <n v="0"/>
    <n v="1875.08"/>
    <n v="1875.08"/>
    <n v="0"/>
    <n v="25584.39"/>
    <n v="1875.08"/>
  </r>
  <r>
    <n v="1"/>
    <d v="2021-07-01T00:00:00"/>
    <d v="2021-08-01T00:00:00"/>
    <n v="200303"/>
    <x v="6"/>
    <n v="11362.75"/>
    <n v="11362.75"/>
    <n v="7.6923080000000005E-2"/>
    <n v="72.84"/>
    <n v="4031.9"/>
    <n v="0"/>
    <n v="0"/>
    <n v="0"/>
    <n v="0"/>
    <n v="0"/>
    <n v="0"/>
    <n v="0"/>
    <n v="0"/>
    <n v="743.26"/>
    <n v="0"/>
    <n v="0"/>
    <s v="FN-3970-Comm Eq-FNFB"/>
    <x v="37"/>
    <n v="16"/>
    <s v="Nat Gas General Plant"/>
    <s v="397-Communication Equipment"/>
    <n v="0"/>
    <n v="0"/>
    <x v="3"/>
    <n v="0"/>
    <n v="0"/>
    <n v="0"/>
    <n v="11362.75"/>
    <n v="0"/>
    <n v="0"/>
    <n v="0"/>
    <n v="0"/>
    <n v="0"/>
    <n v="0"/>
    <n v="0"/>
    <n v="72.84"/>
    <n v="72.84"/>
    <n v="0"/>
    <n v="4031.9"/>
    <n v="72.84"/>
  </r>
  <r>
    <n v="1"/>
    <d v="2021-07-01T00:00:00"/>
    <d v="2021-08-01T00:00:00"/>
    <n v="200303"/>
    <x v="7"/>
    <n v="19578.259999999998"/>
    <n v="19578.259999999998"/>
    <n v="7.6923080000000005E-2"/>
    <n v="125.5"/>
    <n v="4157.3999999999996"/>
    <n v="0"/>
    <n v="0"/>
    <n v="0"/>
    <n v="0"/>
    <n v="0"/>
    <n v="0"/>
    <n v="0"/>
    <n v="0"/>
    <n v="0"/>
    <n v="0"/>
    <n v="0"/>
    <s v="FN-3970-Comm Eq-FNFB"/>
    <x v="37"/>
    <n v="16"/>
    <s v="Nat Gas General Plant"/>
    <s v="397-Communication Equipment"/>
    <n v="0"/>
    <n v="0"/>
    <x v="3"/>
    <n v="0"/>
    <n v="0"/>
    <n v="0"/>
    <n v="19578.259999999998"/>
    <n v="0"/>
    <n v="0"/>
    <n v="0"/>
    <n v="0"/>
    <n v="0"/>
    <n v="0"/>
    <n v="0"/>
    <n v="125.5"/>
    <n v="125.5"/>
    <n v="0"/>
    <n v="4157.3999999999996"/>
    <n v="125.5"/>
  </r>
  <r>
    <n v="1"/>
    <d v="2021-07-01T00:00:00"/>
    <d v="2021-08-01T00:00:00"/>
    <n v="200349"/>
    <x v="6"/>
    <n v="858540.72"/>
    <n v="858540.72"/>
    <n v="7.6923080000000005E-2"/>
    <n v="5503.47"/>
    <n v="334363.48"/>
    <n v="0"/>
    <n v="0"/>
    <n v="0"/>
    <n v="0"/>
    <n v="0"/>
    <n v="0"/>
    <n v="0"/>
    <n v="-743.26"/>
    <n v="0"/>
    <n v="0"/>
    <n v="0"/>
    <s v="FN-3970-Comm Eq-FNSF"/>
    <x v="37"/>
    <n v="16"/>
    <s v="Nat Gas General Plant"/>
    <s v="397-Communication Equipment"/>
    <n v="0"/>
    <n v="0"/>
    <x v="3"/>
    <n v="0"/>
    <n v="0"/>
    <n v="0"/>
    <n v="858540.72"/>
    <n v="0"/>
    <n v="0"/>
    <n v="0"/>
    <n v="0"/>
    <n v="0"/>
    <n v="0"/>
    <n v="0"/>
    <n v="5503.47"/>
    <n v="5503.47"/>
    <n v="0"/>
    <n v="334363.48"/>
    <n v="5503.47"/>
  </r>
  <r>
    <n v="1"/>
    <d v="2021-07-01T00:00:00"/>
    <d v="2021-08-01T00:00:00"/>
    <n v="200349"/>
    <x v="7"/>
    <n v="850325.21"/>
    <n v="850325.21"/>
    <n v="7.6923080000000005E-2"/>
    <n v="5450.8"/>
    <n v="339814.28"/>
    <n v="0"/>
    <n v="0"/>
    <n v="0"/>
    <n v="0"/>
    <n v="0"/>
    <n v="0"/>
    <n v="0"/>
    <n v="0"/>
    <n v="0"/>
    <n v="0"/>
    <n v="0"/>
    <s v="FN-3970-Comm Eq-FNSF"/>
    <x v="37"/>
    <n v="16"/>
    <s v="Nat Gas General Plant"/>
    <s v="397-Communication Equipment"/>
    <n v="0"/>
    <n v="0"/>
    <x v="3"/>
    <n v="0"/>
    <n v="0"/>
    <n v="0"/>
    <n v="850325.21"/>
    <n v="0"/>
    <n v="0"/>
    <n v="0"/>
    <n v="0"/>
    <n v="0"/>
    <n v="0"/>
    <n v="0"/>
    <n v="5450.8"/>
    <n v="5450.8"/>
    <n v="0"/>
    <n v="339814.28"/>
    <n v="5450.8"/>
  </r>
  <r>
    <n v="1"/>
    <d v="2021-07-01T00:00:00"/>
    <d v="2021-08-01T00:00:00"/>
    <n v="186"/>
    <x v="6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86"/>
    <x v="7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58"/>
    <x v="6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C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58"/>
    <x v="7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C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04"/>
    <x v="6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FB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04"/>
    <x v="7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FB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50"/>
    <x v="6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S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50"/>
    <x v="7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S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87"/>
    <x v="6"/>
    <n v="0"/>
    <n v="0"/>
    <n v="5.8823529999999999E-2"/>
    <n v="0"/>
    <n v="698.5"/>
    <n v="0"/>
    <n v="0"/>
    <n v="0"/>
    <n v="0"/>
    <n v="0"/>
    <n v="0"/>
    <n v="0"/>
    <n v="0"/>
    <n v="0"/>
    <n v="63.5"/>
    <n v="0"/>
    <s v="FN-3980-Misc Equip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63.5"/>
    <n v="0"/>
    <n v="698.5"/>
    <n v="63.5"/>
  </r>
  <r>
    <n v="1"/>
    <d v="2021-07-01T00:00:00"/>
    <d v="2021-08-01T00:00:00"/>
    <n v="187"/>
    <x v="7"/>
    <n v="0"/>
    <n v="0"/>
    <n v="5.8823529999999999E-2"/>
    <n v="0"/>
    <n v="762"/>
    <n v="0"/>
    <n v="0"/>
    <n v="0"/>
    <n v="0"/>
    <n v="0"/>
    <n v="0"/>
    <n v="0"/>
    <n v="0"/>
    <n v="0"/>
    <n v="63.5"/>
    <n v="0"/>
    <s v="FN-3980-Misc Equip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63.5"/>
    <n v="0"/>
    <n v="762"/>
    <n v="63.5"/>
  </r>
  <r>
    <n v="1"/>
    <d v="2021-07-01T00:00:00"/>
    <d v="2021-08-01T00:00:00"/>
    <n v="200259"/>
    <x v="6"/>
    <n v="66385.41"/>
    <n v="66385.41"/>
    <n v="5.8823529999999999E-2"/>
    <n v="325.42"/>
    <n v="11102.71"/>
    <n v="0"/>
    <n v="0"/>
    <n v="0"/>
    <n v="0"/>
    <n v="0"/>
    <n v="0"/>
    <n v="0"/>
    <n v="0"/>
    <n v="0"/>
    <n v="0"/>
    <n v="0"/>
    <s v="FN-3980-Misc Equip-FNCF"/>
    <x v="39"/>
    <n v="16"/>
    <s v="Nat Gas General Plant"/>
    <s v="398-Miscellaneous Equipment"/>
    <n v="0"/>
    <n v="0"/>
    <x v="3"/>
    <n v="0"/>
    <n v="0"/>
    <n v="0"/>
    <n v="66385.41"/>
    <n v="0"/>
    <n v="0"/>
    <n v="0"/>
    <n v="0"/>
    <n v="0"/>
    <n v="0"/>
    <n v="0"/>
    <n v="325.42"/>
    <n v="325.42"/>
    <n v="0"/>
    <n v="11102.71"/>
    <n v="325.42"/>
  </r>
  <r>
    <n v="1"/>
    <d v="2021-07-01T00:00:00"/>
    <d v="2021-08-01T00:00:00"/>
    <n v="200259"/>
    <x v="7"/>
    <n v="66385.41"/>
    <n v="66385.41"/>
    <n v="5.8823529999999999E-2"/>
    <n v="325.42"/>
    <n v="11428.13"/>
    <n v="0"/>
    <n v="0"/>
    <n v="0"/>
    <n v="0"/>
    <n v="0"/>
    <n v="0"/>
    <n v="0"/>
    <n v="0"/>
    <n v="0"/>
    <n v="0"/>
    <n v="0"/>
    <s v="FN-3980-Misc Equip-FNCF"/>
    <x v="39"/>
    <n v="16"/>
    <s v="Nat Gas General Plant"/>
    <s v="398-Miscellaneous Equipment"/>
    <n v="0"/>
    <n v="0"/>
    <x v="3"/>
    <n v="0"/>
    <n v="0"/>
    <n v="0"/>
    <n v="66385.41"/>
    <n v="0"/>
    <n v="0"/>
    <n v="0"/>
    <n v="0"/>
    <n v="0"/>
    <n v="0"/>
    <n v="0"/>
    <n v="325.42"/>
    <n v="325.42"/>
    <n v="0"/>
    <n v="11428.13"/>
    <n v="325.42"/>
  </r>
  <r>
    <n v="1"/>
    <d v="2021-07-01T00:00:00"/>
    <d v="2021-08-01T00:00:00"/>
    <n v="200305"/>
    <x v="6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0-Misc Equip-FNFB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05"/>
    <x v="7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0-Misc Equip-FNFB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51"/>
    <x v="6"/>
    <n v="128576.38"/>
    <n v="128576.38"/>
    <n v="5.8823529999999999E-2"/>
    <n v="630.28"/>
    <n v="115544.93"/>
    <n v="0"/>
    <n v="0"/>
    <n v="0"/>
    <n v="0"/>
    <n v="0"/>
    <n v="0"/>
    <n v="0"/>
    <n v="0"/>
    <n v="0"/>
    <n v="0"/>
    <n v="0"/>
    <s v="FN-3980-Misc Equip-FNSF"/>
    <x v="39"/>
    <n v="16"/>
    <s v="Nat Gas General Plant"/>
    <s v="398-Miscellaneous Equipment"/>
    <n v="0"/>
    <n v="0"/>
    <x v="3"/>
    <n v="0"/>
    <n v="0"/>
    <n v="0"/>
    <n v="128576.38"/>
    <n v="0"/>
    <n v="0"/>
    <n v="0"/>
    <n v="0"/>
    <n v="0"/>
    <n v="0"/>
    <n v="0"/>
    <n v="630.28"/>
    <n v="630.28"/>
    <n v="0"/>
    <n v="115544.93"/>
    <n v="630.28"/>
  </r>
  <r>
    <n v="1"/>
    <d v="2021-07-01T00:00:00"/>
    <d v="2021-08-01T00:00:00"/>
    <n v="200351"/>
    <x v="7"/>
    <n v="128576.38"/>
    <n v="128576.38"/>
    <n v="5.8823529999999999E-2"/>
    <n v="630.28"/>
    <n v="116175.21"/>
    <n v="0"/>
    <n v="0"/>
    <n v="0"/>
    <n v="0"/>
    <n v="0"/>
    <n v="0"/>
    <n v="0"/>
    <n v="0"/>
    <n v="0"/>
    <n v="0"/>
    <n v="0"/>
    <s v="FN-3980-Misc Equip-FNSF"/>
    <x v="39"/>
    <n v="16"/>
    <s v="Nat Gas General Plant"/>
    <s v="398-Miscellaneous Equipment"/>
    <n v="0"/>
    <n v="0"/>
    <x v="3"/>
    <n v="0"/>
    <n v="0"/>
    <n v="0"/>
    <n v="128576.38"/>
    <n v="0"/>
    <n v="0"/>
    <n v="0"/>
    <n v="0"/>
    <n v="0"/>
    <n v="0"/>
    <n v="0"/>
    <n v="630.28"/>
    <n v="630.28"/>
    <n v="0"/>
    <n v="116175.21"/>
    <n v="630.28"/>
  </r>
  <r>
    <n v="1"/>
    <d v="2021-07-01T00:00:00"/>
    <d v="2021-08-01T00:00:00"/>
    <n v="188"/>
    <x v="6"/>
    <n v="0"/>
    <n v="0"/>
    <n v="5.8823529999999999E-2"/>
    <n v="0"/>
    <n v="5176.38"/>
    <n v="0"/>
    <n v="0"/>
    <n v="0"/>
    <n v="0"/>
    <n v="0"/>
    <n v="0"/>
    <n v="0"/>
    <n v="0"/>
    <n v="0"/>
    <n v="470.58"/>
    <n v="0"/>
    <s v="FN-398A-Alloc Misc Equip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470.58"/>
    <n v="0"/>
    <n v="5176.38"/>
    <n v="470.58"/>
  </r>
  <r>
    <n v="1"/>
    <d v="2021-07-01T00:00:00"/>
    <d v="2021-08-01T00:00:00"/>
    <n v="188"/>
    <x v="7"/>
    <n v="0"/>
    <n v="0"/>
    <n v="5.8823529999999999E-2"/>
    <n v="0"/>
    <n v="5646.96"/>
    <n v="0"/>
    <n v="0"/>
    <n v="0"/>
    <n v="0"/>
    <n v="0"/>
    <n v="0"/>
    <n v="0"/>
    <n v="0"/>
    <n v="0"/>
    <n v="470.58"/>
    <n v="0"/>
    <s v="FN-398A-Alloc Misc Equip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470.58"/>
    <n v="0"/>
    <n v="5646.96"/>
    <n v="470.58"/>
  </r>
  <r>
    <n v="1"/>
    <d v="2021-07-01T00:00:00"/>
    <d v="2021-08-01T00:00:00"/>
    <n v="200260"/>
    <x v="6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C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60"/>
    <x v="7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C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06"/>
    <x v="6"/>
    <n v="69025.45"/>
    <n v="69025.45"/>
    <n v="5.8823529999999999E-2"/>
    <n v="338.36"/>
    <n v="31521.439999999999"/>
    <n v="0"/>
    <n v="0"/>
    <n v="0"/>
    <n v="0"/>
    <n v="0"/>
    <n v="0"/>
    <n v="0"/>
    <n v="0"/>
    <n v="0"/>
    <n v="0"/>
    <n v="0"/>
    <s v="FN-398A-Alloc Misc Equip-FNFB"/>
    <x v="40"/>
    <n v="16"/>
    <s v="Nat Gas General Plant"/>
    <s v="398-Miscellaneous Equipment"/>
    <n v="0"/>
    <n v="0"/>
    <x v="3"/>
    <n v="0"/>
    <n v="0"/>
    <n v="0"/>
    <n v="69025.45"/>
    <n v="0"/>
    <n v="0"/>
    <n v="0"/>
    <n v="0"/>
    <n v="0"/>
    <n v="0"/>
    <n v="0"/>
    <n v="338.36"/>
    <n v="338.36"/>
    <n v="0"/>
    <n v="31521.439999999999"/>
    <n v="338.36"/>
  </r>
  <r>
    <n v="1"/>
    <d v="2021-07-01T00:00:00"/>
    <d v="2021-08-01T00:00:00"/>
    <n v="200306"/>
    <x v="7"/>
    <n v="69025.45"/>
    <n v="69025.45"/>
    <n v="5.8823529999999999E-2"/>
    <n v="338.36"/>
    <n v="31859.8"/>
    <n v="0"/>
    <n v="0"/>
    <n v="0"/>
    <n v="0"/>
    <n v="0"/>
    <n v="0"/>
    <n v="0"/>
    <n v="0"/>
    <n v="0"/>
    <n v="0"/>
    <n v="0"/>
    <s v="FN-398A-Alloc Misc Equip-FNFB"/>
    <x v="40"/>
    <n v="16"/>
    <s v="Nat Gas General Plant"/>
    <s v="398-Miscellaneous Equipment"/>
    <n v="0"/>
    <n v="0"/>
    <x v="3"/>
    <n v="0"/>
    <n v="0"/>
    <n v="0"/>
    <n v="69025.45"/>
    <n v="0"/>
    <n v="0"/>
    <n v="0"/>
    <n v="0"/>
    <n v="0"/>
    <n v="0"/>
    <n v="0"/>
    <n v="338.36"/>
    <n v="338.36"/>
    <n v="0"/>
    <n v="31859.8"/>
    <n v="338.36"/>
  </r>
  <r>
    <n v="1"/>
    <d v="2021-07-01T00:00:00"/>
    <d v="2021-08-01T00:00:00"/>
    <n v="200352"/>
    <x v="6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S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52"/>
    <x v="7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S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43"/>
    <x v="6"/>
    <n v="0"/>
    <n v="0"/>
    <n v="0"/>
    <n v="0"/>
    <n v="0"/>
    <n v="0"/>
    <n v="0"/>
    <n v="0"/>
    <n v="0"/>
    <n v="0"/>
    <n v="0"/>
    <n v="0"/>
    <n v="0"/>
    <n v="0"/>
    <n v="0"/>
    <n v="0"/>
    <s v="FN-3030-Misc Intang Plant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143"/>
    <x v="7"/>
    <n v="0"/>
    <n v="0"/>
    <n v="0"/>
    <n v="0"/>
    <n v="0"/>
    <n v="0"/>
    <n v="0"/>
    <n v="0"/>
    <n v="0"/>
    <n v="0"/>
    <n v="0"/>
    <n v="0"/>
    <n v="0"/>
    <n v="0"/>
    <n v="0"/>
    <n v="0"/>
    <s v="FN-3030-Misc Intang Plant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16"/>
    <x v="6"/>
    <n v="213641.38"/>
    <n v="0"/>
    <n v="0"/>
    <n v="0"/>
    <n v="127641.78"/>
    <n v="0"/>
    <n v="0"/>
    <n v="0"/>
    <n v="0"/>
    <n v="0"/>
    <n v="0"/>
    <n v="0"/>
    <n v="0"/>
    <n v="0"/>
    <n v="0"/>
    <n v="0"/>
    <s v="FN-3030-Misc Intang Plant-FNC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127641.78"/>
    <n v="0"/>
  </r>
  <r>
    <n v="1"/>
    <d v="2021-07-01T00:00:00"/>
    <d v="2021-08-01T00:00:00"/>
    <n v="200216"/>
    <x v="7"/>
    <n v="213641.38"/>
    <n v="0"/>
    <n v="0"/>
    <n v="0"/>
    <n v="127641.78"/>
    <n v="0"/>
    <n v="0"/>
    <n v="0"/>
    <n v="0"/>
    <n v="0"/>
    <n v="0"/>
    <n v="0"/>
    <n v="0"/>
    <n v="0"/>
    <n v="0"/>
    <n v="0"/>
    <s v="FN-3030-Misc Intang Plant-FNC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127641.78"/>
    <n v="0"/>
  </r>
  <r>
    <n v="1"/>
    <d v="2021-07-01T00:00:00"/>
    <d v="2021-08-01T00:00:00"/>
    <n v="200262"/>
    <x v="6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FB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262"/>
    <x v="7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FB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08"/>
    <x v="6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S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7-01T00:00:00"/>
    <d v="2021-08-01T00:00:00"/>
    <n v="200308"/>
    <x v="7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S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515"/>
    <x v="8"/>
    <n v="23328.06"/>
    <n v="23328.06"/>
    <n v="0.03"/>
    <n v="58.32"/>
    <n v="23328.06"/>
    <n v="0"/>
    <n v="0"/>
    <n v="-58.32"/>
    <n v="0"/>
    <n v="0"/>
    <n v="0"/>
    <n v="0"/>
    <n v="0"/>
    <n v="0"/>
    <n v="0"/>
    <n v="0"/>
    <s v="CF-3010-Organization"/>
    <x v="0"/>
    <n v="4"/>
    <s v="Common Intangible Plant"/>
    <s v="301-Organization"/>
    <n v="0"/>
    <n v="0"/>
    <x v="0"/>
    <n v="0"/>
    <n v="0"/>
    <n v="0"/>
    <n v="23328.06"/>
    <n v="0"/>
    <n v="0"/>
    <n v="0"/>
    <n v="0"/>
    <n v="0"/>
    <n v="0"/>
    <n v="0"/>
    <n v="0"/>
    <n v="0"/>
    <n v="0"/>
    <n v="23328.06"/>
    <n v="0"/>
  </r>
  <r>
    <n v="1"/>
    <d v="2021-09-01T00:00:00"/>
    <d v="2021-09-01T00:00:00"/>
    <n v="422"/>
    <x v="8"/>
    <n v="25081.87"/>
    <n v="25081.87"/>
    <n v="0"/>
    <n v="0"/>
    <n v="0"/>
    <n v="0"/>
    <n v="0"/>
    <n v="0"/>
    <n v="0"/>
    <n v="0"/>
    <n v="0"/>
    <n v="0"/>
    <n v="0"/>
    <n v="0"/>
    <n v="0"/>
    <n v="0"/>
    <s v="CF-3050-Struc&amp;Impr"/>
    <x v="1"/>
    <n v="14"/>
    <s v="Manufactured Gas Production Plant"/>
    <s v="304-G-Land and Land Rights"/>
    <n v="0"/>
    <n v="0"/>
    <x v="0"/>
    <n v="0"/>
    <n v="0"/>
    <n v="0"/>
    <n v="25081.87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424"/>
    <x v="8"/>
    <n v="0"/>
    <n v="0"/>
    <n v="5.5E-2"/>
    <n v="0"/>
    <n v="0"/>
    <n v="0"/>
    <n v="0"/>
    <n v="0"/>
    <n v="0"/>
    <n v="0"/>
    <n v="0"/>
    <n v="0"/>
    <n v="0"/>
    <n v="0"/>
    <n v="0"/>
    <n v="0"/>
    <s v="CF-3741-Land Rights"/>
    <x v="2"/>
    <n v="15"/>
    <s v="Nat Gas Distribution Plant"/>
    <s v="3741-Land Rights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423"/>
    <x v="8"/>
    <n v="212190.55"/>
    <n v="212190.55"/>
    <n v="0"/>
    <n v="0"/>
    <n v="0"/>
    <n v="0"/>
    <n v="0"/>
    <n v="0"/>
    <n v="0"/>
    <n v="0"/>
    <n v="0"/>
    <n v="0"/>
    <n v="0"/>
    <n v="0"/>
    <n v="0"/>
    <n v="0"/>
    <s v="CF-3740-Land &amp; Land Rights"/>
    <x v="3"/>
    <n v="15"/>
    <s v="Nat Gas Distribution Plant"/>
    <s v="374-Land - Distribution"/>
    <n v="0"/>
    <n v="0"/>
    <x v="0"/>
    <n v="0"/>
    <n v="0"/>
    <n v="0"/>
    <n v="212190.55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425"/>
    <x v="8"/>
    <n v="812136.78"/>
    <n v="812136.78"/>
    <n v="2.5000000000000001E-2"/>
    <n v="1691.95"/>
    <n v="261105.15"/>
    <n v="0"/>
    <n v="0"/>
    <n v="0"/>
    <n v="0"/>
    <n v="0"/>
    <n v="0"/>
    <n v="0"/>
    <n v="0"/>
    <n v="0"/>
    <n v="0"/>
    <n v="0"/>
    <s v="CF-3750-Struc&amp;Impr"/>
    <x v="4"/>
    <n v="15"/>
    <s v="Nat Gas Distribution Plant"/>
    <s v="375-Structures and Improvements"/>
    <n v="0"/>
    <n v="0"/>
    <x v="0"/>
    <n v="0"/>
    <n v="15724.92"/>
    <n v="0"/>
    <n v="812136.78"/>
    <n v="0"/>
    <n v="0"/>
    <n v="0"/>
    <n v="0"/>
    <n v="0"/>
    <n v="0"/>
    <n v="0"/>
    <n v="1691.95"/>
    <n v="1691.95"/>
    <n v="0"/>
    <n v="276830.07"/>
    <n v="1691.95"/>
  </r>
  <r>
    <n v="1"/>
    <d v="2021-09-01T00:00:00"/>
    <d v="2021-09-01T00:00:00"/>
    <n v="426"/>
    <x v="8"/>
    <n v="35300333.700000003"/>
    <n v="35300333.700000003"/>
    <n v="1.8100000000000002E-2"/>
    <n v="53244.67"/>
    <n v="8588634.0500000007"/>
    <n v="0"/>
    <n v="0"/>
    <n v="0"/>
    <n v="0"/>
    <n v="0"/>
    <n v="0"/>
    <n v="0"/>
    <n v="-1010.42"/>
    <n v="0"/>
    <n v="0"/>
    <n v="0"/>
    <s v="CF-3761-Mains PL"/>
    <x v="5"/>
    <n v="15"/>
    <s v="Nat Gas Distribution Plant"/>
    <s v="3761-Mains - Plastic"/>
    <n v="0"/>
    <n v="0"/>
    <x v="0"/>
    <n v="8530.91"/>
    <n v="2733882.8"/>
    <n v="2.8999999999999998E-3"/>
    <n v="35300333.700000003"/>
    <n v="0"/>
    <n v="0"/>
    <n v="0"/>
    <n v="0"/>
    <n v="0"/>
    <n v="0"/>
    <n v="8530.91"/>
    <n v="53244.67"/>
    <n v="53244.67"/>
    <n v="8530.91"/>
    <n v="11322516.850000001"/>
    <n v="61775.58"/>
  </r>
  <r>
    <n v="1"/>
    <d v="2021-09-01T00:00:00"/>
    <d v="2021-09-01T00:00:00"/>
    <n v="427"/>
    <x v="8"/>
    <n v="21792715.940000001"/>
    <n v="21792715.940000001"/>
    <n v="1.719E-2"/>
    <n v="31218.07"/>
    <n v="6410854.6399999997"/>
    <n v="0"/>
    <n v="-825.15"/>
    <n v="0"/>
    <n v="0"/>
    <n v="0"/>
    <n v="0"/>
    <n v="0"/>
    <n v="0"/>
    <n v="0"/>
    <n v="0"/>
    <n v="0"/>
    <s v="CF-3762-Mains ST"/>
    <x v="6"/>
    <n v="15"/>
    <s v="Nat Gas Distribution Plant"/>
    <s v="3762-Mains - Other"/>
    <n v="0"/>
    <n v="0"/>
    <x v="0"/>
    <n v="8735.25"/>
    <n v="126340.16"/>
    <n v="4.81E-3"/>
    <n v="21792715.940000001"/>
    <n v="0"/>
    <n v="0"/>
    <n v="0"/>
    <n v="0"/>
    <n v="0"/>
    <n v="0"/>
    <n v="8735.25"/>
    <n v="31218.07"/>
    <n v="31218.07"/>
    <n v="8735.25"/>
    <n v="6537194.7999999998"/>
    <n v="39953.32"/>
  </r>
  <r>
    <n v="1"/>
    <d v="2021-09-01T00:00:00"/>
    <d v="2021-09-01T00:00:00"/>
    <n v="428"/>
    <x v="8"/>
    <n v="37861733.619999997"/>
    <n v="37861733.619999997"/>
    <n v="1.8100000000000002E-2"/>
    <n v="57108.11"/>
    <n v="3549682.05"/>
    <n v="0"/>
    <n v="0"/>
    <n v="0"/>
    <n v="0"/>
    <n v="0"/>
    <n v="0"/>
    <n v="0"/>
    <n v="0"/>
    <n v="1010.42"/>
    <n v="0"/>
    <n v="0"/>
    <s v="CF-376G-Mains GRIP"/>
    <x v="7"/>
    <n v="15"/>
    <s v="Nat Gas Distribution Plant"/>
    <s v="376G-Mains Plastic-GRIP"/>
    <n v="0"/>
    <n v="0"/>
    <x v="0"/>
    <n v="9149.92"/>
    <n v="239941.38"/>
    <n v="2.8999999999999998E-3"/>
    <n v="37861733.619999997"/>
    <n v="0"/>
    <n v="0"/>
    <n v="0"/>
    <n v="0"/>
    <n v="0"/>
    <n v="0"/>
    <n v="9149.92"/>
    <n v="57108.11"/>
    <n v="57108.11"/>
    <n v="9149.92"/>
    <n v="3789623.4299999997"/>
    <n v="66258.03"/>
  </r>
  <r>
    <n v="1"/>
    <d v="2021-09-01T00:00:00"/>
    <d v="2021-09-01T00:00:00"/>
    <n v="429"/>
    <x v="8"/>
    <n v="2874480.33"/>
    <n v="2874480.33"/>
    <n v="3.3329999999999999E-2"/>
    <n v="7983.87"/>
    <n v="980335.35"/>
    <n v="0"/>
    <n v="0"/>
    <n v="0"/>
    <n v="0"/>
    <n v="0"/>
    <n v="0"/>
    <n v="0"/>
    <n v="0"/>
    <n v="0"/>
    <n v="0"/>
    <n v="0"/>
    <s v="CF-3780-M&amp;R Stat Eq-Gen"/>
    <x v="8"/>
    <n v="15"/>
    <s v="Nat Gas Distribution Plant"/>
    <s v="378-M&amp;R Stat Equip-Gen"/>
    <n v="0"/>
    <n v="0"/>
    <x v="0"/>
    <n v="400.03"/>
    <n v="574.58000000000004"/>
    <n v="1.67E-3"/>
    <n v="2874480.33"/>
    <n v="0"/>
    <n v="0"/>
    <n v="0"/>
    <n v="0"/>
    <n v="0"/>
    <n v="0"/>
    <n v="400.03000000000003"/>
    <n v="7983.87"/>
    <n v="7983.87"/>
    <n v="400.03"/>
    <n v="980909.92999999993"/>
    <n v="8383.9"/>
  </r>
  <r>
    <n v="1"/>
    <d v="2021-09-01T00:00:00"/>
    <d v="2021-09-01T00:00:00"/>
    <n v="430"/>
    <x v="8"/>
    <n v="7583781.7199999997"/>
    <n v="7583781.7199999997"/>
    <n v="2.9520000000000001E-2"/>
    <n v="18656.099999999999"/>
    <n v="2976530.1"/>
    <n v="0"/>
    <n v="0"/>
    <n v="0"/>
    <n v="0"/>
    <n v="0"/>
    <n v="0"/>
    <n v="0"/>
    <n v="0"/>
    <n v="0"/>
    <n v="0"/>
    <n v="0"/>
    <s v="CF-3790-M&amp;R Stat Eq-CGate"/>
    <x v="9"/>
    <n v="15"/>
    <s v="Nat Gas Distribution Plant"/>
    <s v="379-M&amp;R Stat Equip-Cgate"/>
    <n v="0"/>
    <n v="0"/>
    <x v="0"/>
    <n v="935.33"/>
    <n v="138251.43"/>
    <n v="1.48E-3"/>
    <n v="7583781.7199999997"/>
    <n v="0"/>
    <n v="0"/>
    <n v="0"/>
    <n v="0"/>
    <n v="0"/>
    <n v="0"/>
    <n v="935.33"/>
    <n v="18656.100000000002"/>
    <n v="18656.099999999999"/>
    <n v="935.33"/>
    <n v="3114781.5300000003"/>
    <n v="19591.43"/>
  </r>
  <r>
    <n v="1"/>
    <d v="2021-09-01T00:00:00"/>
    <d v="2021-09-01T00:00:00"/>
    <n v="431"/>
    <x v="8"/>
    <n v="16504823.310000001"/>
    <n v="16504823.310000001"/>
    <n v="1.8030000000000001E-2"/>
    <n v="24798.5"/>
    <n v="2713169.43"/>
    <n v="0"/>
    <n v="-1089.3499999999999"/>
    <n v="0"/>
    <n v="0"/>
    <n v="0"/>
    <n v="0"/>
    <n v="0"/>
    <n v="0"/>
    <n v="0"/>
    <n v="0"/>
    <n v="0"/>
    <s v="CF-3801-Services PL"/>
    <x v="10"/>
    <n v="15"/>
    <s v="Nat Gas Distribution Plant"/>
    <s v="3801-Services - Plastic"/>
    <n v="0"/>
    <n v="0"/>
    <x v="0"/>
    <n v="5460.35"/>
    <n v="981650.32"/>
    <n v="3.9699999999999996E-3"/>
    <n v="16504823.310000001"/>
    <n v="0"/>
    <n v="0"/>
    <n v="0"/>
    <n v="0"/>
    <n v="0"/>
    <n v="0"/>
    <n v="5460.35"/>
    <n v="24798.5"/>
    <n v="24798.5"/>
    <n v="5460.35"/>
    <n v="3694819.75"/>
    <n v="30258.85"/>
  </r>
  <r>
    <n v="1"/>
    <d v="2021-09-01T00:00:00"/>
    <d v="2021-09-01T00:00:00"/>
    <n v="432"/>
    <x v="8"/>
    <n v="22716.62"/>
    <n v="22716.62"/>
    <n v="4.0890000000000003E-2"/>
    <n v="77.41"/>
    <n v="-420135.01"/>
    <n v="0"/>
    <n v="-783.4"/>
    <n v="0"/>
    <n v="0"/>
    <n v="0"/>
    <n v="0"/>
    <n v="0"/>
    <n v="0"/>
    <n v="0"/>
    <n v="0"/>
    <n v="0"/>
    <s v="CF-3802-Services ST"/>
    <x v="11"/>
    <n v="15"/>
    <s v="Nat Gas Distribution Plant"/>
    <s v="3802-Services - Other"/>
    <n v="0"/>
    <n v="0"/>
    <x v="0"/>
    <n v="96.75"/>
    <n v="51413.51"/>
    <n v="5.1110000000000003E-2"/>
    <n v="22716.62"/>
    <n v="0"/>
    <n v="0"/>
    <n v="0"/>
    <n v="0"/>
    <n v="0"/>
    <n v="0"/>
    <n v="96.75"/>
    <n v="77.41"/>
    <n v="77.41"/>
    <n v="96.75"/>
    <n v="-368721.5"/>
    <n v="174.16"/>
  </r>
  <r>
    <n v="1"/>
    <d v="2021-09-01T00:00:00"/>
    <d v="2021-09-01T00:00:00"/>
    <n v="433"/>
    <x v="8"/>
    <n v="3717136.64"/>
    <n v="3717136.64"/>
    <n v="1.8030000000000001E-2"/>
    <n v="5585"/>
    <n v="314155.96000000002"/>
    <n v="0"/>
    <n v="0"/>
    <n v="0"/>
    <n v="0"/>
    <n v="0"/>
    <n v="0"/>
    <n v="0"/>
    <n v="0"/>
    <n v="0"/>
    <n v="0"/>
    <n v="0"/>
    <s v="CF-380G-Services GRIP"/>
    <x v="12"/>
    <n v="15"/>
    <s v="Nat Gas Distribution Plant"/>
    <s v="380G-Services Plastic-GRIP"/>
    <n v="0"/>
    <n v="0"/>
    <x v="0"/>
    <n v="1229.75"/>
    <n v="37625.81"/>
    <n v="3.9699999999999996E-3"/>
    <n v="3717136.64"/>
    <n v="0"/>
    <n v="0"/>
    <n v="0"/>
    <n v="0"/>
    <n v="0"/>
    <n v="0"/>
    <n v="1229.75"/>
    <n v="5585"/>
    <n v="5585"/>
    <n v="1229.75"/>
    <n v="351781.77"/>
    <n v="6814.75"/>
  </r>
  <r>
    <n v="1"/>
    <d v="2021-09-01T00:00:00"/>
    <d v="2021-09-01T00:00:00"/>
    <n v="434"/>
    <x v="8"/>
    <n v="6391855.6500000004"/>
    <n v="6391855.6500000004"/>
    <n v="3.5999999999999997E-2"/>
    <n v="19175.57"/>
    <n v="1688778.55"/>
    <n v="0"/>
    <n v="0"/>
    <n v="0"/>
    <n v="0"/>
    <n v="0"/>
    <n v="0"/>
    <n v="0"/>
    <n v="0"/>
    <n v="0"/>
    <n v="0"/>
    <n v="0"/>
    <s v="CF-3810-Meters"/>
    <x v="13"/>
    <n v="15"/>
    <s v="Nat Gas Distribution Plant"/>
    <s v="381-Meters"/>
    <n v="0"/>
    <n v="-32576.25"/>
    <x v="0"/>
    <n v="0"/>
    <n v="0"/>
    <n v="0"/>
    <n v="6391855.6500000004"/>
    <n v="0"/>
    <n v="0"/>
    <n v="0"/>
    <n v="0"/>
    <n v="0"/>
    <n v="0"/>
    <n v="0"/>
    <n v="19175.57"/>
    <n v="19175.57"/>
    <n v="0"/>
    <n v="1688778.55"/>
    <n v="19175.57"/>
  </r>
  <r>
    <n v="1"/>
    <d v="2021-09-01T00:00:00"/>
    <d v="2021-09-01T00:00:00"/>
    <n v="435"/>
    <x v="8"/>
    <n v="2216410.7599999998"/>
    <n v="2216410.7599999998"/>
    <n v="4.2999999999999997E-2"/>
    <n v="7942.14"/>
    <n v="1323671.18"/>
    <n v="0"/>
    <n v="0"/>
    <n v="0"/>
    <n v="0"/>
    <n v="0"/>
    <n v="0"/>
    <n v="0"/>
    <n v="0"/>
    <n v="0"/>
    <n v="0"/>
    <n v="0"/>
    <s v="CF-3811-Meters-MTU/DCU"/>
    <x v="14"/>
    <n v="15"/>
    <s v="Nat Gas Distribution Plant"/>
    <s v="381-Meters"/>
    <n v="0"/>
    <n v="0"/>
    <x v="0"/>
    <n v="0"/>
    <n v="0"/>
    <n v="0"/>
    <n v="2216410.7599999998"/>
    <n v="0"/>
    <n v="0"/>
    <n v="0"/>
    <n v="0"/>
    <n v="0"/>
    <n v="0"/>
    <n v="0"/>
    <n v="7942.14"/>
    <n v="7942.14"/>
    <n v="0"/>
    <n v="1323671.18"/>
    <n v="7942.14"/>
  </r>
  <r>
    <n v="1"/>
    <d v="2021-09-01T00:00:00"/>
    <d v="2021-09-01T00:00:00"/>
    <n v="436"/>
    <x v="8"/>
    <n v="5325846.8600000003"/>
    <n v="5325846.8600000003"/>
    <n v="2.9090000000000001E-2"/>
    <n v="12910.74"/>
    <n v="1555147.41"/>
    <n v="0"/>
    <n v="-1024.6099999999999"/>
    <n v="0"/>
    <n v="0"/>
    <n v="0"/>
    <n v="0"/>
    <n v="0"/>
    <n v="0"/>
    <n v="0"/>
    <n v="0"/>
    <n v="0"/>
    <s v="CF-3820-Meter Installs"/>
    <x v="15"/>
    <n v="15"/>
    <s v="Nat Gas Distribution Plant"/>
    <s v="382-Meter Installations"/>
    <n v="0"/>
    <n v="0"/>
    <x v="0"/>
    <n v="1291.52"/>
    <n v="25165.83"/>
    <n v="2.9099999999999998E-3"/>
    <n v="5325846.8600000003"/>
    <n v="0"/>
    <n v="0"/>
    <n v="0"/>
    <n v="0"/>
    <n v="0"/>
    <n v="0"/>
    <n v="1291.52"/>
    <n v="12910.74"/>
    <n v="12910.74"/>
    <n v="1291.52"/>
    <n v="1580313.24"/>
    <n v="14202.26"/>
  </r>
  <r>
    <n v="1"/>
    <d v="2021-09-01T00:00:00"/>
    <d v="2021-09-01T00:00:00"/>
    <n v="437"/>
    <x v="8"/>
    <n v="593040.09"/>
    <n v="593040.09"/>
    <n v="2.3640000000000001E-2"/>
    <n v="1168.29"/>
    <n v="253296.92"/>
    <n v="0"/>
    <n v="0"/>
    <n v="0"/>
    <n v="0"/>
    <n v="0"/>
    <n v="0"/>
    <n v="0"/>
    <n v="0"/>
    <n v="0"/>
    <n v="0"/>
    <n v="0"/>
    <s v="CF-3821-Meter Installs-MTU/DCU"/>
    <x v="16"/>
    <n v="15"/>
    <s v="Nat Gas Distribution Plant"/>
    <s v="382-Meter Installations"/>
    <n v="0"/>
    <n v="0"/>
    <x v="0"/>
    <n v="116.63"/>
    <n v="10874.71"/>
    <n v="2.3600000000000001E-3"/>
    <n v="593040.09"/>
    <n v="0"/>
    <n v="0"/>
    <n v="0"/>
    <n v="0"/>
    <n v="0"/>
    <n v="0"/>
    <n v="116.63"/>
    <n v="1168.29"/>
    <n v="1168.29"/>
    <n v="116.63"/>
    <n v="264171.63"/>
    <n v="1284.92"/>
  </r>
  <r>
    <n v="1"/>
    <d v="2021-09-01T00:00:00"/>
    <d v="2021-09-01T00:00:00"/>
    <n v="438"/>
    <x v="8"/>
    <n v="1956848.86"/>
    <n v="1956848.86"/>
    <n v="3.3000000000000002E-2"/>
    <n v="5381.33"/>
    <n v="963178.69"/>
    <n v="0"/>
    <n v="0"/>
    <n v="0"/>
    <n v="0"/>
    <n v="0"/>
    <n v="0"/>
    <n v="0"/>
    <n v="0"/>
    <n v="0"/>
    <n v="0"/>
    <n v="0"/>
    <s v="CF-3830-House Reg"/>
    <x v="17"/>
    <n v="15"/>
    <s v="Nat Gas Distribution Plant"/>
    <s v="383-House Regulators"/>
    <n v="0"/>
    <n v="0"/>
    <x v="0"/>
    <n v="0"/>
    <n v="0"/>
    <n v="0"/>
    <n v="1956848.86"/>
    <n v="0"/>
    <n v="0"/>
    <n v="0"/>
    <n v="0"/>
    <n v="0"/>
    <n v="0"/>
    <n v="0"/>
    <n v="5381.33"/>
    <n v="5381.33"/>
    <n v="0"/>
    <n v="963178.69"/>
    <n v="5381.33"/>
  </r>
  <r>
    <n v="1"/>
    <d v="2021-09-01T00:00:00"/>
    <d v="2021-09-01T00:00:00"/>
    <n v="439"/>
    <x v="8"/>
    <n v="0"/>
    <n v="0"/>
    <n v="2.7E-2"/>
    <n v="0"/>
    <n v="4.8499999999999996"/>
    <n v="0"/>
    <n v="0"/>
    <n v="0"/>
    <n v="0"/>
    <n v="0"/>
    <n v="0"/>
    <n v="0"/>
    <n v="0"/>
    <n v="0"/>
    <n v="0"/>
    <n v="0"/>
    <s v="CF-3840-House Reg Installs"/>
    <x v="18"/>
    <n v="15"/>
    <s v="Nat Gas Distribution Plant"/>
    <s v="384-House Reg Installations"/>
    <n v="0"/>
    <n v="0"/>
    <x v="0"/>
    <n v="0"/>
    <n v="0"/>
    <n v="0"/>
    <n v="0"/>
    <n v="0"/>
    <n v="0"/>
    <n v="0"/>
    <n v="0"/>
    <n v="0"/>
    <n v="0"/>
    <n v="0"/>
    <n v="0"/>
    <n v="0"/>
    <n v="0"/>
    <n v="4.8499999999999996"/>
    <n v="0"/>
  </r>
  <r>
    <n v="1"/>
    <d v="2021-09-01T00:00:00"/>
    <d v="2021-09-01T00:00:00"/>
    <n v="440"/>
    <x v="8"/>
    <n v="1735689.87"/>
    <n v="1735689.87"/>
    <n v="2.3E-2"/>
    <n v="3326.74"/>
    <n v="1111482.94"/>
    <n v="0"/>
    <n v="0"/>
    <n v="0"/>
    <n v="0"/>
    <n v="0"/>
    <n v="0"/>
    <n v="0"/>
    <n v="0"/>
    <n v="0"/>
    <n v="0"/>
    <n v="0"/>
    <s v="CF-3850-M&amp;R Stat Eq-Ind"/>
    <x v="19"/>
    <n v="15"/>
    <s v="Nat Gas Distribution Plant"/>
    <s v="385-Industrial M&amp;R Stat Equip"/>
    <n v="0"/>
    <n v="0"/>
    <x v="0"/>
    <n v="0"/>
    <n v="-37671.480000000003"/>
    <n v="0"/>
    <n v="1735689.87"/>
    <n v="0"/>
    <n v="0"/>
    <n v="0"/>
    <n v="0"/>
    <n v="0"/>
    <n v="0"/>
    <n v="0"/>
    <n v="3326.7400000000002"/>
    <n v="3326.74"/>
    <n v="0"/>
    <n v="1073811.46"/>
    <n v="3326.74"/>
  </r>
  <r>
    <n v="1"/>
    <d v="2021-09-01T00:00:00"/>
    <d v="2021-09-01T00:00:00"/>
    <n v="441"/>
    <x v="8"/>
    <n v="1122676.69"/>
    <n v="1122676.69"/>
    <n v="0.04"/>
    <n v="3742.26"/>
    <n v="663926.35"/>
    <n v="0"/>
    <n v="0"/>
    <n v="0"/>
    <n v="0"/>
    <n v="0"/>
    <n v="0"/>
    <n v="0"/>
    <n v="0"/>
    <n v="0"/>
    <n v="0"/>
    <n v="0"/>
    <s v="CF-3870-Other Eq"/>
    <x v="20"/>
    <n v="15"/>
    <s v="Nat Gas Distribution Plant"/>
    <s v="387-Other Equipment"/>
    <n v="0"/>
    <n v="0"/>
    <x v="0"/>
    <n v="0"/>
    <n v="3936.04"/>
    <n v="0"/>
    <n v="1122676.69"/>
    <n v="0"/>
    <n v="0"/>
    <n v="0"/>
    <n v="0"/>
    <n v="0"/>
    <n v="0"/>
    <n v="0"/>
    <n v="3742.26"/>
    <n v="3742.26"/>
    <n v="0"/>
    <n v="667862.39"/>
    <n v="3742.26"/>
  </r>
  <r>
    <n v="1"/>
    <d v="2021-09-01T00:00:00"/>
    <d v="2021-09-01T00:00:00"/>
    <n v="442"/>
    <x v="8"/>
    <n v="8060"/>
    <n v="8060"/>
    <n v="0"/>
    <n v="0"/>
    <n v="1318.13"/>
    <n v="0"/>
    <n v="0"/>
    <n v="0"/>
    <n v="0"/>
    <n v="0"/>
    <n v="0"/>
    <n v="0"/>
    <n v="0"/>
    <n v="0"/>
    <n v="0"/>
    <n v="0"/>
    <s v="CF-3890-Land &amp; Land Rights"/>
    <x v="21"/>
    <n v="16"/>
    <s v="Nat Gas General Plant"/>
    <s v="389-Land - General"/>
    <n v="0"/>
    <n v="0"/>
    <x v="0"/>
    <n v="0"/>
    <n v="0"/>
    <n v="0"/>
    <n v="8060"/>
    <n v="0"/>
    <n v="0"/>
    <n v="0"/>
    <n v="0"/>
    <n v="0"/>
    <n v="0"/>
    <n v="0"/>
    <n v="0"/>
    <n v="0"/>
    <n v="0"/>
    <n v="1318.13"/>
    <n v="0"/>
  </r>
  <r>
    <n v="1"/>
    <d v="2021-09-01T00:00:00"/>
    <d v="2021-09-01T00:00:00"/>
    <n v="443"/>
    <x v="8"/>
    <n v="16463.04"/>
    <n v="16463.04"/>
    <n v="0"/>
    <n v="0"/>
    <n v="0"/>
    <n v="0"/>
    <n v="0"/>
    <n v="0"/>
    <n v="0"/>
    <n v="0"/>
    <n v="0"/>
    <n v="0"/>
    <n v="0"/>
    <n v="0"/>
    <n v="0"/>
    <n v="0"/>
    <s v="CF-389A-Alloc Land-FB"/>
    <x v="22"/>
    <n v="16"/>
    <s v="Nat Gas General Plant"/>
    <s v="389-Land - General"/>
    <n v="0"/>
    <n v="0"/>
    <x v="0"/>
    <n v="0"/>
    <n v="0"/>
    <n v="0"/>
    <n v="16463.04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444"/>
    <x v="8"/>
    <n v="103080.34"/>
    <n v="103080.34"/>
    <n v="2.3E-2"/>
    <n v="197.57"/>
    <n v="-179030.44"/>
    <n v="0"/>
    <n v="0"/>
    <n v="0"/>
    <n v="0"/>
    <n v="0"/>
    <n v="0"/>
    <n v="0"/>
    <n v="0"/>
    <n v="0"/>
    <n v="0"/>
    <n v="0"/>
    <s v="CF-3900-Struc&amp;Impr"/>
    <x v="23"/>
    <n v="16"/>
    <s v="Nat Gas General Plant"/>
    <s v="390-Structures and Improvements"/>
    <n v="0"/>
    <n v="0"/>
    <x v="0"/>
    <n v="0"/>
    <n v="0"/>
    <n v="0"/>
    <n v="103080.34"/>
    <n v="0"/>
    <n v="0"/>
    <n v="0"/>
    <n v="0"/>
    <n v="0"/>
    <n v="0"/>
    <n v="0"/>
    <n v="197.57"/>
    <n v="197.57"/>
    <n v="0"/>
    <n v="-179030.44"/>
    <n v="197.57"/>
  </r>
  <r>
    <n v="1"/>
    <d v="2021-09-01T00:00:00"/>
    <d v="2021-09-01T00:00:00"/>
    <n v="445"/>
    <x v="8"/>
    <n v="52132.36"/>
    <n v="52132.36"/>
    <n v="2.3E-2"/>
    <n v="99.92"/>
    <n v="8499.64"/>
    <n v="0"/>
    <n v="0"/>
    <n v="0"/>
    <n v="0"/>
    <n v="0"/>
    <n v="0"/>
    <n v="0"/>
    <n v="0"/>
    <n v="0"/>
    <n v="0"/>
    <n v="0"/>
    <s v="CF-390A-Alloc Struc&amp;Impr"/>
    <x v="24"/>
    <n v="16"/>
    <s v="Nat Gas General Plant"/>
    <s v="390-Structures and Improvements"/>
    <n v="0"/>
    <n v="0"/>
    <x v="0"/>
    <n v="0"/>
    <n v="0"/>
    <n v="0"/>
    <n v="52132.36"/>
    <n v="0"/>
    <n v="0"/>
    <n v="0"/>
    <n v="0"/>
    <n v="0"/>
    <n v="0"/>
    <n v="0"/>
    <n v="99.92"/>
    <n v="99.92"/>
    <n v="0"/>
    <n v="8499.64"/>
    <n v="99.92"/>
  </r>
  <r>
    <n v="1"/>
    <d v="2021-09-01T00:00:00"/>
    <d v="2021-09-01T00:00:00"/>
    <n v="446"/>
    <x v="8"/>
    <n v="88533.15"/>
    <n v="88533.15"/>
    <n v="7.1428569999999997E-2"/>
    <n v="526.98"/>
    <n v="572220.88"/>
    <n v="0"/>
    <n v="0"/>
    <n v="-526.98"/>
    <n v="0"/>
    <n v="0"/>
    <n v="0"/>
    <n v="0"/>
    <n v="0"/>
    <n v="0"/>
    <n v="2503.17"/>
    <n v="0"/>
    <s v="CF-3910-Offc Furn &amp; Eq"/>
    <x v="25"/>
    <n v="16"/>
    <s v="Nat Gas General Plant"/>
    <s v="3910-Office Furniture"/>
    <n v="0"/>
    <n v="-22247.040000000001"/>
    <x v="0"/>
    <n v="0"/>
    <n v="0"/>
    <n v="0"/>
    <n v="88533.15"/>
    <n v="0"/>
    <n v="0"/>
    <n v="0"/>
    <n v="0"/>
    <n v="0"/>
    <n v="0"/>
    <n v="0"/>
    <n v="0"/>
    <n v="2503.17"/>
    <n v="0"/>
    <n v="572220.88"/>
    <n v="2503.17"/>
  </r>
  <r>
    <n v="1"/>
    <d v="2021-09-01T00:00:00"/>
    <d v="2021-09-01T00:00:00"/>
    <n v="447"/>
    <x v="8"/>
    <n v="61398.19"/>
    <n v="61398.19"/>
    <n v="0.1"/>
    <n v="511.65"/>
    <n v="-83990.07"/>
    <n v="0"/>
    <n v="0"/>
    <n v="0"/>
    <n v="0"/>
    <n v="0"/>
    <n v="0"/>
    <n v="0"/>
    <n v="0"/>
    <n v="0"/>
    <n v="3366.33"/>
    <n v="0"/>
    <s v="CF-3912-Comp Hdwr"/>
    <x v="26"/>
    <n v="16"/>
    <s v="Nat Gas General Plant"/>
    <s v="3912-Comp Hdwr"/>
    <n v="0"/>
    <n v="-2280.04"/>
    <x v="0"/>
    <n v="0"/>
    <n v="0"/>
    <n v="0"/>
    <n v="61398.19"/>
    <n v="0"/>
    <n v="0"/>
    <n v="0"/>
    <n v="0"/>
    <n v="0"/>
    <n v="0"/>
    <n v="0"/>
    <n v="511.65000000000003"/>
    <n v="3877.98"/>
    <n v="0"/>
    <n v="-83990.07"/>
    <n v="3877.98"/>
  </r>
  <r>
    <n v="1"/>
    <d v="2021-09-01T00:00:00"/>
    <d v="2021-09-01T00:00:00"/>
    <n v="448"/>
    <x v="8"/>
    <n v="111291.03"/>
    <n v="111291.03"/>
    <n v="0.05"/>
    <n v="463.71"/>
    <n v="-82631.88"/>
    <n v="0"/>
    <n v="0"/>
    <n v="0"/>
    <n v="0"/>
    <n v="0"/>
    <n v="0"/>
    <n v="0"/>
    <n v="0"/>
    <n v="0"/>
    <n v="-834.66"/>
    <n v="0"/>
    <s v="CF-3913-Furn &amp; Fix"/>
    <x v="27"/>
    <n v="16"/>
    <s v="Nat Gas General Plant"/>
    <s v="3913-Furn &amp; Fix"/>
    <n v="0"/>
    <n v="0"/>
    <x v="0"/>
    <n v="0"/>
    <n v="0"/>
    <n v="0"/>
    <n v="111291.03"/>
    <n v="0"/>
    <n v="0"/>
    <n v="0"/>
    <n v="0"/>
    <n v="0"/>
    <n v="0"/>
    <n v="0"/>
    <n v="463.71000000000004"/>
    <n v="-370.95"/>
    <n v="0"/>
    <n v="-82631.88"/>
    <n v="-370.95"/>
  </r>
  <r>
    <n v="1"/>
    <d v="2021-09-01T00:00:00"/>
    <d v="2021-09-01T00:00:00"/>
    <n v="449"/>
    <x v="8"/>
    <n v="808842.34"/>
    <n v="808842.34"/>
    <n v="0.1"/>
    <n v="6740.35"/>
    <n v="-12798.58"/>
    <n v="0"/>
    <n v="0"/>
    <n v="0"/>
    <n v="0"/>
    <n v="0"/>
    <n v="0"/>
    <n v="0"/>
    <n v="0"/>
    <n v="0"/>
    <n v="-1814.33"/>
    <n v="0"/>
    <s v="CF-3914-Sys Sftwr"/>
    <x v="28"/>
    <n v="16"/>
    <s v="Nat Gas General Plant"/>
    <s v="3914-Software"/>
    <n v="0"/>
    <n v="0"/>
    <x v="0"/>
    <n v="0"/>
    <n v="0"/>
    <n v="0"/>
    <n v="808842.34"/>
    <n v="0"/>
    <n v="0"/>
    <n v="0"/>
    <n v="0"/>
    <n v="0"/>
    <n v="0"/>
    <n v="0"/>
    <n v="6740.35"/>
    <n v="4926.0200000000004"/>
    <n v="0"/>
    <n v="-12798.58"/>
    <n v="4926.0200000000004"/>
  </r>
  <r>
    <n v="1"/>
    <d v="2021-09-01T00:00:00"/>
    <d v="2021-09-01T00:00:00"/>
    <n v="200419"/>
    <x v="8"/>
    <n v="0"/>
    <n v="0"/>
    <n v="7.1428569999999997E-2"/>
    <n v="0"/>
    <n v="0"/>
    <n v="0"/>
    <n v="0"/>
    <n v="0"/>
    <n v="0"/>
    <n v="0"/>
    <n v="0"/>
    <n v="0"/>
    <n v="0"/>
    <n v="0"/>
    <n v="0"/>
    <n v="0"/>
    <s v="CF-391A-Alloc Offc Furn &amp; Eq"/>
    <x v="29"/>
    <n v="16"/>
    <s v="Nat Gas General Plant"/>
    <s v="391-Office Furniture and Equipment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450"/>
    <x v="8"/>
    <n v="188562.35"/>
    <n v="188562.35"/>
    <n v="0.1"/>
    <n v="1571.35"/>
    <n v="104121.12"/>
    <n v="0"/>
    <n v="0"/>
    <n v="0"/>
    <n v="0"/>
    <n v="0"/>
    <n v="0"/>
    <n v="0"/>
    <n v="0"/>
    <n v="0"/>
    <n v="1337.17"/>
    <n v="0"/>
    <s v="CF-391S-Alloc Sys Software"/>
    <x v="30"/>
    <n v="16"/>
    <s v="Nat Gas General Plant"/>
    <s v="391-Office Furniture and Equipment"/>
    <n v="0"/>
    <n v="0"/>
    <x v="0"/>
    <n v="0"/>
    <n v="0"/>
    <n v="0"/>
    <n v="188562.35"/>
    <n v="0"/>
    <n v="0"/>
    <n v="0"/>
    <n v="0"/>
    <n v="0"/>
    <n v="0"/>
    <n v="0"/>
    <n v="1571.3500000000001"/>
    <n v="2908.52"/>
    <n v="0"/>
    <n v="104121.12"/>
    <n v="2908.52"/>
  </r>
  <r>
    <n v="1"/>
    <d v="2021-09-01T00:00:00"/>
    <d v="2021-09-01T00:00:00"/>
    <n v="452"/>
    <x v="8"/>
    <n v="0"/>
    <n v="0"/>
    <n v="0.17399999999999999"/>
    <n v="0"/>
    <n v="-549.86"/>
    <n v="0"/>
    <n v="0"/>
    <n v="0"/>
    <n v="0"/>
    <n v="0"/>
    <n v="0"/>
    <n v="0"/>
    <n v="0"/>
    <n v="0"/>
    <n v="0"/>
    <n v="0"/>
    <s v="CF-3921-Cars"/>
    <x v="31"/>
    <n v="16"/>
    <s v="Nat Gas General Plant"/>
    <s v="3921-Transportation - Cars"/>
    <n v="0"/>
    <n v="0"/>
    <x v="0"/>
    <n v="0"/>
    <n v="0"/>
    <n v="0"/>
    <n v="0"/>
    <n v="0"/>
    <n v="0"/>
    <n v="0"/>
    <n v="0"/>
    <n v="0"/>
    <n v="0"/>
    <n v="0"/>
    <n v="0"/>
    <n v="0"/>
    <n v="0"/>
    <n v="-549.86"/>
    <n v="0"/>
  </r>
  <r>
    <n v="1"/>
    <d v="2021-09-01T00:00:00"/>
    <d v="2021-09-01T00:00:00"/>
    <n v="453"/>
    <x v="8"/>
    <n v="671057.01"/>
    <n v="671057.01"/>
    <n v="8.4000000000000005E-2"/>
    <n v="4697.3999999999996"/>
    <n v="488439.33"/>
    <n v="0"/>
    <n v="0"/>
    <n v="0"/>
    <n v="0"/>
    <n v="0"/>
    <n v="0"/>
    <n v="0"/>
    <n v="0"/>
    <n v="0"/>
    <n v="0"/>
    <n v="0"/>
    <s v="CF-3922-Lt Truck/Van"/>
    <x v="32"/>
    <n v="16"/>
    <s v="Nat Gas General Plant"/>
    <s v="3922-Trans-Light Trucks, Vans"/>
    <n v="0"/>
    <n v="0"/>
    <x v="0"/>
    <n v="0"/>
    <n v="0"/>
    <n v="0"/>
    <n v="671057.01"/>
    <n v="0"/>
    <n v="0"/>
    <n v="0"/>
    <n v="0"/>
    <n v="0"/>
    <n v="0"/>
    <n v="0"/>
    <n v="4697.4000000000005"/>
    <n v="4697.3999999999996"/>
    <n v="0"/>
    <n v="488439.33"/>
    <n v="4697.3999999999996"/>
  </r>
  <r>
    <n v="1"/>
    <d v="2021-09-01T00:00:00"/>
    <d v="2021-09-01T00:00:00"/>
    <n v="454"/>
    <x v="8"/>
    <n v="9739.48"/>
    <n v="9739.48"/>
    <n v="5.8000000000000003E-2"/>
    <n v="47.07"/>
    <n v="-725.26"/>
    <n v="0"/>
    <n v="0"/>
    <n v="0"/>
    <n v="0"/>
    <n v="0"/>
    <n v="0"/>
    <n v="0"/>
    <n v="0"/>
    <n v="0"/>
    <n v="0"/>
    <n v="0"/>
    <s v="CF-3924-Trailers"/>
    <x v="33"/>
    <n v="16"/>
    <s v="Nat Gas General Plant"/>
    <s v="3924-Transportation - Trailers"/>
    <n v="0"/>
    <n v="0"/>
    <x v="0"/>
    <n v="0"/>
    <n v="0"/>
    <n v="0"/>
    <n v="9739.48"/>
    <n v="0"/>
    <n v="0"/>
    <n v="0"/>
    <n v="0"/>
    <n v="0"/>
    <n v="0"/>
    <n v="0"/>
    <n v="47.07"/>
    <n v="47.07"/>
    <n v="0"/>
    <n v="-725.26"/>
    <n v="47.07"/>
  </r>
  <r>
    <n v="1"/>
    <d v="2021-09-01T00:00:00"/>
    <d v="2021-09-01T00:00:00"/>
    <n v="451"/>
    <x v="8"/>
    <n v="86066.93"/>
    <n v="86066.93"/>
    <n v="8.4000000000000005E-2"/>
    <n v="602.47"/>
    <n v="-22667.88"/>
    <n v="0"/>
    <n v="0"/>
    <n v="0"/>
    <n v="0"/>
    <n v="0"/>
    <n v="0"/>
    <n v="0"/>
    <n v="0"/>
    <n v="0"/>
    <n v="0"/>
    <n v="0"/>
    <s v="CF-3920-Transp Equip"/>
    <x v="34"/>
    <n v="16"/>
    <s v="Nat Gas General Plant"/>
    <s v="392-Transportation Equipment"/>
    <n v="0"/>
    <n v="0"/>
    <x v="0"/>
    <n v="0"/>
    <n v="0"/>
    <n v="0"/>
    <n v="86066.93"/>
    <n v="0"/>
    <n v="0"/>
    <n v="0"/>
    <n v="0"/>
    <n v="0"/>
    <n v="0"/>
    <n v="0"/>
    <n v="602.47"/>
    <n v="602.47"/>
    <n v="0"/>
    <n v="-22667.88"/>
    <n v="602.47"/>
  </r>
  <r>
    <n v="1"/>
    <d v="2021-09-01T00:00:00"/>
    <d v="2021-09-01T00:00:00"/>
    <n v="455"/>
    <x v="8"/>
    <n v="339075.33"/>
    <n v="339075.33"/>
    <n v="6.6666699999999995E-2"/>
    <n v="1883.75"/>
    <n v="168452.06"/>
    <n v="0"/>
    <n v="0"/>
    <n v="0"/>
    <n v="0"/>
    <n v="0"/>
    <n v="0"/>
    <n v="0"/>
    <n v="0"/>
    <n v="0"/>
    <n v="112.59"/>
    <n v="0"/>
    <s v="CF-3940-Tools/Shop Eq"/>
    <x v="35"/>
    <n v="16"/>
    <s v="Nat Gas General Plant"/>
    <s v="394-Tools, Shop &amp; Garage Equip"/>
    <n v="0"/>
    <n v="0"/>
    <x v="0"/>
    <n v="0"/>
    <n v="0"/>
    <n v="0"/>
    <n v="339075.33"/>
    <n v="0"/>
    <n v="0"/>
    <n v="0"/>
    <n v="0"/>
    <n v="0"/>
    <n v="0"/>
    <n v="0"/>
    <n v="1883.75"/>
    <n v="1996.34"/>
    <n v="0"/>
    <n v="168452.06"/>
    <n v="1996.34"/>
  </r>
  <r>
    <n v="1"/>
    <d v="2021-09-01T00:00:00"/>
    <d v="2021-09-01T00:00:00"/>
    <n v="456"/>
    <x v="8"/>
    <n v="452230.64"/>
    <n v="452230.64"/>
    <n v="5.0999999999999997E-2"/>
    <n v="1921.98"/>
    <n v="562708.73"/>
    <n v="0"/>
    <n v="0"/>
    <n v="-1921.98"/>
    <n v="0"/>
    <n v="0"/>
    <n v="0"/>
    <n v="0"/>
    <n v="0"/>
    <n v="0"/>
    <n v="0"/>
    <n v="0"/>
    <s v="CF-3960-Pwr Op Equip"/>
    <x v="36"/>
    <n v="16"/>
    <s v="Nat Gas General Plant"/>
    <s v="396-Power Operated Equipment"/>
    <n v="0"/>
    <n v="0"/>
    <x v="0"/>
    <n v="0"/>
    <n v="0"/>
    <n v="0"/>
    <n v="452230.64"/>
    <n v="0"/>
    <n v="0"/>
    <n v="0"/>
    <n v="0"/>
    <n v="0"/>
    <n v="0"/>
    <n v="0"/>
    <n v="0"/>
    <n v="0"/>
    <n v="0"/>
    <n v="562708.73"/>
    <n v="0"/>
  </r>
  <r>
    <n v="1"/>
    <d v="2021-09-01T00:00:00"/>
    <d v="2021-09-01T00:00:00"/>
    <n v="457"/>
    <x v="8"/>
    <n v="885647.48"/>
    <n v="885647.48"/>
    <n v="7.6923080000000005E-2"/>
    <n v="5677.23"/>
    <n v="442094.74"/>
    <n v="0"/>
    <n v="0"/>
    <n v="0"/>
    <n v="0"/>
    <n v="0"/>
    <n v="0"/>
    <n v="0"/>
    <n v="0"/>
    <n v="0"/>
    <n v="-5388.92"/>
    <n v="0"/>
    <s v="CF-3970-Comm Eq"/>
    <x v="37"/>
    <n v="16"/>
    <s v="Nat Gas General Plant"/>
    <s v="397-Communication Equipment"/>
    <n v="0"/>
    <n v="0"/>
    <x v="0"/>
    <n v="0"/>
    <n v="0"/>
    <n v="0"/>
    <n v="885647.48"/>
    <n v="0"/>
    <n v="0"/>
    <n v="0"/>
    <n v="0"/>
    <n v="0"/>
    <n v="0"/>
    <n v="0"/>
    <n v="5677.2300000000005"/>
    <n v="288.30999999999949"/>
    <n v="0"/>
    <n v="442094.74"/>
    <n v="288.30999999999949"/>
  </r>
  <r>
    <n v="1"/>
    <d v="2021-09-01T00:00:00"/>
    <d v="2021-09-01T00:00:00"/>
    <n v="458"/>
    <x v="8"/>
    <n v="20124.740000000002"/>
    <n v="20124.740000000002"/>
    <n v="7.6923080000000005E-2"/>
    <n v="129"/>
    <n v="6105.04"/>
    <n v="0"/>
    <n v="0"/>
    <n v="0"/>
    <n v="0"/>
    <n v="0"/>
    <n v="0"/>
    <n v="0"/>
    <n v="0"/>
    <n v="0"/>
    <n v="0"/>
    <n v="0"/>
    <s v="CF-3971-DCU/AMR"/>
    <x v="38"/>
    <n v="16"/>
    <s v="Nat Gas General Plant"/>
    <s v="397-Communication Equipment"/>
    <n v="0"/>
    <n v="0"/>
    <x v="0"/>
    <n v="0"/>
    <n v="0"/>
    <n v="0"/>
    <n v="20124.740000000002"/>
    <n v="0"/>
    <n v="0"/>
    <n v="0"/>
    <n v="0"/>
    <n v="0"/>
    <n v="0"/>
    <n v="0"/>
    <n v="129"/>
    <n v="129"/>
    <n v="0"/>
    <n v="6105.04"/>
    <n v="129"/>
  </r>
  <r>
    <n v="1"/>
    <d v="2021-09-01T00:00:00"/>
    <d v="2021-09-01T00:00:00"/>
    <n v="459"/>
    <x v="8"/>
    <n v="42473.919999999998"/>
    <n v="42473.919999999998"/>
    <n v="5.8823529999999999E-2"/>
    <n v="208.21"/>
    <n v="20443.97"/>
    <n v="0"/>
    <n v="0"/>
    <n v="0"/>
    <n v="0"/>
    <n v="0"/>
    <n v="0"/>
    <n v="0"/>
    <n v="0"/>
    <n v="0"/>
    <n v="-446.09"/>
    <n v="0"/>
    <s v="CF-3980-Misc Equip"/>
    <x v="39"/>
    <n v="16"/>
    <s v="Nat Gas General Plant"/>
    <s v="398-Miscellaneous Equipment"/>
    <n v="0"/>
    <n v="0"/>
    <x v="0"/>
    <n v="0"/>
    <n v="0"/>
    <n v="0"/>
    <n v="42473.919999999998"/>
    <n v="0"/>
    <n v="0"/>
    <n v="0"/>
    <n v="0"/>
    <n v="0"/>
    <n v="0"/>
    <n v="0"/>
    <n v="208.21"/>
    <n v="-237.87999999999997"/>
    <n v="0"/>
    <n v="20443.97"/>
    <n v="-237.87999999999997"/>
  </r>
  <r>
    <n v="1"/>
    <d v="2021-09-01T00:00:00"/>
    <d v="2021-09-01T00:00:00"/>
    <n v="460"/>
    <x v="8"/>
    <n v="19074.7"/>
    <n v="19074.7"/>
    <n v="5.8823529999999999E-2"/>
    <n v="93.5"/>
    <n v="10595.43"/>
    <n v="0"/>
    <n v="0"/>
    <n v="0"/>
    <n v="0"/>
    <n v="0"/>
    <n v="0"/>
    <n v="0"/>
    <n v="0"/>
    <n v="0"/>
    <n v="130.16999999999999"/>
    <n v="0"/>
    <s v="CF-398A-Alloc Misc Equip"/>
    <x v="40"/>
    <n v="16"/>
    <s v="Nat Gas General Plant"/>
    <s v="398-Miscellaneous Equipment"/>
    <n v="0"/>
    <n v="0"/>
    <x v="0"/>
    <n v="0"/>
    <n v="0"/>
    <n v="0"/>
    <n v="19074.7"/>
    <n v="0"/>
    <n v="0"/>
    <n v="0"/>
    <n v="0"/>
    <n v="0"/>
    <n v="0"/>
    <n v="0"/>
    <n v="93.5"/>
    <n v="223.67"/>
    <n v="0"/>
    <n v="10595.43"/>
    <n v="223.67"/>
  </r>
  <r>
    <n v="1"/>
    <d v="2021-09-01T00:00:00"/>
    <d v="2021-09-01T00:00:00"/>
    <n v="95"/>
    <x v="8"/>
    <n v="14132.29"/>
    <n v="14132.29"/>
    <n v="0.03"/>
    <n v="35.33"/>
    <n v="14132.29"/>
    <n v="0"/>
    <n v="0"/>
    <n v="-35.33"/>
    <n v="0"/>
    <n v="0"/>
    <n v="0"/>
    <n v="0"/>
    <n v="0"/>
    <n v="0"/>
    <n v="0"/>
    <n v="0"/>
    <s v="CF-3020-Franchise &amp; Consents"/>
    <x v="41"/>
    <n v="18"/>
    <s v="Nat Gas Intangible Plant"/>
    <s v="302-Franchises and Consents"/>
    <n v="0"/>
    <n v="0"/>
    <x v="0"/>
    <n v="0"/>
    <n v="0"/>
    <n v="0"/>
    <n v="14132.29"/>
    <n v="0"/>
    <n v="0"/>
    <n v="0"/>
    <n v="0"/>
    <n v="0"/>
    <n v="0"/>
    <n v="0"/>
    <n v="0"/>
    <n v="0"/>
    <n v="0"/>
    <n v="14132.29"/>
    <n v="0"/>
  </r>
  <r>
    <n v="1"/>
    <d v="2021-09-01T00:00:00"/>
    <d v="2021-09-01T00:00:00"/>
    <n v="317"/>
    <x v="8"/>
    <n v="742002.67"/>
    <n v="742002.67"/>
    <n v="7.1428569999999997E-2"/>
    <n v="4416.68"/>
    <n v="566149.42000000004"/>
    <n v="0"/>
    <n v="0"/>
    <n v="0"/>
    <n v="0"/>
    <n v="0"/>
    <n v="0"/>
    <n v="0"/>
    <n v="0"/>
    <n v="0"/>
    <n v="14628.42"/>
    <n v="0"/>
    <s v="FC-3910-Offc Furn &amp; Eq"/>
    <x v="25"/>
    <n v="2"/>
    <s v="Common General Plant"/>
    <s v="391-Office Furniture and Equipment"/>
    <n v="0"/>
    <n v="0"/>
    <x v="4"/>
    <n v="0"/>
    <n v="0"/>
    <n v="0"/>
    <n v="742002.67"/>
    <n v="0"/>
    <n v="0"/>
    <n v="0"/>
    <n v="0"/>
    <n v="0"/>
    <n v="0"/>
    <n v="0"/>
    <n v="4416.68"/>
    <n v="19045.099999999999"/>
    <n v="0"/>
    <n v="566149.42000000004"/>
    <n v="19045.099999999999"/>
  </r>
  <r>
    <n v="1"/>
    <d v="2021-09-01T00:00:00"/>
    <d v="2021-09-01T00:00:00"/>
    <n v="318"/>
    <x v="8"/>
    <n v="96328.87"/>
    <n v="96328.87"/>
    <n v="0.1"/>
    <n v="802.74"/>
    <n v="-497310.53"/>
    <n v="0"/>
    <n v="0"/>
    <n v="0"/>
    <n v="0"/>
    <n v="0"/>
    <n v="0"/>
    <n v="0"/>
    <n v="0"/>
    <n v="0"/>
    <n v="-2355"/>
    <n v="0"/>
    <s v="FC-3912-Comp Hdwr"/>
    <x v="26"/>
    <n v="2"/>
    <s v="Common General Plant"/>
    <s v="391-Office Furniture and Equipment"/>
    <n v="0"/>
    <n v="-32174.93"/>
    <x v="4"/>
    <n v="0"/>
    <n v="0"/>
    <n v="0"/>
    <n v="96328.87"/>
    <n v="0"/>
    <n v="0"/>
    <n v="0"/>
    <n v="0"/>
    <n v="0"/>
    <n v="0"/>
    <n v="0"/>
    <n v="802.74"/>
    <n v="-1552.26"/>
    <n v="0"/>
    <n v="-497310.53"/>
    <n v="-1552.26"/>
  </r>
  <r>
    <n v="1"/>
    <d v="2021-09-01T00:00:00"/>
    <d v="2021-09-01T00:00:00"/>
    <n v="319"/>
    <x v="8"/>
    <n v="432439.96"/>
    <n v="432439.96"/>
    <n v="0.05"/>
    <n v="1801.83"/>
    <n v="-132961.51999999999"/>
    <n v="0"/>
    <n v="0"/>
    <n v="0"/>
    <n v="0"/>
    <n v="0"/>
    <n v="0"/>
    <n v="0"/>
    <n v="0"/>
    <n v="0"/>
    <n v="513.58000000000004"/>
    <n v="0"/>
    <s v="FC-3913-Furn &amp; Fix"/>
    <x v="27"/>
    <n v="2"/>
    <s v="Common General Plant"/>
    <s v="391-Office Furniture and Equipment"/>
    <n v="0"/>
    <n v="0"/>
    <x v="4"/>
    <n v="0"/>
    <n v="0"/>
    <n v="0"/>
    <n v="432439.96"/>
    <n v="0"/>
    <n v="0"/>
    <n v="0"/>
    <n v="0"/>
    <n v="0"/>
    <n v="0"/>
    <n v="0"/>
    <n v="1801.83"/>
    <n v="2315.41"/>
    <n v="0"/>
    <n v="-132961.51999999999"/>
    <n v="2315.41"/>
  </r>
  <r>
    <n v="1"/>
    <d v="2021-09-01T00:00:00"/>
    <d v="2021-09-01T00:00:00"/>
    <n v="320"/>
    <x v="8"/>
    <n v="917653.1"/>
    <n v="917653.1"/>
    <n v="0.1"/>
    <n v="7647.11"/>
    <n v="1473.78"/>
    <n v="0"/>
    <n v="0"/>
    <n v="0"/>
    <n v="0"/>
    <n v="0"/>
    <n v="0"/>
    <n v="0"/>
    <n v="0"/>
    <n v="0"/>
    <n v="-9973.25"/>
    <n v="0"/>
    <s v="FC-3914-Sys Sftwr"/>
    <x v="28"/>
    <n v="2"/>
    <s v="Common General Plant"/>
    <s v="391-Office Furniture and Equipment"/>
    <n v="0"/>
    <n v="0"/>
    <x v="4"/>
    <n v="0"/>
    <n v="0"/>
    <n v="0"/>
    <n v="917653.1"/>
    <n v="0"/>
    <n v="0"/>
    <n v="0"/>
    <n v="0"/>
    <n v="0"/>
    <n v="0"/>
    <n v="0"/>
    <n v="7647.1100000000006"/>
    <n v="-2326.1400000000003"/>
    <n v="0"/>
    <n v="1473.78"/>
    <n v="-2326.1400000000003"/>
  </r>
  <r>
    <n v="1"/>
    <d v="2021-09-01T00:00:00"/>
    <d v="2021-09-01T00:00:00"/>
    <n v="321"/>
    <x v="8"/>
    <n v="258116.52"/>
    <n v="258116.52"/>
    <n v="0.17399999999999999"/>
    <n v="3742.69"/>
    <n v="144597.76000000001"/>
    <n v="0"/>
    <n v="0"/>
    <n v="0"/>
    <n v="0"/>
    <n v="0"/>
    <n v="0"/>
    <n v="0"/>
    <n v="0"/>
    <n v="0"/>
    <n v="0"/>
    <n v="0"/>
    <s v="FC-3921-Cars"/>
    <x v="31"/>
    <n v="2"/>
    <s v="Common General Plant"/>
    <s v="392-Transportation Equipment"/>
    <n v="0"/>
    <n v="0"/>
    <x v="4"/>
    <n v="0"/>
    <n v="0"/>
    <n v="0"/>
    <n v="258116.52"/>
    <n v="0"/>
    <n v="0"/>
    <n v="0"/>
    <n v="0"/>
    <n v="0"/>
    <n v="0"/>
    <n v="0"/>
    <n v="3742.69"/>
    <n v="3742.69"/>
    <n v="0"/>
    <n v="144597.76000000001"/>
    <n v="3742.69"/>
  </r>
  <r>
    <n v="1"/>
    <d v="2021-09-01T00:00:00"/>
    <d v="2021-09-01T00:00:00"/>
    <n v="322"/>
    <x v="8"/>
    <n v="763765.58"/>
    <n v="763765.58"/>
    <n v="8.4000000000000005E-2"/>
    <n v="5346.36"/>
    <n v="311990.61"/>
    <n v="0"/>
    <n v="0"/>
    <n v="0"/>
    <n v="0"/>
    <n v="0"/>
    <n v="0"/>
    <n v="0"/>
    <n v="0"/>
    <n v="0"/>
    <n v="0"/>
    <n v="0"/>
    <s v="FC-3922-Lt Truck/Van"/>
    <x v="32"/>
    <n v="2"/>
    <s v="Common General Plant"/>
    <s v="392-Transportation Equipment"/>
    <n v="0"/>
    <n v="0"/>
    <x v="4"/>
    <n v="0"/>
    <n v="0"/>
    <n v="0"/>
    <n v="763765.58"/>
    <n v="0"/>
    <n v="0"/>
    <n v="0"/>
    <n v="0"/>
    <n v="0"/>
    <n v="0"/>
    <n v="0"/>
    <n v="5346.36"/>
    <n v="5346.36"/>
    <n v="0"/>
    <n v="311990.61"/>
    <n v="5346.36"/>
  </r>
  <r>
    <n v="1"/>
    <d v="2021-09-01T00:00:00"/>
    <d v="2021-09-01T00:00:00"/>
    <n v="323"/>
    <x v="8"/>
    <n v="640740.72"/>
    <n v="640740.72"/>
    <n v="7.6923080000000005E-2"/>
    <n v="4107.3100000000004"/>
    <n v="170504.77"/>
    <n v="0"/>
    <n v="0"/>
    <n v="0"/>
    <n v="0"/>
    <n v="0"/>
    <n v="0"/>
    <n v="0"/>
    <n v="0"/>
    <n v="0"/>
    <n v="2000.67"/>
    <n v="0"/>
    <s v="FC-3970-Comm Eq"/>
    <x v="37"/>
    <n v="2"/>
    <s v="Common General Plant"/>
    <s v="397-Communication Equipment"/>
    <n v="0"/>
    <n v="0"/>
    <x v="4"/>
    <n v="0"/>
    <n v="0"/>
    <n v="0"/>
    <n v="640740.72"/>
    <n v="0"/>
    <n v="0"/>
    <n v="0"/>
    <n v="0"/>
    <n v="0"/>
    <n v="0"/>
    <n v="0"/>
    <n v="4107.3100000000004"/>
    <n v="6107.9800000000005"/>
    <n v="0"/>
    <n v="170504.77"/>
    <n v="6107.9800000000005"/>
  </r>
  <r>
    <n v="1"/>
    <d v="2021-09-01T00:00:00"/>
    <d v="2021-09-01T00:00:00"/>
    <n v="324"/>
    <x v="8"/>
    <n v="32922.449999999997"/>
    <n v="32922.449999999997"/>
    <n v="5.8823529999999999E-2"/>
    <n v="161.38"/>
    <n v="6653.48"/>
    <n v="0"/>
    <n v="0"/>
    <n v="0"/>
    <n v="0"/>
    <n v="0"/>
    <n v="0"/>
    <n v="0"/>
    <n v="0"/>
    <n v="0"/>
    <n v="568.83000000000004"/>
    <n v="0"/>
    <s v="FC-3980-Misc Equip"/>
    <x v="39"/>
    <n v="2"/>
    <s v="Common General Plant"/>
    <s v="398-Miscellaneous Equipment"/>
    <n v="0"/>
    <n v="0"/>
    <x v="4"/>
    <n v="0"/>
    <n v="0"/>
    <n v="0"/>
    <n v="32922.449999999997"/>
    <n v="0"/>
    <n v="0"/>
    <n v="0"/>
    <n v="0"/>
    <n v="0"/>
    <n v="0"/>
    <n v="0"/>
    <n v="161.38"/>
    <n v="730.21"/>
    <n v="0"/>
    <n v="6653.48"/>
    <n v="730.21"/>
  </r>
  <r>
    <n v="1"/>
    <d v="2021-09-01T00:00:00"/>
    <d v="2021-09-01T00:00:00"/>
    <n v="325"/>
    <x v="8"/>
    <n v="0"/>
    <n v="0"/>
    <n v="0.2"/>
    <n v="0"/>
    <n v="0"/>
    <n v="0"/>
    <n v="0"/>
    <n v="0"/>
    <n v="0"/>
    <n v="0"/>
    <n v="0"/>
    <n v="0"/>
    <n v="0"/>
    <n v="0"/>
    <n v="0"/>
    <n v="0"/>
    <s v="FC-3990-Other Tang Prop"/>
    <x v="51"/>
    <n v="2"/>
    <s v="Common General Plant"/>
    <s v="399-Other Tangible Property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92"/>
    <x v="8"/>
    <n v="0"/>
    <n v="0"/>
    <n v="0"/>
    <n v="0"/>
    <n v="0"/>
    <n v="0"/>
    <n v="0"/>
    <n v="0"/>
    <n v="0"/>
    <n v="0"/>
    <n v="0"/>
    <n v="0"/>
    <n v="0"/>
    <n v="0"/>
    <n v="0"/>
    <n v="0"/>
    <s v="FC-1210-Plant Non-Utility Prop-Oth"/>
    <x v="52"/>
    <n v="4"/>
    <s v="Common Intangible Plant"/>
    <s v="121-Plant Non-Utility Prop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314"/>
    <x v="8"/>
    <n v="0"/>
    <n v="0"/>
    <n v="0"/>
    <n v="0"/>
    <n v="0"/>
    <n v="0"/>
    <n v="0"/>
    <n v="0"/>
    <n v="0"/>
    <n v="0"/>
    <n v="0"/>
    <n v="0"/>
    <n v="0"/>
    <n v="0"/>
    <n v="0"/>
    <n v="0"/>
    <s v="FC-3030-Misc Intangable Plant"/>
    <x v="43"/>
    <n v="4"/>
    <s v="Common Intangible Plant"/>
    <s v="303-Miscellaneous Intangible Plant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524"/>
    <x v="8"/>
    <n v="0"/>
    <n v="0"/>
    <n v="0"/>
    <n v="0"/>
    <n v="0"/>
    <n v="0"/>
    <n v="0"/>
    <n v="0"/>
    <n v="0"/>
    <n v="0"/>
    <n v="0"/>
    <n v="0"/>
    <n v="0"/>
    <n v="0"/>
    <n v="0"/>
    <n v="0"/>
    <s v="FC-1210-Plant Non-Utility Prop-land"/>
    <x v="52"/>
    <n v="5"/>
    <s v="Common Land&amp;Land Rights"/>
    <s v="121-Plant Non-Utility Prop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315"/>
    <x v="8"/>
    <n v="596857.97"/>
    <n v="596857.97"/>
    <n v="0"/>
    <n v="0"/>
    <n v="0"/>
    <n v="0"/>
    <n v="0"/>
    <n v="0"/>
    <n v="0"/>
    <n v="0"/>
    <n v="0"/>
    <n v="0"/>
    <n v="0"/>
    <n v="0"/>
    <n v="0"/>
    <n v="0"/>
    <s v="FC-3890-Land &amp; Land Rights"/>
    <x v="21"/>
    <n v="5"/>
    <s v="Common Land&amp;Land Rights"/>
    <s v="389-Land - General"/>
    <n v="0"/>
    <n v="0"/>
    <x v="4"/>
    <n v="0"/>
    <n v="0"/>
    <n v="0"/>
    <n v="596857.97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316"/>
    <x v="8"/>
    <n v="7746101.1600000001"/>
    <n v="7746101.1600000001"/>
    <n v="2.3E-2"/>
    <n v="14846.69"/>
    <n v="374417.91999999998"/>
    <n v="0"/>
    <n v="0"/>
    <n v="0"/>
    <n v="0"/>
    <n v="0"/>
    <n v="0"/>
    <n v="0"/>
    <n v="0"/>
    <n v="0"/>
    <n v="0"/>
    <n v="0"/>
    <s v="FC-3900-Struc&amp;Impr"/>
    <x v="23"/>
    <n v="6"/>
    <s v="Common Struct&amp;Improve"/>
    <s v="390-Structures and Improvements"/>
    <n v="0"/>
    <n v="0"/>
    <x v="4"/>
    <n v="0"/>
    <n v="0"/>
    <n v="0"/>
    <n v="7746101.1600000001"/>
    <n v="0"/>
    <n v="0"/>
    <n v="0"/>
    <n v="0"/>
    <n v="0"/>
    <n v="0"/>
    <n v="0"/>
    <n v="14846.69"/>
    <n v="14846.69"/>
    <n v="0"/>
    <n v="374417.91999999998"/>
    <n v="14846.69"/>
  </r>
  <r>
    <n v="1"/>
    <d v="2021-09-01T00:00:00"/>
    <d v="2021-09-01T00:00:00"/>
    <n v="190"/>
    <x v="8"/>
    <n v="180047.62"/>
    <n v="180047.62"/>
    <n v="1.8100000000000002E-2"/>
    <n v="271.57"/>
    <n v="26616.03"/>
    <n v="0"/>
    <n v="0"/>
    <n v="0"/>
    <n v="0"/>
    <n v="0"/>
    <n v="0"/>
    <n v="0"/>
    <n v="0"/>
    <n v="0"/>
    <n v="0"/>
    <n v="0"/>
    <s v="FT-3761-Mains PL"/>
    <x v="5"/>
    <n v="15"/>
    <s v="Nat Gas Distribution Plant"/>
    <s v="3761-Mains - Plastic"/>
    <n v="0"/>
    <n v="0"/>
    <x v="1"/>
    <n v="43.51"/>
    <n v="-1930.1"/>
    <n v="2.8999999999999998E-3"/>
    <n v="180047.62"/>
    <n v="0"/>
    <n v="0"/>
    <n v="0"/>
    <n v="0"/>
    <n v="0"/>
    <n v="0"/>
    <n v="43.51"/>
    <n v="271.57"/>
    <n v="271.57"/>
    <n v="43.51"/>
    <n v="24685.93"/>
    <n v="315.08"/>
  </r>
  <r>
    <n v="1"/>
    <d v="2021-09-01T00:00:00"/>
    <d v="2021-09-01T00:00:00"/>
    <n v="191"/>
    <x v="8"/>
    <n v="282457.31"/>
    <n v="282457.31"/>
    <n v="1.719E-2"/>
    <n v="404.62"/>
    <n v="137694.07999999999"/>
    <n v="0"/>
    <n v="0"/>
    <n v="0"/>
    <n v="0"/>
    <n v="0"/>
    <n v="0"/>
    <n v="0"/>
    <n v="0"/>
    <n v="0"/>
    <n v="0"/>
    <n v="0"/>
    <s v="FT-3762-Mains ST"/>
    <x v="6"/>
    <n v="15"/>
    <s v="Nat Gas Distribution Plant"/>
    <s v="3762-Mains - Other"/>
    <n v="0"/>
    <n v="0"/>
    <x v="1"/>
    <n v="113.22"/>
    <n v="32021.54"/>
    <n v="4.81E-3"/>
    <n v="282457.31"/>
    <n v="0"/>
    <n v="0"/>
    <n v="0"/>
    <n v="0"/>
    <n v="0"/>
    <n v="0"/>
    <n v="113.22"/>
    <n v="404.62"/>
    <n v="404.62"/>
    <n v="113.22"/>
    <n v="169715.62"/>
    <n v="517.84"/>
  </r>
  <r>
    <n v="1"/>
    <d v="2021-09-01T00:00:00"/>
    <d v="2021-09-01T00:00:00"/>
    <n v="192"/>
    <x v="8"/>
    <n v="0"/>
    <n v="0"/>
    <n v="2.1000000000000001E-2"/>
    <n v="0"/>
    <n v="0"/>
    <n v="0"/>
    <n v="0"/>
    <n v="0"/>
    <n v="0"/>
    <n v="0"/>
    <n v="0"/>
    <n v="0"/>
    <n v="0"/>
    <n v="0"/>
    <n v="0"/>
    <n v="0"/>
    <s v="FT-376G-Mains GRIP"/>
    <x v="7"/>
    <n v="15"/>
    <s v="Nat Gas Distribution Plant"/>
    <s v="376G-Mains Plastic-GRIP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542"/>
    <x v="8"/>
    <n v="0"/>
    <n v="0"/>
    <n v="1.8100000000000002E-2"/>
    <n v="0"/>
    <n v="0"/>
    <n v="0"/>
    <n v="0"/>
    <n v="0"/>
    <n v="0"/>
    <n v="0"/>
    <n v="0"/>
    <n v="0"/>
    <n v="0"/>
    <n v="0"/>
    <n v="0"/>
    <n v="0"/>
    <s v="FT-3760 - Mains"/>
    <x v="42"/>
    <n v="15"/>
    <s v="Nat Gas Distribution Plant"/>
    <s v="376-Mains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93"/>
    <x v="8"/>
    <n v="1068.8"/>
    <n v="1068.8"/>
    <n v="3.3329999999999999E-2"/>
    <n v="2.97"/>
    <n v="1068.8"/>
    <n v="0"/>
    <n v="0"/>
    <n v="-2.97"/>
    <n v="0"/>
    <n v="0"/>
    <n v="0"/>
    <n v="0"/>
    <n v="0"/>
    <n v="0"/>
    <n v="0"/>
    <n v="0"/>
    <s v="FT-3780-M&amp;R Stat Eq-Gen"/>
    <x v="8"/>
    <n v="15"/>
    <s v="Nat Gas Distribution Plant"/>
    <s v="378-M&amp;R Stat Equip-Gen"/>
    <n v="0"/>
    <n v="0"/>
    <x v="1"/>
    <n v="0.15"/>
    <n v="2.5499999999999998"/>
    <n v="1.67E-3"/>
    <n v="1068.8"/>
    <n v="0"/>
    <n v="0"/>
    <n v="0"/>
    <n v="0"/>
    <n v="0"/>
    <n v="0"/>
    <n v="0.15"/>
    <n v="0"/>
    <n v="0"/>
    <n v="0.15"/>
    <n v="1071.3499999999999"/>
    <n v="0.15"/>
  </r>
  <r>
    <n v="1"/>
    <d v="2021-09-01T00:00:00"/>
    <d v="2021-09-01T00:00:00"/>
    <n v="194"/>
    <x v="8"/>
    <n v="162952.04999999999"/>
    <n v="162952.04999999999"/>
    <n v="2.9520000000000001E-2"/>
    <n v="400.86"/>
    <n v="25990.62"/>
    <n v="0"/>
    <n v="0"/>
    <n v="0"/>
    <n v="0"/>
    <n v="0"/>
    <n v="0"/>
    <n v="0"/>
    <n v="0"/>
    <n v="0"/>
    <n v="0"/>
    <n v="0"/>
    <s v="FT-3790-M&amp;R Stat Eq-CGate"/>
    <x v="9"/>
    <n v="15"/>
    <s v="Nat Gas Distribution Plant"/>
    <s v="379-M&amp;R Stat Equip-Cgate"/>
    <n v="0"/>
    <n v="0"/>
    <x v="1"/>
    <n v="20.100000000000001"/>
    <n v="-14048.05"/>
    <n v="1.48E-3"/>
    <n v="162952.04999999999"/>
    <n v="0"/>
    <n v="0"/>
    <n v="0"/>
    <n v="0"/>
    <n v="0"/>
    <n v="0"/>
    <n v="20.100000000000001"/>
    <n v="400.86"/>
    <n v="400.86"/>
    <n v="20.100000000000001"/>
    <n v="11942.57"/>
    <n v="420.96000000000004"/>
  </r>
  <r>
    <n v="1"/>
    <d v="2021-09-01T00:00:00"/>
    <d v="2021-09-01T00:00:00"/>
    <n v="195"/>
    <x v="8"/>
    <n v="74611.289999999994"/>
    <n v="74611.289999999994"/>
    <n v="1.8030000000000001E-2"/>
    <n v="112.1"/>
    <n v="23996.42"/>
    <n v="0"/>
    <n v="0"/>
    <n v="0"/>
    <n v="0"/>
    <n v="0"/>
    <n v="0"/>
    <n v="0"/>
    <n v="0"/>
    <n v="0"/>
    <n v="0"/>
    <n v="0"/>
    <s v="FT-3801-Services PL"/>
    <x v="10"/>
    <n v="15"/>
    <s v="Nat Gas Distribution Plant"/>
    <s v="3801-Services - Plastic"/>
    <n v="0"/>
    <n v="0"/>
    <x v="1"/>
    <n v="24.68"/>
    <n v="-13785.85"/>
    <n v="3.9699999999999996E-3"/>
    <n v="74611.289999999994"/>
    <n v="0"/>
    <n v="0"/>
    <n v="0"/>
    <n v="0"/>
    <n v="0"/>
    <n v="0"/>
    <n v="24.68"/>
    <n v="112.10000000000001"/>
    <n v="112.1"/>
    <n v="24.68"/>
    <n v="10210.569999999998"/>
    <n v="136.78"/>
  </r>
  <r>
    <n v="1"/>
    <d v="2021-09-01T00:00:00"/>
    <d v="2021-09-01T00:00:00"/>
    <n v="196"/>
    <x v="8"/>
    <n v="62198.23"/>
    <n v="62198.23"/>
    <n v="4.0890000000000003E-2"/>
    <n v="211.94"/>
    <n v="-46571.94"/>
    <n v="0"/>
    <n v="0"/>
    <n v="0"/>
    <n v="0"/>
    <n v="0"/>
    <n v="0"/>
    <n v="0"/>
    <n v="0"/>
    <n v="0"/>
    <n v="0"/>
    <n v="0"/>
    <s v="FT-3802-Services ST"/>
    <x v="11"/>
    <n v="15"/>
    <s v="Nat Gas Distribution Plant"/>
    <s v="3802-Services - Other"/>
    <n v="0"/>
    <n v="0"/>
    <x v="1"/>
    <n v="264.91000000000003"/>
    <n v="71197.14"/>
    <n v="5.1110000000000003E-2"/>
    <n v="62198.23"/>
    <n v="0"/>
    <n v="0"/>
    <n v="0"/>
    <n v="0"/>
    <n v="0"/>
    <n v="0"/>
    <n v="264.91000000000003"/>
    <n v="211.94"/>
    <n v="211.94"/>
    <n v="264.91000000000003"/>
    <n v="24625.199999999997"/>
    <n v="476.85"/>
  </r>
  <r>
    <n v="1"/>
    <d v="2021-09-01T00:00:00"/>
    <d v="2021-09-01T00:00:00"/>
    <n v="197"/>
    <x v="8"/>
    <n v="253934.16"/>
    <n v="253934.16"/>
    <n v="1.8030000000000001E-2"/>
    <n v="381.54"/>
    <n v="20260.18"/>
    <n v="0"/>
    <n v="0"/>
    <n v="0"/>
    <n v="0"/>
    <n v="0"/>
    <n v="0"/>
    <n v="0"/>
    <n v="0"/>
    <n v="0"/>
    <n v="0"/>
    <n v="0"/>
    <s v="FT-380G-Services GRIP"/>
    <x v="12"/>
    <n v="15"/>
    <s v="Nat Gas Distribution Plant"/>
    <s v="380G-Services Plastic-GRIP"/>
    <n v="0"/>
    <n v="0"/>
    <x v="1"/>
    <n v="84.01"/>
    <n v="-110168.83"/>
    <n v="3.9699999999999996E-3"/>
    <n v="253934.16"/>
    <n v="0"/>
    <n v="0"/>
    <n v="0"/>
    <n v="0"/>
    <n v="0"/>
    <n v="0"/>
    <n v="84.01"/>
    <n v="381.54"/>
    <n v="381.54"/>
    <n v="84.01"/>
    <n v="-89908.65"/>
    <n v="465.55"/>
  </r>
  <r>
    <n v="1"/>
    <d v="2021-09-01T00:00:00"/>
    <d v="2021-09-01T00:00:00"/>
    <n v="198"/>
    <x v="8"/>
    <n v="149776.34"/>
    <n v="149776.34"/>
    <n v="3.5999999999999997E-2"/>
    <n v="449.33"/>
    <n v="33555.61"/>
    <n v="0"/>
    <n v="0"/>
    <n v="0"/>
    <n v="0"/>
    <n v="0"/>
    <n v="0"/>
    <n v="0"/>
    <n v="0"/>
    <n v="0"/>
    <n v="0"/>
    <n v="0"/>
    <s v="FT-3810-Meters"/>
    <x v="13"/>
    <n v="15"/>
    <s v="Nat Gas Distribution Plant"/>
    <s v="381-Meters"/>
    <n v="0"/>
    <n v="0"/>
    <x v="1"/>
    <n v="0"/>
    <n v="-721.02"/>
    <n v="0"/>
    <n v="149776.34"/>
    <n v="0"/>
    <n v="0"/>
    <n v="0"/>
    <n v="0"/>
    <n v="0"/>
    <n v="0"/>
    <n v="0"/>
    <n v="449.33"/>
    <n v="449.33"/>
    <n v="0"/>
    <n v="32834.590000000004"/>
    <n v="449.33"/>
  </r>
  <r>
    <n v="1"/>
    <d v="2021-09-01T00:00:00"/>
    <d v="2021-09-01T00:00:00"/>
    <n v="199"/>
    <x v="8"/>
    <n v="62841.15"/>
    <n v="62841.15"/>
    <n v="2.9090000000000001E-2"/>
    <n v="152.34"/>
    <n v="9280.0499999999993"/>
    <n v="0"/>
    <n v="0"/>
    <n v="0"/>
    <n v="0"/>
    <n v="0"/>
    <n v="0"/>
    <n v="0"/>
    <n v="0"/>
    <n v="0"/>
    <n v="0"/>
    <n v="0"/>
    <s v="FT-3820-Meter Installs"/>
    <x v="15"/>
    <n v="15"/>
    <s v="Nat Gas Distribution Plant"/>
    <s v="382-Meter Installations"/>
    <n v="0"/>
    <n v="0"/>
    <x v="1"/>
    <n v="15.24"/>
    <n v="-19188.79"/>
    <n v="2.9099999999999998E-3"/>
    <n v="62841.15"/>
    <n v="0"/>
    <n v="0"/>
    <n v="0"/>
    <n v="0"/>
    <n v="0"/>
    <n v="0"/>
    <n v="15.24"/>
    <n v="152.34"/>
    <n v="152.34"/>
    <n v="15.24"/>
    <n v="-9908.7400000000016"/>
    <n v="167.58"/>
  </r>
  <r>
    <n v="1"/>
    <d v="2021-09-01T00:00:00"/>
    <d v="2021-09-01T00:00:00"/>
    <n v="200418"/>
    <x v="8"/>
    <n v="0"/>
    <n v="0"/>
    <n v="2.3E-2"/>
    <n v="0"/>
    <n v="0"/>
    <n v="0"/>
    <n v="0"/>
    <n v="0"/>
    <n v="0"/>
    <n v="0"/>
    <n v="0"/>
    <n v="0"/>
    <n v="0"/>
    <n v="0"/>
    <n v="0"/>
    <n v="0"/>
    <s v="FT-3850-M&amp;R Stat Eq-Ind"/>
    <x v="19"/>
    <n v="15"/>
    <s v="Nat Gas Distribution Plant"/>
    <s v="385-Industrial M&amp;R Stat Equip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"/>
    <x v="8"/>
    <n v="24376.11"/>
    <n v="24376.11"/>
    <n v="0.04"/>
    <n v="81.25"/>
    <n v="24376.11"/>
    <n v="0"/>
    <n v="0"/>
    <n v="-81.25"/>
    <n v="0"/>
    <n v="0"/>
    <n v="0"/>
    <n v="0"/>
    <n v="0"/>
    <n v="0"/>
    <n v="0"/>
    <n v="0"/>
    <s v="FT-3870-Other Eq"/>
    <x v="20"/>
    <n v="15"/>
    <s v="Nat Gas Distribution Plant"/>
    <s v="387-Other Equipment"/>
    <n v="0"/>
    <n v="0"/>
    <x v="1"/>
    <n v="0"/>
    <n v="0"/>
    <n v="0"/>
    <n v="24376.11"/>
    <n v="0"/>
    <n v="0"/>
    <n v="0"/>
    <n v="0"/>
    <n v="0"/>
    <n v="0"/>
    <n v="0"/>
    <n v="0"/>
    <n v="0"/>
    <n v="0"/>
    <n v="24376.11"/>
    <n v="0"/>
  </r>
  <r>
    <n v="1"/>
    <d v="2021-09-01T00:00:00"/>
    <d v="2021-09-01T00:00:00"/>
    <n v="201"/>
    <x v="8"/>
    <n v="0"/>
    <n v="0"/>
    <n v="0.05"/>
    <n v="0"/>
    <n v="-243.68"/>
    <n v="0"/>
    <n v="0"/>
    <n v="0"/>
    <n v="0"/>
    <n v="0"/>
    <n v="0"/>
    <n v="0"/>
    <n v="0"/>
    <n v="0"/>
    <n v="-8.92"/>
    <n v="0"/>
    <s v="FT-3913-Furn &amp; Fix"/>
    <x v="27"/>
    <n v="16"/>
    <s v="Nat Gas General Plant"/>
    <s v="3913-Furn &amp; Fix"/>
    <n v="0"/>
    <n v="0"/>
    <x v="1"/>
    <n v="0"/>
    <n v="0"/>
    <n v="0"/>
    <n v="0"/>
    <n v="0"/>
    <n v="0"/>
    <n v="0"/>
    <n v="0"/>
    <n v="0"/>
    <n v="0"/>
    <n v="0"/>
    <n v="0"/>
    <n v="-8.92"/>
    <n v="0"/>
    <n v="-243.68"/>
    <n v="-8.92"/>
  </r>
  <r>
    <n v="1"/>
    <d v="2021-09-01T00:00:00"/>
    <d v="2021-09-01T00:00:00"/>
    <n v="202"/>
    <x v="8"/>
    <n v="4684.4799999999996"/>
    <n v="4684.4799999999996"/>
    <n v="0.1"/>
    <n v="39.04"/>
    <n v="784.67"/>
    <n v="0"/>
    <n v="0"/>
    <n v="0"/>
    <n v="0"/>
    <n v="0"/>
    <n v="0"/>
    <n v="0"/>
    <n v="0"/>
    <n v="0"/>
    <n v="5.75"/>
    <n v="0"/>
    <s v="FT-391S-Alloc Sys Software"/>
    <x v="30"/>
    <n v="16"/>
    <s v="Nat Gas General Plant"/>
    <s v="391-Office Furniture and Equipment"/>
    <n v="0"/>
    <n v="0"/>
    <x v="1"/>
    <n v="0"/>
    <n v="0"/>
    <n v="0"/>
    <n v="4684.4799999999996"/>
    <n v="0"/>
    <n v="0"/>
    <n v="0"/>
    <n v="0"/>
    <n v="0"/>
    <n v="0"/>
    <n v="0"/>
    <n v="39.04"/>
    <n v="44.79"/>
    <n v="0"/>
    <n v="784.67"/>
    <n v="44.79"/>
  </r>
  <r>
    <n v="1"/>
    <d v="2021-09-01T00:00:00"/>
    <d v="2021-09-01T00:00:00"/>
    <n v="519"/>
    <x v="8"/>
    <n v="28000"/>
    <n v="28000"/>
    <n v="8.4000000000000005E-2"/>
    <n v="196"/>
    <n v="28000"/>
    <n v="0"/>
    <n v="0"/>
    <n v="-196"/>
    <n v="0"/>
    <n v="0"/>
    <n v="0"/>
    <n v="0"/>
    <n v="0"/>
    <n v="0"/>
    <n v="0"/>
    <n v="0"/>
    <s v="FT-3922-Lt Truck/Van"/>
    <x v="32"/>
    <n v="16"/>
    <s v="Nat Gas General Plant"/>
    <s v="3922-Trans-Light Trucks, Vans"/>
    <n v="0"/>
    <n v="0"/>
    <x v="1"/>
    <n v="0"/>
    <n v="0"/>
    <n v="0"/>
    <n v="28000"/>
    <n v="0"/>
    <n v="0"/>
    <n v="0"/>
    <n v="0"/>
    <n v="0"/>
    <n v="0"/>
    <n v="0"/>
    <n v="0"/>
    <n v="0"/>
    <n v="0"/>
    <n v="28000"/>
    <n v="0"/>
  </r>
  <r>
    <n v="1"/>
    <d v="2021-09-01T00:00:00"/>
    <d v="2021-09-01T00:00:00"/>
    <n v="203"/>
    <x v="8"/>
    <n v="0"/>
    <n v="0"/>
    <n v="0.17399999999999999"/>
    <n v="0"/>
    <n v="0"/>
    <n v="0"/>
    <n v="0"/>
    <n v="0"/>
    <n v="0"/>
    <n v="0"/>
    <n v="0"/>
    <n v="0"/>
    <n v="0"/>
    <n v="0"/>
    <n v="0"/>
    <n v="0"/>
    <s v="FT-3920-Transp Equip"/>
    <x v="34"/>
    <n v="16"/>
    <s v="Nat Gas General Plant"/>
    <s v="392-Transportation Equipme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89"/>
    <x v="8"/>
    <n v="0"/>
    <n v="0"/>
    <n v="0"/>
    <n v="0"/>
    <n v="0"/>
    <n v="0"/>
    <n v="0"/>
    <n v="0"/>
    <n v="0"/>
    <n v="0"/>
    <n v="0"/>
    <n v="0"/>
    <n v="0"/>
    <n v="0"/>
    <n v="0"/>
    <n v="0"/>
    <s v="FT-3030-Misc Intang Plant"/>
    <x v="43"/>
    <n v="18"/>
    <s v="Nat Gas Intangible Plant"/>
    <s v="303-Miscellaneous Intangible Pla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919391"/>
    <x v="8"/>
    <n v="20500"/>
    <n v="20500"/>
    <n v="5.5E-2"/>
    <n v="93.96"/>
    <n v="1503.36"/>
    <n v="0"/>
    <n v="0"/>
    <n v="0"/>
    <n v="0"/>
    <n v="0"/>
    <n v="0"/>
    <n v="0"/>
    <n v="0"/>
    <n v="0"/>
    <n v="0"/>
    <n v="0"/>
    <s v="FI-3741-Land &amp; Land Rights"/>
    <x v="2"/>
    <n v="15"/>
    <s v="Nat Gas Distribution Plant"/>
    <s v="374-Land - Distribution"/>
    <n v="0"/>
    <n v="0"/>
    <x v="2"/>
    <n v="0"/>
    <n v="0"/>
    <n v="0"/>
    <n v="20500"/>
    <n v="0"/>
    <n v="0"/>
    <n v="0"/>
    <n v="0"/>
    <n v="0"/>
    <n v="0"/>
    <n v="0"/>
    <n v="93.960000000000008"/>
    <n v="93.96"/>
    <n v="0"/>
    <n v="1503.36"/>
    <n v="93.96"/>
  </r>
  <r>
    <n v="1"/>
    <d v="2021-09-01T00:00:00"/>
    <d v="2021-09-01T00:00:00"/>
    <n v="501"/>
    <x v="8"/>
    <n v="462705.36"/>
    <n v="462705.36"/>
    <n v="1.8100000000000002E-2"/>
    <n v="697.91"/>
    <n v="138530.39000000001"/>
    <n v="0"/>
    <n v="0"/>
    <n v="0"/>
    <n v="0"/>
    <n v="0"/>
    <n v="0"/>
    <n v="0"/>
    <n v="0"/>
    <n v="0"/>
    <n v="0"/>
    <n v="0"/>
    <s v="FI-3761-Mains PL"/>
    <x v="5"/>
    <n v="15"/>
    <s v="Nat Gas Distribution Plant"/>
    <s v="3761-Mains - Plastic"/>
    <n v="0"/>
    <n v="0"/>
    <x v="2"/>
    <n v="111.82"/>
    <n v="51466.6"/>
    <n v="2.8999999999999998E-3"/>
    <n v="462705.36"/>
    <n v="0"/>
    <n v="0"/>
    <n v="0"/>
    <n v="0"/>
    <n v="0"/>
    <n v="0"/>
    <n v="111.82000000000001"/>
    <n v="697.91"/>
    <n v="697.91"/>
    <n v="111.82"/>
    <n v="189996.99000000002"/>
    <n v="809.73"/>
  </r>
  <r>
    <n v="1"/>
    <d v="2021-09-01T00:00:00"/>
    <d v="2021-09-01T00:00:00"/>
    <n v="502"/>
    <x v="8"/>
    <n v="887798.71"/>
    <n v="887798.71"/>
    <n v="1.719E-2"/>
    <n v="1271.77"/>
    <n v="309519.38"/>
    <n v="0"/>
    <n v="0"/>
    <n v="0"/>
    <n v="0"/>
    <n v="0"/>
    <n v="0"/>
    <n v="0"/>
    <n v="0"/>
    <n v="0"/>
    <n v="0"/>
    <n v="0"/>
    <s v="FI-3762-Mains ST"/>
    <x v="6"/>
    <n v="15"/>
    <s v="Nat Gas Distribution Plant"/>
    <s v="3762-Mains - Other"/>
    <n v="0"/>
    <n v="0"/>
    <x v="2"/>
    <n v="355.86"/>
    <n v="103742.3"/>
    <n v="4.81E-3"/>
    <n v="887798.71"/>
    <n v="0"/>
    <n v="0"/>
    <n v="0"/>
    <n v="0"/>
    <n v="0"/>
    <n v="0"/>
    <n v="355.86"/>
    <n v="1271.77"/>
    <n v="1271.77"/>
    <n v="355.86"/>
    <n v="413261.68"/>
    <n v="1627.63"/>
  </r>
  <r>
    <n v="1"/>
    <d v="2021-09-01T00:00:00"/>
    <d v="2021-09-01T00:00:00"/>
    <n v="503"/>
    <x v="8"/>
    <n v="465762.02"/>
    <n v="465762.02"/>
    <n v="3.3329999999999999E-2"/>
    <n v="1293.6500000000001"/>
    <n v="137102.51"/>
    <n v="0"/>
    <n v="0"/>
    <n v="0"/>
    <n v="0"/>
    <n v="0"/>
    <n v="0"/>
    <n v="0"/>
    <n v="0"/>
    <n v="0"/>
    <n v="0"/>
    <n v="0"/>
    <s v="FI-3780-M&amp;R Stat Eq-Gen"/>
    <x v="8"/>
    <n v="15"/>
    <s v="Nat Gas Distribution Plant"/>
    <s v="378-M&amp;R Stat Equip-Gen"/>
    <n v="0"/>
    <n v="0"/>
    <x v="2"/>
    <n v="64.819999999999993"/>
    <n v="-4164.43"/>
    <n v="1.67E-3"/>
    <n v="465762.02"/>
    <n v="0"/>
    <n v="0"/>
    <n v="0"/>
    <n v="0"/>
    <n v="0"/>
    <n v="0"/>
    <n v="64.820000000000007"/>
    <n v="1293.6500000000001"/>
    <n v="1293.6500000000001"/>
    <n v="64.819999999999993"/>
    <n v="132938.08000000002"/>
    <n v="1358.47"/>
  </r>
  <r>
    <n v="1"/>
    <d v="2021-09-01T00:00:00"/>
    <d v="2021-09-01T00:00:00"/>
    <n v="504"/>
    <x v="8"/>
    <n v="9374.42"/>
    <n v="9374.42"/>
    <n v="2.9520000000000001E-2"/>
    <n v="23.06"/>
    <n v="1115.02"/>
    <n v="0"/>
    <n v="0"/>
    <n v="0"/>
    <n v="0"/>
    <n v="0"/>
    <n v="0"/>
    <n v="0"/>
    <n v="0"/>
    <n v="0"/>
    <n v="0"/>
    <n v="0"/>
    <s v="FI-3790-M&amp;R Stat Eq-CGate"/>
    <x v="9"/>
    <n v="15"/>
    <s v="Nat Gas Distribution Plant"/>
    <s v="379-M&amp;R Stat Equip-Cgate"/>
    <n v="0"/>
    <n v="0"/>
    <x v="2"/>
    <n v="1.1599999999999999"/>
    <n v="-768.28"/>
    <n v="1.48E-3"/>
    <n v="9374.42"/>
    <n v="0"/>
    <n v="0"/>
    <n v="0"/>
    <n v="0"/>
    <n v="0"/>
    <n v="0"/>
    <n v="1.1599999999999999"/>
    <n v="23.06"/>
    <n v="23.06"/>
    <n v="1.1599999999999999"/>
    <n v="346.74"/>
    <n v="24.22"/>
  </r>
  <r>
    <n v="1"/>
    <d v="2021-09-01T00:00:00"/>
    <d v="2021-09-01T00:00:00"/>
    <n v="505"/>
    <x v="8"/>
    <n v="105303.03999999999"/>
    <n v="105303.03999999999"/>
    <n v="1.8030000000000001E-2"/>
    <n v="158.22"/>
    <n v="120983.9"/>
    <n v="0"/>
    <n v="0"/>
    <n v="-158.22"/>
    <n v="0"/>
    <n v="0"/>
    <n v="0"/>
    <n v="0"/>
    <n v="0"/>
    <n v="0"/>
    <n v="0"/>
    <n v="0"/>
    <s v="FI-3801-Services PL"/>
    <x v="10"/>
    <n v="15"/>
    <s v="Nat Gas Distribution Plant"/>
    <s v="3801-Services - Plastic"/>
    <n v="0"/>
    <n v="0"/>
    <x v="2"/>
    <n v="34.840000000000003"/>
    <n v="13353.38"/>
    <n v="3.9699999999999996E-3"/>
    <n v="105303.03999999999"/>
    <n v="0"/>
    <n v="0"/>
    <n v="0"/>
    <n v="0"/>
    <n v="0"/>
    <n v="0"/>
    <n v="34.840000000000003"/>
    <n v="0"/>
    <n v="0"/>
    <n v="34.840000000000003"/>
    <n v="134337.28"/>
    <n v="34.840000000000003"/>
  </r>
  <r>
    <n v="1"/>
    <d v="2021-09-01T00:00:00"/>
    <d v="2021-09-01T00:00:00"/>
    <n v="506"/>
    <x v="8"/>
    <n v="294203.84000000003"/>
    <n v="294203.84000000003"/>
    <n v="3.5999999999999997E-2"/>
    <n v="882.61"/>
    <n v="76719.62"/>
    <n v="0"/>
    <n v="0"/>
    <n v="0"/>
    <n v="0"/>
    <n v="0"/>
    <n v="0"/>
    <n v="0"/>
    <n v="0"/>
    <n v="0"/>
    <n v="0"/>
    <n v="0"/>
    <s v="FI-3810-Meters"/>
    <x v="13"/>
    <n v="15"/>
    <s v="Nat Gas Distribution Plant"/>
    <s v="381-Meters"/>
    <n v="0"/>
    <n v="0"/>
    <x v="2"/>
    <n v="0"/>
    <n v="0"/>
    <n v="0"/>
    <n v="294203.84000000003"/>
    <n v="0"/>
    <n v="0"/>
    <n v="0"/>
    <n v="0"/>
    <n v="0"/>
    <n v="0"/>
    <n v="0"/>
    <n v="882.61"/>
    <n v="882.61"/>
    <n v="0"/>
    <n v="76719.62"/>
    <n v="882.61"/>
  </r>
  <r>
    <n v="1"/>
    <d v="2021-09-01T00:00:00"/>
    <d v="2021-09-01T00:00:00"/>
    <n v="507"/>
    <x v="8"/>
    <n v="248092.27"/>
    <n v="248092.27"/>
    <n v="2.9090000000000001E-2"/>
    <n v="601.41999999999996"/>
    <n v="43429.86"/>
    <n v="0"/>
    <n v="0"/>
    <n v="0"/>
    <n v="0"/>
    <n v="0"/>
    <n v="0"/>
    <n v="0"/>
    <n v="0"/>
    <n v="0"/>
    <n v="0"/>
    <n v="0"/>
    <s v="FI-3820-Meter Installs"/>
    <x v="15"/>
    <n v="15"/>
    <s v="Nat Gas Distribution Plant"/>
    <s v="382-Meter Installations"/>
    <n v="0"/>
    <n v="0"/>
    <x v="2"/>
    <n v="60.16"/>
    <n v="3705.28"/>
    <n v="2.9099999999999998E-3"/>
    <n v="248092.27"/>
    <n v="0"/>
    <n v="0"/>
    <n v="0"/>
    <n v="0"/>
    <n v="0"/>
    <n v="0"/>
    <n v="60.160000000000004"/>
    <n v="601.41999999999996"/>
    <n v="601.41999999999996"/>
    <n v="60.16"/>
    <n v="47135.14"/>
    <n v="661.57999999999993"/>
  </r>
  <r>
    <n v="1"/>
    <d v="2021-09-01T00:00:00"/>
    <d v="2021-09-01T00:00:00"/>
    <n v="508"/>
    <x v="8"/>
    <n v="20315.86"/>
    <n v="20315.86"/>
    <n v="3.3000000000000002E-2"/>
    <n v="55.87"/>
    <n v="13712.23"/>
    <n v="0"/>
    <n v="0"/>
    <n v="0"/>
    <n v="0"/>
    <n v="0"/>
    <n v="0"/>
    <n v="0"/>
    <n v="0"/>
    <n v="0"/>
    <n v="0"/>
    <n v="0"/>
    <s v="FI-3830-House Reg"/>
    <x v="17"/>
    <n v="15"/>
    <s v="Nat Gas Distribution Plant"/>
    <s v="383-House Regulators"/>
    <n v="0"/>
    <n v="0"/>
    <x v="2"/>
    <n v="0"/>
    <n v="0"/>
    <n v="0"/>
    <n v="20315.86"/>
    <n v="0"/>
    <n v="0"/>
    <n v="0"/>
    <n v="0"/>
    <n v="0"/>
    <n v="0"/>
    <n v="0"/>
    <n v="55.870000000000005"/>
    <n v="55.87"/>
    <n v="0"/>
    <n v="13712.23"/>
    <n v="55.87"/>
  </r>
  <r>
    <n v="1"/>
    <d v="2021-09-01T00:00:00"/>
    <d v="2021-09-01T00:00:00"/>
    <n v="200417"/>
    <x v="8"/>
    <n v="0"/>
    <n v="0"/>
    <n v="2.7E-2"/>
    <n v="0"/>
    <n v="0.44"/>
    <n v="0"/>
    <n v="0"/>
    <n v="0"/>
    <n v="0"/>
    <n v="0"/>
    <n v="0"/>
    <n v="0"/>
    <n v="0"/>
    <n v="0"/>
    <n v="0"/>
    <n v="0"/>
    <s v="FI-3840-House Reg Installs"/>
    <x v="18"/>
    <n v="15"/>
    <s v="Nat Gas Distribution Plant"/>
    <s v="384-House Reg Installations"/>
    <n v="0"/>
    <n v="0"/>
    <x v="2"/>
    <n v="0"/>
    <n v="0"/>
    <n v="0"/>
    <n v="0"/>
    <n v="0"/>
    <n v="0"/>
    <n v="0"/>
    <n v="0"/>
    <n v="0"/>
    <n v="0"/>
    <n v="0"/>
    <n v="0"/>
    <n v="0"/>
    <n v="0"/>
    <n v="0.44"/>
    <n v="0"/>
  </r>
  <r>
    <n v="1"/>
    <d v="2021-09-01T00:00:00"/>
    <d v="2021-09-01T00:00:00"/>
    <n v="509"/>
    <x v="8"/>
    <n v="99570.17"/>
    <n v="99570.17"/>
    <n v="2.3E-2"/>
    <n v="190.84"/>
    <n v="99570.17"/>
    <n v="0"/>
    <n v="0"/>
    <n v="-190.84"/>
    <n v="0"/>
    <n v="0"/>
    <n v="0"/>
    <n v="0"/>
    <n v="0"/>
    <n v="0"/>
    <n v="0"/>
    <n v="0"/>
    <s v="FI-3850-M&amp;R Stat Eq-Ind"/>
    <x v="19"/>
    <n v="15"/>
    <s v="Nat Gas Distribution Plant"/>
    <s v="385-Industrial M&amp;R Stat Equip"/>
    <n v="0"/>
    <n v="0"/>
    <x v="2"/>
    <n v="0"/>
    <n v="0"/>
    <n v="0"/>
    <n v="99570.17"/>
    <n v="0"/>
    <n v="0"/>
    <n v="0"/>
    <n v="0"/>
    <n v="0"/>
    <n v="0"/>
    <n v="0"/>
    <n v="0"/>
    <n v="0"/>
    <n v="0"/>
    <n v="99570.17"/>
    <n v="0"/>
  </r>
  <r>
    <n v="1"/>
    <d v="2021-09-01T00:00:00"/>
    <d v="2021-09-01T00:00:00"/>
    <n v="520"/>
    <x v="8"/>
    <n v="0"/>
    <n v="0"/>
    <n v="0"/>
    <n v="0"/>
    <n v="0"/>
    <n v="0"/>
    <n v="0"/>
    <n v="0"/>
    <n v="0"/>
    <n v="0"/>
    <n v="0"/>
    <n v="0"/>
    <n v="0"/>
    <n v="0"/>
    <n v="0"/>
    <n v="0"/>
    <s v="FI-3890-Land &amp; Land Rights"/>
    <x v="21"/>
    <n v="16"/>
    <s v="Nat Gas General Plant"/>
    <s v="389-Land -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521"/>
    <x v="8"/>
    <n v="1266.3900000000001"/>
    <n v="1266.3900000000001"/>
    <n v="0"/>
    <n v="0"/>
    <n v="0"/>
    <n v="0"/>
    <n v="0"/>
    <n v="0"/>
    <n v="0"/>
    <n v="0"/>
    <n v="0"/>
    <n v="0"/>
    <n v="0"/>
    <n v="0"/>
    <n v="0"/>
    <n v="0"/>
    <s v="FI-389A-Alloc Land - FB"/>
    <x v="22"/>
    <n v="16"/>
    <s v="Nat Gas General Plant"/>
    <s v="389-Land - General"/>
    <n v="0"/>
    <n v="0"/>
    <x v="2"/>
    <n v="0"/>
    <n v="0"/>
    <n v="0"/>
    <n v="1266.3900000000001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510"/>
    <x v="8"/>
    <n v="4010.19"/>
    <n v="4010.19"/>
    <n v="2.3E-2"/>
    <n v="7.69"/>
    <n v="675.73"/>
    <n v="0"/>
    <n v="0"/>
    <n v="0"/>
    <n v="0"/>
    <n v="0"/>
    <n v="0"/>
    <n v="0"/>
    <n v="0"/>
    <n v="0"/>
    <n v="0"/>
    <n v="0"/>
    <s v="FI-390A-Alloc Struc&amp;Impr"/>
    <x v="24"/>
    <n v="16"/>
    <s v="Nat Gas General Plant"/>
    <s v="390-Structures and Improvements"/>
    <n v="0"/>
    <n v="0"/>
    <x v="2"/>
    <n v="0"/>
    <n v="0"/>
    <n v="0"/>
    <n v="4010.19"/>
    <n v="0"/>
    <n v="0"/>
    <n v="0"/>
    <n v="0"/>
    <n v="0"/>
    <n v="0"/>
    <n v="0"/>
    <n v="7.69"/>
    <n v="7.69"/>
    <n v="0"/>
    <n v="675.73"/>
    <n v="7.69"/>
  </r>
  <r>
    <n v="1"/>
    <d v="2021-09-01T00:00:00"/>
    <d v="2021-09-01T00:00:00"/>
    <n v="200414"/>
    <x v="8"/>
    <n v="0"/>
    <n v="0"/>
    <n v="0.1"/>
    <n v="0"/>
    <n v="-5089.18"/>
    <n v="0"/>
    <n v="0"/>
    <n v="0"/>
    <n v="0"/>
    <n v="0"/>
    <n v="0"/>
    <n v="0"/>
    <n v="0"/>
    <n v="0"/>
    <n v="-182.42"/>
    <n v="0"/>
    <s v="FI-3912-Comp Hdwr"/>
    <x v="26"/>
    <n v="16"/>
    <s v="Nat Gas General Plant"/>
    <s v="3912-Comp Hdwr"/>
    <n v="0"/>
    <n v="0"/>
    <x v="2"/>
    <n v="0"/>
    <n v="0"/>
    <n v="0"/>
    <n v="0"/>
    <n v="0"/>
    <n v="0"/>
    <n v="0"/>
    <n v="0"/>
    <n v="0"/>
    <n v="0"/>
    <n v="0"/>
    <n v="0"/>
    <n v="-182.42"/>
    <n v="0"/>
    <n v="-5089.18"/>
    <n v="-182.42"/>
  </r>
  <r>
    <n v="1"/>
    <d v="2021-09-01T00:00:00"/>
    <d v="2021-09-01T00:00:00"/>
    <n v="511"/>
    <x v="8"/>
    <n v="13227.98"/>
    <n v="13227.98"/>
    <n v="0.05"/>
    <n v="55.12"/>
    <n v="13227.98"/>
    <n v="0"/>
    <n v="0"/>
    <n v="-54.26"/>
    <n v="0"/>
    <n v="0"/>
    <n v="0"/>
    <n v="0"/>
    <n v="0"/>
    <n v="0"/>
    <n v="49.67"/>
    <n v="0"/>
    <s v="FI-3913-Furn &amp; Fix"/>
    <x v="27"/>
    <n v="16"/>
    <s v="Nat Gas General Plant"/>
    <s v="3913-Furn &amp; Fix"/>
    <n v="0"/>
    <n v="0"/>
    <x v="2"/>
    <n v="0"/>
    <n v="0"/>
    <n v="0"/>
    <n v="13227.98"/>
    <n v="0"/>
    <n v="0"/>
    <n v="0"/>
    <n v="0"/>
    <n v="0"/>
    <n v="0"/>
    <n v="0"/>
    <n v="0.86"/>
    <n v="50.53"/>
    <n v="0"/>
    <n v="13227.98"/>
    <n v="50.53"/>
  </r>
  <r>
    <n v="1"/>
    <d v="2021-09-01T00:00:00"/>
    <d v="2021-09-01T00:00:00"/>
    <n v="512"/>
    <x v="8"/>
    <n v="81030.259999999995"/>
    <n v="81030.259999999995"/>
    <n v="0.1"/>
    <n v="675.25"/>
    <n v="39840.339999999997"/>
    <n v="0"/>
    <n v="0"/>
    <n v="0"/>
    <n v="0"/>
    <n v="0"/>
    <n v="0"/>
    <n v="0"/>
    <n v="0"/>
    <n v="0"/>
    <n v="-45.67"/>
    <n v="0"/>
    <s v="FI-3914-Sys Sftwr"/>
    <x v="28"/>
    <n v="16"/>
    <s v="Nat Gas General Plant"/>
    <s v="3914-Software"/>
    <n v="0"/>
    <n v="0"/>
    <x v="2"/>
    <n v="0"/>
    <n v="0"/>
    <n v="0"/>
    <n v="81030.259999999995"/>
    <n v="0"/>
    <n v="0"/>
    <n v="0"/>
    <n v="0"/>
    <n v="0"/>
    <n v="0"/>
    <n v="0"/>
    <n v="675.25"/>
    <n v="629.58000000000004"/>
    <n v="0"/>
    <n v="39840.339999999997"/>
    <n v="629.58000000000004"/>
  </r>
  <r>
    <n v="1"/>
    <d v="2021-09-01T00:00:00"/>
    <d v="2021-09-01T00:00:00"/>
    <n v="513"/>
    <x v="8"/>
    <n v="374.07"/>
    <n v="374.07"/>
    <n v="7.1428569999999997E-2"/>
    <n v="2.23"/>
    <n v="33.340000000000003"/>
    <n v="0"/>
    <n v="0"/>
    <n v="0"/>
    <n v="0"/>
    <n v="0"/>
    <n v="0"/>
    <n v="0"/>
    <n v="0"/>
    <n v="0"/>
    <n v="-3.33"/>
    <n v="0"/>
    <s v="FI-391A-Alloc Offc Furn &amp; Eq"/>
    <x v="29"/>
    <n v="16"/>
    <s v="Nat Gas General Plant"/>
    <s v="391-Office Furniture and Equipment"/>
    <n v="0"/>
    <n v="0"/>
    <x v="2"/>
    <n v="0"/>
    <n v="0"/>
    <n v="0"/>
    <n v="374.07"/>
    <n v="0"/>
    <n v="0"/>
    <n v="0"/>
    <n v="0"/>
    <n v="0"/>
    <n v="0"/>
    <n v="0"/>
    <n v="2.23"/>
    <n v="-1.1000000000000001"/>
    <n v="0"/>
    <n v="33.340000000000003"/>
    <n v="-1.1000000000000001"/>
  </r>
  <r>
    <n v="1"/>
    <d v="2021-09-01T00:00:00"/>
    <d v="2021-09-01T00:00:00"/>
    <n v="134"/>
    <x v="8"/>
    <n v="1331.9"/>
    <n v="1331.9"/>
    <n v="0.1"/>
    <n v="11.1"/>
    <n v="379.7"/>
    <n v="0"/>
    <n v="0"/>
    <n v="0"/>
    <n v="0"/>
    <n v="0"/>
    <n v="0"/>
    <n v="0"/>
    <n v="0"/>
    <n v="0"/>
    <n v="0"/>
    <n v="0"/>
    <s v="FI-391S-Alloc Sys Software"/>
    <x v="30"/>
    <n v="16"/>
    <s v="Nat Gas General Plant"/>
    <s v="391-Office Furniture and Equipment"/>
    <n v="0"/>
    <n v="0"/>
    <x v="2"/>
    <n v="0"/>
    <n v="0"/>
    <n v="0"/>
    <n v="1331.9"/>
    <n v="0"/>
    <n v="0"/>
    <n v="0"/>
    <n v="0"/>
    <n v="0"/>
    <n v="0"/>
    <n v="0"/>
    <n v="11.1"/>
    <n v="11.1"/>
    <n v="0"/>
    <n v="379.7"/>
    <n v="11.1"/>
  </r>
  <r>
    <n v="1"/>
    <d v="2021-09-01T00:00:00"/>
    <d v="2021-09-01T00:00:00"/>
    <n v="136"/>
    <x v="8"/>
    <n v="0"/>
    <n v="0"/>
    <n v="0.17399999999999999"/>
    <n v="0"/>
    <n v="0"/>
    <n v="0"/>
    <n v="0"/>
    <n v="0"/>
    <n v="0"/>
    <n v="0"/>
    <n v="0"/>
    <n v="0"/>
    <n v="0"/>
    <n v="0"/>
    <n v="0"/>
    <n v="0"/>
    <s v="FI-3921-Cars"/>
    <x v="31"/>
    <n v="16"/>
    <s v="Nat Gas General Plant"/>
    <s v="3921-Transportation - Ca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37"/>
    <x v="8"/>
    <n v="0"/>
    <n v="0"/>
    <n v="8.4000000000000005E-2"/>
    <n v="0"/>
    <n v="0"/>
    <n v="0"/>
    <n v="0"/>
    <n v="0"/>
    <n v="0"/>
    <n v="0"/>
    <n v="0"/>
    <n v="0"/>
    <n v="0"/>
    <n v="0"/>
    <n v="0"/>
    <n v="0"/>
    <s v="FI-3922-Lt Truck/Van"/>
    <x v="32"/>
    <n v="16"/>
    <s v="Nat Gas General Plant"/>
    <s v="3922-Trans-Light Trucks, V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38"/>
    <x v="8"/>
    <n v="0"/>
    <n v="0"/>
    <n v="0"/>
    <n v="0"/>
    <n v="0"/>
    <n v="0"/>
    <n v="0"/>
    <n v="0"/>
    <n v="0"/>
    <n v="0"/>
    <n v="0"/>
    <n v="0"/>
    <n v="0"/>
    <n v="0"/>
    <n v="0"/>
    <n v="0"/>
    <s v="FI-3923-HD Truck/Bobtail"/>
    <x v="44"/>
    <n v="16"/>
    <s v="Nat Gas General Plant"/>
    <s v="3923-Transportation - Heavy Truck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39"/>
    <x v="8"/>
    <n v="0"/>
    <n v="0"/>
    <n v="5.8000000000000003E-2"/>
    <n v="0"/>
    <n v="0"/>
    <n v="0"/>
    <n v="0"/>
    <n v="0"/>
    <n v="0"/>
    <n v="0"/>
    <n v="0"/>
    <n v="0"/>
    <n v="0"/>
    <n v="0"/>
    <n v="0"/>
    <n v="0"/>
    <s v="FI-3924-Trailers"/>
    <x v="33"/>
    <n v="16"/>
    <s v="Nat Gas General Plant"/>
    <s v="3924-Transportation - Trail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35"/>
    <x v="8"/>
    <n v="0"/>
    <n v="0"/>
    <n v="0.17399999999999999"/>
    <n v="0"/>
    <n v="0"/>
    <n v="0"/>
    <n v="0"/>
    <n v="0"/>
    <n v="0"/>
    <n v="0"/>
    <n v="0"/>
    <n v="0"/>
    <n v="0"/>
    <n v="0"/>
    <n v="0"/>
    <n v="0"/>
    <s v="FI-3920-Transp Equip"/>
    <x v="34"/>
    <n v="16"/>
    <s v="Nat Gas General Plant"/>
    <s v="392-Transportation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40"/>
    <x v="8"/>
    <n v="0"/>
    <n v="0"/>
    <n v="3.7999999999999999E-2"/>
    <n v="0"/>
    <n v="0"/>
    <n v="0"/>
    <n v="0"/>
    <n v="0"/>
    <n v="0"/>
    <n v="0"/>
    <n v="0"/>
    <n v="0"/>
    <n v="0"/>
    <n v="0"/>
    <n v="0"/>
    <n v="0"/>
    <s v="FI-3930-Stores Equip"/>
    <x v="45"/>
    <n v="16"/>
    <s v="Nat Gas General Plant"/>
    <s v="393-Stores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41"/>
    <x v="8"/>
    <n v="13438.12"/>
    <n v="13438.12"/>
    <n v="6.6666699999999995E-2"/>
    <n v="74.66"/>
    <n v="9567.42"/>
    <n v="0"/>
    <n v="0"/>
    <n v="0"/>
    <n v="0"/>
    <n v="0"/>
    <n v="0"/>
    <n v="0"/>
    <n v="0"/>
    <n v="0"/>
    <n v="56.83"/>
    <n v="0"/>
    <s v="FI-3940-Tools/Shop Eq"/>
    <x v="35"/>
    <n v="16"/>
    <s v="Nat Gas General Plant"/>
    <s v="394-Tools, Shop &amp; Garage Equip"/>
    <n v="0"/>
    <n v="0"/>
    <x v="2"/>
    <n v="0"/>
    <n v="0"/>
    <n v="0"/>
    <n v="13438.12"/>
    <n v="0"/>
    <n v="0"/>
    <n v="0"/>
    <n v="0"/>
    <n v="0"/>
    <n v="0"/>
    <n v="0"/>
    <n v="74.66"/>
    <n v="131.49"/>
    <n v="0"/>
    <n v="9567.42"/>
    <n v="131.49"/>
  </r>
  <r>
    <n v="1"/>
    <d v="2021-09-01T00:00:00"/>
    <d v="2021-09-01T00:00:00"/>
    <n v="142"/>
    <x v="8"/>
    <n v="58312.73"/>
    <n v="58312.73"/>
    <n v="5.0999999999999997E-2"/>
    <n v="247.83"/>
    <n v="23907.53"/>
    <n v="0"/>
    <n v="0"/>
    <n v="0"/>
    <n v="0"/>
    <n v="0"/>
    <n v="0"/>
    <n v="0"/>
    <n v="0"/>
    <n v="0"/>
    <n v="0"/>
    <n v="0"/>
    <s v="FI-3960-Pwr Op Equip"/>
    <x v="36"/>
    <n v="16"/>
    <s v="Nat Gas General Plant"/>
    <s v="396-Power Operated Equipment"/>
    <n v="0"/>
    <n v="0"/>
    <x v="2"/>
    <n v="0"/>
    <n v="0"/>
    <n v="0"/>
    <n v="58312.73"/>
    <n v="0"/>
    <n v="0"/>
    <n v="0"/>
    <n v="0"/>
    <n v="0"/>
    <n v="0"/>
    <n v="0"/>
    <n v="247.83"/>
    <n v="247.83"/>
    <n v="0"/>
    <n v="23907.53"/>
    <n v="247.83"/>
  </r>
  <r>
    <n v="1"/>
    <d v="2021-09-01T00:00:00"/>
    <d v="2021-09-01T00:00:00"/>
    <n v="522"/>
    <x v="8"/>
    <n v="13647.24"/>
    <n v="13647.24"/>
    <n v="5.8823529999999999E-2"/>
    <n v="66.900000000000006"/>
    <n v="13174.3"/>
    <n v="0"/>
    <n v="0"/>
    <n v="0"/>
    <n v="0"/>
    <n v="0"/>
    <n v="0"/>
    <n v="0"/>
    <n v="0"/>
    <n v="0"/>
    <n v="-87.5"/>
    <n v="0"/>
    <s v="FI-3980-Misc Equip"/>
    <x v="39"/>
    <n v="16"/>
    <s v="Nat Gas General Plant"/>
    <s v="398-Miscellaneous Equipment"/>
    <n v="0"/>
    <n v="0"/>
    <x v="2"/>
    <n v="0"/>
    <n v="0"/>
    <n v="0"/>
    <n v="13647.24"/>
    <n v="0"/>
    <n v="0"/>
    <n v="0"/>
    <n v="0"/>
    <n v="0"/>
    <n v="0"/>
    <n v="0"/>
    <n v="66.900000000000006"/>
    <n v="-20.599999999999994"/>
    <n v="0"/>
    <n v="13174.3"/>
    <n v="-20.599999999999994"/>
  </r>
  <r>
    <n v="1"/>
    <d v="2021-09-01T00:00:00"/>
    <d v="2021-09-01T00:00:00"/>
    <n v="144"/>
    <x v="8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17"/>
    <x v="8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C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63"/>
    <x v="8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FB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09"/>
    <x v="8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S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45"/>
    <x v="8"/>
    <n v="0"/>
    <n v="0"/>
    <n v="0"/>
    <n v="0"/>
    <n v="0"/>
    <n v="0"/>
    <n v="0"/>
    <n v="0"/>
    <n v="0"/>
    <n v="0"/>
    <n v="0"/>
    <n v="0"/>
    <n v="0"/>
    <n v="0"/>
    <n v="0"/>
    <n v="0"/>
    <s v="FN-3050-Struc&amp;Impr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18"/>
    <x v="8"/>
    <n v="0"/>
    <n v="0"/>
    <n v="0"/>
    <n v="0"/>
    <n v="0"/>
    <n v="0"/>
    <n v="0"/>
    <n v="0"/>
    <n v="0"/>
    <n v="0"/>
    <n v="0"/>
    <n v="0"/>
    <n v="0"/>
    <n v="0"/>
    <n v="0"/>
    <n v="0"/>
    <s v="FN-3050-Struc&amp;Impr-FNC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64"/>
    <x v="8"/>
    <n v="0"/>
    <n v="0"/>
    <n v="0"/>
    <n v="0"/>
    <n v="0"/>
    <n v="0"/>
    <n v="0"/>
    <n v="0"/>
    <n v="0"/>
    <n v="0"/>
    <n v="0"/>
    <n v="0"/>
    <n v="0"/>
    <n v="0"/>
    <n v="0"/>
    <n v="0"/>
    <s v="FN-3050-Struc&amp;Impr-FNFB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10"/>
    <x v="8"/>
    <n v="0"/>
    <n v="0"/>
    <n v="0"/>
    <n v="0"/>
    <n v="0"/>
    <n v="0"/>
    <n v="0"/>
    <n v="0"/>
    <n v="0"/>
    <n v="0"/>
    <n v="0"/>
    <n v="0"/>
    <n v="0"/>
    <n v="0"/>
    <n v="0"/>
    <n v="0"/>
    <s v="FN-3050-Struc&amp;Impr-FNS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47"/>
    <x v="8"/>
    <n v="0"/>
    <n v="0"/>
    <n v="5.5E-2"/>
    <n v="0"/>
    <n v="0"/>
    <n v="0"/>
    <n v="0"/>
    <n v="0"/>
    <n v="0"/>
    <n v="0"/>
    <n v="0"/>
    <n v="0"/>
    <n v="0"/>
    <n v="0"/>
    <n v="0"/>
    <n v="0"/>
    <s v="FN-3741-Land Rights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20"/>
    <x v="8"/>
    <n v="0"/>
    <n v="0"/>
    <n v="5.5E-2"/>
    <n v="0"/>
    <n v="59.17"/>
    <n v="0"/>
    <n v="0"/>
    <n v="0"/>
    <n v="0"/>
    <n v="0"/>
    <n v="0"/>
    <n v="0"/>
    <n v="0"/>
    <n v="0"/>
    <n v="0"/>
    <n v="0"/>
    <s v="FN-3741-Land Rights-FNCF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59.17"/>
    <n v="0"/>
  </r>
  <r>
    <n v="1"/>
    <d v="2021-09-01T00:00:00"/>
    <d v="2021-09-01T00:00:00"/>
    <n v="200266"/>
    <x v="8"/>
    <n v="0"/>
    <n v="0"/>
    <n v="5.5E-2"/>
    <n v="0"/>
    <n v="0"/>
    <n v="0"/>
    <n v="0"/>
    <n v="0"/>
    <n v="0"/>
    <n v="0"/>
    <n v="0"/>
    <n v="0"/>
    <n v="0"/>
    <n v="0"/>
    <n v="0"/>
    <n v="0"/>
    <s v="FN-3741-Land Rights-FNFB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12"/>
    <x v="8"/>
    <n v="12909.53"/>
    <n v="12909.53"/>
    <n v="5.5E-2"/>
    <n v="59.17"/>
    <n v="9510.93"/>
    <n v="0"/>
    <n v="0"/>
    <n v="0"/>
    <n v="0"/>
    <n v="0"/>
    <n v="0"/>
    <n v="0"/>
    <n v="0"/>
    <n v="0"/>
    <n v="0"/>
    <n v="0"/>
    <s v="FN-3741-Land Rights-FNSF"/>
    <x v="2"/>
    <n v="15"/>
    <s v="Nat Gas Distribution Plant"/>
    <s v="3741-Land Rights"/>
    <n v="0"/>
    <n v="0"/>
    <x v="3"/>
    <n v="0"/>
    <n v="0"/>
    <n v="0"/>
    <n v="12909.53"/>
    <n v="0"/>
    <n v="0"/>
    <n v="0"/>
    <n v="0"/>
    <n v="0"/>
    <n v="0"/>
    <n v="0"/>
    <n v="59.17"/>
    <n v="59.17"/>
    <n v="0"/>
    <n v="9510.93"/>
    <n v="59.17"/>
  </r>
  <r>
    <n v="1"/>
    <d v="2021-09-01T00:00:00"/>
    <d v="2021-09-01T00:00:00"/>
    <n v="146"/>
    <x v="8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19"/>
    <x v="8"/>
    <n v="44421.79"/>
    <n v="44421.79"/>
    <n v="0"/>
    <n v="0"/>
    <n v="0"/>
    <n v="0"/>
    <n v="0"/>
    <n v="0"/>
    <n v="0"/>
    <n v="0"/>
    <n v="0"/>
    <n v="0"/>
    <n v="0"/>
    <n v="0"/>
    <n v="0"/>
    <n v="0"/>
    <s v="FN-3740-Land &amp; Land Rights-FNCF"/>
    <x v="3"/>
    <n v="15"/>
    <s v="Nat Gas Distribution Plant"/>
    <s v="374-Land - Distribution"/>
    <n v="0"/>
    <n v="0"/>
    <x v="3"/>
    <n v="0"/>
    <n v="0"/>
    <n v="0"/>
    <n v="44421.79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65"/>
    <x v="8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-FNFB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11"/>
    <x v="8"/>
    <n v="120186.26"/>
    <n v="120186.26"/>
    <n v="0"/>
    <n v="0"/>
    <n v="0"/>
    <n v="0"/>
    <n v="0"/>
    <n v="0"/>
    <n v="0"/>
    <n v="0"/>
    <n v="0"/>
    <n v="0"/>
    <n v="0"/>
    <n v="0"/>
    <n v="0"/>
    <n v="0"/>
    <s v="FN-3740-Land &amp; Land Rights-FNSF"/>
    <x v="3"/>
    <n v="15"/>
    <s v="Nat Gas Distribution Plant"/>
    <s v="374-Land - Distribution"/>
    <n v="0"/>
    <n v="0"/>
    <x v="3"/>
    <n v="0"/>
    <n v="0"/>
    <n v="0"/>
    <n v="120186.26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48"/>
    <x v="8"/>
    <n v="0"/>
    <n v="0"/>
    <n v="2.5000000000000001E-2"/>
    <n v="0"/>
    <n v="0"/>
    <n v="0"/>
    <n v="0"/>
    <n v="0"/>
    <n v="0"/>
    <n v="0"/>
    <n v="0"/>
    <n v="0"/>
    <n v="0"/>
    <n v="0"/>
    <n v="0"/>
    <n v="0"/>
    <s v="FN-3750-Struc&amp;Impr"/>
    <x v="4"/>
    <n v="15"/>
    <s v="Nat Gas Distribution Plant"/>
    <s v="375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21"/>
    <x v="8"/>
    <n v="470966.51"/>
    <n v="470966.51"/>
    <n v="2.5000000000000001E-2"/>
    <n v="981.18"/>
    <n v="-199095.2"/>
    <n v="0"/>
    <n v="0"/>
    <n v="0"/>
    <n v="0"/>
    <n v="0"/>
    <n v="0"/>
    <n v="0"/>
    <n v="0"/>
    <n v="0"/>
    <n v="0"/>
    <n v="0"/>
    <s v="FN-3750-Struc&amp;Impr-FNCF"/>
    <x v="4"/>
    <n v="15"/>
    <s v="Nat Gas Distribution Plant"/>
    <s v="375-Structures and Improvements"/>
    <n v="0"/>
    <n v="0"/>
    <x v="3"/>
    <n v="0"/>
    <n v="0"/>
    <n v="0"/>
    <n v="470966.51"/>
    <n v="0"/>
    <n v="0"/>
    <n v="0"/>
    <n v="0"/>
    <n v="0"/>
    <n v="0"/>
    <n v="0"/>
    <n v="981.18000000000006"/>
    <n v="981.18"/>
    <n v="0"/>
    <n v="-199095.2"/>
    <n v="981.18"/>
  </r>
  <r>
    <n v="1"/>
    <d v="2021-09-01T00:00:00"/>
    <d v="2021-09-01T00:00:00"/>
    <n v="200267"/>
    <x v="8"/>
    <n v="21532.6"/>
    <n v="21532.6"/>
    <n v="2.5000000000000001E-2"/>
    <n v="44.86"/>
    <n v="373.1"/>
    <n v="0"/>
    <n v="0"/>
    <n v="0"/>
    <n v="0"/>
    <n v="0"/>
    <n v="0"/>
    <n v="0"/>
    <n v="0"/>
    <n v="0"/>
    <n v="0"/>
    <n v="0"/>
    <s v="FN-3750-Struc&amp;Impr-FNFB"/>
    <x v="4"/>
    <n v="15"/>
    <s v="Nat Gas Distribution Plant"/>
    <s v="375-Structures and Improvements"/>
    <n v="0"/>
    <n v="0"/>
    <x v="3"/>
    <n v="0"/>
    <n v="0"/>
    <n v="0"/>
    <n v="21532.6"/>
    <n v="0"/>
    <n v="0"/>
    <n v="0"/>
    <n v="0"/>
    <n v="0"/>
    <n v="0"/>
    <n v="0"/>
    <n v="44.86"/>
    <n v="44.86"/>
    <n v="0"/>
    <n v="373.1"/>
    <n v="44.86"/>
  </r>
  <r>
    <n v="1"/>
    <d v="2021-09-01T00:00:00"/>
    <d v="2021-09-01T00:00:00"/>
    <n v="200313"/>
    <x v="8"/>
    <n v="210864.89"/>
    <n v="210864.89"/>
    <n v="2.5000000000000001E-2"/>
    <n v="439.3"/>
    <n v="238259.39"/>
    <n v="0"/>
    <n v="0"/>
    <n v="-439.3"/>
    <n v="0"/>
    <n v="0"/>
    <n v="0"/>
    <n v="0"/>
    <n v="0"/>
    <n v="0"/>
    <n v="0"/>
    <n v="0"/>
    <s v="FN-3750-Struc&amp;Impr-FNSF"/>
    <x v="4"/>
    <n v="15"/>
    <s v="Nat Gas Distribution Plant"/>
    <s v="375-Structures and Improvements"/>
    <n v="0"/>
    <n v="0"/>
    <x v="3"/>
    <n v="0"/>
    <n v="0"/>
    <n v="0"/>
    <n v="210864.89"/>
    <n v="0"/>
    <n v="0"/>
    <n v="0"/>
    <n v="0"/>
    <n v="0"/>
    <n v="0"/>
    <n v="0"/>
    <n v="0"/>
    <n v="0"/>
    <n v="0"/>
    <n v="238259.39"/>
    <n v="0"/>
  </r>
  <r>
    <n v="1"/>
    <d v="2021-09-01T00:00:00"/>
    <d v="2021-09-01T00:00:00"/>
    <n v="149"/>
    <x v="8"/>
    <n v="0"/>
    <n v="0"/>
    <n v="1.8100000000000002E-2"/>
    <n v="0"/>
    <n v="-0.02"/>
    <n v="0"/>
    <n v="0"/>
    <n v="0"/>
    <n v="0"/>
    <n v="0"/>
    <n v="0"/>
    <n v="0"/>
    <n v="0"/>
    <n v="0"/>
    <n v="0"/>
    <n v="0"/>
    <s v="FN-3761-Mains PL"/>
    <x v="5"/>
    <n v="15"/>
    <s v="Nat Gas Distribution Plant"/>
    <s v="3761-Mains - Plastic"/>
    <n v="0"/>
    <n v="0"/>
    <x v="3"/>
    <n v="0"/>
    <n v="0.05"/>
    <n v="2.8999999999999998E-3"/>
    <n v="0"/>
    <n v="0"/>
    <n v="0"/>
    <n v="0"/>
    <n v="0"/>
    <n v="0"/>
    <n v="0"/>
    <n v="0"/>
    <n v="0"/>
    <n v="0"/>
    <n v="0"/>
    <n v="3.0000000000000002E-2"/>
    <n v="0"/>
  </r>
  <r>
    <n v="1"/>
    <d v="2021-09-01T00:00:00"/>
    <d v="2021-09-01T00:00:00"/>
    <n v="200222"/>
    <x v="8"/>
    <n v="21397069.059999999"/>
    <n v="21397069.059999999"/>
    <n v="1.8100000000000002E-2"/>
    <n v="32273.91"/>
    <n v="1768353.47"/>
    <n v="0"/>
    <n v="0"/>
    <n v="0"/>
    <n v="0"/>
    <n v="0"/>
    <n v="0"/>
    <n v="0"/>
    <n v="0"/>
    <n v="0"/>
    <n v="0"/>
    <n v="0"/>
    <s v="FN-3761-Mains PL-FNCF"/>
    <x v="5"/>
    <n v="15"/>
    <s v="Nat Gas Distribution Plant"/>
    <s v="3761-Mains - Plastic"/>
    <n v="0"/>
    <n v="0"/>
    <x v="3"/>
    <n v="5170.96"/>
    <n v="128827.17"/>
    <n v="2.8999999999999998E-3"/>
    <n v="21397069.059999999"/>
    <n v="0"/>
    <n v="0"/>
    <n v="0"/>
    <n v="0"/>
    <n v="0"/>
    <n v="0"/>
    <n v="5170.96"/>
    <n v="32273.91"/>
    <n v="32273.91"/>
    <n v="5170.96"/>
    <n v="1897180.64"/>
    <n v="37444.870000000003"/>
  </r>
  <r>
    <n v="1"/>
    <d v="2021-09-01T00:00:00"/>
    <d v="2021-09-01T00:00:00"/>
    <n v="200268"/>
    <x v="8"/>
    <n v="6952201.9199999999"/>
    <n v="6952201.9199999999"/>
    <n v="1.8100000000000002E-2"/>
    <n v="10486.24"/>
    <n v="863046.92"/>
    <n v="0"/>
    <n v="0"/>
    <n v="0"/>
    <n v="0"/>
    <n v="0"/>
    <n v="0"/>
    <n v="0"/>
    <n v="0"/>
    <n v="0"/>
    <n v="0"/>
    <n v="0"/>
    <s v="FN-3761-Mains PL-FNFB"/>
    <x v="5"/>
    <n v="15"/>
    <s v="Nat Gas Distribution Plant"/>
    <s v="3761-Mains - Plastic"/>
    <n v="0"/>
    <n v="0"/>
    <x v="3"/>
    <n v="1680.12"/>
    <n v="129002.04"/>
    <n v="2.8999999999999998E-3"/>
    <n v="6952201.9199999999"/>
    <n v="0"/>
    <n v="0"/>
    <n v="0"/>
    <n v="0"/>
    <n v="0"/>
    <n v="0"/>
    <n v="1680.1200000000001"/>
    <n v="10486.24"/>
    <n v="10486.24"/>
    <n v="1680.12"/>
    <n v="992048.96000000008"/>
    <n v="12166.36"/>
  </r>
  <r>
    <n v="1"/>
    <d v="2021-09-01T00:00:00"/>
    <d v="2021-09-01T00:00:00"/>
    <n v="200314"/>
    <x v="8"/>
    <n v="49531119.75"/>
    <n v="49531119.75"/>
    <n v="1.8100000000000002E-2"/>
    <n v="74709.440000000002"/>
    <n v="14448984.08"/>
    <n v="0"/>
    <n v="64.650000000000006"/>
    <n v="0"/>
    <n v="0"/>
    <n v="0"/>
    <n v="0"/>
    <n v="0"/>
    <n v="0"/>
    <n v="0"/>
    <n v="0"/>
    <n v="0"/>
    <s v="FN-3761-Mains PL-FNSF"/>
    <x v="5"/>
    <n v="15"/>
    <s v="Nat Gas Distribution Plant"/>
    <s v="3761-Mains - Plastic"/>
    <n v="0"/>
    <n v="0"/>
    <x v="3"/>
    <n v="11970.02"/>
    <n v="1499851.15"/>
    <n v="2.8999999999999998E-3"/>
    <n v="49531119.75"/>
    <n v="0"/>
    <n v="0"/>
    <n v="0"/>
    <n v="0"/>
    <n v="0"/>
    <n v="0"/>
    <n v="11970.02"/>
    <n v="74709.440000000002"/>
    <n v="74709.440000000002"/>
    <n v="11970.02"/>
    <n v="15948835.23"/>
    <n v="86679.46"/>
  </r>
  <r>
    <n v="1"/>
    <d v="2021-09-01T00:00:00"/>
    <d v="2021-09-01T00:00:00"/>
    <n v="150"/>
    <x v="8"/>
    <n v="0"/>
    <n v="0"/>
    <n v="1.719E-2"/>
    <n v="0"/>
    <n v="-0.01"/>
    <n v="0"/>
    <n v="0"/>
    <n v="0"/>
    <n v="0"/>
    <n v="0"/>
    <n v="0"/>
    <n v="0"/>
    <n v="0"/>
    <n v="0"/>
    <n v="0"/>
    <n v="0"/>
    <s v="FN-3762-Mains ST"/>
    <x v="6"/>
    <n v="15"/>
    <s v="Nat Gas Distribution Plant"/>
    <s v="3762-Mains - Other"/>
    <n v="0"/>
    <n v="0"/>
    <x v="3"/>
    <n v="0"/>
    <n v="-0.03"/>
    <n v="4.81E-3"/>
    <n v="0"/>
    <n v="0"/>
    <n v="0"/>
    <n v="0"/>
    <n v="0"/>
    <n v="0"/>
    <n v="0"/>
    <n v="0"/>
    <n v="0"/>
    <n v="0"/>
    <n v="0"/>
    <n v="-0.04"/>
    <n v="0"/>
  </r>
  <r>
    <n v="1"/>
    <d v="2021-09-01T00:00:00"/>
    <d v="2021-09-01T00:00:00"/>
    <n v="200223"/>
    <x v="8"/>
    <n v="7623434.6399999997"/>
    <n v="7623434.6399999997"/>
    <n v="1.719E-2"/>
    <n v="10920.57"/>
    <n v="1065027.21"/>
    <n v="0"/>
    <n v="0"/>
    <n v="0"/>
    <n v="0"/>
    <n v="0"/>
    <n v="0"/>
    <n v="0"/>
    <n v="0"/>
    <n v="0"/>
    <n v="0"/>
    <n v="0"/>
    <s v="FN-3762-Mains ST-FNCF"/>
    <x v="6"/>
    <n v="15"/>
    <s v="Nat Gas Distribution Plant"/>
    <s v="3762-Mains - Other"/>
    <n v="0"/>
    <n v="0"/>
    <x v="3"/>
    <n v="3055.73"/>
    <n v="204098.07"/>
    <n v="4.81E-3"/>
    <n v="7623434.6399999997"/>
    <n v="0"/>
    <n v="0"/>
    <n v="0"/>
    <n v="0"/>
    <n v="0"/>
    <n v="0"/>
    <n v="3055.73"/>
    <n v="10920.57"/>
    <n v="10920.57"/>
    <n v="3055.73"/>
    <n v="1269125.28"/>
    <n v="13976.3"/>
  </r>
  <r>
    <n v="1"/>
    <d v="2021-09-01T00:00:00"/>
    <d v="2021-09-01T00:00:00"/>
    <n v="200269"/>
    <x v="8"/>
    <n v="2849786.2"/>
    <n v="2849786.2"/>
    <n v="1.719E-2"/>
    <n v="4082.32"/>
    <n v="268158.15000000002"/>
    <n v="0"/>
    <n v="0"/>
    <n v="0"/>
    <n v="0"/>
    <n v="0"/>
    <n v="0"/>
    <n v="0"/>
    <n v="0"/>
    <n v="0"/>
    <n v="0"/>
    <n v="0"/>
    <s v="FN-3762-Mains ST-FNFB"/>
    <x v="6"/>
    <n v="15"/>
    <s v="Nat Gas Distribution Plant"/>
    <s v="3762-Mains - Other"/>
    <n v="0"/>
    <n v="0"/>
    <x v="3"/>
    <n v="1142.29"/>
    <n v="74958.39"/>
    <n v="4.81E-3"/>
    <n v="2849786.2"/>
    <n v="0"/>
    <n v="0"/>
    <n v="0"/>
    <n v="0"/>
    <n v="0"/>
    <n v="0"/>
    <n v="1142.29"/>
    <n v="4082.32"/>
    <n v="4082.32"/>
    <n v="1142.29"/>
    <n v="343116.54000000004"/>
    <n v="5224.6100000000006"/>
  </r>
  <r>
    <n v="1"/>
    <d v="2021-09-01T00:00:00"/>
    <d v="2021-09-01T00:00:00"/>
    <n v="200315"/>
    <x v="8"/>
    <n v="28638216.859999999"/>
    <n v="28638216.859999999"/>
    <n v="1.719E-2"/>
    <n v="41024.25"/>
    <n v="19057570.440000001"/>
    <n v="0"/>
    <n v="-19023.29"/>
    <n v="0"/>
    <n v="0"/>
    <n v="0"/>
    <n v="0"/>
    <n v="0"/>
    <n v="0"/>
    <n v="0"/>
    <n v="0"/>
    <n v="0"/>
    <s v="FN-3762-Mains ST-FNSF"/>
    <x v="6"/>
    <n v="15"/>
    <s v="Nat Gas Distribution Plant"/>
    <s v="3762-Mains - Other"/>
    <n v="0"/>
    <n v="0"/>
    <x v="3"/>
    <n v="11479.15"/>
    <n v="2658993.38"/>
    <n v="4.81E-3"/>
    <n v="28638216.859999999"/>
    <n v="0"/>
    <n v="0"/>
    <n v="0"/>
    <n v="0"/>
    <n v="0"/>
    <n v="0"/>
    <n v="11479.15"/>
    <n v="41024.25"/>
    <n v="41024.25"/>
    <n v="11479.15"/>
    <n v="21716563.82"/>
    <n v="52503.4"/>
  </r>
  <r>
    <n v="1"/>
    <d v="2021-09-01T00:00:00"/>
    <d v="2021-09-01T00:00:00"/>
    <n v="151"/>
    <x v="8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24"/>
    <x v="8"/>
    <n v="3522727.11"/>
    <n v="3522727.11"/>
    <n v="1.8100000000000002E-2"/>
    <n v="5313.45"/>
    <n v="254813.98"/>
    <n v="0"/>
    <n v="0"/>
    <n v="0"/>
    <n v="0"/>
    <n v="0"/>
    <n v="0"/>
    <n v="0"/>
    <n v="0"/>
    <n v="0"/>
    <n v="0"/>
    <n v="0"/>
    <s v="FN-376G-Mains GRIP-FNCF"/>
    <x v="7"/>
    <n v="15"/>
    <s v="Nat Gas Distribution Plant"/>
    <s v="376G-Mains Plastic-GRIP"/>
    <n v="0"/>
    <n v="0"/>
    <x v="3"/>
    <n v="851.33"/>
    <n v="37262.1"/>
    <n v="2.8999999999999998E-3"/>
    <n v="3522727.11"/>
    <n v="0"/>
    <n v="0"/>
    <n v="0"/>
    <n v="0"/>
    <n v="0"/>
    <n v="0"/>
    <n v="851.33"/>
    <n v="5313.45"/>
    <n v="5313.45"/>
    <n v="851.33"/>
    <n v="292076.08"/>
    <n v="6164.78"/>
  </r>
  <r>
    <n v="1"/>
    <d v="2021-09-01T00:00:00"/>
    <d v="2021-09-01T00:00:00"/>
    <n v="200270"/>
    <x v="8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-FNFB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16"/>
    <x v="8"/>
    <n v="92628641.950000003"/>
    <n v="92628641.950000003"/>
    <n v="1.8100000000000002E-2"/>
    <n v="139714.87"/>
    <n v="8922091.5299999993"/>
    <n v="0"/>
    <n v="0"/>
    <n v="0"/>
    <n v="0"/>
    <n v="0"/>
    <n v="0"/>
    <n v="0"/>
    <n v="0"/>
    <n v="0"/>
    <n v="0"/>
    <n v="0"/>
    <s v="FN-376G-Mains GRIP-FNSF"/>
    <x v="7"/>
    <n v="15"/>
    <s v="Nat Gas Distribution Plant"/>
    <s v="376G-Mains Plastic-GRIP"/>
    <n v="0"/>
    <n v="0"/>
    <x v="3"/>
    <n v="22385.26"/>
    <n v="547535.15"/>
    <n v="2.8999999999999998E-3"/>
    <n v="92628641.950000003"/>
    <n v="0"/>
    <n v="0"/>
    <n v="0"/>
    <n v="0"/>
    <n v="0"/>
    <n v="0"/>
    <n v="22385.260000000002"/>
    <n v="139714.87"/>
    <n v="139714.87"/>
    <n v="22385.26"/>
    <n v="9469626.6799999997"/>
    <n v="162100.13"/>
  </r>
  <r>
    <n v="1"/>
    <d v="2021-09-01T00:00:00"/>
    <d v="2021-09-01T00:00:00"/>
    <n v="152"/>
    <x v="8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25"/>
    <x v="8"/>
    <n v="875259.36"/>
    <n v="875259.36"/>
    <n v="3.3329999999999999E-2"/>
    <n v="2431.0300000000002"/>
    <n v="60610.55"/>
    <n v="0"/>
    <n v="-16564.919999999998"/>
    <n v="0"/>
    <n v="0"/>
    <n v="0"/>
    <n v="0"/>
    <n v="0"/>
    <n v="0"/>
    <n v="0"/>
    <n v="0"/>
    <n v="0"/>
    <s v="FN-3780-M&amp;R Stat Eq-Gen-FNCF"/>
    <x v="8"/>
    <n v="15"/>
    <s v="Nat Gas Distribution Plant"/>
    <s v="378-M&amp;R Stat Equip-Gen"/>
    <n v="0"/>
    <n v="0"/>
    <x v="3"/>
    <n v="121.81"/>
    <n v="-13561.17"/>
    <n v="1.67E-3"/>
    <n v="875259.36"/>
    <n v="0"/>
    <n v="0"/>
    <n v="0"/>
    <n v="0"/>
    <n v="0"/>
    <n v="0"/>
    <n v="121.81"/>
    <n v="2431.0300000000002"/>
    <n v="2431.0300000000002"/>
    <n v="121.81"/>
    <n v="47049.380000000005"/>
    <n v="2552.84"/>
  </r>
  <r>
    <n v="1"/>
    <d v="2021-09-01T00:00:00"/>
    <d v="2021-09-01T00:00:00"/>
    <n v="200271"/>
    <x v="8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-FNFB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17"/>
    <x v="8"/>
    <n v="626637.56000000006"/>
    <n v="626637.56000000006"/>
    <n v="3.3329999999999999E-2"/>
    <n v="1740.49"/>
    <n v="333832.68"/>
    <n v="0"/>
    <n v="0"/>
    <n v="0"/>
    <n v="0"/>
    <n v="0"/>
    <n v="0"/>
    <n v="0"/>
    <n v="0"/>
    <n v="0"/>
    <n v="0"/>
    <n v="0"/>
    <s v="FN-3780-M&amp;R Stat Eq-Gen-FNSF"/>
    <x v="8"/>
    <n v="15"/>
    <s v="Nat Gas Distribution Plant"/>
    <s v="378-M&amp;R Stat Equip-Gen"/>
    <n v="0"/>
    <n v="0"/>
    <x v="3"/>
    <n v="87.21"/>
    <n v="3953.22"/>
    <n v="1.67E-3"/>
    <n v="626637.56000000006"/>
    <n v="0"/>
    <n v="0"/>
    <n v="0"/>
    <n v="0"/>
    <n v="0"/>
    <n v="0"/>
    <n v="87.210000000000008"/>
    <n v="1740.49"/>
    <n v="1740.49"/>
    <n v="87.21"/>
    <n v="337785.89999999997"/>
    <n v="1827.7"/>
  </r>
  <r>
    <n v="1"/>
    <d v="2021-09-01T00:00:00"/>
    <d v="2021-09-01T00:00:00"/>
    <n v="153"/>
    <x v="8"/>
    <n v="0"/>
    <n v="0"/>
    <n v="2.9520000000000001E-2"/>
    <n v="0"/>
    <n v="0"/>
    <n v="0"/>
    <n v="0"/>
    <n v="0"/>
    <n v="0"/>
    <n v="0"/>
    <n v="0"/>
    <n v="0"/>
    <n v="0"/>
    <n v="0"/>
    <n v="0"/>
    <n v="0"/>
    <s v="FN-3790-M&amp;R Stat Eq-CGate"/>
    <x v="9"/>
    <n v="15"/>
    <s v="Nat Gas Distribution Plant"/>
    <s v="379-M&amp;R Stat Equip-Cgate"/>
    <n v="0"/>
    <n v="0"/>
    <x v="3"/>
    <n v="0"/>
    <n v="0"/>
    <n v="1.48E-3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26"/>
    <x v="8"/>
    <n v="1965582.09"/>
    <n v="1965582.09"/>
    <n v="2.9520000000000001E-2"/>
    <n v="4835.33"/>
    <n v="223300.09"/>
    <n v="0"/>
    <n v="0"/>
    <n v="0"/>
    <n v="0"/>
    <n v="0"/>
    <n v="0"/>
    <n v="0"/>
    <n v="0"/>
    <n v="0"/>
    <n v="0"/>
    <n v="0"/>
    <s v="FN-3790-M&amp;R Stat Eq-CGate-FNCF"/>
    <x v="9"/>
    <n v="15"/>
    <s v="Nat Gas Distribution Plant"/>
    <s v="379-M&amp;R Stat Equip-Cgate"/>
    <n v="0"/>
    <n v="0"/>
    <x v="3"/>
    <n v="242.42"/>
    <n v="-2594.04"/>
    <n v="1.48E-3"/>
    <n v="1965582.09"/>
    <n v="0"/>
    <n v="0"/>
    <n v="0"/>
    <n v="0"/>
    <n v="0"/>
    <n v="0"/>
    <n v="242.42000000000002"/>
    <n v="4835.33"/>
    <n v="4835.33"/>
    <n v="242.42"/>
    <n v="220706.05"/>
    <n v="5077.75"/>
  </r>
  <r>
    <n v="1"/>
    <d v="2021-09-01T00:00:00"/>
    <d v="2021-09-01T00:00:00"/>
    <n v="200272"/>
    <x v="8"/>
    <n v="58747.62"/>
    <n v="58747.62"/>
    <n v="2.9520000000000001E-2"/>
    <n v="144.52000000000001"/>
    <n v="10832.16"/>
    <n v="0"/>
    <n v="0"/>
    <n v="0"/>
    <n v="0"/>
    <n v="0"/>
    <n v="0"/>
    <n v="0"/>
    <n v="0"/>
    <n v="0"/>
    <n v="0"/>
    <n v="0"/>
    <s v="FN-3790-M&amp;R Stat Eq-CGate-FNFB"/>
    <x v="9"/>
    <n v="15"/>
    <s v="Nat Gas Distribution Plant"/>
    <s v="379-M&amp;R Stat Equip-Cgate"/>
    <n v="0"/>
    <n v="0"/>
    <x v="3"/>
    <n v="7.25"/>
    <n v="518.01"/>
    <n v="1.48E-3"/>
    <n v="58747.62"/>
    <n v="0"/>
    <n v="0"/>
    <n v="0"/>
    <n v="0"/>
    <n v="0"/>
    <n v="0"/>
    <n v="7.25"/>
    <n v="144.52000000000001"/>
    <n v="144.52000000000001"/>
    <n v="7.25"/>
    <n v="11350.17"/>
    <n v="151.77000000000001"/>
  </r>
  <r>
    <n v="1"/>
    <d v="2021-09-01T00:00:00"/>
    <d v="2021-09-01T00:00:00"/>
    <n v="200318"/>
    <x v="8"/>
    <n v="4132977.66"/>
    <n v="4132977.66"/>
    <n v="2.9520000000000001E-2"/>
    <n v="10167.129999999999"/>
    <n v="2056308.64"/>
    <n v="0"/>
    <n v="0"/>
    <n v="0"/>
    <n v="0"/>
    <n v="0"/>
    <n v="0"/>
    <n v="0"/>
    <n v="0"/>
    <n v="0"/>
    <n v="0"/>
    <n v="0"/>
    <s v="FN-3790-M&amp;R Stat Eq-CGate-FNSF"/>
    <x v="9"/>
    <n v="15"/>
    <s v="Nat Gas Distribution Plant"/>
    <s v="379-M&amp;R Stat Equip-Cgate"/>
    <n v="0"/>
    <n v="0"/>
    <x v="3"/>
    <n v="509.73"/>
    <n v="-53947.85"/>
    <n v="1.48E-3"/>
    <n v="4132977.66"/>
    <n v="0"/>
    <n v="0"/>
    <n v="0"/>
    <n v="0"/>
    <n v="0"/>
    <n v="0"/>
    <n v="509.73"/>
    <n v="10167.130000000001"/>
    <n v="10167.129999999999"/>
    <n v="509.73"/>
    <n v="2002360.7899999998"/>
    <n v="10676.859999999999"/>
  </r>
  <r>
    <n v="1"/>
    <d v="2021-09-01T00:00:00"/>
    <d v="2021-09-01T00:00:00"/>
    <n v="154"/>
    <x v="8"/>
    <n v="0"/>
    <n v="0"/>
    <n v="1.8030000000000001E-2"/>
    <n v="0"/>
    <n v="-0.01"/>
    <n v="0"/>
    <n v="0"/>
    <n v="0"/>
    <n v="0"/>
    <n v="0"/>
    <n v="0"/>
    <n v="0"/>
    <n v="0"/>
    <n v="0"/>
    <n v="0"/>
    <n v="0"/>
    <s v="FN-3801-Services PL"/>
    <x v="10"/>
    <n v="15"/>
    <s v="Nat Gas Distribution Plant"/>
    <s v="3801-Services - Plastic"/>
    <n v="0"/>
    <n v="0"/>
    <x v="3"/>
    <n v="0"/>
    <n v="-0.01"/>
    <n v="3.9699999999999996E-3"/>
    <n v="0"/>
    <n v="0"/>
    <n v="0"/>
    <n v="0"/>
    <n v="0"/>
    <n v="0"/>
    <n v="0"/>
    <n v="0"/>
    <n v="0"/>
    <n v="0"/>
    <n v="0"/>
    <n v="-0.02"/>
    <n v="0"/>
  </r>
  <r>
    <n v="1"/>
    <d v="2021-09-01T00:00:00"/>
    <d v="2021-09-01T00:00:00"/>
    <n v="200227"/>
    <x v="8"/>
    <n v="14114700.859999999"/>
    <n v="14114700.859999999"/>
    <n v="1.8030000000000001E-2"/>
    <n v="21207.34"/>
    <n v="1103652.81"/>
    <n v="0"/>
    <n v="-2466.08"/>
    <n v="0"/>
    <n v="0"/>
    <n v="0"/>
    <n v="0"/>
    <n v="0"/>
    <n v="0"/>
    <n v="0"/>
    <n v="0"/>
    <n v="0"/>
    <s v="FN-3801-Services PL-FNCF"/>
    <x v="10"/>
    <n v="15"/>
    <s v="Nat Gas Distribution Plant"/>
    <s v="3801-Services - Plastic"/>
    <n v="0"/>
    <n v="0"/>
    <x v="3"/>
    <n v="4669.6099999999997"/>
    <n v="34630.160000000003"/>
    <n v="3.9699999999999996E-3"/>
    <n v="14114700.859999999"/>
    <n v="0"/>
    <n v="0"/>
    <n v="0"/>
    <n v="0"/>
    <n v="0"/>
    <n v="0"/>
    <n v="4669.6099999999997"/>
    <n v="21207.34"/>
    <n v="21207.34"/>
    <n v="4669.6099999999997"/>
    <n v="1138282.97"/>
    <n v="25876.95"/>
  </r>
  <r>
    <n v="1"/>
    <d v="2021-09-01T00:00:00"/>
    <d v="2021-09-01T00:00:00"/>
    <n v="200273"/>
    <x v="8"/>
    <n v="2203887.37"/>
    <n v="2203887.37"/>
    <n v="1.8030000000000001E-2"/>
    <n v="3311.34"/>
    <n v="159117.14000000001"/>
    <n v="0"/>
    <n v="0"/>
    <n v="0"/>
    <n v="0"/>
    <n v="0"/>
    <n v="0"/>
    <n v="0"/>
    <n v="0"/>
    <n v="0"/>
    <n v="0"/>
    <n v="0"/>
    <s v="FN-3801-Services PL-FNFB"/>
    <x v="10"/>
    <n v="15"/>
    <s v="Nat Gas Distribution Plant"/>
    <s v="3801-Services - Plastic"/>
    <n v="0"/>
    <n v="0"/>
    <x v="3"/>
    <n v="729.12"/>
    <n v="33804.53"/>
    <n v="3.9699999999999996E-3"/>
    <n v="2203887.37"/>
    <n v="0"/>
    <n v="0"/>
    <n v="0"/>
    <n v="0"/>
    <n v="0"/>
    <n v="0"/>
    <n v="729.12"/>
    <n v="3311.34"/>
    <n v="3311.34"/>
    <n v="729.12"/>
    <n v="192921.67"/>
    <n v="4040.46"/>
  </r>
  <r>
    <n v="1"/>
    <d v="2021-09-01T00:00:00"/>
    <d v="2021-09-01T00:00:00"/>
    <n v="200319"/>
    <x v="8"/>
    <n v="31764094.98"/>
    <n v="31764094.98"/>
    <n v="1.8030000000000001E-2"/>
    <n v="47725.55"/>
    <n v="10137130.119999999"/>
    <n v="0"/>
    <n v="-4809.88"/>
    <n v="0"/>
    <n v="0"/>
    <n v="0"/>
    <n v="0"/>
    <n v="0"/>
    <n v="0"/>
    <n v="0"/>
    <n v="0"/>
    <n v="0"/>
    <s v="FN-3801-Services PL-FNSF"/>
    <x v="10"/>
    <n v="15"/>
    <s v="Nat Gas Distribution Plant"/>
    <s v="3801-Services - Plastic"/>
    <n v="0"/>
    <n v="0"/>
    <x v="3"/>
    <n v="10508.62"/>
    <n v="-370575.49"/>
    <n v="3.9699999999999996E-3"/>
    <n v="31764094.98"/>
    <n v="0"/>
    <n v="0"/>
    <n v="0"/>
    <n v="0"/>
    <n v="0"/>
    <n v="0"/>
    <n v="10508.62"/>
    <n v="47725.55"/>
    <n v="47725.55"/>
    <n v="10508.62"/>
    <n v="9766554.629999999"/>
    <n v="58234.170000000006"/>
  </r>
  <r>
    <n v="1"/>
    <d v="2021-09-01T00:00:00"/>
    <d v="2021-09-01T00:00:00"/>
    <n v="155"/>
    <x v="8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28"/>
    <x v="8"/>
    <n v="651172.05000000005"/>
    <n v="651172.05000000005"/>
    <n v="4.0890000000000003E-2"/>
    <n v="2218.87"/>
    <n v="168076.79999999999"/>
    <n v="0"/>
    <n v="-266.72000000000003"/>
    <n v="0"/>
    <n v="0"/>
    <n v="0"/>
    <n v="0"/>
    <n v="0"/>
    <n v="0"/>
    <n v="0"/>
    <n v="0"/>
    <n v="0"/>
    <s v="FN-3802-Services ST-FNCF"/>
    <x v="11"/>
    <n v="15"/>
    <s v="Nat Gas Distribution Plant"/>
    <s v="3802-Services - Other"/>
    <n v="0"/>
    <n v="0"/>
    <x v="3"/>
    <n v="2773.45"/>
    <n v="217049.85"/>
    <n v="5.1110000000000003E-2"/>
    <n v="651172.05000000005"/>
    <n v="0"/>
    <n v="0"/>
    <n v="0"/>
    <n v="0"/>
    <n v="0"/>
    <n v="0"/>
    <n v="2773.4500000000003"/>
    <n v="2218.87"/>
    <n v="2218.87"/>
    <n v="2773.45"/>
    <n v="385126.65"/>
    <n v="4992.32"/>
  </r>
  <r>
    <n v="1"/>
    <d v="2021-09-01T00:00:00"/>
    <d v="2021-09-01T00:00:00"/>
    <n v="200274"/>
    <x v="8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-FNFB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20"/>
    <x v="8"/>
    <n v="966066.33"/>
    <n v="966066.33"/>
    <n v="4.0890000000000003E-2"/>
    <n v="3291.87"/>
    <n v="1042054.93"/>
    <n v="0"/>
    <n v="-11841.9"/>
    <n v="-3291.87"/>
    <n v="0"/>
    <n v="0"/>
    <n v="0"/>
    <n v="0"/>
    <n v="0"/>
    <n v="0"/>
    <n v="0"/>
    <n v="0"/>
    <s v="FN-3802-Services ST-FNSF"/>
    <x v="11"/>
    <n v="15"/>
    <s v="Nat Gas Distribution Plant"/>
    <s v="3802-Services - Other"/>
    <n v="0"/>
    <n v="0"/>
    <x v="3"/>
    <n v="4114.6400000000003"/>
    <n v="1228493.1599999999"/>
    <n v="5.1110000000000003E-2"/>
    <n v="966066.33"/>
    <n v="0"/>
    <n v="0"/>
    <n v="0"/>
    <n v="0"/>
    <n v="0"/>
    <n v="0"/>
    <n v="4114.6400000000003"/>
    <n v="0"/>
    <n v="0"/>
    <n v="4114.6400000000003"/>
    <n v="2270548.09"/>
    <n v="4114.6400000000003"/>
  </r>
  <r>
    <n v="1"/>
    <d v="2021-09-01T00:00:00"/>
    <d v="2021-09-01T00:00:00"/>
    <n v="156"/>
    <x v="8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29"/>
    <x v="8"/>
    <n v="7008480.9100000001"/>
    <n v="7008480.9100000001"/>
    <n v="1.8030000000000001E-2"/>
    <n v="10530.24"/>
    <n v="376709.07"/>
    <n v="0"/>
    <n v="0"/>
    <n v="0"/>
    <n v="0"/>
    <n v="0"/>
    <n v="0"/>
    <n v="0"/>
    <n v="0"/>
    <n v="0"/>
    <n v="0"/>
    <n v="0"/>
    <s v="FN-380G-Services GRIP-FNCF"/>
    <x v="12"/>
    <n v="15"/>
    <s v="Nat Gas Distribution Plant"/>
    <s v="380G-Services Plastic-GRIP"/>
    <n v="0"/>
    <n v="0"/>
    <x v="3"/>
    <n v="2318.64"/>
    <n v="-310273.28000000003"/>
    <n v="3.9699999999999996E-3"/>
    <n v="7008480.9100000001"/>
    <n v="0"/>
    <n v="0"/>
    <n v="0"/>
    <n v="0"/>
    <n v="0"/>
    <n v="0"/>
    <n v="2318.64"/>
    <n v="10530.24"/>
    <n v="10530.24"/>
    <n v="2318.64"/>
    <n v="66435.789999999979"/>
    <n v="12848.88"/>
  </r>
  <r>
    <n v="1"/>
    <d v="2021-09-01T00:00:00"/>
    <d v="2021-09-01T00:00:00"/>
    <n v="200275"/>
    <x v="8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-FNFB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21"/>
    <x v="8"/>
    <n v="32045427.010000002"/>
    <n v="32045427.010000002"/>
    <n v="1.8030000000000001E-2"/>
    <n v="48148.25"/>
    <n v="2749883.23"/>
    <n v="0"/>
    <n v="0"/>
    <n v="0"/>
    <n v="0"/>
    <n v="0"/>
    <n v="0"/>
    <n v="0"/>
    <n v="0"/>
    <n v="0"/>
    <n v="0"/>
    <n v="0"/>
    <s v="FN-380G-Services GRIP-FNSF"/>
    <x v="12"/>
    <n v="15"/>
    <s v="Nat Gas Distribution Plant"/>
    <s v="380G-Services Plastic-GRIP"/>
    <n v="0"/>
    <n v="0"/>
    <x v="3"/>
    <n v="10601.7"/>
    <n v="-1181989.82"/>
    <n v="3.9699999999999996E-3"/>
    <n v="32045427.010000002"/>
    <n v="0"/>
    <n v="0"/>
    <n v="0"/>
    <n v="0"/>
    <n v="0"/>
    <n v="0"/>
    <n v="10601.7"/>
    <n v="48148.25"/>
    <n v="48148.25"/>
    <n v="10601.7"/>
    <n v="1567893.41"/>
    <n v="58749.95"/>
  </r>
  <r>
    <n v="1"/>
    <d v="2021-09-01T00:00:00"/>
    <d v="2021-09-01T00:00:00"/>
    <n v="157"/>
    <x v="8"/>
    <n v="0"/>
    <n v="0"/>
    <n v="3.5999999999999997E-2"/>
    <n v="0"/>
    <n v="0"/>
    <n v="0"/>
    <n v="0"/>
    <n v="0"/>
    <n v="0"/>
    <n v="0"/>
    <n v="0"/>
    <n v="0"/>
    <n v="0"/>
    <n v="0"/>
    <n v="0"/>
    <n v="0"/>
    <s v="FN-3810-Meters"/>
    <x v="13"/>
    <n v="15"/>
    <s v="Nat Gas Distribution Plant"/>
    <s v="381-Met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30"/>
    <x v="8"/>
    <n v="3273829.82"/>
    <n v="3273829.82"/>
    <n v="3.5999999999999997E-2"/>
    <n v="9821.49"/>
    <n v="352887.64"/>
    <n v="0"/>
    <n v="0"/>
    <n v="0"/>
    <n v="0"/>
    <n v="0"/>
    <n v="0"/>
    <n v="0"/>
    <n v="0"/>
    <n v="0"/>
    <n v="0"/>
    <n v="0"/>
    <s v="FN-3810-Meters-FNCF"/>
    <x v="13"/>
    <n v="15"/>
    <s v="Nat Gas Distribution Plant"/>
    <s v="381-Meters"/>
    <n v="0"/>
    <n v="-31945.4"/>
    <x v="3"/>
    <n v="0"/>
    <n v="0"/>
    <n v="0"/>
    <n v="3273829.82"/>
    <n v="0"/>
    <n v="0"/>
    <n v="0"/>
    <n v="0"/>
    <n v="0"/>
    <n v="0"/>
    <n v="0"/>
    <n v="9821.49"/>
    <n v="9821.49"/>
    <n v="0"/>
    <n v="352887.64"/>
    <n v="9821.49"/>
  </r>
  <r>
    <n v="1"/>
    <d v="2021-09-01T00:00:00"/>
    <d v="2021-09-01T00:00:00"/>
    <n v="200276"/>
    <x v="8"/>
    <n v="532001.41"/>
    <n v="532001.41"/>
    <n v="3.5999999999999997E-2"/>
    <n v="1596"/>
    <n v="83723.03"/>
    <n v="0"/>
    <n v="0"/>
    <n v="0"/>
    <n v="0"/>
    <n v="0"/>
    <n v="0"/>
    <n v="0"/>
    <n v="0"/>
    <n v="0"/>
    <n v="0"/>
    <n v="0"/>
    <s v="FN-3810-Meters-FNFB"/>
    <x v="13"/>
    <n v="15"/>
    <s v="Nat Gas Distribution Plant"/>
    <s v="381-Meters"/>
    <n v="0"/>
    <n v="0"/>
    <x v="3"/>
    <n v="0"/>
    <n v="0"/>
    <n v="0"/>
    <n v="532001.41"/>
    <n v="0"/>
    <n v="0"/>
    <n v="0"/>
    <n v="0"/>
    <n v="0"/>
    <n v="0"/>
    <n v="0"/>
    <n v="1596"/>
    <n v="1596"/>
    <n v="0"/>
    <n v="83723.03"/>
    <n v="1596"/>
  </r>
  <r>
    <n v="1"/>
    <d v="2021-09-01T00:00:00"/>
    <d v="2021-09-01T00:00:00"/>
    <n v="200322"/>
    <x v="8"/>
    <n v="11336321.449999999"/>
    <n v="11336321.449999999"/>
    <n v="3.5999999999999997E-2"/>
    <n v="34008.959999999999"/>
    <n v="4446266.96"/>
    <n v="0"/>
    <n v="0"/>
    <n v="0"/>
    <n v="0"/>
    <n v="0"/>
    <n v="0"/>
    <n v="0"/>
    <n v="0"/>
    <n v="0"/>
    <n v="0"/>
    <n v="0"/>
    <s v="FN-3810-Meters-FNSF"/>
    <x v="13"/>
    <n v="15"/>
    <s v="Nat Gas Distribution Plant"/>
    <s v="381-Meters"/>
    <n v="0"/>
    <n v="-60607.64"/>
    <x v="3"/>
    <n v="0"/>
    <n v="0"/>
    <n v="0"/>
    <n v="11336321.449999999"/>
    <n v="0"/>
    <n v="0"/>
    <n v="0"/>
    <n v="0"/>
    <n v="0"/>
    <n v="0"/>
    <n v="0"/>
    <n v="34008.959999999999"/>
    <n v="34008.959999999999"/>
    <n v="0"/>
    <n v="4446266.96"/>
    <n v="34008.959999999999"/>
  </r>
  <r>
    <n v="1"/>
    <d v="2021-09-01T00:00:00"/>
    <d v="2021-09-01T00:00:00"/>
    <n v="158"/>
    <x v="8"/>
    <n v="0"/>
    <n v="0"/>
    <n v="2.9090000000000001E-2"/>
    <n v="0"/>
    <n v="0"/>
    <n v="0"/>
    <n v="0"/>
    <n v="0"/>
    <n v="0"/>
    <n v="0"/>
    <n v="0"/>
    <n v="0"/>
    <n v="0"/>
    <n v="0"/>
    <n v="0"/>
    <n v="0"/>
    <s v="FN-3820-Meter Installs"/>
    <x v="15"/>
    <n v="15"/>
    <s v="Nat Gas Distribution Plant"/>
    <s v="382-Meter Installations"/>
    <n v="0"/>
    <n v="0"/>
    <x v="3"/>
    <n v="0"/>
    <n v="0"/>
    <n v="2.9099999999999998E-3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31"/>
    <x v="8"/>
    <n v="4037673.1"/>
    <n v="4037673.1"/>
    <n v="2.9090000000000001E-2"/>
    <n v="9787.99"/>
    <n v="502847.12"/>
    <n v="0"/>
    <n v="-1130.8"/>
    <n v="0"/>
    <n v="0"/>
    <n v="0"/>
    <n v="0"/>
    <n v="0"/>
    <n v="0"/>
    <n v="0"/>
    <n v="0"/>
    <n v="0"/>
    <s v="FN-3820-Meter Installs-FNCF"/>
    <x v="15"/>
    <n v="15"/>
    <s v="Nat Gas Distribution Plant"/>
    <s v="382-Meter Installations"/>
    <n v="0"/>
    <n v="0"/>
    <x v="3"/>
    <n v="979.14"/>
    <n v="-16956.490000000002"/>
    <n v="2.9099999999999998E-3"/>
    <n v="4037673.1"/>
    <n v="0"/>
    <n v="0"/>
    <n v="0"/>
    <n v="0"/>
    <n v="0"/>
    <n v="0"/>
    <n v="979.14"/>
    <n v="9787.99"/>
    <n v="9787.99"/>
    <n v="979.14"/>
    <n v="485890.63"/>
    <n v="10767.13"/>
  </r>
  <r>
    <n v="1"/>
    <d v="2021-09-01T00:00:00"/>
    <d v="2021-09-01T00:00:00"/>
    <n v="200277"/>
    <x v="8"/>
    <n v="533202.89"/>
    <n v="533202.89"/>
    <n v="2.9090000000000001E-2"/>
    <n v="1292.57"/>
    <n v="42754.25"/>
    <n v="0"/>
    <n v="-297.26"/>
    <n v="0"/>
    <n v="0"/>
    <n v="0"/>
    <n v="0"/>
    <n v="0"/>
    <n v="0"/>
    <n v="0"/>
    <n v="0"/>
    <n v="0"/>
    <s v="FN-3820-Meter Installs-FNFB"/>
    <x v="15"/>
    <n v="15"/>
    <s v="Nat Gas Distribution Plant"/>
    <s v="382-Meter Installations"/>
    <n v="0"/>
    <n v="0"/>
    <x v="3"/>
    <n v="129.30000000000001"/>
    <n v="2192.9699999999998"/>
    <n v="2.9099999999999998E-3"/>
    <n v="533202.89"/>
    <n v="0"/>
    <n v="0"/>
    <n v="0"/>
    <n v="0"/>
    <n v="0"/>
    <n v="0"/>
    <n v="129.30000000000001"/>
    <n v="1292.57"/>
    <n v="1292.57"/>
    <n v="129.30000000000001"/>
    <n v="44947.22"/>
    <n v="1421.87"/>
  </r>
  <r>
    <n v="1"/>
    <d v="2021-09-01T00:00:00"/>
    <d v="2021-09-01T00:00:00"/>
    <n v="200323"/>
    <x v="8"/>
    <n v="7160279.1200000001"/>
    <n v="7160279.1200000001"/>
    <n v="2.9090000000000001E-2"/>
    <n v="17357.71"/>
    <n v="2439592.09"/>
    <n v="0"/>
    <n v="-4337.13"/>
    <n v="0"/>
    <n v="0"/>
    <n v="0"/>
    <n v="0"/>
    <n v="0"/>
    <n v="0"/>
    <n v="0"/>
    <n v="0"/>
    <n v="0"/>
    <s v="FN-3820-Meter Installs-FNSF"/>
    <x v="15"/>
    <n v="15"/>
    <s v="Nat Gas Distribution Plant"/>
    <s v="382-Meter Installations"/>
    <n v="0"/>
    <n v="0"/>
    <x v="3"/>
    <n v="1736.37"/>
    <n v="-197381.4"/>
    <n v="2.9099999999999998E-3"/>
    <n v="7160279.1200000001"/>
    <n v="0"/>
    <n v="0"/>
    <n v="0"/>
    <n v="0"/>
    <n v="0"/>
    <n v="0"/>
    <n v="1736.3700000000001"/>
    <n v="17357.71"/>
    <n v="17357.71"/>
    <n v="1736.37"/>
    <n v="2242210.69"/>
    <n v="19094.079999999998"/>
  </r>
  <r>
    <n v="1"/>
    <d v="2021-09-01T00:00:00"/>
    <d v="2021-09-01T00:00:00"/>
    <n v="159"/>
    <x v="8"/>
    <n v="0"/>
    <n v="0"/>
    <n v="3.3000000000000002E-2"/>
    <n v="0"/>
    <n v="0"/>
    <n v="0"/>
    <n v="0"/>
    <n v="0"/>
    <n v="0"/>
    <n v="0"/>
    <n v="0"/>
    <n v="0"/>
    <n v="0"/>
    <n v="0"/>
    <n v="0"/>
    <n v="0"/>
    <s v="FN-3830-House Reg"/>
    <x v="17"/>
    <n v="15"/>
    <s v="Nat Gas Distribution Plant"/>
    <s v="383-House Regulato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32"/>
    <x v="8"/>
    <n v="1349710.09"/>
    <n v="1349710.09"/>
    <n v="3.3000000000000002E-2"/>
    <n v="3711.7"/>
    <n v="157270.71"/>
    <n v="0"/>
    <n v="0"/>
    <n v="0"/>
    <n v="0"/>
    <n v="0"/>
    <n v="0"/>
    <n v="0"/>
    <n v="0"/>
    <n v="0"/>
    <n v="0"/>
    <n v="0"/>
    <s v="FN-3830-House Reg-FNCF"/>
    <x v="17"/>
    <n v="15"/>
    <s v="Nat Gas Distribution Plant"/>
    <s v="383-House Regulators"/>
    <n v="0"/>
    <n v="-5135.3100000000004"/>
    <x v="3"/>
    <n v="0"/>
    <n v="0"/>
    <n v="0"/>
    <n v="1349710.09"/>
    <n v="0"/>
    <n v="0"/>
    <n v="0"/>
    <n v="0"/>
    <n v="0"/>
    <n v="0"/>
    <n v="0"/>
    <n v="3711.7000000000003"/>
    <n v="3711.7"/>
    <n v="0"/>
    <n v="157270.71"/>
    <n v="3711.7"/>
  </r>
  <r>
    <n v="1"/>
    <d v="2021-09-01T00:00:00"/>
    <d v="2021-09-01T00:00:00"/>
    <n v="200278"/>
    <x v="8"/>
    <n v="347847.44"/>
    <n v="347847.44"/>
    <n v="3.3000000000000002E-2"/>
    <n v="956.58"/>
    <n v="31436.11"/>
    <n v="0"/>
    <n v="0"/>
    <n v="0"/>
    <n v="0"/>
    <n v="0"/>
    <n v="0"/>
    <n v="0"/>
    <n v="0"/>
    <n v="0"/>
    <n v="0"/>
    <n v="0"/>
    <s v="FN-3830-House Reg-FNFB"/>
    <x v="17"/>
    <n v="15"/>
    <s v="Nat Gas Distribution Plant"/>
    <s v="383-House Regulators"/>
    <n v="0"/>
    <n v="0"/>
    <x v="3"/>
    <n v="0"/>
    <n v="0"/>
    <n v="0"/>
    <n v="347847.44"/>
    <n v="0"/>
    <n v="0"/>
    <n v="0"/>
    <n v="0"/>
    <n v="0"/>
    <n v="0"/>
    <n v="0"/>
    <n v="956.58"/>
    <n v="956.58"/>
    <n v="0"/>
    <n v="31436.11"/>
    <n v="956.58"/>
  </r>
  <r>
    <n v="1"/>
    <d v="2021-09-01T00:00:00"/>
    <d v="2021-09-01T00:00:00"/>
    <n v="200324"/>
    <x v="8"/>
    <n v="2833120.88"/>
    <n v="2833120.88"/>
    <n v="3.3000000000000002E-2"/>
    <n v="7791.08"/>
    <n v="1692379.82"/>
    <n v="0"/>
    <n v="0"/>
    <n v="0"/>
    <n v="0"/>
    <n v="0"/>
    <n v="0"/>
    <n v="0"/>
    <n v="0"/>
    <n v="0"/>
    <n v="0"/>
    <n v="0"/>
    <s v="FN-3830-House Reg-FNSF"/>
    <x v="17"/>
    <n v="15"/>
    <s v="Nat Gas Distribution Plant"/>
    <s v="383-House Regulators"/>
    <n v="0"/>
    <n v="-831.6"/>
    <x v="3"/>
    <n v="0"/>
    <n v="-34.64"/>
    <n v="0"/>
    <n v="2833120.88"/>
    <n v="0"/>
    <n v="0"/>
    <n v="0"/>
    <n v="0"/>
    <n v="0"/>
    <n v="0"/>
    <n v="0"/>
    <n v="7791.08"/>
    <n v="7791.08"/>
    <n v="0"/>
    <n v="1692345.1800000002"/>
    <n v="7791.08"/>
  </r>
  <r>
    <n v="1"/>
    <d v="2021-09-01T00:00:00"/>
    <d v="2021-09-01T00:00:00"/>
    <n v="160"/>
    <x v="8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33"/>
    <x v="8"/>
    <n v="380181.77"/>
    <n v="380181.77"/>
    <n v="2.7E-2"/>
    <n v="855.41"/>
    <n v="87328.23"/>
    <n v="0"/>
    <n v="0"/>
    <n v="0"/>
    <n v="0"/>
    <n v="0"/>
    <n v="0"/>
    <n v="0"/>
    <n v="0"/>
    <n v="0"/>
    <n v="0"/>
    <n v="0"/>
    <s v="FN-3840-House Reg Installs-FNCF"/>
    <x v="18"/>
    <n v="15"/>
    <s v="Nat Gas Distribution Plant"/>
    <s v="384-House Reg Installations"/>
    <n v="0"/>
    <n v="0"/>
    <x v="3"/>
    <n v="0"/>
    <n v="2551.4699999999998"/>
    <n v="0"/>
    <n v="380181.77"/>
    <n v="0"/>
    <n v="0"/>
    <n v="0"/>
    <n v="0"/>
    <n v="0"/>
    <n v="0"/>
    <n v="0"/>
    <n v="855.41"/>
    <n v="855.41"/>
    <n v="0"/>
    <n v="89879.7"/>
    <n v="855.41"/>
  </r>
  <r>
    <n v="1"/>
    <d v="2021-09-01T00:00:00"/>
    <d v="2021-09-01T00:00:00"/>
    <n v="200279"/>
    <x v="8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-FNFB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25"/>
    <x v="8"/>
    <n v="663569.57999999996"/>
    <n v="663569.57999999996"/>
    <n v="2.7E-2"/>
    <n v="1493.03"/>
    <n v="549608.11"/>
    <n v="0"/>
    <n v="0"/>
    <n v="0"/>
    <n v="0"/>
    <n v="0"/>
    <n v="0"/>
    <n v="0"/>
    <n v="0"/>
    <n v="0"/>
    <n v="0"/>
    <n v="0"/>
    <s v="FN-3840-House Reg Installs-FNSF"/>
    <x v="18"/>
    <n v="15"/>
    <s v="Nat Gas Distribution Plant"/>
    <s v="384-House Reg Installations"/>
    <n v="0"/>
    <n v="0"/>
    <x v="3"/>
    <n v="0"/>
    <n v="18699.28"/>
    <n v="0"/>
    <n v="663569.57999999996"/>
    <n v="0"/>
    <n v="0"/>
    <n v="0"/>
    <n v="0"/>
    <n v="0"/>
    <n v="0"/>
    <n v="0"/>
    <n v="1493.03"/>
    <n v="1493.03"/>
    <n v="0"/>
    <n v="568307.39"/>
    <n v="1493.03"/>
  </r>
  <r>
    <n v="1"/>
    <d v="2021-09-01T00:00:00"/>
    <d v="2021-09-01T00:00:00"/>
    <n v="161"/>
    <x v="8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34"/>
    <x v="8"/>
    <n v="10317.370000000001"/>
    <n v="10317.370000000001"/>
    <n v="2.3E-2"/>
    <n v="19.77"/>
    <n v="1680.28"/>
    <n v="0"/>
    <n v="0"/>
    <n v="0"/>
    <n v="0"/>
    <n v="0"/>
    <n v="0"/>
    <n v="0"/>
    <n v="0"/>
    <n v="0"/>
    <n v="0"/>
    <n v="0"/>
    <s v="FN-3850-M&amp;R Stat Eq-Ind-FNCF"/>
    <x v="19"/>
    <n v="15"/>
    <s v="Nat Gas Distribution Plant"/>
    <s v="385-Industrial M&amp;R Stat Equip"/>
    <n v="0"/>
    <n v="0"/>
    <x v="3"/>
    <n v="0"/>
    <n v="0"/>
    <n v="0"/>
    <n v="10317.370000000001"/>
    <n v="0"/>
    <n v="0"/>
    <n v="0"/>
    <n v="0"/>
    <n v="0"/>
    <n v="0"/>
    <n v="0"/>
    <n v="19.77"/>
    <n v="19.77"/>
    <n v="0"/>
    <n v="1680.28"/>
    <n v="19.77"/>
  </r>
  <r>
    <n v="1"/>
    <d v="2021-09-01T00:00:00"/>
    <d v="2021-09-01T00:00:00"/>
    <n v="200280"/>
    <x v="8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-FNFB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26"/>
    <x v="8"/>
    <n v="45147.72"/>
    <n v="45147.72"/>
    <n v="2.3E-2"/>
    <n v="86.53"/>
    <n v="44810.55"/>
    <n v="0"/>
    <n v="0"/>
    <n v="0"/>
    <n v="0"/>
    <n v="0"/>
    <n v="0"/>
    <n v="0"/>
    <n v="0"/>
    <n v="0"/>
    <n v="0"/>
    <n v="0"/>
    <s v="FN-3850-M&amp;R Stat Eq-Ind-FNSF"/>
    <x v="19"/>
    <n v="15"/>
    <s v="Nat Gas Distribution Plant"/>
    <s v="385-Industrial M&amp;R Stat Equip"/>
    <n v="0"/>
    <n v="0"/>
    <x v="3"/>
    <n v="0"/>
    <n v="0"/>
    <n v="0"/>
    <n v="45147.72"/>
    <n v="0"/>
    <n v="0"/>
    <n v="0"/>
    <n v="0"/>
    <n v="0"/>
    <n v="0"/>
    <n v="0"/>
    <n v="86.53"/>
    <n v="86.53"/>
    <n v="0"/>
    <n v="44810.55"/>
    <n v="86.53"/>
  </r>
  <r>
    <n v="1"/>
    <d v="2021-09-01T00:00:00"/>
    <d v="2021-09-01T00:00:00"/>
    <n v="162"/>
    <x v="8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35"/>
    <x v="8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C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81"/>
    <x v="8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FB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27"/>
    <x v="8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S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63"/>
    <x v="8"/>
    <n v="0"/>
    <n v="0"/>
    <n v="0.04"/>
    <n v="0"/>
    <n v="0"/>
    <n v="0"/>
    <n v="0"/>
    <n v="0"/>
    <n v="0"/>
    <n v="0"/>
    <n v="0"/>
    <n v="0"/>
    <n v="0"/>
    <n v="0"/>
    <n v="0"/>
    <n v="0"/>
    <s v="FN-3870-Other Eq"/>
    <x v="20"/>
    <n v="15"/>
    <s v="Nat Gas Distribution Plant"/>
    <s v="387-Other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36"/>
    <x v="8"/>
    <n v="826555.12"/>
    <n v="826555.12"/>
    <n v="0.04"/>
    <n v="2755.18"/>
    <n v="139517.32"/>
    <n v="0"/>
    <n v="0"/>
    <n v="0"/>
    <n v="0"/>
    <n v="0"/>
    <n v="0"/>
    <n v="0"/>
    <n v="0"/>
    <n v="0"/>
    <n v="0"/>
    <n v="0"/>
    <s v="FN-3870-Other Eq-FNCF"/>
    <x v="20"/>
    <n v="15"/>
    <s v="Nat Gas Distribution Plant"/>
    <s v="387-Other Equipment"/>
    <n v="0"/>
    <n v="0"/>
    <x v="3"/>
    <n v="0"/>
    <n v="0"/>
    <n v="0"/>
    <n v="826555.12"/>
    <n v="0"/>
    <n v="0"/>
    <n v="0"/>
    <n v="0"/>
    <n v="0"/>
    <n v="0"/>
    <n v="0"/>
    <n v="2755.18"/>
    <n v="2755.18"/>
    <n v="0"/>
    <n v="139517.32"/>
    <n v="2755.18"/>
  </r>
  <r>
    <n v="1"/>
    <d v="2021-09-01T00:00:00"/>
    <d v="2021-09-01T00:00:00"/>
    <n v="200282"/>
    <x v="8"/>
    <n v="46850.41"/>
    <n v="46850.41"/>
    <n v="0.04"/>
    <n v="156.16999999999999"/>
    <n v="8925.89"/>
    <n v="0"/>
    <n v="0"/>
    <n v="0"/>
    <n v="0"/>
    <n v="0"/>
    <n v="0"/>
    <n v="0"/>
    <n v="0"/>
    <n v="0"/>
    <n v="0"/>
    <n v="0"/>
    <s v="FN-3870-Other Eq-FNFB"/>
    <x v="20"/>
    <n v="15"/>
    <s v="Nat Gas Distribution Plant"/>
    <s v="387-Other Equipment"/>
    <n v="0"/>
    <n v="0"/>
    <x v="3"/>
    <n v="0"/>
    <n v="0"/>
    <n v="0"/>
    <n v="46850.41"/>
    <n v="0"/>
    <n v="0"/>
    <n v="0"/>
    <n v="0"/>
    <n v="0"/>
    <n v="0"/>
    <n v="0"/>
    <n v="156.17000000000002"/>
    <n v="156.16999999999999"/>
    <n v="0"/>
    <n v="8925.89"/>
    <n v="156.16999999999999"/>
  </r>
  <r>
    <n v="1"/>
    <d v="2021-09-01T00:00:00"/>
    <d v="2021-09-01T00:00:00"/>
    <n v="200328"/>
    <x v="8"/>
    <n v="1039261.26"/>
    <n v="1039261.26"/>
    <n v="0.04"/>
    <n v="3464.2"/>
    <n v="496511.62"/>
    <n v="0"/>
    <n v="0"/>
    <n v="0"/>
    <n v="0"/>
    <n v="0"/>
    <n v="0"/>
    <n v="0"/>
    <n v="0"/>
    <n v="0"/>
    <n v="0"/>
    <n v="0"/>
    <s v="FN-3870-Other Eq-FNSF"/>
    <x v="20"/>
    <n v="15"/>
    <s v="Nat Gas Distribution Plant"/>
    <s v="387-Other Equipment"/>
    <n v="0"/>
    <n v="0"/>
    <x v="3"/>
    <n v="0"/>
    <n v="0"/>
    <n v="0"/>
    <n v="1039261.26"/>
    <n v="0"/>
    <n v="0"/>
    <n v="0"/>
    <n v="0"/>
    <n v="0"/>
    <n v="0"/>
    <n v="0"/>
    <n v="3464.2000000000003"/>
    <n v="3464.2"/>
    <n v="0"/>
    <n v="496511.62"/>
    <n v="3464.2"/>
  </r>
  <r>
    <n v="1"/>
    <d v="2021-09-01T00:00:00"/>
    <d v="2021-09-01T00:00:00"/>
    <n v="164"/>
    <x v="8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37"/>
    <x v="8"/>
    <n v="418724.56"/>
    <n v="418724.56"/>
    <n v="0"/>
    <n v="0"/>
    <n v="0"/>
    <n v="0"/>
    <n v="0"/>
    <n v="0"/>
    <n v="0"/>
    <n v="0"/>
    <n v="0"/>
    <n v="0"/>
    <n v="0"/>
    <n v="0"/>
    <n v="0"/>
    <n v="0"/>
    <s v="FN-3890-Land &amp; Land Rights-FNCF"/>
    <x v="21"/>
    <n v="16"/>
    <s v="Nat Gas General Plant"/>
    <s v="389-Land - General"/>
    <n v="0"/>
    <n v="0"/>
    <x v="3"/>
    <n v="0"/>
    <n v="0"/>
    <n v="0"/>
    <n v="418724.56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83"/>
    <x v="8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-FNFB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29"/>
    <x v="8"/>
    <n v="77973.149999999994"/>
    <n v="77973.149999999994"/>
    <n v="0"/>
    <n v="0"/>
    <n v="0"/>
    <n v="0"/>
    <n v="0"/>
    <n v="0"/>
    <n v="0"/>
    <n v="0"/>
    <n v="0"/>
    <n v="0"/>
    <n v="0"/>
    <n v="0"/>
    <n v="0"/>
    <n v="0"/>
    <s v="FN-3890-Land &amp; Land Rights-FNSF"/>
    <x v="21"/>
    <n v="16"/>
    <s v="Nat Gas General Plant"/>
    <s v="389-Land - General"/>
    <n v="0"/>
    <n v="0"/>
    <x v="3"/>
    <n v="0"/>
    <n v="0"/>
    <n v="0"/>
    <n v="77973.149999999994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65"/>
    <x v="8"/>
    <n v="0"/>
    <n v="0"/>
    <n v="0"/>
    <n v="0"/>
    <n v="0"/>
    <n v="0"/>
    <n v="0"/>
    <n v="0"/>
    <n v="0"/>
    <n v="0"/>
    <n v="0"/>
    <n v="0"/>
    <n v="0"/>
    <n v="0"/>
    <n v="0"/>
    <n v="0"/>
    <s v="FN-389A-Alloc Land-FB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38"/>
    <x v="8"/>
    <n v="0"/>
    <n v="0"/>
    <n v="0"/>
    <n v="0"/>
    <n v="0"/>
    <n v="0"/>
    <n v="0"/>
    <n v="0"/>
    <n v="0"/>
    <n v="0"/>
    <n v="0"/>
    <n v="0"/>
    <n v="0"/>
    <n v="0"/>
    <n v="0"/>
    <n v="0"/>
    <s v="FN-389A-Alloc Land-FB-FNCF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84"/>
    <x v="8"/>
    <n v="238080.94"/>
    <n v="238080.94"/>
    <n v="0"/>
    <n v="0"/>
    <n v="0"/>
    <n v="0"/>
    <n v="0"/>
    <n v="0"/>
    <n v="0"/>
    <n v="0"/>
    <n v="0"/>
    <n v="0"/>
    <n v="0"/>
    <n v="0"/>
    <n v="0"/>
    <n v="0"/>
    <s v="FN-389A-Alloc Land-FB-FNFB"/>
    <x v="22"/>
    <n v="16"/>
    <s v="Nat Gas General Plant"/>
    <s v="389-Land - General"/>
    <n v="0"/>
    <n v="0"/>
    <x v="3"/>
    <n v="0"/>
    <n v="0"/>
    <n v="0"/>
    <n v="238080.94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30"/>
    <x v="8"/>
    <n v="1616.45"/>
    <n v="1616.45"/>
    <n v="0"/>
    <n v="0"/>
    <n v="0"/>
    <n v="0"/>
    <n v="0"/>
    <n v="0"/>
    <n v="0"/>
    <n v="0"/>
    <n v="0"/>
    <n v="0"/>
    <n v="0"/>
    <n v="0"/>
    <n v="0"/>
    <n v="0"/>
    <s v="FN-389A-Alloc Land-FB-FNSF"/>
    <x v="22"/>
    <n v="16"/>
    <s v="Nat Gas General Plant"/>
    <s v="389-Land - General"/>
    <n v="0"/>
    <n v="0"/>
    <x v="3"/>
    <n v="0"/>
    <n v="0"/>
    <n v="0"/>
    <n v="1616.45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66"/>
    <x v="8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39"/>
    <x v="8"/>
    <n v="1641029.73"/>
    <n v="1641029.73"/>
    <n v="2.3E-2"/>
    <n v="3145.31"/>
    <n v="636402.01"/>
    <n v="0"/>
    <n v="0"/>
    <n v="0"/>
    <n v="0"/>
    <n v="0"/>
    <n v="0"/>
    <n v="0"/>
    <n v="0"/>
    <n v="0"/>
    <n v="0"/>
    <n v="0"/>
    <s v="FN-3900-Struc&amp;Impr-FNCF"/>
    <x v="23"/>
    <n v="16"/>
    <s v="Nat Gas General Plant"/>
    <s v="390-Structures and Improvements"/>
    <n v="0"/>
    <n v="0"/>
    <x v="3"/>
    <n v="0"/>
    <n v="0"/>
    <n v="0"/>
    <n v="1641029.73"/>
    <n v="0"/>
    <n v="0"/>
    <n v="0"/>
    <n v="0"/>
    <n v="0"/>
    <n v="0"/>
    <n v="0"/>
    <n v="3145.31"/>
    <n v="3145.31"/>
    <n v="0"/>
    <n v="636402.01"/>
    <n v="3145.31"/>
  </r>
  <r>
    <n v="1"/>
    <d v="2021-09-01T00:00:00"/>
    <d v="2021-09-01T00:00:00"/>
    <n v="200285"/>
    <x v="8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-FNFB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31"/>
    <x v="8"/>
    <n v="340732.2"/>
    <n v="340732.2"/>
    <n v="2.3E-2"/>
    <n v="653.07000000000005"/>
    <n v="-48200"/>
    <n v="0"/>
    <n v="0"/>
    <n v="0"/>
    <n v="0"/>
    <n v="0"/>
    <n v="0"/>
    <n v="0"/>
    <n v="0"/>
    <n v="0"/>
    <n v="0"/>
    <n v="0"/>
    <s v="FN-3900-Struc&amp;Impr-FNSF"/>
    <x v="23"/>
    <n v="16"/>
    <s v="Nat Gas General Plant"/>
    <s v="390-Structures and Improvements"/>
    <n v="0"/>
    <n v="0"/>
    <x v="3"/>
    <n v="0"/>
    <n v="0"/>
    <n v="0"/>
    <n v="340732.2"/>
    <n v="0"/>
    <n v="0"/>
    <n v="0"/>
    <n v="0"/>
    <n v="0"/>
    <n v="0"/>
    <n v="0"/>
    <n v="653.07000000000005"/>
    <n v="653.07000000000005"/>
    <n v="0"/>
    <n v="-48200"/>
    <n v="653.07000000000005"/>
  </r>
  <r>
    <n v="1"/>
    <d v="2021-09-01T00:00:00"/>
    <d v="2021-09-01T00:00:00"/>
    <n v="167"/>
    <x v="8"/>
    <n v="0"/>
    <n v="0"/>
    <n v="2.3E-2"/>
    <n v="0"/>
    <n v="0"/>
    <n v="0"/>
    <n v="0"/>
    <n v="0"/>
    <n v="0"/>
    <n v="0"/>
    <n v="0"/>
    <n v="0"/>
    <n v="0"/>
    <n v="0"/>
    <n v="0"/>
    <n v="0"/>
    <s v="FN-3901-Leasehold Improvements"/>
    <x v="48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68"/>
    <x v="8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40"/>
    <x v="8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C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86"/>
    <x v="8"/>
    <n v="753913.87"/>
    <n v="753913.87"/>
    <n v="2.3E-2"/>
    <n v="1445"/>
    <n v="122857"/>
    <n v="0"/>
    <n v="0"/>
    <n v="0"/>
    <n v="0"/>
    <n v="0"/>
    <n v="0"/>
    <n v="0"/>
    <n v="0"/>
    <n v="0"/>
    <n v="0"/>
    <n v="0"/>
    <s v="FN-390A-Alloc Struc&amp;Impr-FNFB"/>
    <x v="24"/>
    <n v="16"/>
    <s v="Nat Gas General Plant"/>
    <s v="390-Structures and Improvements"/>
    <n v="0"/>
    <n v="0"/>
    <x v="3"/>
    <n v="0"/>
    <n v="0"/>
    <n v="0"/>
    <n v="753913.87"/>
    <n v="0"/>
    <n v="0"/>
    <n v="0"/>
    <n v="0"/>
    <n v="0"/>
    <n v="0"/>
    <n v="0"/>
    <n v="1445"/>
    <n v="1445"/>
    <n v="0"/>
    <n v="122857"/>
    <n v="1445"/>
  </r>
  <r>
    <n v="1"/>
    <d v="2021-09-01T00:00:00"/>
    <d v="2021-09-01T00:00:00"/>
    <n v="200332"/>
    <x v="8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S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69"/>
    <x v="8"/>
    <n v="0"/>
    <n v="0"/>
    <n v="7.1428569999999997E-2"/>
    <n v="0"/>
    <n v="7457.58"/>
    <n v="0"/>
    <n v="0"/>
    <n v="0"/>
    <n v="0"/>
    <n v="0"/>
    <n v="0"/>
    <n v="0"/>
    <n v="0"/>
    <n v="0"/>
    <n v="573.66"/>
    <n v="0"/>
    <s v="FN-3910-Offc Furn &amp; Eq"/>
    <x v="25"/>
    <n v="16"/>
    <s v="Nat Gas General Plant"/>
    <s v="3910-Office Furniture"/>
    <n v="0"/>
    <n v="0"/>
    <x v="3"/>
    <n v="0"/>
    <n v="0"/>
    <n v="0"/>
    <n v="0"/>
    <n v="0"/>
    <n v="0"/>
    <n v="0"/>
    <n v="0"/>
    <n v="0"/>
    <n v="0"/>
    <n v="0"/>
    <n v="0"/>
    <n v="573.66"/>
    <n v="0"/>
    <n v="7457.58"/>
    <n v="573.66"/>
  </r>
  <r>
    <n v="1"/>
    <d v="2021-09-01T00:00:00"/>
    <d v="2021-09-01T00:00:00"/>
    <n v="200241"/>
    <x v="8"/>
    <n v="215580.69"/>
    <n v="215580.69"/>
    <n v="7.1428569999999997E-2"/>
    <n v="1283.22"/>
    <n v="68574.350000000006"/>
    <n v="0"/>
    <n v="0"/>
    <n v="0"/>
    <n v="0"/>
    <n v="0"/>
    <n v="0"/>
    <n v="0"/>
    <n v="0"/>
    <n v="0"/>
    <n v="0"/>
    <n v="0"/>
    <s v="FN-3910-Offc Furn &amp; Eq-FNCF"/>
    <x v="25"/>
    <n v="16"/>
    <s v="Nat Gas General Plant"/>
    <s v="3910-Office Furniture"/>
    <n v="0"/>
    <n v="0"/>
    <x v="3"/>
    <n v="0"/>
    <n v="0"/>
    <n v="0"/>
    <n v="215580.69"/>
    <n v="0"/>
    <n v="0"/>
    <n v="0"/>
    <n v="0"/>
    <n v="0"/>
    <n v="0"/>
    <n v="0"/>
    <n v="1283.22"/>
    <n v="1283.22"/>
    <n v="0"/>
    <n v="68574.350000000006"/>
    <n v="1283.22"/>
  </r>
  <r>
    <n v="1"/>
    <d v="2021-09-01T00:00:00"/>
    <d v="2021-09-01T00:00:00"/>
    <n v="200287"/>
    <x v="8"/>
    <n v="4280.46"/>
    <n v="4280.46"/>
    <n v="7.1428569999999997E-2"/>
    <n v="25.48"/>
    <n v="1435.83"/>
    <n v="0"/>
    <n v="0"/>
    <n v="0"/>
    <n v="0"/>
    <n v="0"/>
    <n v="0"/>
    <n v="0"/>
    <n v="0"/>
    <n v="0"/>
    <n v="0"/>
    <n v="0"/>
    <s v="FN-3910-Offc Furn &amp; Eq-FNFB"/>
    <x v="25"/>
    <n v="16"/>
    <s v="Nat Gas General Plant"/>
    <s v="3910-Office Furniture"/>
    <n v="0"/>
    <n v="0"/>
    <x v="3"/>
    <n v="0"/>
    <n v="0"/>
    <n v="0"/>
    <n v="4280.46"/>
    <n v="0"/>
    <n v="0"/>
    <n v="0"/>
    <n v="0"/>
    <n v="0"/>
    <n v="0"/>
    <n v="0"/>
    <n v="25.48"/>
    <n v="25.48"/>
    <n v="0"/>
    <n v="1435.83"/>
    <n v="25.48"/>
  </r>
  <r>
    <n v="1"/>
    <d v="2021-09-01T00:00:00"/>
    <d v="2021-09-01T00:00:00"/>
    <n v="200333"/>
    <x v="8"/>
    <n v="757623.13"/>
    <n v="757623.13"/>
    <n v="7.1428569999999997E-2"/>
    <n v="4509.66"/>
    <n v="211896.89"/>
    <n v="0"/>
    <n v="0"/>
    <n v="0"/>
    <n v="0"/>
    <n v="0"/>
    <n v="0"/>
    <n v="0"/>
    <n v="0"/>
    <n v="0"/>
    <n v="0"/>
    <n v="0"/>
    <s v="FN-3910-Offc Furn &amp; Eq-FNSF"/>
    <x v="25"/>
    <n v="16"/>
    <s v="Nat Gas General Plant"/>
    <s v="3910-Office Furniture"/>
    <n v="0"/>
    <n v="0"/>
    <x v="3"/>
    <n v="0"/>
    <n v="0"/>
    <n v="0"/>
    <n v="757623.13"/>
    <n v="0"/>
    <n v="0"/>
    <n v="0"/>
    <n v="0"/>
    <n v="0"/>
    <n v="0"/>
    <n v="0"/>
    <n v="4509.66"/>
    <n v="4509.66"/>
    <n v="0"/>
    <n v="211896.89"/>
    <n v="4509.66"/>
  </r>
  <r>
    <n v="1"/>
    <d v="2021-09-01T00:00:00"/>
    <d v="2021-09-01T00:00:00"/>
    <n v="170"/>
    <x v="8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42"/>
    <x v="8"/>
    <n v="0"/>
    <n v="0"/>
    <n v="0.1"/>
    <n v="0"/>
    <n v="1192.03"/>
    <n v="0"/>
    <n v="0"/>
    <n v="0"/>
    <n v="0"/>
    <n v="0"/>
    <n v="0"/>
    <n v="0"/>
    <n v="0"/>
    <n v="0"/>
    <n v="0"/>
    <n v="0"/>
    <s v="FN-3911-Comp &amp; Periph-FNCF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1192.03"/>
    <n v="0"/>
  </r>
  <r>
    <n v="1"/>
    <d v="2021-09-01T00:00:00"/>
    <d v="2021-09-01T00:00:00"/>
    <n v="200288"/>
    <x v="8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-FNFB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34"/>
    <x v="8"/>
    <n v="143043.96"/>
    <n v="143043.96"/>
    <n v="0.1"/>
    <n v="1192.03"/>
    <n v="58752"/>
    <n v="0"/>
    <n v="0"/>
    <n v="0"/>
    <n v="0"/>
    <n v="0"/>
    <n v="0"/>
    <n v="0"/>
    <n v="0"/>
    <n v="0"/>
    <n v="0"/>
    <n v="0"/>
    <s v="FN-3911-Comp &amp; Periph-FNSF"/>
    <x v="49"/>
    <n v="16"/>
    <s v="Nat Gas General Plant"/>
    <s v="3911-Computers &amp; Peripherals"/>
    <n v="0"/>
    <n v="0"/>
    <x v="3"/>
    <n v="0"/>
    <n v="0"/>
    <n v="0"/>
    <n v="143043.96"/>
    <n v="0"/>
    <n v="0"/>
    <n v="0"/>
    <n v="0"/>
    <n v="0"/>
    <n v="0"/>
    <n v="0"/>
    <n v="1192.03"/>
    <n v="1192.03"/>
    <n v="0"/>
    <n v="58752"/>
    <n v="1192.03"/>
  </r>
  <r>
    <n v="1"/>
    <d v="2021-09-01T00:00:00"/>
    <d v="2021-09-01T00:00:00"/>
    <n v="171"/>
    <x v="8"/>
    <n v="0"/>
    <n v="0"/>
    <n v="0.1"/>
    <n v="0"/>
    <n v="9156.2900000000009"/>
    <n v="0"/>
    <n v="0"/>
    <n v="0"/>
    <n v="0"/>
    <n v="0"/>
    <n v="0"/>
    <n v="0"/>
    <n v="0"/>
    <n v="0"/>
    <n v="704.33"/>
    <n v="0"/>
    <s v="FN-3912-Comp Hdwr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704.33"/>
    <n v="0"/>
    <n v="9156.2900000000009"/>
    <n v="704.33"/>
  </r>
  <r>
    <n v="1"/>
    <d v="2021-09-01T00:00:00"/>
    <d v="2021-09-01T00:00:00"/>
    <n v="200243"/>
    <x v="8"/>
    <n v="18941.330000000002"/>
    <n v="18941.330000000002"/>
    <n v="0.1"/>
    <n v="157.84"/>
    <n v="-175296.81"/>
    <n v="0"/>
    <n v="0"/>
    <n v="0"/>
    <n v="0"/>
    <n v="0"/>
    <n v="0"/>
    <n v="0"/>
    <n v="0"/>
    <n v="0"/>
    <n v="0"/>
    <n v="0"/>
    <s v="FN-3912-Comp Hdwr-FNCF"/>
    <x v="26"/>
    <n v="16"/>
    <s v="Nat Gas General Plant"/>
    <s v="3912-Comp Hdwr"/>
    <n v="0"/>
    <n v="0"/>
    <x v="3"/>
    <n v="0"/>
    <n v="0"/>
    <n v="0"/>
    <n v="18941.330000000002"/>
    <n v="0"/>
    <n v="0"/>
    <n v="0"/>
    <n v="0"/>
    <n v="0"/>
    <n v="0"/>
    <n v="0"/>
    <n v="157.84"/>
    <n v="157.84"/>
    <n v="0"/>
    <n v="-175296.81"/>
    <n v="157.84"/>
  </r>
  <r>
    <n v="1"/>
    <d v="2021-09-01T00:00:00"/>
    <d v="2021-09-01T00:00:00"/>
    <n v="200289"/>
    <x v="8"/>
    <n v="0"/>
    <n v="0"/>
    <n v="0.1"/>
    <n v="0"/>
    <n v="0"/>
    <n v="0"/>
    <n v="0"/>
    <n v="0"/>
    <n v="0"/>
    <n v="0"/>
    <n v="0"/>
    <n v="0"/>
    <n v="0"/>
    <n v="0"/>
    <n v="0"/>
    <n v="0"/>
    <s v="FN-3912-Comp Hdwr-FNFB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35"/>
    <x v="8"/>
    <n v="49318.64"/>
    <n v="49318.64"/>
    <n v="0.1"/>
    <n v="410.99"/>
    <n v="-30385.78"/>
    <n v="0"/>
    <n v="0"/>
    <n v="0"/>
    <n v="0"/>
    <n v="0"/>
    <n v="0"/>
    <n v="0"/>
    <n v="0"/>
    <n v="0"/>
    <n v="0"/>
    <n v="0"/>
    <s v="FN-3912-Comp Hdwr-FNSF"/>
    <x v="26"/>
    <n v="16"/>
    <s v="Nat Gas General Plant"/>
    <s v="3912-Comp Hdwr"/>
    <n v="0"/>
    <n v="0"/>
    <x v="3"/>
    <n v="0"/>
    <n v="0"/>
    <n v="0"/>
    <n v="49318.64"/>
    <n v="0"/>
    <n v="0"/>
    <n v="0"/>
    <n v="0"/>
    <n v="0"/>
    <n v="0"/>
    <n v="0"/>
    <n v="410.99"/>
    <n v="410.99"/>
    <n v="0"/>
    <n v="-30385.78"/>
    <n v="410.99"/>
  </r>
  <r>
    <n v="1"/>
    <d v="2021-09-01T00:00:00"/>
    <d v="2021-09-01T00:00:00"/>
    <n v="172"/>
    <x v="8"/>
    <n v="0"/>
    <n v="0"/>
    <n v="0.05"/>
    <n v="0"/>
    <n v="8913.7099999999991"/>
    <n v="0"/>
    <n v="0"/>
    <n v="0"/>
    <n v="0"/>
    <n v="0"/>
    <n v="0"/>
    <n v="0"/>
    <n v="0"/>
    <n v="0"/>
    <n v="685.67"/>
    <n v="0"/>
    <s v="FN-3913-Furn &amp; Fix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685.67"/>
    <n v="0"/>
    <n v="8913.7099999999991"/>
    <n v="685.67"/>
  </r>
  <r>
    <n v="1"/>
    <d v="2021-09-01T00:00:00"/>
    <d v="2021-09-01T00:00:00"/>
    <n v="200244"/>
    <x v="8"/>
    <n v="62263.26"/>
    <n v="62263.26"/>
    <n v="0.05"/>
    <n v="259.43"/>
    <n v="-10906.19"/>
    <n v="0"/>
    <n v="0"/>
    <n v="0"/>
    <n v="0"/>
    <n v="0"/>
    <n v="0"/>
    <n v="0"/>
    <n v="0"/>
    <n v="0"/>
    <n v="0"/>
    <n v="0"/>
    <s v="FN-3913-Furn &amp; Fix-FNCF"/>
    <x v="27"/>
    <n v="16"/>
    <s v="Nat Gas General Plant"/>
    <s v="3913-Furn &amp; Fix"/>
    <n v="0"/>
    <n v="0"/>
    <x v="3"/>
    <n v="0"/>
    <n v="0"/>
    <n v="0"/>
    <n v="62263.26"/>
    <n v="0"/>
    <n v="0"/>
    <n v="0"/>
    <n v="0"/>
    <n v="0"/>
    <n v="0"/>
    <n v="0"/>
    <n v="259.43"/>
    <n v="259.43"/>
    <n v="0"/>
    <n v="-10906.19"/>
    <n v="259.43"/>
  </r>
  <r>
    <n v="1"/>
    <d v="2021-09-01T00:00:00"/>
    <d v="2021-09-01T00:00:00"/>
    <n v="200290"/>
    <x v="8"/>
    <n v="0"/>
    <n v="0"/>
    <n v="0.05"/>
    <n v="0"/>
    <n v="0"/>
    <n v="0"/>
    <n v="0"/>
    <n v="0"/>
    <n v="0"/>
    <n v="0"/>
    <n v="0"/>
    <n v="0"/>
    <n v="0"/>
    <n v="0"/>
    <n v="0"/>
    <n v="0"/>
    <s v="FN-3913-Furn &amp; Fix-FNFB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36"/>
    <x v="8"/>
    <n v="2195.9"/>
    <n v="2195.9"/>
    <n v="0.05"/>
    <n v="9.15"/>
    <n v="61360.2"/>
    <n v="0"/>
    <n v="0"/>
    <n v="-9.15"/>
    <n v="0"/>
    <n v="0"/>
    <n v="0"/>
    <n v="0"/>
    <n v="0"/>
    <n v="0"/>
    <n v="0"/>
    <n v="0"/>
    <s v="FN-3913-Furn &amp; Fix-FNSF"/>
    <x v="27"/>
    <n v="16"/>
    <s v="Nat Gas General Plant"/>
    <s v="3913-Furn &amp; Fix"/>
    <n v="0"/>
    <n v="0"/>
    <x v="3"/>
    <n v="0"/>
    <n v="0"/>
    <n v="0"/>
    <n v="2195.9"/>
    <n v="0"/>
    <n v="0"/>
    <n v="0"/>
    <n v="0"/>
    <n v="0"/>
    <n v="0"/>
    <n v="0"/>
    <n v="0"/>
    <n v="0"/>
    <n v="0"/>
    <n v="61360.2"/>
    <n v="0"/>
  </r>
  <r>
    <n v="1"/>
    <d v="2021-09-01T00:00:00"/>
    <d v="2021-09-01T00:00:00"/>
    <n v="173"/>
    <x v="8"/>
    <n v="0"/>
    <n v="0"/>
    <n v="0.1"/>
    <n v="0"/>
    <n v="71594.52"/>
    <n v="0"/>
    <n v="0"/>
    <n v="0"/>
    <n v="0"/>
    <n v="0"/>
    <n v="0"/>
    <n v="0"/>
    <n v="0"/>
    <n v="0"/>
    <n v="11932.42"/>
    <n v="0"/>
    <s v="FN-3914-Sys Sftwr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11932.42"/>
    <n v="0"/>
    <n v="71594.52"/>
    <n v="11932.42"/>
  </r>
  <r>
    <n v="1"/>
    <d v="2021-09-01T00:00:00"/>
    <d v="2021-09-01T00:00:00"/>
    <n v="200245"/>
    <x v="8"/>
    <n v="926.98"/>
    <n v="926.98"/>
    <n v="0.1"/>
    <n v="7.72"/>
    <n v="34754.080000000002"/>
    <n v="0"/>
    <n v="0"/>
    <n v="-7.72"/>
    <n v="0"/>
    <n v="0"/>
    <n v="0"/>
    <n v="0"/>
    <n v="0"/>
    <n v="0"/>
    <n v="0"/>
    <n v="0"/>
    <s v="FN-3914-Sys Sftwr-FNCF"/>
    <x v="28"/>
    <n v="16"/>
    <s v="Nat Gas General Plant"/>
    <s v="3914-Software"/>
    <n v="0"/>
    <n v="0"/>
    <x v="3"/>
    <n v="0"/>
    <n v="0"/>
    <n v="0"/>
    <n v="926.98"/>
    <n v="0"/>
    <n v="0"/>
    <n v="0"/>
    <n v="0"/>
    <n v="0"/>
    <n v="0"/>
    <n v="0"/>
    <n v="0"/>
    <n v="0"/>
    <n v="0"/>
    <n v="34754.080000000002"/>
    <n v="0"/>
  </r>
  <r>
    <n v="1"/>
    <d v="2021-09-01T00:00:00"/>
    <d v="2021-09-01T00:00:00"/>
    <n v="200291"/>
    <x v="8"/>
    <n v="0"/>
    <n v="0"/>
    <n v="0.1"/>
    <n v="0"/>
    <n v="0"/>
    <n v="0"/>
    <n v="0"/>
    <n v="0"/>
    <n v="0"/>
    <n v="0"/>
    <n v="0"/>
    <n v="0"/>
    <n v="0"/>
    <n v="0"/>
    <n v="0"/>
    <n v="0"/>
    <s v="FN-3914-Sys Sftwr-FNFB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37"/>
    <x v="8"/>
    <n v="4915381.99"/>
    <n v="4915381.99"/>
    <n v="0.1"/>
    <n v="40961.519999999997"/>
    <n v="2193760.4900000002"/>
    <n v="0"/>
    <n v="0"/>
    <n v="0"/>
    <n v="0"/>
    <n v="0"/>
    <n v="0"/>
    <n v="0"/>
    <n v="0"/>
    <n v="0"/>
    <n v="0"/>
    <n v="0"/>
    <s v="FN-3914-Sys Sftwr-FNSF"/>
    <x v="28"/>
    <n v="16"/>
    <s v="Nat Gas General Plant"/>
    <s v="3914-Software"/>
    <n v="0"/>
    <n v="0"/>
    <x v="3"/>
    <n v="0"/>
    <n v="0"/>
    <n v="0"/>
    <n v="4915381.99"/>
    <n v="0"/>
    <n v="0"/>
    <n v="0"/>
    <n v="0"/>
    <n v="0"/>
    <n v="0"/>
    <n v="0"/>
    <n v="40961.520000000004"/>
    <n v="40961.519999999997"/>
    <n v="0"/>
    <n v="2193760.4900000002"/>
    <n v="40961.519999999997"/>
  </r>
  <r>
    <n v="1"/>
    <d v="2021-09-01T00:00:00"/>
    <d v="2021-09-01T00:00:00"/>
    <n v="174"/>
    <x v="8"/>
    <n v="0"/>
    <n v="0"/>
    <n v="7.1428569999999997E-2"/>
    <n v="0"/>
    <n v="-1159.21"/>
    <n v="0"/>
    <n v="0"/>
    <n v="0"/>
    <n v="0"/>
    <n v="0"/>
    <n v="0"/>
    <n v="0"/>
    <n v="0"/>
    <n v="0"/>
    <n v="-89.17"/>
    <n v="0"/>
    <s v="FN-391A-Alloc Offc Furn &amp; Eq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-89.17"/>
    <n v="0"/>
    <n v="-1159.21"/>
    <n v="-89.17"/>
  </r>
  <r>
    <n v="1"/>
    <d v="2021-09-01T00:00:00"/>
    <d v="2021-09-01T00:00:00"/>
    <n v="200246"/>
    <x v="8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C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92"/>
    <x v="8"/>
    <n v="70324.75"/>
    <n v="70324.75"/>
    <n v="7.1428569999999997E-2"/>
    <n v="418.6"/>
    <n v="34301.08"/>
    <n v="0"/>
    <n v="0"/>
    <n v="0"/>
    <n v="0"/>
    <n v="0"/>
    <n v="0"/>
    <n v="0"/>
    <n v="0"/>
    <n v="0"/>
    <n v="0"/>
    <n v="0"/>
    <s v="FN-391A-Alloc Offc Furn &amp; Eq-FNFB"/>
    <x v="29"/>
    <n v="16"/>
    <s v="Nat Gas General Plant"/>
    <s v="391-Office Furniture and Equipment"/>
    <n v="0"/>
    <n v="0"/>
    <x v="3"/>
    <n v="0"/>
    <n v="0"/>
    <n v="0"/>
    <n v="70324.75"/>
    <n v="0"/>
    <n v="0"/>
    <n v="0"/>
    <n v="0"/>
    <n v="0"/>
    <n v="0"/>
    <n v="0"/>
    <n v="418.6"/>
    <n v="418.6"/>
    <n v="0"/>
    <n v="34301.08"/>
    <n v="418.6"/>
  </r>
  <r>
    <n v="1"/>
    <d v="2021-09-01T00:00:00"/>
    <d v="2021-09-01T00:00:00"/>
    <n v="200338"/>
    <x v="8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S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75"/>
    <x v="8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47"/>
    <x v="8"/>
    <n v="0"/>
    <n v="0"/>
    <n v="0.1"/>
    <n v="0"/>
    <n v="2256.73"/>
    <n v="0"/>
    <n v="0"/>
    <n v="0"/>
    <n v="0"/>
    <n v="0"/>
    <n v="0"/>
    <n v="0"/>
    <n v="0"/>
    <n v="0"/>
    <n v="0"/>
    <n v="0"/>
    <s v="FN-391S-Alloc Sys Software-FNCF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2256.73"/>
    <n v="0"/>
  </r>
  <r>
    <n v="1"/>
    <d v="2021-09-01T00:00:00"/>
    <d v="2021-09-01T00:00:00"/>
    <n v="200293"/>
    <x v="8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-FNFB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39"/>
    <x v="8"/>
    <n v="270807.74"/>
    <n v="270807.74"/>
    <n v="0.1"/>
    <n v="2256.73"/>
    <n v="86632.04"/>
    <n v="0"/>
    <n v="0"/>
    <n v="0"/>
    <n v="0"/>
    <n v="0"/>
    <n v="0"/>
    <n v="0"/>
    <n v="0"/>
    <n v="0"/>
    <n v="0"/>
    <n v="0"/>
    <s v="FN-391S-Alloc Sys Software-FNSF"/>
    <x v="30"/>
    <n v="16"/>
    <s v="Nat Gas General Plant"/>
    <s v="391-Office Furniture and Equipment"/>
    <n v="0"/>
    <n v="0"/>
    <x v="3"/>
    <n v="0"/>
    <n v="0"/>
    <n v="0"/>
    <n v="270807.74"/>
    <n v="0"/>
    <n v="0"/>
    <n v="0"/>
    <n v="0"/>
    <n v="0"/>
    <n v="0"/>
    <n v="0"/>
    <n v="2256.73"/>
    <n v="2256.73"/>
    <n v="0"/>
    <n v="86632.04"/>
    <n v="2256.73"/>
  </r>
  <r>
    <n v="1"/>
    <d v="2021-09-01T00:00:00"/>
    <d v="2021-09-01T00:00:00"/>
    <n v="177"/>
    <x v="8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49"/>
    <x v="8"/>
    <n v="34680.050000000003"/>
    <n v="34680.050000000003"/>
    <n v="0.17399999999999999"/>
    <n v="502.86"/>
    <n v="23639.32"/>
    <n v="0"/>
    <n v="0"/>
    <n v="0"/>
    <n v="0"/>
    <n v="0"/>
    <n v="0"/>
    <n v="0"/>
    <n v="0"/>
    <n v="0"/>
    <n v="0"/>
    <n v="0"/>
    <s v="FN-3921-Cars-FNCF"/>
    <x v="31"/>
    <n v="16"/>
    <s v="Nat Gas General Plant"/>
    <s v="3921-Transportation - Cars"/>
    <n v="0"/>
    <n v="0"/>
    <x v="3"/>
    <n v="0"/>
    <n v="0"/>
    <n v="0"/>
    <n v="34680.050000000003"/>
    <n v="0"/>
    <n v="0"/>
    <n v="0"/>
    <n v="0"/>
    <n v="0"/>
    <n v="0"/>
    <n v="0"/>
    <n v="502.86"/>
    <n v="502.86"/>
    <n v="0"/>
    <n v="23639.32"/>
    <n v="502.86"/>
  </r>
  <r>
    <n v="1"/>
    <d v="2021-09-01T00:00:00"/>
    <d v="2021-09-01T00:00:00"/>
    <n v="200295"/>
    <x v="8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-FNFB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41"/>
    <x v="8"/>
    <n v="24242.3"/>
    <n v="24242.3"/>
    <n v="0.17399999999999999"/>
    <n v="351.51"/>
    <n v="33606.58"/>
    <n v="0"/>
    <n v="0"/>
    <n v="-351.51"/>
    <n v="0"/>
    <n v="0"/>
    <n v="0"/>
    <n v="0"/>
    <n v="0"/>
    <n v="0"/>
    <n v="0"/>
    <n v="0"/>
    <s v="FN-3921-Cars-FNSF"/>
    <x v="31"/>
    <n v="16"/>
    <s v="Nat Gas General Plant"/>
    <s v="3921-Transportation - Cars"/>
    <n v="0"/>
    <n v="0"/>
    <x v="3"/>
    <n v="0"/>
    <n v="0"/>
    <n v="0"/>
    <n v="24242.3"/>
    <n v="0"/>
    <n v="0"/>
    <n v="0"/>
    <n v="0"/>
    <n v="0"/>
    <n v="0"/>
    <n v="0"/>
    <n v="0"/>
    <n v="0"/>
    <n v="0"/>
    <n v="33606.58"/>
    <n v="0"/>
  </r>
  <r>
    <n v="1"/>
    <d v="2021-09-01T00:00:00"/>
    <d v="2021-09-01T00:00:00"/>
    <n v="178"/>
    <x v="8"/>
    <n v="0"/>
    <n v="0"/>
    <n v="8.4000000000000005E-2"/>
    <n v="0"/>
    <n v="0"/>
    <n v="0"/>
    <n v="0"/>
    <n v="0"/>
    <n v="0"/>
    <n v="0"/>
    <n v="0"/>
    <n v="0"/>
    <n v="0"/>
    <n v="0"/>
    <n v="0"/>
    <n v="0"/>
    <s v="FN-3922-Lt Truck/Van"/>
    <x v="32"/>
    <n v="16"/>
    <s v="Nat Gas General Plant"/>
    <s v="3922-Trans-Light Trucks, Va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50"/>
    <x v="8"/>
    <n v="1268907.95"/>
    <n v="1268907.95"/>
    <n v="8.4000000000000005E-2"/>
    <n v="8882.36"/>
    <n v="229186.87"/>
    <n v="0"/>
    <n v="0"/>
    <n v="0"/>
    <n v="0"/>
    <n v="0"/>
    <n v="0"/>
    <n v="0"/>
    <n v="0"/>
    <n v="0"/>
    <n v="0"/>
    <n v="0"/>
    <s v="FN-3922-Lt Truck/Van-FNCF"/>
    <x v="32"/>
    <n v="16"/>
    <s v="Nat Gas General Plant"/>
    <s v="3922-Trans-Light Trucks, Vans"/>
    <n v="0"/>
    <n v="-36511.32"/>
    <x v="3"/>
    <n v="0"/>
    <n v="0"/>
    <n v="0"/>
    <n v="1268907.95"/>
    <n v="0"/>
    <n v="0"/>
    <n v="0"/>
    <n v="0"/>
    <n v="0"/>
    <n v="0"/>
    <n v="0"/>
    <n v="8882.36"/>
    <n v="8882.36"/>
    <n v="0"/>
    <n v="229186.87"/>
    <n v="8882.36"/>
  </r>
  <r>
    <n v="1"/>
    <d v="2021-09-01T00:00:00"/>
    <d v="2021-09-01T00:00:00"/>
    <n v="200296"/>
    <x v="8"/>
    <n v="289202.51"/>
    <n v="289202.51"/>
    <n v="8.4000000000000005E-2"/>
    <n v="2024.42"/>
    <n v="140520.78"/>
    <n v="0"/>
    <n v="0"/>
    <n v="0"/>
    <n v="0"/>
    <n v="0"/>
    <n v="0"/>
    <n v="0"/>
    <n v="0"/>
    <n v="0"/>
    <n v="0"/>
    <n v="0"/>
    <s v="FN-3922-Lt Truck/Van-FNFB"/>
    <x v="32"/>
    <n v="16"/>
    <s v="Nat Gas General Plant"/>
    <s v="3922-Trans-Light Trucks, Vans"/>
    <n v="0"/>
    <n v="0"/>
    <x v="3"/>
    <n v="0"/>
    <n v="0"/>
    <n v="0"/>
    <n v="289202.51"/>
    <n v="0"/>
    <n v="0"/>
    <n v="0"/>
    <n v="0"/>
    <n v="0"/>
    <n v="0"/>
    <n v="0"/>
    <n v="2024.42"/>
    <n v="2024.42"/>
    <n v="0"/>
    <n v="140520.78"/>
    <n v="2024.42"/>
  </r>
  <r>
    <n v="1"/>
    <d v="2021-09-01T00:00:00"/>
    <d v="2021-09-01T00:00:00"/>
    <n v="200342"/>
    <x v="8"/>
    <n v="2748462.1"/>
    <n v="2748462.1"/>
    <n v="8.4000000000000005E-2"/>
    <n v="19239.23"/>
    <n v="1489851.62"/>
    <n v="0"/>
    <n v="0"/>
    <n v="0"/>
    <n v="0"/>
    <n v="0"/>
    <n v="0"/>
    <n v="0"/>
    <n v="0"/>
    <n v="0"/>
    <n v="0"/>
    <n v="0"/>
    <s v="FN-3922-Lt Truck/Van-FNSF"/>
    <x v="32"/>
    <n v="16"/>
    <s v="Nat Gas General Plant"/>
    <s v="3922-Trans-Light Trucks, Vans"/>
    <n v="0"/>
    <n v="-124313.48"/>
    <x v="3"/>
    <n v="0"/>
    <n v="15668"/>
    <n v="0"/>
    <n v="2748462.1"/>
    <n v="0"/>
    <n v="0"/>
    <n v="0"/>
    <n v="0"/>
    <n v="0"/>
    <n v="0"/>
    <n v="0"/>
    <n v="19239.23"/>
    <n v="19239.23"/>
    <n v="0"/>
    <n v="1505519.62"/>
    <n v="19239.23"/>
  </r>
  <r>
    <n v="1"/>
    <d v="2021-09-01T00:00:00"/>
    <d v="2021-09-01T00:00:00"/>
    <n v="179"/>
    <x v="8"/>
    <n v="0"/>
    <n v="0"/>
    <n v="0"/>
    <n v="0"/>
    <n v="0"/>
    <n v="0"/>
    <n v="0"/>
    <n v="0"/>
    <n v="0"/>
    <n v="0"/>
    <n v="0"/>
    <n v="0"/>
    <n v="0"/>
    <n v="0"/>
    <n v="0"/>
    <n v="0"/>
    <s v="FN-3923-HD Truck/Bobtail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51"/>
    <x v="8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C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97"/>
    <x v="8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FB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43"/>
    <x v="8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S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80"/>
    <x v="8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52"/>
    <x v="8"/>
    <n v="23894.04"/>
    <n v="23894.04"/>
    <n v="5.8000000000000003E-2"/>
    <n v="115.49"/>
    <n v="6476.82"/>
    <n v="0"/>
    <n v="0"/>
    <n v="0"/>
    <n v="0"/>
    <n v="0"/>
    <n v="0"/>
    <n v="0"/>
    <n v="0"/>
    <n v="0"/>
    <n v="0"/>
    <n v="0"/>
    <s v="FN-3924-Trailers-FNCF"/>
    <x v="33"/>
    <n v="16"/>
    <s v="Nat Gas General Plant"/>
    <s v="3924-Transportation - Trailers"/>
    <n v="0"/>
    <n v="0"/>
    <x v="3"/>
    <n v="0"/>
    <n v="0"/>
    <n v="0"/>
    <n v="23894.04"/>
    <n v="0"/>
    <n v="0"/>
    <n v="0"/>
    <n v="0"/>
    <n v="0"/>
    <n v="0"/>
    <n v="0"/>
    <n v="115.49000000000001"/>
    <n v="115.49"/>
    <n v="0"/>
    <n v="6476.82"/>
    <n v="115.49"/>
  </r>
  <r>
    <n v="1"/>
    <d v="2021-09-01T00:00:00"/>
    <d v="2021-09-01T00:00:00"/>
    <n v="200298"/>
    <x v="8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-FNFB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44"/>
    <x v="8"/>
    <n v="45430.54"/>
    <n v="45430.54"/>
    <n v="5.8000000000000003E-2"/>
    <n v="219.58"/>
    <n v="39040.21"/>
    <n v="0"/>
    <n v="0"/>
    <n v="0"/>
    <n v="0"/>
    <n v="0"/>
    <n v="0"/>
    <n v="0"/>
    <n v="0"/>
    <n v="0"/>
    <n v="0"/>
    <n v="0"/>
    <s v="FN-3924-Trailers-FNSF"/>
    <x v="33"/>
    <n v="16"/>
    <s v="Nat Gas General Plant"/>
    <s v="3924-Transportation - Trailers"/>
    <n v="0"/>
    <n v="0"/>
    <x v="3"/>
    <n v="0"/>
    <n v="0"/>
    <n v="0"/>
    <n v="45430.54"/>
    <n v="0"/>
    <n v="0"/>
    <n v="0"/>
    <n v="0"/>
    <n v="0"/>
    <n v="0"/>
    <n v="0"/>
    <n v="219.58"/>
    <n v="219.58"/>
    <n v="0"/>
    <n v="39040.21"/>
    <n v="219.58"/>
  </r>
  <r>
    <n v="1"/>
    <d v="2021-09-01T00:00:00"/>
    <d v="2021-09-01T00:00:00"/>
    <n v="176"/>
    <x v="8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48"/>
    <x v="8"/>
    <n v="0"/>
    <n v="0"/>
    <n v="0.17399999999999999"/>
    <n v="0"/>
    <n v="275.32"/>
    <n v="0"/>
    <n v="0"/>
    <n v="0"/>
    <n v="0"/>
    <n v="0"/>
    <n v="0"/>
    <n v="0"/>
    <n v="0"/>
    <n v="0"/>
    <n v="0"/>
    <n v="0"/>
    <s v="FN-3920-Transp Equip-FNCF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275.32"/>
    <n v="0"/>
  </r>
  <r>
    <n v="1"/>
    <d v="2021-09-01T00:00:00"/>
    <d v="2021-09-01T00:00:00"/>
    <n v="200294"/>
    <x v="8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FB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40"/>
    <x v="8"/>
    <n v="18987.63"/>
    <n v="18987.63"/>
    <n v="0.17399999999999999"/>
    <n v="275.32"/>
    <n v="1101.28"/>
    <n v="0"/>
    <n v="0"/>
    <n v="0"/>
    <n v="0"/>
    <n v="0"/>
    <n v="0"/>
    <n v="0"/>
    <n v="0"/>
    <n v="0"/>
    <n v="0"/>
    <n v="0"/>
    <s v="FN-3920-Transp Equip-FNSF"/>
    <x v="34"/>
    <n v="16"/>
    <s v="Nat Gas General Plant"/>
    <s v="392-Transportation Equipment"/>
    <n v="0"/>
    <n v="0"/>
    <x v="3"/>
    <n v="0"/>
    <n v="0"/>
    <n v="0"/>
    <n v="18987.63"/>
    <n v="0"/>
    <n v="0"/>
    <n v="0"/>
    <n v="0"/>
    <n v="0"/>
    <n v="0"/>
    <n v="0"/>
    <n v="275.32"/>
    <n v="275.32"/>
    <n v="0"/>
    <n v="1101.28"/>
    <n v="275.32"/>
  </r>
  <r>
    <n v="1"/>
    <d v="2021-09-01T00:00:00"/>
    <d v="2021-09-01T00:00:00"/>
    <n v="181"/>
    <x v="8"/>
    <n v="0"/>
    <n v="0"/>
    <n v="3.8461500000000003E-2"/>
    <n v="0"/>
    <n v="-198.25"/>
    <n v="0"/>
    <n v="0"/>
    <n v="0"/>
    <n v="0"/>
    <n v="0"/>
    <n v="0"/>
    <n v="0"/>
    <n v="0"/>
    <n v="0"/>
    <n v="-15.25"/>
    <n v="0"/>
    <s v="FN-3930-Stores Equip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-15.25"/>
    <n v="0"/>
    <n v="-198.25"/>
    <n v="-15.25"/>
  </r>
  <r>
    <n v="1"/>
    <d v="2021-09-01T00:00:00"/>
    <d v="2021-09-01T00:00:00"/>
    <n v="200253"/>
    <x v="8"/>
    <n v="5773.36"/>
    <n v="5773.36"/>
    <n v="3.8461500000000003E-2"/>
    <n v="18.5"/>
    <n v="705.06"/>
    <n v="0"/>
    <n v="0"/>
    <n v="0"/>
    <n v="0"/>
    <n v="0"/>
    <n v="0"/>
    <n v="0"/>
    <n v="0"/>
    <n v="0"/>
    <n v="0"/>
    <n v="0"/>
    <s v="FN-3930-Stores Equip-FNCF"/>
    <x v="45"/>
    <n v="16"/>
    <s v="Nat Gas General Plant"/>
    <s v="393-Stores Equipment"/>
    <n v="0"/>
    <n v="0"/>
    <x v="3"/>
    <n v="0"/>
    <n v="0"/>
    <n v="0"/>
    <n v="5773.36"/>
    <n v="0"/>
    <n v="0"/>
    <n v="0"/>
    <n v="0"/>
    <n v="0"/>
    <n v="0"/>
    <n v="0"/>
    <n v="18.5"/>
    <n v="18.5"/>
    <n v="0"/>
    <n v="705.06"/>
    <n v="18.5"/>
  </r>
  <r>
    <n v="1"/>
    <d v="2021-09-01T00:00:00"/>
    <d v="2021-09-01T00:00:00"/>
    <n v="200299"/>
    <x v="8"/>
    <n v="0"/>
    <n v="0"/>
    <n v="3.8461500000000003E-2"/>
    <n v="0"/>
    <n v="0"/>
    <n v="0"/>
    <n v="0"/>
    <n v="0"/>
    <n v="0"/>
    <n v="0"/>
    <n v="0"/>
    <n v="0"/>
    <n v="0"/>
    <n v="0"/>
    <n v="0"/>
    <n v="0"/>
    <s v="FN-3930-Stores Equip-FNFB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45"/>
    <x v="8"/>
    <n v="22736.77"/>
    <n v="22736.77"/>
    <n v="3.8461500000000003E-2"/>
    <n v="72.87"/>
    <n v="13634.68"/>
    <n v="0"/>
    <n v="0"/>
    <n v="0"/>
    <n v="0"/>
    <n v="0"/>
    <n v="0"/>
    <n v="0"/>
    <n v="0"/>
    <n v="0"/>
    <n v="0"/>
    <n v="0"/>
    <s v="FN-3930-Stores Equip-FNSF"/>
    <x v="45"/>
    <n v="16"/>
    <s v="Nat Gas General Plant"/>
    <s v="393-Stores Equipment"/>
    <n v="0"/>
    <n v="0"/>
    <x v="3"/>
    <n v="0"/>
    <n v="0"/>
    <n v="0"/>
    <n v="22736.77"/>
    <n v="0"/>
    <n v="0"/>
    <n v="0"/>
    <n v="0"/>
    <n v="0"/>
    <n v="0"/>
    <n v="0"/>
    <n v="72.87"/>
    <n v="72.87"/>
    <n v="0"/>
    <n v="13634.68"/>
    <n v="72.87"/>
  </r>
  <r>
    <n v="1"/>
    <d v="2021-09-01T00:00:00"/>
    <d v="2021-09-01T00:00:00"/>
    <n v="182"/>
    <x v="8"/>
    <n v="0"/>
    <n v="0"/>
    <n v="6.6666699999999995E-2"/>
    <n v="0"/>
    <n v="12525.5"/>
    <n v="0"/>
    <n v="0"/>
    <n v="0"/>
    <n v="0"/>
    <n v="0"/>
    <n v="0"/>
    <n v="0"/>
    <n v="0"/>
    <n v="0"/>
    <n v="963.5"/>
    <n v="0"/>
    <s v="FN-3940-Tools/Shop Eq"/>
    <x v="35"/>
    <n v="16"/>
    <s v="Nat Gas General Plant"/>
    <s v="394-Tools, Shop &amp; Garage Equip"/>
    <n v="0"/>
    <n v="0"/>
    <x v="3"/>
    <n v="0"/>
    <n v="0"/>
    <n v="0"/>
    <n v="0"/>
    <n v="0"/>
    <n v="0"/>
    <n v="0"/>
    <n v="0"/>
    <n v="0"/>
    <n v="0"/>
    <n v="0"/>
    <n v="0"/>
    <n v="963.5"/>
    <n v="0"/>
    <n v="12525.5"/>
    <n v="963.5"/>
  </r>
  <r>
    <n v="1"/>
    <d v="2021-09-01T00:00:00"/>
    <d v="2021-09-01T00:00:00"/>
    <n v="200254"/>
    <x v="8"/>
    <n v="196518.69"/>
    <n v="196518.69"/>
    <n v="6.6666699999999995E-2"/>
    <n v="1091.77"/>
    <n v="-15762.62"/>
    <n v="0"/>
    <n v="0"/>
    <n v="0"/>
    <n v="0"/>
    <n v="0"/>
    <n v="0"/>
    <n v="0"/>
    <n v="0"/>
    <n v="0"/>
    <n v="0"/>
    <n v="0"/>
    <s v="FN-3940-Tools/Shop Eq-FNCF"/>
    <x v="35"/>
    <n v="16"/>
    <s v="Nat Gas General Plant"/>
    <s v="394-Tools, Shop &amp; Garage Equip"/>
    <n v="0"/>
    <n v="-8997.24"/>
    <x v="3"/>
    <n v="0"/>
    <n v="0"/>
    <n v="0"/>
    <n v="196518.69"/>
    <n v="0"/>
    <n v="0"/>
    <n v="0"/>
    <n v="0"/>
    <n v="0"/>
    <n v="0"/>
    <n v="0"/>
    <n v="1091.77"/>
    <n v="1091.77"/>
    <n v="0"/>
    <n v="-15762.62"/>
    <n v="1091.77"/>
  </r>
  <r>
    <n v="1"/>
    <d v="2021-09-01T00:00:00"/>
    <d v="2021-09-01T00:00:00"/>
    <n v="200300"/>
    <x v="8"/>
    <n v="202949.72"/>
    <n v="202949.72"/>
    <n v="6.6666699999999995E-2"/>
    <n v="1127.5"/>
    <n v="69538.47"/>
    <n v="0"/>
    <n v="0"/>
    <n v="0"/>
    <n v="0"/>
    <n v="0"/>
    <n v="0"/>
    <n v="0"/>
    <n v="0"/>
    <n v="0"/>
    <n v="0"/>
    <n v="0"/>
    <s v="FN-3940-Tools/Shop Eq-FNFB"/>
    <x v="35"/>
    <n v="16"/>
    <s v="Nat Gas General Plant"/>
    <s v="394-Tools, Shop &amp; Garage Equip"/>
    <n v="0"/>
    <n v="0"/>
    <x v="3"/>
    <n v="0"/>
    <n v="0"/>
    <n v="0"/>
    <n v="202949.72"/>
    <n v="0"/>
    <n v="0"/>
    <n v="0"/>
    <n v="0"/>
    <n v="0"/>
    <n v="0"/>
    <n v="0"/>
    <n v="1127.5"/>
    <n v="1127.5"/>
    <n v="0"/>
    <n v="69538.47"/>
    <n v="1127.5"/>
  </r>
  <r>
    <n v="1"/>
    <d v="2021-09-01T00:00:00"/>
    <d v="2021-09-01T00:00:00"/>
    <n v="200346"/>
    <x v="8"/>
    <n v="347342.04"/>
    <n v="347342.04"/>
    <n v="6.6666699999999995E-2"/>
    <n v="1929.68"/>
    <n v="356803.23"/>
    <n v="0"/>
    <n v="0"/>
    <n v="-1929.68"/>
    <n v="0"/>
    <n v="0"/>
    <n v="0"/>
    <n v="0"/>
    <n v="0"/>
    <n v="0"/>
    <n v="0"/>
    <n v="0"/>
    <s v="FN-3940-Tools/Shop Eq-FNSF"/>
    <x v="35"/>
    <n v="16"/>
    <s v="Nat Gas General Plant"/>
    <s v="394-Tools, Shop &amp; Garage Equip"/>
    <n v="0"/>
    <n v="0"/>
    <x v="3"/>
    <n v="0"/>
    <n v="0"/>
    <n v="0"/>
    <n v="347342.04"/>
    <n v="0"/>
    <n v="0"/>
    <n v="0"/>
    <n v="0"/>
    <n v="0"/>
    <n v="0"/>
    <n v="0"/>
    <n v="0"/>
    <n v="0"/>
    <n v="0"/>
    <n v="356803.23"/>
    <n v="0"/>
  </r>
  <r>
    <n v="1"/>
    <d v="2021-09-01T00:00:00"/>
    <d v="2021-09-01T00:00:00"/>
    <n v="183"/>
    <x v="8"/>
    <n v="0"/>
    <n v="0"/>
    <n v="0"/>
    <n v="0"/>
    <n v="0"/>
    <n v="0"/>
    <n v="0"/>
    <n v="0"/>
    <n v="0"/>
    <n v="0"/>
    <n v="0"/>
    <n v="0"/>
    <n v="0"/>
    <n v="0"/>
    <n v="0"/>
    <n v="0"/>
    <s v="FN-3950-Lab Equip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55"/>
    <x v="8"/>
    <n v="0"/>
    <n v="0"/>
    <n v="0"/>
    <n v="0"/>
    <n v="0"/>
    <n v="0"/>
    <n v="0"/>
    <n v="0"/>
    <n v="0"/>
    <n v="0"/>
    <n v="0"/>
    <n v="0"/>
    <n v="0"/>
    <n v="0"/>
    <n v="0"/>
    <n v="0"/>
    <s v="FN-3950-Lab Equip-FNC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01"/>
    <x v="8"/>
    <n v="0"/>
    <n v="0"/>
    <n v="0"/>
    <n v="0"/>
    <n v="0"/>
    <n v="0"/>
    <n v="0"/>
    <n v="0"/>
    <n v="0"/>
    <n v="0"/>
    <n v="0"/>
    <n v="0"/>
    <n v="0"/>
    <n v="0"/>
    <n v="0"/>
    <n v="0"/>
    <s v="FN-3950-Lab Equip-FNFB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47"/>
    <x v="8"/>
    <n v="0"/>
    <n v="0"/>
    <n v="0"/>
    <n v="0"/>
    <n v="0"/>
    <n v="0"/>
    <n v="0"/>
    <n v="0"/>
    <n v="0"/>
    <n v="0"/>
    <n v="0"/>
    <n v="0"/>
    <n v="0"/>
    <n v="0"/>
    <n v="0"/>
    <n v="0"/>
    <s v="FN-3950-Lab Equip-FNS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84"/>
    <x v="8"/>
    <n v="0"/>
    <n v="0"/>
    <n v="5.0999999999999997E-2"/>
    <n v="0"/>
    <n v="0"/>
    <n v="0"/>
    <n v="0"/>
    <n v="0"/>
    <n v="0"/>
    <n v="0"/>
    <n v="0"/>
    <n v="0"/>
    <n v="0"/>
    <n v="0"/>
    <n v="0"/>
    <n v="0"/>
    <s v="FN-3960-Pwr Op Equip"/>
    <x v="36"/>
    <n v="16"/>
    <s v="Nat Gas General Plant"/>
    <s v="396-Power Operate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56"/>
    <x v="8"/>
    <n v="355061.15"/>
    <n v="355061.15"/>
    <n v="5.0999999999999997E-2"/>
    <n v="1509.01"/>
    <n v="99760.12"/>
    <n v="0"/>
    <n v="0"/>
    <n v="0"/>
    <n v="0"/>
    <n v="0"/>
    <n v="0"/>
    <n v="0"/>
    <n v="0"/>
    <n v="0"/>
    <n v="0"/>
    <n v="0"/>
    <s v="FN-3960-Pwr Op Equip-FNCF"/>
    <x v="36"/>
    <n v="16"/>
    <s v="Nat Gas General Plant"/>
    <s v="396-Power Operated Equipment"/>
    <n v="0"/>
    <n v="0"/>
    <x v="3"/>
    <n v="0"/>
    <n v="0"/>
    <n v="0"/>
    <n v="355061.15"/>
    <n v="0"/>
    <n v="0"/>
    <n v="0"/>
    <n v="0"/>
    <n v="0"/>
    <n v="0"/>
    <n v="0"/>
    <n v="1509.01"/>
    <n v="1509.01"/>
    <n v="0"/>
    <n v="99760.12"/>
    <n v="1509.01"/>
  </r>
  <r>
    <n v="1"/>
    <d v="2021-09-01T00:00:00"/>
    <d v="2021-09-01T00:00:00"/>
    <n v="200302"/>
    <x v="8"/>
    <n v="95136.76"/>
    <n v="95136.76"/>
    <n v="5.0999999999999997E-2"/>
    <n v="404.33"/>
    <n v="16469.61"/>
    <n v="0"/>
    <n v="0"/>
    <n v="0"/>
    <n v="0"/>
    <n v="0"/>
    <n v="0"/>
    <n v="0"/>
    <n v="0"/>
    <n v="0"/>
    <n v="0"/>
    <n v="0"/>
    <s v="FN-3960-Pwr Op Equip-FNFB"/>
    <x v="36"/>
    <n v="16"/>
    <s v="Nat Gas General Plant"/>
    <s v="396-Power Operated Equipment"/>
    <n v="0"/>
    <n v="0"/>
    <x v="3"/>
    <n v="0"/>
    <n v="0"/>
    <n v="0"/>
    <n v="95136.76"/>
    <n v="0"/>
    <n v="0"/>
    <n v="0"/>
    <n v="0"/>
    <n v="0"/>
    <n v="0"/>
    <n v="0"/>
    <n v="404.33"/>
    <n v="404.33"/>
    <n v="0"/>
    <n v="16469.61"/>
    <n v="404.33"/>
  </r>
  <r>
    <n v="1"/>
    <d v="2021-09-01T00:00:00"/>
    <d v="2021-09-01T00:00:00"/>
    <n v="200348"/>
    <x v="8"/>
    <n v="507151.82"/>
    <n v="507151.82"/>
    <n v="5.0999999999999997E-2"/>
    <n v="2155.4"/>
    <n v="318477.15999999997"/>
    <n v="0"/>
    <n v="0"/>
    <n v="0"/>
    <n v="0"/>
    <n v="0"/>
    <n v="0"/>
    <n v="0"/>
    <n v="0"/>
    <n v="0"/>
    <n v="0"/>
    <n v="0"/>
    <s v="FN-3960-Pwr Op Equip-FNSF"/>
    <x v="36"/>
    <n v="16"/>
    <s v="Nat Gas General Plant"/>
    <s v="396-Power Operated Equipment"/>
    <n v="0"/>
    <n v="0"/>
    <x v="3"/>
    <n v="0"/>
    <n v="0"/>
    <n v="0"/>
    <n v="507151.82"/>
    <n v="0"/>
    <n v="0"/>
    <n v="0"/>
    <n v="0"/>
    <n v="0"/>
    <n v="0"/>
    <n v="0"/>
    <n v="2155.4"/>
    <n v="2155.4"/>
    <n v="0"/>
    <n v="318477.15999999997"/>
    <n v="2155.4"/>
  </r>
  <r>
    <n v="1"/>
    <d v="2021-09-01T00:00:00"/>
    <d v="2021-09-01T00:00:00"/>
    <n v="185"/>
    <x v="8"/>
    <n v="0"/>
    <n v="0"/>
    <n v="7.6923080000000005E-2"/>
    <n v="0"/>
    <n v="40221.870000000003"/>
    <n v="0"/>
    <n v="0"/>
    <n v="0"/>
    <n v="0"/>
    <n v="0"/>
    <n v="0"/>
    <n v="0"/>
    <n v="0"/>
    <n v="0"/>
    <n v="3093.99"/>
    <n v="0"/>
    <s v="FN-3970-Comm Eq"/>
    <x v="37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3093.99"/>
    <n v="0"/>
    <n v="40221.870000000003"/>
    <n v="3093.99"/>
  </r>
  <r>
    <n v="1"/>
    <d v="2021-09-01T00:00:00"/>
    <d v="2021-09-01T00:00:00"/>
    <n v="200257"/>
    <x v="8"/>
    <n v="292511.90000000002"/>
    <n v="292511.90000000002"/>
    <n v="7.6923080000000005E-2"/>
    <n v="1875.08"/>
    <n v="27459.47"/>
    <n v="0"/>
    <n v="0"/>
    <n v="0"/>
    <n v="0"/>
    <n v="0"/>
    <n v="0"/>
    <n v="0"/>
    <n v="0"/>
    <n v="0"/>
    <n v="0"/>
    <n v="0"/>
    <s v="FN-3970-Comm Eq-FNCF"/>
    <x v="37"/>
    <n v="16"/>
    <s v="Nat Gas General Plant"/>
    <s v="397-Communication Equipment"/>
    <n v="0"/>
    <n v="0"/>
    <x v="3"/>
    <n v="0"/>
    <n v="0"/>
    <n v="0"/>
    <n v="292511.90000000002"/>
    <n v="0"/>
    <n v="0"/>
    <n v="0"/>
    <n v="0"/>
    <n v="0"/>
    <n v="0"/>
    <n v="0"/>
    <n v="1875.08"/>
    <n v="1875.08"/>
    <n v="0"/>
    <n v="27459.47"/>
    <n v="1875.08"/>
  </r>
  <r>
    <n v="1"/>
    <d v="2021-09-01T00:00:00"/>
    <d v="2021-09-01T00:00:00"/>
    <n v="200303"/>
    <x v="8"/>
    <n v="19578.259999999998"/>
    <n v="19578.259999999998"/>
    <n v="7.6923080000000005E-2"/>
    <n v="125.5"/>
    <n v="4282.8999999999996"/>
    <n v="0"/>
    <n v="0"/>
    <n v="0"/>
    <n v="0"/>
    <n v="0"/>
    <n v="0"/>
    <n v="0"/>
    <n v="0"/>
    <n v="0"/>
    <n v="0"/>
    <n v="0"/>
    <s v="FN-3970-Comm Eq-FNFB"/>
    <x v="37"/>
    <n v="16"/>
    <s v="Nat Gas General Plant"/>
    <s v="397-Communication Equipment"/>
    <n v="0"/>
    <n v="0"/>
    <x v="3"/>
    <n v="0"/>
    <n v="0"/>
    <n v="0"/>
    <n v="19578.259999999998"/>
    <n v="0"/>
    <n v="0"/>
    <n v="0"/>
    <n v="0"/>
    <n v="0"/>
    <n v="0"/>
    <n v="0"/>
    <n v="125.5"/>
    <n v="125.5"/>
    <n v="0"/>
    <n v="4282.8999999999996"/>
    <n v="125.5"/>
  </r>
  <r>
    <n v="1"/>
    <d v="2021-09-01T00:00:00"/>
    <d v="2021-09-01T00:00:00"/>
    <n v="200349"/>
    <x v="8"/>
    <n v="850325.21"/>
    <n v="850325.21"/>
    <n v="7.6923080000000005E-2"/>
    <n v="5450.8"/>
    <n v="345265.08"/>
    <n v="0"/>
    <n v="0"/>
    <n v="0"/>
    <n v="0"/>
    <n v="0"/>
    <n v="0"/>
    <n v="0"/>
    <n v="0"/>
    <n v="0"/>
    <n v="0"/>
    <n v="0"/>
    <s v="FN-3970-Comm Eq-FNSF"/>
    <x v="37"/>
    <n v="16"/>
    <s v="Nat Gas General Plant"/>
    <s v="397-Communication Equipment"/>
    <n v="0"/>
    <n v="0"/>
    <x v="3"/>
    <n v="0"/>
    <n v="0"/>
    <n v="0"/>
    <n v="850325.21"/>
    <n v="0"/>
    <n v="0"/>
    <n v="0"/>
    <n v="0"/>
    <n v="0"/>
    <n v="0"/>
    <n v="0"/>
    <n v="5450.8"/>
    <n v="5450.8"/>
    <n v="0"/>
    <n v="345265.08"/>
    <n v="5450.8"/>
  </r>
  <r>
    <n v="1"/>
    <d v="2021-09-01T00:00:00"/>
    <d v="2021-09-01T00:00:00"/>
    <n v="186"/>
    <x v="8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58"/>
    <x v="8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C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04"/>
    <x v="8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FB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50"/>
    <x v="8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S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87"/>
    <x v="8"/>
    <n v="0"/>
    <n v="0"/>
    <n v="5.8823529999999999E-2"/>
    <n v="0"/>
    <n v="825.5"/>
    <n v="0"/>
    <n v="0"/>
    <n v="0"/>
    <n v="0"/>
    <n v="0"/>
    <n v="0"/>
    <n v="0"/>
    <n v="0"/>
    <n v="0"/>
    <n v="63.5"/>
    <n v="0"/>
    <s v="FN-3980-Misc Equip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63.5"/>
    <n v="0"/>
    <n v="825.5"/>
    <n v="63.5"/>
  </r>
  <r>
    <n v="1"/>
    <d v="2021-09-01T00:00:00"/>
    <d v="2021-09-01T00:00:00"/>
    <n v="200259"/>
    <x v="8"/>
    <n v="66385.41"/>
    <n v="66385.41"/>
    <n v="5.8823529999999999E-2"/>
    <n v="325.42"/>
    <n v="11753.55"/>
    <n v="0"/>
    <n v="0"/>
    <n v="0"/>
    <n v="0"/>
    <n v="0"/>
    <n v="0"/>
    <n v="0"/>
    <n v="0"/>
    <n v="0"/>
    <n v="0"/>
    <n v="0"/>
    <s v="FN-3980-Misc Equip-FNCF"/>
    <x v="39"/>
    <n v="16"/>
    <s v="Nat Gas General Plant"/>
    <s v="398-Miscellaneous Equipment"/>
    <n v="0"/>
    <n v="0"/>
    <x v="3"/>
    <n v="0"/>
    <n v="0"/>
    <n v="0"/>
    <n v="66385.41"/>
    <n v="0"/>
    <n v="0"/>
    <n v="0"/>
    <n v="0"/>
    <n v="0"/>
    <n v="0"/>
    <n v="0"/>
    <n v="325.42"/>
    <n v="325.42"/>
    <n v="0"/>
    <n v="11753.55"/>
    <n v="325.42"/>
  </r>
  <r>
    <n v="1"/>
    <d v="2021-09-01T00:00:00"/>
    <d v="2021-09-01T00:00:00"/>
    <n v="200305"/>
    <x v="8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0-Misc Equip-FNFB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51"/>
    <x v="8"/>
    <n v="128576.38"/>
    <n v="128576.38"/>
    <n v="5.8823529999999999E-2"/>
    <n v="630.28"/>
    <n v="116805.49"/>
    <n v="0"/>
    <n v="0"/>
    <n v="0"/>
    <n v="0"/>
    <n v="0"/>
    <n v="0"/>
    <n v="0"/>
    <n v="0"/>
    <n v="0"/>
    <n v="0"/>
    <n v="0"/>
    <s v="FN-3980-Misc Equip-FNSF"/>
    <x v="39"/>
    <n v="16"/>
    <s v="Nat Gas General Plant"/>
    <s v="398-Miscellaneous Equipment"/>
    <n v="0"/>
    <n v="0"/>
    <x v="3"/>
    <n v="0"/>
    <n v="0"/>
    <n v="0"/>
    <n v="128576.38"/>
    <n v="0"/>
    <n v="0"/>
    <n v="0"/>
    <n v="0"/>
    <n v="0"/>
    <n v="0"/>
    <n v="0"/>
    <n v="630.28"/>
    <n v="630.28"/>
    <n v="0"/>
    <n v="116805.49"/>
    <n v="630.28"/>
  </r>
  <r>
    <n v="1"/>
    <d v="2021-09-01T00:00:00"/>
    <d v="2021-09-01T00:00:00"/>
    <n v="188"/>
    <x v="8"/>
    <n v="0"/>
    <n v="0"/>
    <n v="5.8823529999999999E-2"/>
    <n v="0"/>
    <n v="6117.54"/>
    <n v="0"/>
    <n v="0"/>
    <n v="0"/>
    <n v="0"/>
    <n v="0"/>
    <n v="0"/>
    <n v="0"/>
    <n v="0"/>
    <n v="0"/>
    <n v="470.58"/>
    <n v="0"/>
    <s v="FN-398A-Alloc Misc Equip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470.58"/>
    <n v="0"/>
    <n v="6117.54"/>
    <n v="470.58"/>
  </r>
  <r>
    <n v="1"/>
    <d v="2021-09-01T00:00:00"/>
    <d v="2021-09-01T00:00:00"/>
    <n v="200260"/>
    <x v="8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C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06"/>
    <x v="8"/>
    <n v="69025.45"/>
    <n v="69025.45"/>
    <n v="5.8823529999999999E-2"/>
    <n v="338.36"/>
    <n v="32198.16"/>
    <n v="0"/>
    <n v="0"/>
    <n v="0"/>
    <n v="0"/>
    <n v="0"/>
    <n v="0"/>
    <n v="0"/>
    <n v="0"/>
    <n v="0"/>
    <n v="0"/>
    <n v="0"/>
    <s v="FN-398A-Alloc Misc Equip-FNFB"/>
    <x v="40"/>
    <n v="16"/>
    <s v="Nat Gas General Plant"/>
    <s v="398-Miscellaneous Equipment"/>
    <n v="0"/>
    <n v="0"/>
    <x v="3"/>
    <n v="0"/>
    <n v="0"/>
    <n v="0"/>
    <n v="69025.45"/>
    <n v="0"/>
    <n v="0"/>
    <n v="0"/>
    <n v="0"/>
    <n v="0"/>
    <n v="0"/>
    <n v="0"/>
    <n v="338.36"/>
    <n v="338.36"/>
    <n v="0"/>
    <n v="32198.16"/>
    <n v="338.36"/>
  </r>
  <r>
    <n v="1"/>
    <d v="2021-09-01T00:00:00"/>
    <d v="2021-09-01T00:00:00"/>
    <n v="200352"/>
    <x v="8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S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143"/>
    <x v="8"/>
    <n v="0"/>
    <n v="0"/>
    <n v="0"/>
    <n v="0"/>
    <n v="0"/>
    <n v="0"/>
    <n v="0"/>
    <n v="0"/>
    <n v="0"/>
    <n v="0"/>
    <n v="0"/>
    <n v="0"/>
    <n v="0"/>
    <n v="0"/>
    <n v="0"/>
    <n v="0"/>
    <s v="FN-3030-Misc Intang Plant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216"/>
    <x v="8"/>
    <n v="213641.38"/>
    <n v="0"/>
    <n v="0"/>
    <n v="0"/>
    <n v="127641.78"/>
    <n v="0"/>
    <n v="0"/>
    <n v="0"/>
    <n v="0"/>
    <n v="0"/>
    <n v="0"/>
    <n v="0"/>
    <n v="0"/>
    <n v="0"/>
    <n v="0"/>
    <n v="0"/>
    <s v="FN-3030-Misc Intang Plant-FNC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127641.78"/>
    <n v="0"/>
  </r>
  <r>
    <n v="1"/>
    <d v="2021-09-01T00:00:00"/>
    <d v="2021-09-01T00:00:00"/>
    <n v="200262"/>
    <x v="8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FB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09-01T00:00:00"/>
    <d v="2021-09-01T00:00:00"/>
    <n v="200308"/>
    <x v="8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S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515"/>
    <x v="9"/>
    <n v="23328.06"/>
    <n v="23328.06"/>
    <n v="0.03"/>
    <n v="58.32"/>
    <n v="23328.06"/>
    <n v="0"/>
    <n v="0"/>
    <n v="-58.32"/>
    <n v="0"/>
    <n v="0"/>
    <n v="0"/>
    <n v="0"/>
    <n v="0"/>
    <n v="0"/>
    <n v="0"/>
    <n v="0"/>
    <s v="CF-3010-Organization"/>
    <x v="0"/>
    <n v="4"/>
    <s v="Common Intangible Plant"/>
    <s v="301-Organization"/>
    <n v="0"/>
    <n v="0"/>
    <x v="0"/>
    <n v="0"/>
    <n v="0"/>
    <n v="0"/>
    <n v="23328.06"/>
    <n v="0"/>
    <n v="0"/>
    <n v="0"/>
    <n v="0"/>
    <n v="0"/>
    <n v="0"/>
    <n v="0"/>
    <n v="0"/>
    <n v="0"/>
    <n v="0"/>
    <n v="23328.06"/>
    <n v="0"/>
  </r>
  <r>
    <n v="1"/>
    <d v="2021-10-01T00:00:00"/>
    <d v="2021-11-01T00:00:00"/>
    <n v="515"/>
    <x v="10"/>
    <n v="23328.06"/>
    <n v="23328.06"/>
    <n v="0.03"/>
    <n v="58.32"/>
    <n v="23328.06"/>
    <n v="0"/>
    <n v="0"/>
    <n v="-58.32"/>
    <n v="0"/>
    <n v="0"/>
    <n v="0"/>
    <n v="0"/>
    <n v="0"/>
    <n v="0"/>
    <n v="0"/>
    <n v="0"/>
    <s v="CF-3010-Organization"/>
    <x v="0"/>
    <n v="4"/>
    <s v="Common Intangible Plant"/>
    <s v="301-Organization"/>
    <n v="0"/>
    <n v="0"/>
    <x v="0"/>
    <n v="0"/>
    <n v="0"/>
    <n v="0"/>
    <n v="23328.06"/>
    <n v="0"/>
    <n v="0"/>
    <n v="0"/>
    <n v="0"/>
    <n v="0"/>
    <n v="0"/>
    <n v="0"/>
    <n v="0"/>
    <n v="0"/>
    <n v="0"/>
    <n v="23328.06"/>
    <n v="0"/>
  </r>
  <r>
    <n v="1"/>
    <d v="2021-10-01T00:00:00"/>
    <d v="2021-11-01T00:00:00"/>
    <n v="95"/>
    <x v="9"/>
    <n v="14132.29"/>
    <n v="14132.29"/>
    <n v="0.03"/>
    <n v="35.33"/>
    <n v="14132.29"/>
    <n v="0"/>
    <n v="0"/>
    <n v="-35.33"/>
    <n v="0"/>
    <n v="0"/>
    <n v="0"/>
    <n v="0"/>
    <n v="0"/>
    <n v="0"/>
    <n v="0"/>
    <n v="0"/>
    <s v="CF-3020-Franchise &amp; Consents"/>
    <x v="41"/>
    <n v="18"/>
    <s v="Nat Gas Intangible Plant"/>
    <s v="302-Franchises and Consents"/>
    <n v="0"/>
    <n v="0"/>
    <x v="0"/>
    <n v="0"/>
    <n v="0"/>
    <n v="0"/>
    <n v="14132.29"/>
    <n v="0"/>
    <n v="0"/>
    <n v="0"/>
    <n v="0"/>
    <n v="0"/>
    <n v="0"/>
    <n v="0"/>
    <n v="0"/>
    <n v="0"/>
    <n v="0"/>
    <n v="14132.29"/>
    <n v="0"/>
  </r>
  <r>
    <n v="1"/>
    <d v="2021-10-01T00:00:00"/>
    <d v="2021-11-01T00:00:00"/>
    <n v="95"/>
    <x v="10"/>
    <n v="14132.29"/>
    <n v="14132.29"/>
    <n v="0.03"/>
    <n v="35.33"/>
    <n v="14132.29"/>
    <n v="0"/>
    <n v="0"/>
    <n v="-35.33"/>
    <n v="0"/>
    <n v="0"/>
    <n v="0"/>
    <n v="0"/>
    <n v="0"/>
    <n v="0"/>
    <n v="0"/>
    <n v="0"/>
    <s v="CF-3020-Franchise &amp; Consents"/>
    <x v="41"/>
    <n v="18"/>
    <s v="Nat Gas Intangible Plant"/>
    <s v="302-Franchises and Consents"/>
    <n v="0"/>
    <n v="0"/>
    <x v="0"/>
    <n v="0"/>
    <n v="0"/>
    <n v="0"/>
    <n v="14132.29"/>
    <n v="0"/>
    <n v="0"/>
    <n v="0"/>
    <n v="0"/>
    <n v="0"/>
    <n v="0"/>
    <n v="0"/>
    <n v="0"/>
    <n v="0"/>
    <n v="0"/>
    <n v="14132.29"/>
    <n v="0"/>
  </r>
  <r>
    <n v="1"/>
    <d v="2021-10-01T00:00:00"/>
    <d v="2021-11-01T00:00:00"/>
    <n v="422"/>
    <x v="9"/>
    <n v="25081.87"/>
    <n v="25081.87"/>
    <n v="0"/>
    <n v="0"/>
    <n v="0"/>
    <n v="0"/>
    <n v="0"/>
    <n v="0"/>
    <n v="0"/>
    <n v="0"/>
    <n v="0"/>
    <n v="0"/>
    <n v="0"/>
    <n v="0"/>
    <n v="0"/>
    <n v="0"/>
    <s v="CF-3050-Struc&amp;Impr"/>
    <x v="1"/>
    <n v="14"/>
    <s v="Manufactured Gas Production Plant"/>
    <s v="304-G-Land and Land Rights"/>
    <n v="0"/>
    <n v="0"/>
    <x v="0"/>
    <n v="0"/>
    <n v="0"/>
    <n v="0"/>
    <n v="25081.87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422"/>
    <x v="10"/>
    <n v="25081.87"/>
    <n v="25081.87"/>
    <n v="0"/>
    <n v="0"/>
    <n v="0"/>
    <n v="0"/>
    <n v="0"/>
    <n v="0"/>
    <n v="0"/>
    <n v="0"/>
    <n v="0"/>
    <n v="0"/>
    <n v="0"/>
    <n v="0"/>
    <n v="0"/>
    <n v="0"/>
    <s v="CF-3050-Struc&amp;Impr"/>
    <x v="1"/>
    <n v="14"/>
    <s v="Manufactured Gas Production Plant"/>
    <s v="304-G-Land and Land Rights"/>
    <n v="0"/>
    <n v="0"/>
    <x v="0"/>
    <n v="0"/>
    <n v="0"/>
    <n v="0"/>
    <n v="25081.87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423"/>
    <x v="9"/>
    <n v="212190.55"/>
    <n v="212190.55"/>
    <n v="0"/>
    <n v="0"/>
    <n v="0"/>
    <n v="0"/>
    <n v="0"/>
    <n v="0"/>
    <n v="0"/>
    <n v="0"/>
    <n v="0"/>
    <n v="0"/>
    <n v="0"/>
    <n v="0"/>
    <n v="0"/>
    <n v="0"/>
    <s v="CF-3740-Land &amp; Land Rights"/>
    <x v="3"/>
    <n v="15"/>
    <s v="Nat Gas Distribution Plant"/>
    <s v="374-Land - Distribution"/>
    <n v="0"/>
    <n v="0"/>
    <x v="0"/>
    <n v="0"/>
    <n v="0"/>
    <n v="0"/>
    <n v="212190.55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423"/>
    <x v="10"/>
    <n v="212190.55"/>
    <n v="212190.55"/>
    <n v="0"/>
    <n v="0"/>
    <n v="0"/>
    <n v="0"/>
    <n v="0"/>
    <n v="0"/>
    <n v="0"/>
    <n v="0"/>
    <n v="0"/>
    <n v="0"/>
    <n v="0"/>
    <n v="0"/>
    <n v="0"/>
    <n v="0"/>
    <s v="CF-3740-Land &amp; Land Rights"/>
    <x v="3"/>
    <n v="15"/>
    <s v="Nat Gas Distribution Plant"/>
    <s v="374-Land - Distribution"/>
    <n v="0"/>
    <n v="0"/>
    <x v="0"/>
    <n v="0"/>
    <n v="0"/>
    <n v="0"/>
    <n v="212190.55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424"/>
    <x v="9"/>
    <n v="0"/>
    <n v="0"/>
    <n v="5.5E-2"/>
    <n v="0"/>
    <n v="0"/>
    <n v="0"/>
    <n v="0"/>
    <n v="0"/>
    <n v="0"/>
    <n v="0"/>
    <n v="0"/>
    <n v="0"/>
    <n v="0"/>
    <n v="0"/>
    <n v="0"/>
    <n v="0"/>
    <s v="CF-3741-Land Rights"/>
    <x v="2"/>
    <n v="15"/>
    <s v="Nat Gas Distribution Plant"/>
    <s v="3741-Land Rights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424"/>
    <x v="10"/>
    <n v="0"/>
    <n v="0"/>
    <n v="5.5E-2"/>
    <n v="0"/>
    <n v="0"/>
    <n v="0"/>
    <n v="0"/>
    <n v="0"/>
    <n v="0"/>
    <n v="0"/>
    <n v="0"/>
    <n v="0"/>
    <n v="0"/>
    <n v="0"/>
    <n v="0"/>
    <n v="0"/>
    <s v="CF-3741-Land Rights"/>
    <x v="2"/>
    <n v="15"/>
    <s v="Nat Gas Distribution Plant"/>
    <s v="3741-Land Rights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425"/>
    <x v="9"/>
    <n v="812136.78"/>
    <n v="812136.78"/>
    <n v="2.5000000000000001E-2"/>
    <n v="1691.95"/>
    <n v="262797.09999999998"/>
    <n v="0"/>
    <n v="0"/>
    <n v="0"/>
    <n v="0"/>
    <n v="0"/>
    <n v="0"/>
    <n v="0"/>
    <n v="0"/>
    <n v="0"/>
    <n v="0"/>
    <n v="0"/>
    <s v="CF-3750-Struc&amp;Impr"/>
    <x v="4"/>
    <n v="15"/>
    <s v="Nat Gas Distribution Plant"/>
    <s v="375-Structures and Improvements"/>
    <n v="0"/>
    <n v="0"/>
    <x v="0"/>
    <n v="0"/>
    <n v="15724.92"/>
    <n v="0"/>
    <n v="812136.78"/>
    <n v="0"/>
    <n v="0"/>
    <n v="0"/>
    <n v="0"/>
    <n v="0"/>
    <n v="0"/>
    <n v="0"/>
    <n v="1691.95"/>
    <n v="1691.95"/>
    <n v="0"/>
    <n v="278522.01999999996"/>
    <n v="1691.95"/>
  </r>
  <r>
    <n v="1"/>
    <d v="2021-10-01T00:00:00"/>
    <d v="2021-11-01T00:00:00"/>
    <n v="425"/>
    <x v="10"/>
    <n v="812136.78"/>
    <n v="812136.78"/>
    <n v="2.5000000000000001E-2"/>
    <n v="1691.95"/>
    <n v="264489.05"/>
    <n v="0"/>
    <n v="0"/>
    <n v="0"/>
    <n v="0"/>
    <n v="0"/>
    <n v="0"/>
    <n v="0"/>
    <n v="0"/>
    <n v="0"/>
    <n v="0"/>
    <n v="0"/>
    <s v="CF-3750-Struc&amp;Impr"/>
    <x v="4"/>
    <n v="15"/>
    <s v="Nat Gas Distribution Plant"/>
    <s v="375-Structures and Improvements"/>
    <n v="0"/>
    <n v="0"/>
    <x v="0"/>
    <n v="0"/>
    <n v="15724.92"/>
    <n v="0"/>
    <n v="812136.78"/>
    <n v="0"/>
    <n v="0"/>
    <n v="0"/>
    <n v="0"/>
    <n v="0"/>
    <n v="0"/>
    <n v="0"/>
    <n v="1691.95"/>
    <n v="1691.95"/>
    <n v="0"/>
    <n v="280213.96999999997"/>
    <n v="1691.95"/>
  </r>
  <r>
    <n v="1"/>
    <d v="2021-10-01T00:00:00"/>
    <d v="2021-11-01T00:00:00"/>
    <n v="426"/>
    <x v="9"/>
    <n v="35272240.32"/>
    <n v="35272240.32"/>
    <n v="1.8100000000000002E-2"/>
    <n v="53202.3"/>
    <n v="8641836.3499999996"/>
    <n v="0"/>
    <n v="0"/>
    <n v="0"/>
    <n v="0"/>
    <n v="0"/>
    <n v="0"/>
    <n v="0"/>
    <n v="0"/>
    <n v="0"/>
    <n v="0"/>
    <n v="0"/>
    <s v="CF-3761-Mains PL"/>
    <x v="5"/>
    <n v="15"/>
    <s v="Nat Gas Distribution Plant"/>
    <s v="3761-Mains - Plastic"/>
    <n v="0"/>
    <n v="0"/>
    <x v="0"/>
    <n v="8524.1200000000008"/>
    <n v="2742406.92"/>
    <n v="2.8999999999999998E-3"/>
    <n v="35272240.32"/>
    <n v="0"/>
    <n v="0"/>
    <n v="0"/>
    <n v="0"/>
    <n v="0"/>
    <n v="0"/>
    <n v="8524.1200000000008"/>
    <n v="53202.3"/>
    <n v="53202.3"/>
    <n v="8524.1200000000008"/>
    <n v="11384243.27"/>
    <n v="61726.420000000006"/>
  </r>
  <r>
    <n v="1"/>
    <d v="2021-10-01T00:00:00"/>
    <d v="2021-11-01T00:00:00"/>
    <n v="426"/>
    <x v="10"/>
    <n v="35735232.049999997"/>
    <n v="35735232.049999997"/>
    <n v="1.8100000000000002E-2"/>
    <n v="53900.639999999999"/>
    <n v="8695736.9900000002"/>
    <n v="0"/>
    <n v="-23946.36"/>
    <n v="0"/>
    <n v="0"/>
    <n v="0"/>
    <n v="0"/>
    <n v="0"/>
    <n v="0"/>
    <n v="0"/>
    <n v="0"/>
    <n v="0"/>
    <s v="CF-3761-Mains PL"/>
    <x v="5"/>
    <n v="15"/>
    <s v="Nat Gas Distribution Plant"/>
    <s v="3761-Mains - Plastic"/>
    <n v="0"/>
    <n v="0"/>
    <x v="0"/>
    <n v="8636.01"/>
    <n v="2727096.57"/>
    <n v="2.8999999999999998E-3"/>
    <n v="35735232.049999997"/>
    <n v="0"/>
    <n v="0"/>
    <n v="0"/>
    <n v="0"/>
    <n v="0"/>
    <n v="0"/>
    <n v="8636.01"/>
    <n v="53900.639999999999"/>
    <n v="53900.639999999999"/>
    <n v="8636.01"/>
    <n v="11422833.560000001"/>
    <n v="62536.65"/>
  </r>
  <r>
    <n v="1"/>
    <d v="2021-10-01T00:00:00"/>
    <d v="2021-11-01T00:00:00"/>
    <n v="427"/>
    <x v="9"/>
    <n v="21852379.170000002"/>
    <n v="21852379.170000002"/>
    <n v="1.719E-2"/>
    <n v="31303.53"/>
    <n v="6442158.1699999999"/>
    <n v="0"/>
    <n v="-134.97999999999999"/>
    <n v="0"/>
    <n v="0"/>
    <n v="0"/>
    <n v="0"/>
    <n v="0"/>
    <n v="0"/>
    <n v="0"/>
    <n v="0"/>
    <n v="0"/>
    <s v="CF-3762-Mains ST"/>
    <x v="6"/>
    <n v="15"/>
    <s v="Nat Gas Distribution Plant"/>
    <s v="3762-Mains - Other"/>
    <n v="0"/>
    <n v="0"/>
    <x v="0"/>
    <n v="8759.16"/>
    <n v="134964.34"/>
    <n v="4.81E-3"/>
    <n v="21852379.170000002"/>
    <n v="0"/>
    <n v="0"/>
    <n v="0"/>
    <n v="0"/>
    <n v="0"/>
    <n v="0"/>
    <n v="8759.16"/>
    <n v="31303.53"/>
    <n v="31303.53"/>
    <n v="8759.16"/>
    <n v="6577122.5099999998"/>
    <n v="40062.69"/>
  </r>
  <r>
    <n v="1"/>
    <d v="2021-10-01T00:00:00"/>
    <d v="2021-11-01T00:00:00"/>
    <n v="427"/>
    <x v="10"/>
    <n v="21868958.09"/>
    <n v="21868958.09"/>
    <n v="1.719E-2"/>
    <n v="31327.279999999999"/>
    <n v="6473485.4500000002"/>
    <n v="0"/>
    <n v="-70748.850000000006"/>
    <n v="0"/>
    <n v="0"/>
    <n v="0"/>
    <n v="0"/>
    <n v="0"/>
    <n v="0"/>
    <n v="0"/>
    <n v="0"/>
    <n v="0"/>
    <s v="CF-3762-Mains ST"/>
    <x v="6"/>
    <n v="15"/>
    <s v="Nat Gas Distribution Plant"/>
    <s v="3762-Mains - Other"/>
    <n v="0"/>
    <n v="0"/>
    <x v="0"/>
    <n v="8765.81"/>
    <n v="72981.3"/>
    <n v="4.81E-3"/>
    <n v="21868958.09"/>
    <n v="0"/>
    <n v="0"/>
    <n v="0"/>
    <n v="0"/>
    <n v="0"/>
    <n v="0"/>
    <n v="8765.81"/>
    <n v="31327.279999999999"/>
    <n v="31327.279999999999"/>
    <n v="8765.81"/>
    <n v="6546466.75"/>
    <n v="40093.089999999997"/>
  </r>
  <r>
    <n v="1"/>
    <d v="2021-10-01T00:00:00"/>
    <d v="2021-11-01T00:00:00"/>
    <n v="428"/>
    <x v="9"/>
    <n v="38057979.75"/>
    <n v="38057979.75"/>
    <n v="1.8100000000000002E-2"/>
    <n v="57404.12"/>
    <n v="3607086.17"/>
    <n v="0"/>
    <n v="0"/>
    <n v="0"/>
    <n v="0"/>
    <n v="0"/>
    <n v="0"/>
    <n v="0"/>
    <n v="0"/>
    <n v="0"/>
    <n v="0"/>
    <n v="0"/>
    <s v="CF-376G-Mains GRIP"/>
    <x v="7"/>
    <n v="15"/>
    <s v="Nat Gas Distribution Plant"/>
    <s v="376G-Mains Plastic-GRIP"/>
    <n v="0"/>
    <n v="0"/>
    <x v="0"/>
    <n v="9197.35"/>
    <n v="249138.73"/>
    <n v="2.8999999999999998E-3"/>
    <n v="38057979.75"/>
    <n v="0"/>
    <n v="0"/>
    <n v="0"/>
    <n v="0"/>
    <n v="0"/>
    <n v="0"/>
    <n v="9197.35"/>
    <n v="57404.12"/>
    <n v="57404.12"/>
    <n v="9197.35"/>
    <n v="3856224.9"/>
    <n v="66601.47"/>
  </r>
  <r>
    <n v="1"/>
    <d v="2021-10-01T00:00:00"/>
    <d v="2021-11-01T00:00:00"/>
    <n v="428"/>
    <x v="10"/>
    <n v="38097696.450000003"/>
    <n v="38097696.450000003"/>
    <n v="1.8100000000000002E-2"/>
    <n v="57464.03"/>
    <n v="3664550.2"/>
    <n v="0"/>
    <n v="0"/>
    <n v="0"/>
    <n v="0"/>
    <n v="0"/>
    <n v="0"/>
    <n v="0"/>
    <n v="0"/>
    <n v="0"/>
    <n v="0"/>
    <n v="0"/>
    <s v="CF-376G-Mains GRIP"/>
    <x v="7"/>
    <n v="15"/>
    <s v="Nat Gas Distribution Plant"/>
    <s v="376G-Mains Plastic-GRIP"/>
    <n v="0"/>
    <n v="0"/>
    <x v="0"/>
    <n v="9206.94"/>
    <n v="258345.67"/>
    <n v="2.8999999999999998E-3"/>
    <n v="38097696.450000003"/>
    <n v="0"/>
    <n v="0"/>
    <n v="0"/>
    <n v="0"/>
    <n v="0"/>
    <n v="0"/>
    <n v="9206.94"/>
    <n v="57464.03"/>
    <n v="57464.03"/>
    <n v="9206.94"/>
    <n v="3922895.87"/>
    <n v="66670.97"/>
  </r>
  <r>
    <n v="1"/>
    <d v="2021-10-01T00:00:00"/>
    <d v="2021-11-01T00:00:00"/>
    <n v="429"/>
    <x v="9"/>
    <n v="2874480.33"/>
    <n v="2874480.33"/>
    <n v="3.3329999999999999E-2"/>
    <n v="7983.87"/>
    <n v="988319.22"/>
    <n v="0"/>
    <n v="0"/>
    <n v="0"/>
    <n v="0"/>
    <n v="0"/>
    <n v="0"/>
    <n v="0"/>
    <n v="0"/>
    <n v="0"/>
    <n v="0"/>
    <n v="0"/>
    <s v="CF-3780-M&amp;R Stat Eq-Gen"/>
    <x v="8"/>
    <n v="15"/>
    <s v="Nat Gas Distribution Plant"/>
    <s v="378-M&amp;R Stat Equip-Gen"/>
    <n v="0"/>
    <n v="0"/>
    <x v="0"/>
    <n v="400.03"/>
    <n v="974.61"/>
    <n v="1.67E-3"/>
    <n v="2874480.33"/>
    <n v="0"/>
    <n v="0"/>
    <n v="0"/>
    <n v="0"/>
    <n v="0"/>
    <n v="0"/>
    <n v="400.03000000000003"/>
    <n v="7983.87"/>
    <n v="7983.87"/>
    <n v="400.03"/>
    <n v="989293.83"/>
    <n v="8383.9"/>
  </r>
  <r>
    <n v="1"/>
    <d v="2021-10-01T00:00:00"/>
    <d v="2021-11-01T00:00:00"/>
    <n v="429"/>
    <x v="10"/>
    <n v="2874480.33"/>
    <n v="2874480.33"/>
    <n v="3.3329999999999999E-2"/>
    <n v="7983.87"/>
    <n v="996303.09"/>
    <n v="0"/>
    <n v="0"/>
    <n v="0"/>
    <n v="0"/>
    <n v="0"/>
    <n v="0"/>
    <n v="0"/>
    <n v="0"/>
    <n v="0"/>
    <n v="0"/>
    <n v="0"/>
    <s v="CF-3780-M&amp;R Stat Eq-Gen"/>
    <x v="8"/>
    <n v="15"/>
    <s v="Nat Gas Distribution Plant"/>
    <s v="378-M&amp;R Stat Equip-Gen"/>
    <n v="0"/>
    <n v="0"/>
    <x v="0"/>
    <n v="400.03"/>
    <n v="1374.64"/>
    <n v="1.67E-3"/>
    <n v="2874480.33"/>
    <n v="0"/>
    <n v="0"/>
    <n v="0"/>
    <n v="0"/>
    <n v="0"/>
    <n v="0"/>
    <n v="400.03000000000003"/>
    <n v="7983.87"/>
    <n v="7983.87"/>
    <n v="400.03"/>
    <n v="997677.73"/>
    <n v="8383.9"/>
  </r>
  <r>
    <n v="1"/>
    <d v="2021-10-01T00:00:00"/>
    <d v="2021-11-01T00:00:00"/>
    <n v="430"/>
    <x v="9"/>
    <n v="7666264.8700000001"/>
    <n v="7666264.8700000001"/>
    <n v="2.9520000000000001E-2"/>
    <n v="18859.009999999998"/>
    <n v="2995389.11"/>
    <n v="0"/>
    <n v="0"/>
    <n v="0"/>
    <n v="0"/>
    <n v="0"/>
    <n v="0"/>
    <n v="0"/>
    <n v="0"/>
    <n v="0"/>
    <n v="0"/>
    <n v="0"/>
    <s v="CF-3790-M&amp;R Stat Eq-CGate"/>
    <x v="9"/>
    <n v="15"/>
    <s v="Nat Gas Distribution Plant"/>
    <s v="379-M&amp;R Stat Equip-Cgate"/>
    <n v="0"/>
    <n v="0"/>
    <x v="0"/>
    <n v="945.51"/>
    <n v="139196.94"/>
    <n v="1.48E-3"/>
    <n v="7666264.8700000001"/>
    <n v="0"/>
    <n v="0"/>
    <n v="0"/>
    <n v="0"/>
    <n v="0"/>
    <n v="0"/>
    <n v="945.51"/>
    <n v="18859.010000000002"/>
    <n v="18859.009999999998"/>
    <n v="945.51"/>
    <n v="3134586.05"/>
    <n v="19804.519999999997"/>
  </r>
  <r>
    <n v="1"/>
    <d v="2021-10-01T00:00:00"/>
    <d v="2021-11-01T00:00:00"/>
    <n v="430"/>
    <x v="10"/>
    <n v="7666264.8700000001"/>
    <n v="7666264.8700000001"/>
    <n v="2.9520000000000001E-2"/>
    <n v="18859.009999999998"/>
    <n v="3014248.12"/>
    <n v="0"/>
    <n v="0"/>
    <n v="0"/>
    <n v="0"/>
    <n v="0"/>
    <n v="0"/>
    <n v="0"/>
    <n v="0"/>
    <n v="0"/>
    <n v="0"/>
    <n v="0"/>
    <s v="CF-3790-M&amp;R Stat Eq-CGate"/>
    <x v="9"/>
    <n v="15"/>
    <s v="Nat Gas Distribution Plant"/>
    <s v="379-M&amp;R Stat Equip-Cgate"/>
    <n v="0"/>
    <n v="0"/>
    <x v="0"/>
    <n v="945.51"/>
    <n v="140142.45000000001"/>
    <n v="1.48E-3"/>
    <n v="7666264.8700000001"/>
    <n v="0"/>
    <n v="0"/>
    <n v="0"/>
    <n v="0"/>
    <n v="0"/>
    <n v="0"/>
    <n v="945.51"/>
    <n v="18859.010000000002"/>
    <n v="18859.009999999998"/>
    <n v="945.51"/>
    <n v="3154390.5700000003"/>
    <n v="19804.519999999997"/>
  </r>
  <r>
    <n v="1"/>
    <d v="2021-10-01T00:00:00"/>
    <d v="2021-11-01T00:00:00"/>
    <n v="431"/>
    <x v="9"/>
    <n v="16627571.390000001"/>
    <n v="16627571.390000001"/>
    <n v="1.8030000000000001E-2"/>
    <n v="24982.93"/>
    <n v="2738152.36"/>
    <n v="0"/>
    <n v="0"/>
    <n v="0"/>
    <n v="0"/>
    <n v="0"/>
    <n v="0"/>
    <n v="0"/>
    <n v="0"/>
    <n v="0"/>
    <n v="0"/>
    <n v="0"/>
    <s v="CF-3801-Services PL"/>
    <x v="10"/>
    <n v="15"/>
    <s v="Nat Gas Distribution Plant"/>
    <s v="3801-Services - Plastic"/>
    <n v="0"/>
    <n v="0"/>
    <x v="0"/>
    <n v="5500.95"/>
    <n v="987151.27"/>
    <n v="3.9699999999999996E-3"/>
    <n v="16627571.390000001"/>
    <n v="0"/>
    <n v="0"/>
    <n v="0"/>
    <n v="0"/>
    <n v="0"/>
    <n v="0"/>
    <n v="5500.95"/>
    <n v="24982.93"/>
    <n v="24982.93"/>
    <n v="5500.95"/>
    <n v="3725303.63"/>
    <n v="30483.88"/>
  </r>
  <r>
    <n v="1"/>
    <d v="2021-10-01T00:00:00"/>
    <d v="2021-11-01T00:00:00"/>
    <n v="431"/>
    <x v="10"/>
    <n v="16814633.440000001"/>
    <n v="16814633.440000001"/>
    <n v="1.8030000000000001E-2"/>
    <n v="25263.99"/>
    <n v="2763416.35"/>
    <n v="0"/>
    <n v="-4786.2700000000004"/>
    <n v="0"/>
    <n v="0"/>
    <n v="0"/>
    <n v="0"/>
    <n v="0"/>
    <n v="0"/>
    <n v="0"/>
    <n v="0"/>
    <n v="0"/>
    <s v="CF-3801-Services PL"/>
    <x v="10"/>
    <n v="15"/>
    <s v="Nat Gas Distribution Plant"/>
    <s v="3801-Services - Plastic"/>
    <n v="0"/>
    <n v="0"/>
    <x v="0"/>
    <n v="5562.84"/>
    <n v="987927.84"/>
    <n v="3.9699999999999996E-3"/>
    <n v="16814633.440000001"/>
    <n v="0"/>
    <n v="0"/>
    <n v="0"/>
    <n v="0"/>
    <n v="0"/>
    <n v="0"/>
    <n v="5562.84"/>
    <n v="25263.99"/>
    <n v="25263.99"/>
    <n v="5562.84"/>
    <n v="3751344.19"/>
    <n v="30826.83"/>
  </r>
  <r>
    <n v="1"/>
    <d v="2021-10-01T00:00:00"/>
    <d v="2021-11-01T00:00:00"/>
    <n v="432"/>
    <x v="9"/>
    <n v="22732.04"/>
    <n v="22732.04"/>
    <n v="4.0890000000000003E-2"/>
    <n v="77.459999999999994"/>
    <n v="-420057.55"/>
    <n v="0"/>
    <n v="0"/>
    <n v="0"/>
    <n v="0"/>
    <n v="0"/>
    <n v="0"/>
    <n v="0"/>
    <n v="0"/>
    <n v="0"/>
    <n v="0"/>
    <n v="0"/>
    <s v="CF-3802-Services ST"/>
    <x v="11"/>
    <n v="15"/>
    <s v="Nat Gas Distribution Plant"/>
    <s v="3802-Services - Other"/>
    <n v="0"/>
    <n v="0"/>
    <x v="0"/>
    <n v="96.82"/>
    <n v="51510.33"/>
    <n v="5.1110000000000003E-2"/>
    <n v="22732.04"/>
    <n v="0"/>
    <n v="0"/>
    <n v="0"/>
    <n v="0"/>
    <n v="0"/>
    <n v="0"/>
    <n v="96.820000000000007"/>
    <n v="77.460000000000008"/>
    <n v="77.459999999999994"/>
    <n v="96.82"/>
    <n v="-368547.22"/>
    <n v="174.27999999999997"/>
  </r>
  <r>
    <n v="1"/>
    <d v="2021-10-01T00:00:00"/>
    <d v="2021-11-01T00:00:00"/>
    <n v="432"/>
    <x v="10"/>
    <n v="36462.03"/>
    <n v="36462.03"/>
    <n v="4.0890000000000003E-2"/>
    <n v="124.24"/>
    <n v="-419933.31"/>
    <n v="0"/>
    <n v="0"/>
    <n v="0"/>
    <n v="0"/>
    <n v="0"/>
    <n v="0"/>
    <n v="0"/>
    <n v="0"/>
    <n v="0"/>
    <n v="0"/>
    <n v="0"/>
    <s v="CF-3802-Services ST"/>
    <x v="11"/>
    <n v="15"/>
    <s v="Nat Gas Distribution Plant"/>
    <s v="3802-Services - Other"/>
    <n v="0"/>
    <n v="0"/>
    <x v="0"/>
    <n v="155.30000000000001"/>
    <n v="51665.63"/>
    <n v="5.1110000000000003E-2"/>
    <n v="36462.03"/>
    <n v="0"/>
    <n v="0"/>
    <n v="0"/>
    <n v="0"/>
    <n v="0"/>
    <n v="0"/>
    <n v="155.30000000000001"/>
    <n v="124.24000000000001"/>
    <n v="124.24"/>
    <n v="155.30000000000001"/>
    <n v="-368267.68"/>
    <n v="279.54000000000002"/>
  </r>
  <r>
    <n v="1"/>
    <d v="2021-10-01T00:00:00"/>
    <d v="2021-11-01T00:00:00"/>
    <n v="433"/>
    <x v="9"/>
    <n v="3767811.53"/>
    <n v="3767811.53"/>
    <n v="1.8030000000000001E-2"/>
    <n v="5661.14"/>
    <n v="319817.09999999998"/>
    <n v="0"/>
    <n v="0"/>
    <n v="0"/>
    <n v="0"/>
    <n v="0"/>
    <n v="0"/>
    <n v="0"/>
    <n v="0"/>
    <n v="0"/>
    <n v="0"/>
    <n v="0"/>
    <s v="CF-380G-Services GRIP"/>
    <x v="12"/>
    <n v="15"/>
    <s v="Nat Gas Distribution Plant"/>
    <s v="380G-Services Plastic-GRIP"/>
    <n v="0"/>
    <n v="0"/>
    <x v="0"/>
    <n v="1246.52"/>
    <n v="38872.33"/>
    <n v="3.9699999999999996E-3"/>
    <n v="3767811.53"/>
    <n v="0"/>
    <n v="0"/>
    <n v="0"/>
    <n v="0"/>
    <n v="0"/>
    <n v="0"/>
    <n v="1246.52"/>
    <n v="5661.14"/>
    <n v="5661.14"/>
    <n v="1246.52"/>
    <n v="358689.43"/>
    <n v="6907.66"/>
  </r>
  <r>
    <n v="1"/>
    <d v="2021-10-01T00:00:00"/>
    <d v="2021-11-01T00:00:00"/>
    <n v="433"/>
    <x v="10"/>
    <n v="3771885.75"/>
    <n v="3771885.75"/>
    <n v="1.8030000000000001E-2"/>
    <n v="5667.26"/>
    <n v="325484.36"/>
    <n v="0"/>
    <n v="0"/>
    <n v="0"/>
    <n v="0"/>
    <n v="0"/>
    <n v="0"/>
    <n v="0"/>
    <n v="0"/>
    <n v="0"/>
    <n v="0"/>
    <n v="0"/>
    <s v="CF-380G-Services GRIP"/>
    <x v="12"/>
    <n v="15"/>
    <s v="Nat Gas Distribution Plant"/>
    <s v="380G-Services Plastic-GRIP"/>
    <n v="0"/>
    <n v="0"/>
    <x v="0"/>
    <n v="1247.8699999999999"/>
    <n v="40120.199999999997"/>
    <n v="3.9699999999999996E-3"/>
    <n v="3771885.75"/>
    <n v="0"/>
    <n v="0"/>
    <n v="0"/>
    <n v="0"/>
    <n v="0"/>
    <n v="0"/>
    <n v="1247.8700000000001"/>
    <n v="5667.26"/>
    <n v="5667.26"/>
    <n v="1247.8699999999999"/>
    <n v="365604.56"/>
    <n v="6915.13"/>
  </r>
  <r>
    <n v="1"/>
    <d v="2021-10-01T00:00:00"/>
    <d v="2021-11-01T00:00:00"/>
    <n v="434"/>
    <x v="9"/>
    <n v="6461009.5499999998"/>
    <n v="6461009.5499999998"/>
    <n v="3.5999999999999997E-2"/>
    <n v="19383.03"/>
    <n v="1708161.58"/>
    <n v="0"/>
    <n v="0"/>
    <n v="0"/>
    <n v="0"/>
    <n v="0"/>
    <n v="0"/>
    <n v="0"/>
    <n v="0"/>
    <n v="0"/>
    <n v="0"/>
    <n v="0"/>
    <s v="CF-3810-Meters"/>
    <x v="13"/>
    <n v="15"/>
    <s v="Nat Gas Distribution Plant"/>
    <s v="381-Meters"/>
    <n v="0"/>
    <n v="0"/>
    <x v="0"/>
    <n v="0"/>
    <n v="0"/>
    <n v="0"/>
    <n v="6461009.5499999998"/>
    <n v="0"/>
    <n v="0"/>
    <n v="0"/>
    <n v="0"/>
    <n v="0"/>
    <n v="0"/>
    <n v="0"/>
    <n v="19383.03"/>
    <n v="19383.03"/>
    <n v="0"/>
    <n v="1708161.58"/>
    <n v="19383.03"/>
  </r>
  <r>
    <n v="1"/>
    <d v="2021-10-01T00:00:00"/>
    <d v="2021-11-01T00:00:00"/>
    <n v="434"/>
    <x v="10"/>
    <n v="6470572.1600000001"/>
    <n v="6470572.1600000001"/>
    <n v="3.5999999999999997E-2"/>
    <n v="19411.72"/>
    <n v="1727573.3"/>
    <n v="0"/>
    <n v="0"/>
    <n v="0"/>
    <n v="0"/>
    <n v="0"/>
    <n v="0"/>
    <n v="0"/>
    <n v="0"/>
    <n v="0"/>
    <n v="0"/>
    <n v="0"/>
    <s v="CF-3810-Meters"/>
    <x v="13"/>
    <n v="15"/>
    <s v="Nat Gas Distribution Plant"/>
    <s v="381-Meters"/>
    <n v="0"/>
    <n v="0"/>
    <x v="0"/>
    <n v="0"/>
    <n v="0"/>
    <n v="0"/>
    <n v="6470572.1600000001"/>
    <n v="0"/>
    <n v="0"/>
    <n v="0"/>
    <n v="0"/>
    <n v="0"/>
    <n v="0"/>
    <n v="0"/>
    <n v="19411.72"/>
    <n v="19411.72"/>
    <n v="0"/>
    <n v="1727573.3"/>
    <n v="19411.72"/>
  </r>
  <r>
    <n v="1"/>
    <d v="2021-10-01T00:00:00"/>
    <d v="2021-11-01T00:00:00"/>
    <n v="435"/>
    <x v="9"/>
    <n v="2216410.7599999998"/>
    <n v="2216410.7599999998"/>
    <n v="4.2999999999999997E-2"/>
    <n v="7942.14"/>
    <n v="1331613.32"/>
    <n v="0"/>
    <n v="0"/>
    <n v="0"/>
    <n v="0"/>
    <n v="0"/>
    <n v="0"/>
    <n v="0"/>
    <n v="0"/>
    <n v="0"/>
    <n v="0"/>
    <n v="0"/>
    <s v="CF-3811-Meters-MTU/DCU"/>
    <x v="14"/>
    <n v="15"/>
    <s v="Nat Gas Distribution Plant"/>
    <s v="381-Meters"/>
    <n v="0"/>
    <n v="0"/>
    <x v="0"/>
    <n v="0"/>
    <n v="0"/>
    <n v="0"/>
    <n v="2216410.7599999998"/>
    <n v="0"/>
    <n v="0"/>
    <n v="0"/>
    <n v="0"/>
    <n v="0"/>
    <n v="0"/>
    <n v="0"/>
    <n v="7942.14"/>
    <n v="7942.14"/>
    <n v="0"/>
    <n v="1331613.32"/>
    <n v="7942.14"/>
  </r>
  <r>
    <n v="1"/>
    <d v="2021-10-01T00:00:00"/>
    <d v="2021-11-01T00:00:00"/>
    <n v="435"/>
    <x v="10"/>
    <n v="2216410.7599999998"/>
    <n v="2216410.7599999998"/>
    <n v="4.2999999999999997E-2"/>
    <n v="7942.14"/>
    <n v="1339555.46"/>
    <n v="0"/>
    <n v="0"/>
    <n v="0"/>
    <n v="0"/>
    <n v="0"/>
    <n v="0"/>
    <n v="0"/>
    <n v="0"/>
    <n v="0"/>
    <n v="0"/>
    <n v="0"/>
    <s v="CF-3811-Meters-MTU/DCU"/>
    <x v="14"/>
    <n v="15"/>
    <s v="Nat Gas Distribution Plant"/>
    <s v="381-Meters"/>
    <n v="0"/>
    <n v="0"/>
    <x v="0"/>
    <n v="0"/>
    <n v="0"/>
    <n v="0"/>
    <n v="2216410.7599999998"/>
    <n v="0"/>
    <n v="0"/>
    <n v="0"/>
    <n v="0"/>
    <n v="0"/>
    <n v="0"/>
    <n v="0"/>
    <n v="7942.14"/>
    <n v="7942.14"/>
    <n v="0"/>
    <n v="1339555.46"/>
    <n v="7942.14"/>
  </r>
  <r>
    <n v="1"/>
    <d v="2021-10-01T00:00:00"/>
    <d v="2021-11-01T00:00:00"/>
    <n v="436"/>
    <x v="9"/>
    <n v="5345516.51"/>
    <n v="5345516.51"/>
    <n v="2.9090000000000001E-2"/>
    <n v="12958.42"/>
    <n v="1568105.83"/>
    <n v="0"/>
    <n v="-674.7"/>
    <n v="0"/>
    <n v="0"/>
    <n v="0"/>
    <n v="0"/>
    <n v="0"/>
    <n v="0"/>
    <n v="0"/>
    <n v="0"/>
    <n v="0"/>
    <s v="CF-3820-Meter Installs"/>
    <x v="15"/>
    <n v="15"/>
    <s v="Nat Gas Distribution Plant"/>
    <s v="382-Meter Installations"/>
    <n v="0"/>
    <n v="0"/>
    <x v="0"/>
    <n v="1296.29"/>
    <n v="25787.42"/>
    <n v="2.9099999999999998E-3"/>
    <n v="5345516.51"/>
    <n v="0"/>
    <n v="0"/>
    <n v="0"/>
    <n v="0"/>
    <n v="0"/>
    <n v="0"/>
    <n v="1296.29"/>
    <n v="12958.42"/>
    <n v="12958.42"/>
    <n v="1296.29"/>
    <n v="1593893.25"/>
    <n v="14254.71"/>
  </r>
  <r>
    <n v="1"/>
    <d v="2021-10-01T00:00:00"/>
    <d v="2021-11-01T00:00:00"/>
    <n v="436"/>
    <x v="10"/>
    <n v="5367750.63"/>
    <n v="5367750.63"/>
    <n v="2.9090000000000001E-2"/>
    <n v="13012.32"/>
    <n v="1581118.15"/>
    <n v="0"/>
    <n v="-1847.85"/>
    <n v="0"/>
    <n v="0"/>
    <n v="0"/>
    <n v="0"/>
    <n v="0"/>
    <n v="0"/>
    <n v="0"/>
    <n v="0"/>
    <n v="0"/>
    <s v="CF-3820-Meter Installs"/>
    <x v="15"/>
    <n v="15"/>
    <s v="Nat Gas Distribution Plant"/>
    <s v="382-Meter Installations"/>
    <n v="0"/>
    <n v="0"/>
    <x v="0"/>
    <n v="1301.68"/>
    <n v="25241.25"/>
    <n v="2.9099999999999998E-3"/>
    <n v="5367750.63"/>
    <n v="0"/>
    <n v="0"/>
    <n v="0"/>
    <n v="0"/>
    <n v="0"/>
    <n v="0"/>
    <n v="1301.68"/>
    <n v="13012.32"/>
    <n v="13012.32"/>
    <n v="1301.68"/>
    <n v="1606359.4"/>
    <n v="14314"/>
  </r>
  <r>
    <n v="1"/>
    <d v="2021-10-01T00:00:00"/>
    <d v="2021-11-01T00:00:00"/>
    <n v="437"/>
    <x v="9"/>
    <n v="593040.09"/>
    <n v="593040.09"/>
    <n v="2.3640000000000001E-2"/>
    <n v="1168.29"/>
    <n v="254465.21"/>
    <n v="0"/>
    <n v="0"/>
    <n v="0"/>
    <n v="0"/>
    <n v="0"/>
    <n v="0"/>
    <n v="0"/>
    <n v="0"/>
    <n v="0"/>
    <n v="0"/>
    <n v="0"/>
    <s v="CF-3821-Meter Installs-MTU/DCU"/>
    <x v="16"/>
    <n v="15"/>
    <s v="Nat Gas Distribution Plant"/>
    <s v="382-Meter Installations"/>
    <n v="0"/>
    <n v="0"/>
    <x v="0"/>
    <n v="116.63"/>
    <n v="10991.34"/>
    <n v="2.3600000000000001E-3"/>
    <n v="593040.09"/>
    <n v="0"/>
    <n v="0"/>
    <n v="0"/>
    <n v="0"/>
    <n v="0"/>
    <n v="0"/>
    <n v="116.63"/>
    <n v="1168.29"/>
    <n v="1168.29"/>
    <n v="116.63"/>
    <n v="265456.55"/>
    <n v="1284.92"/>
  </r>
  <r>
    <n v="1"/>
    <d v="2021-10-01T00:00:00"/>
    <d v="2021-11-01T00:00:00"/>
    <n v="437"/>
    <x v="10"/>
    <n v="593040.09"/>
    <n v="593040.09"/>
    <n v="2.3640000000000001E-2"/>
    <n v="1168.29"/>
    <n v="255633.5"/>
    <n v="0"/>
    <n v="0"/>
    <n v="0"/>
    <n v="0"/>
    <n v="0"/>
    <n v="0"/>
    <n v="0"/>
    <n v="0"/>
    <n v="0"/>
    <n v="0"/>
    <n v="0"/>
    <s v="CF-3821-Meter Installs-MTU/DCU"/>
    <x v="16"/>
    <n v="15"/>
    <s v="Nat Gas Distribution Plant"/>
    <s v="382-Meter Installations"/>
    <n v="0"/>
    <n v="0"/>
    <x v="0"/>
    <n v="116.63"/>
    <n v="11107.97"/>
    <n v="2.3600000000000001E-3"/>
    <n v="593040.09"/>
    <n v="0"/>
    <n v="0"/>
    <n v="0"/>
    <n v="0"/>
    <n v="0"/>
    <n v="0"/>
    <n v="116.63"/>
    <n v="1168.29"/>
    <n v="1168.29"/>
    <n v="116.63"/>
    <n v="266741.46999999997"/>
    <n v="1284.92"/>
  </r>
  <r>
    <n v="1"/>
    <d v="2021-10-01T00:00:00"/>
    <d v="2021-11-01T00:00:00"/>
    <n v="438"/>
    <x v="9"/>
    <n v="1956848.86"/>
    <n v="1956848.86"/>
    <n v="3.3000000000000002E-2"/>
    <n v="5381.33"/>
    <n v="968560.02"/>
    <n v="0"/>
    <n v="0"/>
    <n v="0"/>
    <n v="0"/>
    <n v="0"/>
    <n v="0"/>
    <n v="0"/>
    <n v="0"/>
    <n v="0"/>
    <n v="0"/>
    <n v="0"/>
    <s v="CF-3830-House Reg"/>
    <x v="17"/>
    <n v="15"/>
    <s v="Nat Gas Distribution Plant"/>
    <s v="383-House Regulators"/>
    <n v="0"/>
    <n v="0"/>
    <x v="0"/>
    <n v="0"/>
    <n v="0"/>
    <n v="0"/>
    <n v="1956848.86"/>
    <n v="0"/>
    <n v="0"/>
    <n v="0"/>
    <n v="0"/>
    <n v="0"/>
    <n v="0"/>
    <n v="0"/>
    <n v="5381.33"/>
    <n v="5381.33"/>
    <n v="0"/>
    <n v="968560.02"/>
    <n v="5381.33"/>
  </r>
  <r>
    <n v="1"/>
    <d v="2021-10-01T00:00:00"/>
    <d v="2021-11-01T00:00:00"/>
    <n v="438"/>
    <x v="10"/>
    <n v="1966411.47"/>
    <n v="1966411.47"/>
    <n v="3.3000000000000002E-2"/>
    <n v="5407.63"/>
    <n v="973967.65"/>
    <n v="0"/>
    <n v="0"/>
    <n v="0"/>
    <n v="0"/>
    <n v="0"/>
    <n v="0"/>
    <n v="0"/>
    <n v="0"/>
    <n v="0"/>
    <n v="0"/>
    <n v="0"/>
    <s v="CF-3830-House Reg"/>
    <x v="17"/>
    <n v="15"/>
    <s v="Nat Gas Distribution Plant"/>
    <s v="383-House Regulators"/>
    <n v="0"/>
    <n v="0"/>
    <x v="0"/>
    <n v="0"/>
    <n v="0"/>
    <n v="0"/>
    <n v="1966411.47"/>
    <n v="0"/>
    <n v="0"/>
    <n v="0"/>
    <n v="0"/>
    <n v="0"/>
    <n v="0"/>
    <n v="0"/>
    <n v="5407.63"/>
    <n v="5407.63"/>
    <n v="0"/>
    <n v="973967.65"/>
    <n v="5407.63"/>
  </r>
  <r>
    <n v="1"/>
    <d v="2021-10-01T00:00:00"/>
    <d v="2021-11-01T00:00:00"/>
    <n v="439"/>
    <x v="9"/>
    <n v="0"/>
    <n v="0"/>
    <n v="2.7E-2"/>
    <n v="0"/>
    <n v="4.8499999999999996"/>
    <n v="0"/>
    <n v="0"/>
    <n v="0"/>
    <n v="0"/>
    <n v="0"/>
    <n v="0"/>
    <n v="0"/>
    <n v="0"/>
    <n v="0"/>
    <n v="0"/>
    <n v="0"/>
    <s v="CF-3840-House Reg Installs"/>
    <x v="18"/>
    <n v="15"/>
    <s v="Nat Gas Distribution Plant"/>
    <s v="384-House Reg Installations"/>
    <n v="0"/>
    <n v="0"/>
    <x v="0"/>
    <n v="0"/>
    <n v="0"/>
    <n v="0"/>
    <n v="0"/>
    <n v="0"/>
    <n v="0"/>
    <n v="0"/>
    <n v="0"/>
    <n v="0"/>
    <n v="0"/>
    <n v="0"/>
    <n v="0"/>
    <n v="0"/>
    <n v="0"/>
    <n v="4.8499999999999996"/>
    <n v="0"/>
  </r>
  <r>
    <n v="1"/>
    <d v="2021-10-01T00:00:00"/>
    <d v="2021-11-01T00:00:00"/>
    <n v="439"/>
    <x v="10"/>
    <n v="9562.61"/>
    <n v="9562.61"/>
    <n v="2.7E-2"/>
    <n v="21.52"/>
    <n v="26.37"/>
    <n v="0"/>
    <n v="0"/>
    <n v="0"/>
    <n v="0"/>
    <n v="0"/>
    <n v="0"/>
    <n v="0"/>
    <n v="0"/>
    <n v="0"/>
    <n v="0"/>
    <n v="0"/>
    <s v="CF-3840-House Reg Installs"/>
    <x v="18"/>
    <n v="15"/>
    <s v="Nat Gas Distribution Plant"/>
    <s v="384-House Reg Installations"/>
    <n v="0"/>
    <n v="0"/>
    <x v="0"/>
    <n v="0"/>
    <n v="0"/>
    <n v="0"/>
    <n v="9562.61"/>
    <n v="0"/>
    <n v="0"/>
    <n v="0"/>
    <n v="0"/>
    <n v="0"/>
    <n v="0"/>
    <n v="0"/>
    <n v="21.52"/>
    <n v="21.52"/>
    <n v="0"/>
    <n v="26.37"/>
    <n v="21.52"/>
  </r>
  <r>
    <n v="1"/>
    <d v="2021-10-01T00:00:00"/>
    <d v="2021-11-01T00:00:00"/>
    <n v="440"/>
    <x v="9"/>
    <n v="1735689.87"/>
    <n v="1735689.87"/>
    <n v="2.3E-2"/>
    <n v="3326.74"/>
    <n v="1114809.68"/>
    <n v="0"/>
    <n v="0"/>
    <n v="0"/>
    <n v="0"/>
    <n v="0"/>
    <n v="0"/>
    <n v="0"/>
    <n v="0"/>
    <n v="0"/>
    <n v="0"/>
    <n v="0"/>
    <s v="CF-3850-M&amp;R Stat Eq-Ind"/>
    <x v="19"/>
    <n v="15"/>
    <s v="Nat Gas Distribution Plant"/>
    <s v="385-Industrial M&amp;R Stat Equip"/>
    <n v="0"/>
    <n v="0"/>
    <x v="0"/>
    <n v="0"/>
    <n v="-37671.480000000003"/>
    <n v="0"/>
    <n v="1735689.87"/>
    <n v="0"/>
    <n v="0"/>
    <n v="0"/>
    <n v="0"/>
    <n v="0"/>
    <n v="0"/>
    <n v="0"/>
    <n v="3326.7400000000002"/>
    <n v="3326.74"/>
    <n v="0"/>
    <n v="1077138.2"/>
    <n v="3326.74"/>
  </r>
  <r>
    <n v="1"/>
    <d v="2021-10-01T00:00:00"/>
    <d v="2021-11-01T00:00:00"/>
    <n v="440"/>
    <x v="10"/>
    <n v="1735689.87"/>
    <n v="1735689.87"/>
    <n v="2.3E-2"/>
    <n v="3326.74"/>
    <n v="1118136.42"/>
    <n v="0"/>
    <n v="0"/>
    <n v="0"/>
    <n v="0"/>
    <n v="0"/>
    <n v="0"/>
    <n v="0"/>
    <n v="0"/>
    <n v="0"/>
    <n v="0"/>
    <n v="0"/>
    <s v="CF-3850-M&amp;R Stat Eq-Ind"/>
    <x v="19"/>
    <n v="15"/>
    <s v="Nat Gas Distribution Plant"/>
    <s v="385-Industrial M&amp;R Stat Equip"/>
    <n v="0"/>
    <n v="0"/>
    <x v="0"/>
    <n v="0"/>
    <n v="-37671.480000000003"/>
    <n v="0"/>
    <n v="1735689.87"/>
    <n v="0"/>
    <n v="0"/>
    <n v="0"/>
    <n v="0"/>
    <n v="0"/>
    <n v="0"/>
    <n v="0"/>
    <n v="3326.7400000000002"/>
    <n v="3326.74"/>
    <n v="0"/>
    <n v="1080464.94"/>
    <n v="3326.74"/>
  </r>
  <r>
    <n v="1"/>
    <d v="2021-10-01T00:00:00"/>
    <d v="2021-11-01T00:00:00"/>
    <n v="441"/>
    <x v="9"/>
    <n v="1122676.69"/>
    <n v="1122676.69"/>
    <n v="0.04"/>
    <n v="3742.26"/>
    <n v="667668.61"/>
    <n v="0"/>
    <n v="0"/>
    <n v="0"/>
    <n v="0"/>
    <n v="0"/>
    <n v="0"/>
    <n v="0"/>
    <n v="0"/>
    <n v="0"/>
    <n v="0"/>
    <n v="0"/>
    <s v="CF-3870-Other Eq"/>
    <x v="20"/>
    <n v="15"/>
    <s v="Nat Gas Distribution Plant"/>
    <s v="387-Other Equipment"/>
    <n v="0"/>
    <n v="0"/>
    <x v="0"/>
    <n v="0"/>
    <n v="3936.04"/>
    <n v="0"/>
    <n v="1122676.69"/>
    <n v="0"/>
    <n v="0"/>
    <n v="0"/>
    <n v="0"/>
    <n v="0"/>
    <n v="0"/>
    <n v="0"/>
    <n v="3742.26"/>
    <n v="3742.26"/>
    <n v="0"/>
    <n v="671604.65"/>
    <n v="3742.26"/>
  </r>
  <r>
    <n v="1"/>
    <d v="2021-10-01T00:00:00"/>
    <d v="2021-11-01T00:00:00"/>
    <n v="441"/>
    <x v="10"/>
    <n v="1122676.69"/>
    <n v="1122676.69"/>
    <n v="0.04"/>
    <n v="3742.26"/>
    <n v="671410.87"/>
    <n v="0"/>
    <n v="0"/>
    <n v="0"/>
    <n v="0"/>
    <n v="0"/>
    <n v="0"/>
    <n v="0"/>
    <n v="0"/>
    <n v="0"/>
    <n v="0"/>
    <n v="0"/>
    <s v="CF-3870-Other Eq"/>
    <x v="20"/>
    <n v="15"/>
    <s v="Nat Gas Distribution Plant"/>
    <s v="387-Other Equipment"/>
    <n v="0"/>
    <n v="0"/>
    <x v="0"/>
    <n v="0"/>
    <n v="3936.04"/>
    <n v="0"/>
    <n v="1122676.69"/>
    <n v="0"/>
    <n v="0"/>
    <n v="0"/>
    <n v="0"/>
    <n v="0"/>
    <n v="0"/>
    <n v="0"/>
    <n v="3742.26"/>
    <n v="3742.26"/>
    <n v="0"/>
    <n v="675346.91"/>
    <n v="3742.26"/>
  </r>
  <r>
    <n v="1"/>
    <d v="2021-10-01T00:00:00"/>
    <d v="2021-11-01T00:00:00"/>
    <n v="442"/>
    <x v="9"/>
    <n v="8060"/>
    <n v="8060"/>
    <n v="0"/>
    <n v="0"/>
    <n v="1318.13"/>
    <n v="0"/>
    <n v="0"/>
    <n v="0"/>
    <n v="0"/>
    <n v="0"/>
    <n v="0"/>
    <n v="0"/>
    <n v="0"/>
    <n v="0"/>
    <n v="0"/>
    <n v="0"/>
    <s v="CF-3890-Land &amp; Land Rights"/>
    <x v="21"/>
    <n v="16"/>
    <s v="Nat Gas General Plant"/>
    <s v="389-Land - General"/>
    <n v="0"/>
    <n v="0"/>
    <x v="0"/>
    <n v="0"/>
    <n v="0"/>
    <n v="0"/>
    <n v="8060"/>
    <n v="0"/>
    <n v="0"/>
    <n v="0"/>
    <n v="0"/>
    <n v="0"/>
    <n v="0"/>
    <n v="0"/>
    <n v="0"/>
    <n v="0"/>
    <n v="0"/>
    <n v="1318.13"/>
    <n v="0"/>
  </r>
  <r>
    <n v="1"/>
    <d v="2021-10-01T00:00:00"/>
    <d v="2021-11-01T00:00:00"/>
    <n v="442"/>
    <x v="10"/>
    <n v="8060"/>
    <n v="8060"/>
    <n v="0"/>
    <n v="0"/>
    <n v="1318.13"/>
    <n v="0"/>
    <n v="0"/>
    <n v="0"/>
    <n v="0"/>
    <n v="0"/>
    <n v="0"/>
    <n v="0"/>
    <n v="0"/>
    <n v="0"/>
    <n v="0"/>
    <n v="0"/>
    <s v="CF-3890-Land &amp; Land Rights"/>
    <x v="21"/>
    <n v="16"/>
    <s v="Nat Gas General Plant"/>
    <s v="389-Land - General"/>
    <n v="0"/>
    <n v="0"/>
    <x v="0"/>
    <n v="0"/>
    <n v="0"/>
    <n v="0"/>
    <n v="8060"/>
    <n v="0"/>
    <n v="0"/>
    <n v="0"/>
    <n v="0"/>
    <n v="0"/>
    <n v="0"/>
    <n v="0"/>
    <n v="0"/>
    <n v="0"/>
    <n v="0"/>
    <n v="1318.13"/>
    <n v="0"/>
  </r>
  <r>
    <n v="1"/>
    <d v="2021-10-01T00:00:00"/>
    <d v="2021-11-01T00:00:00"/>
    <n v="443"/>
    <x v="9"/>
    <n v="16463.04"/>
    <n v="16463.04"/>
    <n v="0"/>
    <n v="0"/>
    <n v="0"/>
    <n v="0"/>
    <n v="0"/>
    <n v="0"/>
    <n v="0"/>
    <n v="0"/>
    <n v="0"/>
    <n v="0"/>
    <n v="0"/>
    <n v="0"/>
    <n v="0"/>
    <n v="0"/>
    <s v="CF-389A-Alloc Land-FB"/>
    <x v="22"/>
    <n v="16"/>
    <s v="Nat Gas General Plant"/>
    <s v="389-Land - General"/>
    <n v="0"/>
    <n v="0"/>
    <x v="0"/>
    <n v="0"/>
    <n v="0"/>
    <n v="0"/>
    <n v="16463.04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443"/>
    <x v="10"/>
    <n v="16463.04"/>
    <n v="16463.04"/>
    <n v="0"/>
    <n v="0"/>
    <n v="0"/>
    <n v="0"/>
    <n v="0"/>
    <n v="0"/>
    <n v="0"/>
    <n v="0"/>
    <n v="0"/>
    <n v="0"/>
    <n v="0"/>
    <n v="0"/>
    <n v="0"/>
    <n v="0"/>
    <s v="CF-389A-Alloc Land-FB"/>
    <x v="22"/>
    <n v="16"/>
    <s v="Nat Gas General Plant"/>
    <s v="389-Land - General"/>
    <n v="0"/>
    <n v="0"/>
    <x v="0"/>
    <n v="0"/>
    <n v="0"/>
    <n v="0"/>
    <n v="16463.04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444"/>
    <x v="9"/>
    <n v="103080.34"/>
    <n v="103080.34"/>
    <n v="2.3E-2"/>
    <n v="197.57"/>
    <n v="-178832.87"/>
    <n v="0"/>
    <n v="0"/>
    <n v="0"/>
    <n v="0"/>
    <n v="0"/>
    <n v="0"/>
    <n v="0"/>
    <n v="0"/>
    <n v="0"/>
    <n v="0"/>
    <n v="0"/>
    <s v="CF-3900-Struc&amp;Impr"/>
    <x v="23"/>
    <n v="16"/>
    <s v="Nat Gas General Plant"/>
    <s v="390-Structures and Improvements"/>
    <n v="0"/>
    <n v="0"/>
    <x v="0"/>
    <n v="0"/>
    <n v="0"/>
    <n v="0"/>
    <n v="103080.34"/>
    <n v="0"/>
    <n v="0"/>
    <n v="0"/>
    <n v="0"/>
    <n v="0"/>
    <n v="0"/>
    <n v="0"/>
    <n v="197.57"/>
    <n v="197.57"/>
    <n v="0"/>
    <n v="-178832.87"/>
    <n v="197.57"/>
  </r>
  <r>
    <n v="1"/>
    <d v="2021-10-01T00:00:00"/>
    <d v="2021-11-01T00:00:00"/>
    <n v="444"/>
    <x v="10"/>
    <n v="103080.34"/>
    <n v="103080.34"/>
    <n v="2.3E-2"/>
    <n v="197.57"/>
    <n v="-178635.3"/>
    <n v="0"/>
    <n v="0"/>
    <n v="0"/>
    <n v="0"/>
    <n v="0"/>
    <n v="0"/>
    <n v="0"/>
    <n v="0"/>
    <n v="0"/>
    <n v="0"/>
    <n v="0"/>
    <s v="CF-3900-Struc&amp;Impr"/>
    <x v="23"/>
    <n v="16"/>
    <s v="Nat Gas General Plant"/>
    <s v="390-Structures and Improvements"/>
    <n v="0"/>
    <n v="0"/>
    <x v="0"/>
    <n v="0"/>
    <n v="0"/>
    <n v="0"/>
    <n v="103080.34"/>
    <n v="0"/>
    <n v="0"/>
    <n v="0"/>
    <n v="0"/>
    <n v="0"/>
    <n v="0"/>
    <n v="0"/>
    <n v="197.57"/>
    <n v="197.57"/>
    <n v="0"/>
    <n v="-178635.3"/>
    <n v="197.57"/>
  </r>
  <r>
    <n v="1"/>
    <d v="2021-10-01T00:00:00"/>
    <d v="2021-11-01T00:00:00"/>
    <n v="445"/>
    <x v="9"/>
    <n v="52132.36"/>
    <n v="52132.36"/>
    <n v="2.3E-2"/>
    <n v="99.92"/>
    <n v="8599.56"/>
    <n v="0"/>
    <n v="0"/>
    <n v="0"/>
    <n v="0"/>
    <n v="0"/>
    <n v="0"/>
    <n v="0"/>
    <n v="0"/>
    <n v="0"/>
    <n v="0"/>
    <n v="0"/>
    <s v="CF-390A-Alloc Struc&amp;Impr"/>
    <x v="24"/>
    <n v="16"/>
    <s v="Nat Gas General Plant"/>
    <s v="390-Structures and Improvements"/>
    <n v="0"/>
    <n v="0"/>
    <x v="0"/>
    <n v="0"/>
    <n v="0"/>
    <n v="0"/>
    <n v="52132.36"/>
    <n v="0"/>
    <n v="0"/>
    <n v="0"/>
    <n v="0"/>
    <n v="0"/>
    <n v="0"/>
    <n v="0"/>
    <n v="99.92"/>
    <n v="99.92"/>
    <n v="0"/>
    <n v="8599.56"/>
    <n v="99.92"/>
  </r>
  <r>
    <n v="1"/>
    <d v="2021-10-01T00:00:00"/>
    <d v="2021-11-01T00:00:00"/>
    <n v="445"/>
    <x v="10"/>
    <n v="52132.36"/>
    <n v="52132.36"/>
    <n v="2.3E-2"/>
    <n v="99.92"/>
    <n v="8699.48"/>
    <n v="0"/>
    <n v="0"/>
    <n v="0"/>
    <n v="0"/>
    <n v="0"/>
    <n v="0"/>
    <n v="0"/>
    <n v="0"/>
    <n v="0"/>
    <n v="0"/>
    <n v="0"/>
    <s v="CF-390A-Alloc Struc&amp;Impr"/>
    <x v="24"/>
    <n v="16"/>
    <s v="Nat Gas General Plant"/>
    <s v="390-Structures and Improvements"/>
    <n v="0"/>
    <n v="0"/>
    <x v="0"/>
    <n v="0"/>
    <n v="0"/>
    <n v="0"/>
    <n v="52132.36"/>
    <n v="0"/>
    <n v="0"/>
    <n v="0"/>
    <n v="0"/>
    <n v="0"/>
    <n v="0"/>
    <n v="0"/>
    <n v="99.92"/>
    <n v="99.92"/>
    <n v="0"/>
    <n v="8699.48"/>
    <n v="99.92"/>
  </r>
  <r>
    <n v="1"/>
    <d v="2021-10-01T00:00:00"/>
    <d v="2021-11-01T00:00:00"/>
    <n v="446"/>
    <x v="9"/>
    <n v="66286.11"/>
    <n v="66286.11"/>
    <n v="7.1428569999999997E-2"/>
    <n v="394.56"/>
    <n v="574724.05000000005"/>
    <n v="0"/>
    <n v="0"/>
    <n v="-394.56"/>
    <n v="0"/>
    <n v="0"/>
    <n v="0"/>
    <n v="0"/>
    <n v="0"/>
    <n v="0"/>
    <n v="2503.17"/>
    <n v="0"/>
    <s v="CF-3910-Offc Furn &amp; Eq"/>
    <x v="25"/>
    <n v="16"/>
    <s v="Nat Gas General Plant"/>
    <s v="3910-Office Furniture"/>
    <n v="0"/>
    <n v="0"/>
    <x v="0"/>
    <n v="0"/>
    <n v="0"/>
    <n v="0"/>
    <n v="66286.11"/>
    <n v="0"/>
    <n v="0"/>
    <n v="0"/>
    <n v="0"/>
    <n v="0"/>
    <n v="0"/>
    <n v="0"/>
    <n v="0"/>
    <n v="2503.17"/>
    <n v="0"/>
    <n v="574724.05000000005"/>
    <n v="2503.17"/>
  </r>
  <r>
    <n v="1"/>
    <d v="2021-10-01T00:00:00"/>
    <d v="2021-11-01T00:00:00"/>
    <n v="446"/>
    <x v="10"/>
    <n v="66286.11"/>
    <n v="66286.11"/>
    <n v="7.1428569999999997E-2"/>
    <n v="394.56"/>
    <n v="577227.22"/>
    <n v="0"/>
    <n v="0"/>
    <n v="-394.56"/>
    <n v="0"/>
    <n v="0"/>
    <n v="0"/>
    <n v="0"/>
    <n v="0"/>
    <n v="0"/>
    <n v="2503.17"/>
    <n v="0"/>
    <s v="CF-3910-Offc Furn &amp; Eq"/>
    <x v="25"/>
    <n v="16"/>
    <s v="Nat Gas General Plant"/>
    <s v="3910-Office Furniture"/>
    <n v="0"/>
    <n v="0"/>
    <x v="0"/>
    <n v="0"/>
    <n v="0"/>
    <n v="0"/>
    <n v="66286.11"/>
    <n v="0"/>
    <n v="0"/>
    <n v="0"/>
    <n v="0"/>
    <n v="0"/>
    <n v="0"/>
    <n v="0"/>
    <n v="0"/>
    <n v="2503.17"/>
    <n v="0"/>
    <n v="577227.22"/>
    <n v="2503.17"/>
  </r>
  <r>
    <n v="1"/>
    <d v="2021-10-01T00:00:00"/>
    <d v="2021-11-01T00:00:00"/>
    <n v="447"/>
    <x v="9"/>
    <n v="60038.52"/>
    <n v="60038.52"/>
    <n v="0.1"/>
    <n v="500.32"/>
    <n v="-80123.42"/>
    <n v="0"/>
    <n v="0"/>
    <n v="0"/>
    <n v="0"/>
    <n v="0"/>
    <n v="0"/>
    <n v="0"/>
    <n v="0"/>
    <n v="0"/>
    <n v="3366.33"/>
    <n v="0"/>
    <s v="CF-3912-Comp Hdwr"/>
    <x v="26"/>
    <n v="16"/>
    <s v="Nat Gas General Plant"/>
    <s v="3912-Comp Hdwr"/>
    <n v="0"/>
    <n v="0"/>
    <x v="0"/>
    <n v="0"/>
    <n v="0"/>
    <n v="0"/>
    <n v="60038.52"/>
    <n v="0"/>
    <n v="0"/>
    <n v="0"/>
    <n v="0"/>
    <n v="0"/>
    <n v="0"/>
    <n v="0"/>
    <n v="500.32"/>
    <n v="3866.65"/>
    <n v="0"/>
    <n v="-80123.42"/>
    <n v="3866.65"/>
  </r>
  <r>
    <n v="1"/>
    <d v="2021-10-01T00:00:00"/>
    <d v="2021-11-01T00:00:00"/>
    <n v="447"/>
    <x v="10"/>
    <n v="60038.52"/>
    <n v="60038.52"/>
    <n v="0.1"/>
    <n v="500.32"/>
    <n v="-76256.77"/>
    <n v="0"/>
    <n v="0"/>
    <n v="0"/>
    <n v="0"/>
    <n v="0"/>
    <n v="0"/>
    <n v="0"/>
    <n v="0"/>
    <n v="0"/>
    <n v="3366.33"/>
    <n v="0"/>
    <s v="CF-3912-Comp Hdwr"/>
    <x v="26"/>
    <n v="16"/>
    <s v="Nat Gas General Plant"/>
    <s v="3912-Comp Hdwr"/>
    <n v="0"/>
    <n v="0"/>
    <x v="0"/>
    <n v="0"/>
    <n v="0"/>
    <n v="0"/>
    <n v="60038.52"/>
    <n v="0"/>
    <n v="0"/>
    <n v="0"/>
    <n v="0"/>
    <n v="0"/>
    <n v="0"/>
    <n v="0"/>
    <n v="500.32"/>
    <n v="3866.65"/>
    <n v="0"/>
    <n v="-76256.77"/>
    <n v="3866.65"/>
  </r>
  <r>
    <n v="1"/>
    <d v="2021-10-01T00:00:00"/>
    <d v="2021-11-01T00:00:00"/>
    <n v="448"/>
    <x v="9"/>
    <n v="111291.03"/>
    <n v="111291.03"/>
    <n v="0.05"/>
    <n v="463.71"/>
    <n v="-83002.83"/>
    <n v="0"/>
    <n v="0"/>
    <n v="0"/>
    <n v="0"/>
    <n v="0"/>
    <n v="0"/>
    <n v="0"/>
    <n v="0"/>
    <n v="0"/>
    <n v="-834.66"/>
    <n v="0"/>
    <s v="CF-3913-Furn &amp; Fix"/>
    <x v="27"/>
    <n v="16"/>
    <s v="Nat Gas General Plant"/>
    <s v="3913-Furn &amp; Fix"/>
    <n v="0"/>
    <n v="0"/>
    <x v="0"/>
    <n v="0"/>
    <n v="0"/>
    <n v="0"/>
    <n v="111291.03"/>
    <n v="0"/>
    <n v="0"/>
    <n v="0"/>
    <n v="0"/>
    <n v="0"/>
    <n v="0"/>
    <n v="0"/>
    <n v="463.71000000000004"/>
    <n v="-370.95"/>
    <n v="0"/>
    <n v="-83002.83"/>
    <n v="-370.95"/>
  </r>
  <r>
    <n v="1"/>
    <d v="2021-10-01T00:00:00"/>
    <d v="2021-11-01T00:00:00"/>
    <n v="448"/>
    <x v="10"/>
    <n v="111291.03"/>
    <n v="111291.03"/>
    <n v="0.05"/>
    <n v="463.71"/>
    <n v="-83373.78"/>
    <n v="0"/>
    <n v="0"/>
    <n v="0"/>
    <n v="0"/>
    <n v="0"/>
    <n v="0"/>
    <n v="0"/>
    <n v="0"/>
    <n v="0"/>
    <n v="-834.66"/>
    <n v="0"/>
    <s v="CF-3913-Furn &amp; Fix"/>
    <x v="27"/>
    <n v="16"/>
    <s v="Nat Gas General Plant"/>
    <s v="3913-Furn &amp; Fix"/>
    <n v="0"/>
    <n v="0"/>
    <x v="0"/>
    <n v="0"/>
    <n v="0"/>
    <n v="0"/>
    <n v="111291.03"/>
    <n v="0"/>
    <n v="0"/>
    <n v="0"/>
    <n v="0"/>
    <n v="0"/>
    <n v="0"/>
    <n v="0"/>
    <n v="463.71000000000004"/>
    <n v="-370.95"/>
    <n v="0"/>
    <n v="-83373.78"/>
    <n v="-370.95"/>
  </r>
  <r>
    <n v="1"/>
    <d v="2021-10-01T00:00:00"/>
    <d v="2021-11-01T00:00:00"/>
    <n v="449"/>
    <x v="9"/>
    <n v="809287.94"/>
    <n v="809287.94"/>
    <n v="0.1"/>
    <n v="6744.07"/>
    <n v="-7868.84"/>
    <n v="0"/>
    <n v="0"/>
    <n v="0"/>
    <n v="0"/>
    <n v="0"/>
    <n v="0"/>
    <n v="0"/>
    <n v="0"/>
    <n v="0"/>
    <n v="-1814.33"/>
    <n v="0"/>
    <s v="CF-3914-Sys Sftwr"/>
    <x v="28"/>
    <n v="16"/>
    <s v="Nat Gas General Plant"/>
    <s v="3914-Software"/>
    <n v="0"/>
    <n v="0"/>
    <x v="0"/>
    <n v="0"/>
    <n v="0"/>
    <n v="0"/>
    <n v="809287.94"/>
    <n v="0"/>
    <n v="0"/>
    <n v="0"/>
    <n v="0"/>
    <n v="0"/>
    <n v="0"/>
    <n v="0"/>
    <n v="6744.07"/>
    <n v="4929.74"/>
    <n v="0"/>
    <n v="-7868.84"/>
    <n v="4929.74"/>
  </r>
  <r>
    <n v="1"/>
    <d v="2021-10-01T00:00:00"/>
    <d v="2021-11-01T00:00:00"/>
    <n v="449"/>
    <x v="10"/>
    <n v="810054.37"/>
    <n v="810054.37"/>
    <n v="0.1"/>
    <n v="6750.45"/>
    <n v="-2932.72"/>
    <n v="0"/>
    <n v="0"/>
    <n v="0"/>
    <n v="0"/>
    <n v="0"/>
    <n v="0"/>
    <n v="0"/>
    <n v="0"/>
    <n v="0"/>
    <n v="-1814.33"/>
    <n v="0"/>
    <s v="CF-3914-Sys Sftwr"/>
    <x v="28"/>
    <n v="16"/>
    <s v="Nat Gas General Plant"/>
    <s v="3914-Software"/>
    <n v="0"/>
    <n v="0"/>
    <x v="0"/>
    <n v="0"/>
    <n v="0"/>
    <n v="0"/>
    <n v="810054.37"/>
    <n v="0"/>
    <n v="0"/>
    <n v="0"/>
    <n v="0"/>
    <n v="0"/>
    <n v="0"/>
    <n v="0"/>
    <n v="6750.45"/>
    <n v="4936.12"/>
    <n v="0"/>
    <n v="-2932.72"/>
    <n v="4936.12"/>
  </r>
  <r>
    <n v="1"/>
    <d v="2021-10-01T00:00:00"/>
    <d v="2021-11-01T00:00:00"/>
    <n v="200419"/>
    <x v="9"/>
    <n v="0"/>
    <n v="0"/>
    <n v="7.1428569999999997E-2"/>
    <n v="0"/>
    <n v="0"/>
    <n v="0"/>
    <n v="0"/>
    <n v="0"/>
    <n v="0"/>
    <n v="0"/>
    <n v="0"/>
    <n v="0"/>
    <n v="0"/>
    <n v="0"/>
    <n v="0"/>
    <n v="0"/>
    <s v="CF-391A-Alloc Offc Furn &amp; Eq"/>
    <x v="29"/>
    <n v="16"/>
    <s v="Nat Gas General Plant"/>
    <s v="391-Office Furniture and Equipment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419"/>
    <x v="10"/>
    <n v="0"/>
    <n v="0"/>
    <n v="7.1428569999999997E-2"/>
    <n v="0"/>
    <n v="0"/>
    <n v="0"/>
    <n v="0"/>
    <n v="0"/>
    <n v="0"/>
    <n v="0"/>
    <n v="0"/>
    <n v="0"/>
    <n v="0"/>
    <n v="0"/>
    <n v="0"/>
    <n v="0"/>
    <s v="CF-391A-Alloc Offc Furn &amp; Eq"/>
    <x v="29"/>
    <n v="16"/>
    <s v="Nat Gas General Plant"/>
    <s v="391-Office Furniture and Equipment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450"/>
    <x v="9"/>
    <n v="188562.35"/>
    <n v="188562.35"/>
    <n v="0.1"/>
    <n v="1571.35"/>
    <n v="107029.64"/>
    <n v="0"/>
    <n v="0"/>
    <n v="0"/>
    <n v="0"/>
    <n v="0"/>
    <n v="0"/>
    <n v="0"/>
    <n v="0"/>
    <n v="0"/>
    <n v="1337.17"/>
    <n v="0"/>
    <s v="CF-391S-Alloc Sys Software"/>
    <x v="30"/>
    <n v="16"/>
    <s v="Nat Gas General Plant"/>
    <s v="391-Office Furniture and Equipment"/>
    <n v="0"/>
    <n v="0"/>
    <x v="0"/>
    <n v="0"/>
    <n v="0"/>
    <n v="0"/>
    <n v="188562.35"/>
    <n v="0"/>
    <n v="0"/>
    <n v="0"/>
    <n v="0"/>
    <n v="0"/>
    <n v="0"/>
    <n v="0"/>
    <n v="1571.3500000000001"/>
    <n v="2908.52"/>
    <n v="0"/>
    <n v="107029.64"/>
    <n v="2908.52"/>
  </r>
  <r>
    <n v="1"/>
    <d v="2021-10-01T00:00:00"/>
    <d v="2021-11-01T00:00:00"/>
    <n v="450"/>
    <x v="10"/>
    <n v="188562.35"/>
    <n v="188562.35"/>
    <n v="0.1"/>
    <n v="1571.35"/>
    <n v="109938.16"/>
    <n v="0"/>
    <n v="0"/>
    <n v="0"/>
    <n v="0"/>
    <n v="0"/>
    <n v="0"/>
    <n v="0"/>
    <n v="0"/>
    <n v="0"/>
    <n v="1337.17"/>
    <n v="0"/>
    <s v="CF-391S-Alloc Sys Software"/>
    <x v="30"/>
    <n v="16"/>
    <s v="Nat Gas General Plant"/>
    <s v="391-Office Furniture and Equipment"/>
    <n v="0"/>
    <n v="0"/>
    <x v="0"/>
    <n v="0"/>
    <n v="0"/>
    <n v="0"/>
    <n v="188562.35"/>
    <n v="0"/>
    <n v="0"/>
    <n v="0"/>
    <n v="0"/>
    <n v="0"/>
    <n v="0"/>
    <n v="0"/>
    <n v="1571.3500000000001"/>
    <n v="2908.52"/>
    <n v="0"/>
    <n v="109938.16"/>
    <n v="2908.52"/>
  </r>
  <r>
    <n v="1"/>
    <d v="2021-10-01T00:00:00"/>
    <d v="2021-11-01T00:00:00"/>
    <n v="451"/>
    <x v="9"/>
    <n v="86066.93"/>
    <n v="86066.93"/>
    <n v="8.4000000000000005E-2"/>
    <n v="602.47"/>
    <n v="-22065.41"/>
    <n v="0"/>
    <n v="0"/>
    <n v="0"/>
    <n v="0"/>
    <n v="0"/>
    <n v="0"/>
    <n v="0"/>
    <n v="0"/>
    <n v="0"/>
    <n v="0"/>
    <n v="0"/>
    <s v="CF-3920-Transp Equip"/>
    <x v="34"/>
    <n v="16"/>
    <s v="Nat Gas General Plant"/>
    <s v="392-Transportation Equipment"/>
    <n v="0"/>
    <n v="0"/>
    <x v="0"/>
    <n v="0"/>
    <n v="0"/>
    <n v="0"/>
    <n v="86066.93"/>
    <n v="0"/>
    <n v="0"/>
    <n v="0"/>
    <n v="0"/>
    <n v="0"/>
    <n v="0"/>
    <n v="0"/>
    <n v="602.47"/>
    <n v="602.47"/>
    <n v="0"/>
    <n v="-22065.41"/>
    <n v="602.47"/>
  </r>
  <r>
    <n v="1"/>
    <d v="2021-10-01T00:00:00"/>
    <d v="2021-11-01T00:00:00"/>
    <n v="451"/>
    <x v="10"/>
    <n v="86066.93"/>
    <n v="86066.93"/>
    <n v="8.4000000000000005E-2"/>
    <n v="602.47"/>
    <n v="-21462.94"/>
    <n v="0"/>
    <n v="0"/>
    <n v="0"/>
    <n v="0"/>
    <n v="0"/>
    <n v="0"/>
    <n v="0"/>
    <n v="0"/>
    <n v="0"/>
    <n v="0"/>
    <n v="0"/>
    <s v="CF-3920-Transp Equip"/>
    <x v="34"/>
    <n v="16"/>
    <s v="Nat Gas General Plant"/>
    <s v="392-Transportation Equipment"/>
    <n v="0"/>
    <n v="0"/>
    <x v="0"/>
    <n v="0"/>
    <n v="0"/>
    <n v="0"/>
    <n v="86066.93"/>
    <n v="0"/>
    <n v="0"/>
    <n v="0"/>
    <n v="0"/>
    <n v="0"/>
    <n v="0"/>
    <n v="0"/>
    <n v="602.47"/>
    <n v="602.47"/>
    <n v="0"/>
    <n v="-21462.94"/>
    <n v="602.47"/>
  </r>
  <r>
    <n v="1"/>
    <d v="2021-10-01T00:00:00"/>
    <d v="2021-11-01T00:00:00"/>
    <n v="452"/>
    <x v="9"/>
    <n v="0"/>
    <n v="0"/>
    <n v="0.17399999999999999"/>
    <n v="0"/>
    <n v="-549.86"/>
    <n v="0"/>
    <n v="0"/>
    <n v="0"/>
    <n v="0"/>
    <n v="0"/>
    <n v="0"/>
    <n v="0"/>
    <n v="0"/>
    <n v="0"/>
    <n v="0"/>
    <n v="0"/>
    <s v="CF-3921-Cars"/>
    <x v="31"/>
    <n v="16"/>
    <s v="Nat Gas General Plant"/>
    <s v="3921-Transportation - Cars"/>
    <n v="0"/>
    <n v="0"/>
    <x v="0"/>
    <n v="0"/>
    <n v="0"/>
    <n v="0"/>
    <n v="0"/>
    <n v="0"/>
    <n v="0"/>
    <n v="0"/>
    <n v="0"/>
    <n v="0"/>
    <n v="0"/>
    <n v="0"/>
    <n v="0"/>
    <n v="0"/>
    <n v="0"/>
    <n v="-549.86"/>
    <n v="0"/>
  </r>
  <r>
    <n v="1"/>
    <d v="2021-10-01T00:00:00"/>
    <d v="2021-11-01T00:00:00"/>
    <n v="452"/>
    <x v="10"/>
    <n v="0"/>
    <n v="0"/>
    <n v="0.17399999999999999"/>
    <n v="0"/>
    <n v="-549.86"/>
    <n v="0"/>
    <n v="0"/>
    <n v="0"/>
    <n v="0"/>
    <n v="0"/>
    <n v="0"/>
    <n v="0"/>
    <n v="0"/>
    <n v="0"/>
    <n v="0"/>
    <n v="0"/>
    <s v="CF-3921-Cars"/>
    <x v="31"/>
    <n v="16"/>
    <s v="Nat Gas General Plant"/>
    <s v="3921-Transportation - Cars"/>
    <n v="0"/>
    <n v="0"/>
    <x v="0"/>
    <n v="0"/>
    <n v="0"/>
    <n v="0"/>
    <n v="0"/>
    <n v="0"/>
    <n v="0"/>
    <n v="0"/>
    <n v="0"/>
    <n v="0"/>
    <n v="0"/>
    <n v="0"/>
    <n v="0"/>
    <n v="0"/>
    <n v="0"/>
    <n v="-549.86"/>
    <n v="0"/>
  </r>
  <r>
    <n v="1"/>
    <d v="2021-10-01T00:00:00"/>
    <d v="2021-11-01T00:00:00"/>
    <n v="453"/>
    <x v="9"/>
    <n v="757300.56"/>
    <n v="757300.56"/>
    <n v="8.4000000000000005E-2"/>
    <n v="5301.1"/>
    <n v="493740.43"/>
    <n v="0"/>
    <n v="0"/>
    <n v="0"/>
    <n v="0"/>
    <n v="0"/>
    <n v="0"/>
    <n v="0"/>
    <n v="0"/>
    <n v="0"/>
    <n v="0"/>
    <n v="0"/>
    <s v="CF-3922-Lt Truck/Van"/>
    <x v="32"/>
    <n v="16"/>
    <s v="Nat Gas General Plant"/>
    <s v="3922-Trans-Light Trucks, Vans"/>
    <n v="0"/>
    <n v="0"/>
    <x v="0"/>
    <n v="0"/>
    <n v="0"/>
    <n v="0"/>
    <n v="757300.56"/>
    <n v="0"/>
    <n v="0"/>
    <n v="0"/>
    <n v="0"/>
    <n v="0"/>
    <n v="0"/>
    <n v="0"/>
    <n v="5301.1"/>
    <n v="5301.1"/>
    <n v="0"/>
    <n v="493740.43"/>
    <n v="5301.1"/>
  </r>
  <r>
    <n v="1"/>
    <d v="2021-10-01T00:00:00"/>
    <d v="2021-11-01T00:00:00"/>
    <n v="453"/>
    <x v="10"/>
    <n v="807300.56"/>
    <n v="807300.56"/>
    <n v="8.4000000000000005E-2"/>
    <n v="5651.1"/>
    <n v="499391.53"/>
    <n v="0"/>
    <n v="0"/>
    <n v="0"/>
    <n v="0"/>
    <n v="0"/>
    <n v="0"/>
    <n v="0"/>
    <n v="0"/>
    <n v="0"/>
    <n v="0"/>
    <n v="0"/>
    <s v="CF-3922-Lt Truck/Van"/>
    <x v="32"/>
    <n v="16"/>
    <s v="Nat Gas General Plant"/>
    <s v="3922-Trans-Light Trucks, Vans"/>
    <n v="0"/>
    <n v="0"/>
    <x v="0"/>
    <n v="0"/>
    <n v="0"/>
    <n v="0"/>
    <n v="807300.56"/>
    <n v="0"/>
    <n v="0"/>
    <n v="0"/>
    <n v="0"/>
    <n v="0"/>
    <n v="0"/>
    <n v="0"/>
    <n v="5651.1"/>
    <n v="5651.1"/>
    <n v="0"/>
    <n v="499391.53"/>
    <n v="5651.1"/>
  </r>
  <r>
    <n v="1"/>
    <d v="2021-10-01T00:00:00"/>
    <d v="2021-11-01T00:00:00"/>
    <n v="454"/>
    <x v="9"/>
    <n v="9739.48"/>
    <n v="9739.48"/>
    <n v="5.8000000000000003E-2"/>
    <n v="47.07"/>
    <n v="-678.19"/>
    <n v="0"/>
    <n v="0"/>
    <n v="0"/>
    <n v="0"/>
    <n v="0"/>
    <n v="0"/>
    <n v="0"/>
    <n v="0"/>
    <n v="0"/>
    <n v="0"/>
    <n v="0"/>
    <s v="CF-3924-Trailers"/>
    <x v="33"/>
    <n v="16"/>
    <s v="Nat Gas General Plant"/>
    <s v="3924-Transportation - Trailers"/>
    <n v="0"/>
    <n v="0"/>
    <x v="0"/>
    <n v="0"/>
    <n v="0"/>
    <n v="0"/>
    <n v="9739.48"/>
    <n v="0"/>
    <n v="0"/>
    <n v="0"/>
    <n v="0"/>
    <n v="0"/>
    <n v="0"/>
    <n v="0"/>
    <n v="47.07"/>
    <n v="47.07"/>
    <n v="0"/>
    <n v="-678.19"/>
    <n v="47.07"/>
  </r>
  <r>
    <n v="1"/>
    <d v="2021-10-01T00:00:00"/>
    <d v="2021-11-01T00:00:00"/>
    <n v="454"/>
    <x v="10"/>
    <n v="9739.48"/>
    <n v="9739.48"/>
    <n v="5.8000000000000003E-2"/>
    <n v="47.07"/>
    <n v="-631.12"/>
    <n v="0"/>
    <n v="0"/>
    <n v="0"/>
    <n v="0"/>
    <n v="0"/>
    <n v="0"/>
    <n v="0"/>
    <n v="0"/>
    <n v="0"/>
    <n v="0"/>
    <n v="0"/>
    <s v="CF-3924-Trailers"/>
    <x v="33"/>
    <n v="16"/>
    <s v="Nat Gas General Plant"/>
    <s v="3924-Transportation - Trailers"/>
    <n v="0"/>
    <n v="0"/>
    <x v="0"/>
    <n v="0"/>
    <n v="0"/>
    <n v="0"/>
    <n v="9739.48"/>
    <n v="0"/>
    <n v="0"/>
    <n v="0"/>
    <n v="0"/>
    <n v="0"/>
    <n v="0"/>
    <n v="0"/>
    <n v="47.07"/>
    <n v="47.07"/>
    <n v="0"/>
    <n v="-631.12"/>
    <n v="47.07"/>
  </r>
  <r>
    <n v="1"/>
    <d v="2021-10-01T00:00:00"/>
    <d v="2021-11-01T00:00:00"/>
    <n v="455"/>
    <x v="9"/>
    <n v="339075.33"/>
    <n v="339075.33"/>
    <n v="6.6666699999999995E-2"/>
    <n v="1883.75"/>
    <n v="168009.4"/>
    <n v="0"/>
    <n v="0"/>
    <n v="0"/>
    <n v="0"/>
    <n v="0"/>
    <n v="0"/>
    <n v="0"/>
    <n v="0"/>
    <n v="0"/>
    <n v="112.59"/>
    <n v="0"/>
    <s v="CF-3940-Tools/Shop Eq"/>
    <x v="35"/>
    <n v="16"/>
    <s v="Nat Gas General Plant"/>
    <s v="394-Tools, Shop &amp; Garage Equip"/>
    <n v="0"/>
    <n v="-2439"/>
    <x v="0"/>
    <n v="0"/>
    <n v="0"/>
    <n v="0"/>
    <n v="339075.33"/>
    <n v="0"/>
    <n v="0"/>
    <n v="0"/>
    <n v="0"/>
    <n v="0"/>
    <n v="0"/>
    <n v="0"/>
    <n v="1883.75"/>
    <n v="1996.34"/>
    <n v="0"/>
    <n v="168009.4"/>
    <n v="1996.34"/>
  </r>
  <r>
    <n v="1"/>
    <d v="2021-10-01T00:00:00"/>
    <d v="2021-11-01T00:00:00"/>
    <n v="455"/>
    <x v="10"/>
    <n v="346278.75"/>
    <n v="346278.75"/>
    <n v="6.6666699999999995E-2"/>
    <n v="1923.77"/>
    <n v="170045.76"/>
    <n v="0"/>
    <n v="0"/>
    <n v="0"/>
    <n v="0"/>
    <n v="0"/>
    <n v="0"/>
    <n v="0"/>
    <n v="0"/>
    <n v="0"/>
    <n v="112.59"/>
    <n v="0"/>
    <s v="CF-3940-Tools/Shop Eq"/>
    <x v="35"/>
    <n v="16"/>
    <s v="Nat Gas General Plant"/>
    <s v="394-Tools, Shop &amp; Garage Equip"/>
    <n v="0"/>
    <n v="0"/>
    <x v="0"/>
    <n v="0"/>
    <n v="0"/>
    <n v="0"/>
    <n v="346278.75"/>
    <n v="0"/>
    <n v="0"/>
    <n v="0"/>
    <n v="0"/>
    <n v="0"/>
    <n v="0"/>
    <n v="0"/>
    <n v="1923.77"/>
    <n v="2036.36"/>
    <n v="0"/>
    <n v="170045.76"/>
    <n v="2036.36"/>
  </r>
  <r>
    <n v="1"/>
    <d v="2021-10-01T00:00:00"/>
    <d v="2021-11-01T00:00:00"/>
    <n v="456"/>
    <x v="9"/>
    <n v="452230.64"/>
    <n v="452230.64"/>
    <n v="5.0999999999999997E-2"/>
    <n v="1921.98"/>
    <n v="562708.73"/>
    <n v="0"/>
    <n v="0"/>
    <n v="-1921.98"/>
    <n v="0"/>
    <n v="0"/>
    <n v="0"/>
    <n v="0"/>
    <n v="0"/>
    <n v="0"/>
    <n v="0"/>
    <n v="0"/>
    <s v="CF-3960-Pwr Op Equip"/>
    <x v="36"/>
    <n v="16"/>
    <s v="Nat Gas General Plant"/>
    <s v="396-Power Operated Equipment"/>
    <n v="0"/>
    <n v="0"/>
    <x v="0"/>
    <n v="0"/>
    <n v="0"/>
    <n v="0"/>
    <n v="452230.64"/>
    <n v="0"/>
    <n v="0"/>
    <n v="0"/>
    <n v="0"/>
    <n v="0"/>
    <n v="0"/>
    <n v="0"/>
    <n v="0"/>
    <n v="0"/>
    <n v="0"/>
    <n v="562708.73"/>
    <n v="0"/>
  </r>
  <r>
    <n v="1"/>
    <d v="2021-10-01T00:00:00"/>
    <d v="2021-11-01T00:00:00"/>
    <n v="456"/>
    <x v="10"/>
    <n v="452230.64"/>
    <n v="452230.64"/>
    <n v="5.0999999999999997E-2"/>
    <n v="1921.98"/>
    <n v="562708.73"/>
    <n v="0"/>
    <n v="0"/>
    <n v="-1921.98"/>
    <n v="0"/>
    <n v="0"/>
    <n v="0"/>
    <n v="0"/>
    <n v="0"/>
    <n v="0"/>
    <n v="0"/>
    <n v="0"/>
    <s v="CF-3960-Pwr Op Equip"/>
    <x v="36"/>
    <n v="16"/>
    <s v="Nat Gas General Plant"/>
    <s v="396-Power Operated Equipment"/>
    <n v="0"/>
    <n v="0"/>
    <x v="0"/>
    <n v="0"/>
    <n v="0"/>
    <n v="0"/>
    <n v="452230.64"/>
    <n v="0"/>
    <n v="0"/>
    <n v="0"/>
    <n v="0"/>
    <n v="0"/>
    <n v="0"/>
    <n v="0"/>
    <n v="0"/>
    <n v="0"/>
    <n v="0"/>
    <n v="562708.73"/>
    <n v="0"/>
  </r>
  <r>
    <n v="1"/>
    <d v="2021-10-01T00:00:00"/>
    <d v="2021-11-01T00:00:00"/>
    <n v="457"/>
    <x v="9"/>
    <n v="902751.75"/>
    <n v="902751.75"/>
    <n v="7.6923080000000005E-2"/>
    <n v="5786.87"/>
    <n v="442492.69"/>
    <n v="0"/>
    <n v="0"/>
    <n v="0"/>
    <n v="0"/>
    <n v="0"/>
    <n v="0"/>
    <n v="0"/>
    <n v="0"/>
    <n v="0"/>
    <n v="-5388.92"/>
    <n v="0"/>
    <s v="CF-3970-Comm Eq"/>
    <x v="37"/>
    <n v="16"/>
    <s v="Nat Gas General Plant"/>
    <s v="397-Communication Equipment"/>
    <n v="0"/>
    <n v="0"/>
    <x v="0"/>
    <n v="0"/>
    <n v="0"/>
    <n v="0"/>
    <n v="902751.75"/>
    <n v="0"/>
    <n v="0"/>
    <n v="0"/>
    <n v="0"/>
    <n v="0"/>
    <n v="0"/>
    <n v="0"/>
    <n v="5786.87"/>
    <n v="397.94999999999982"/>
    <n v="0"/>
    <n v="442492.69"/>
    <n v="397.94999999999982"/>
  </r>
  <r>
    <n v="1"/>
    <d v="2021-10-01T00:00:00"/>
    <d v="2021-11-01T00:00:00"/>
    <n v="457"/>
    <x v="10"/>
    <n v="902751.75"/>
    <n v="902751.75"/>
    <n v="7.6923080000000005E-2"/>
    <n v="5786.87"/>
    <n v="442890.64"/>
    <n v="0"/>
    <n v="0"/>
    <n v="0"/>
    <n v="0"/>
    <n v="0"/>
    <n v="0"/>
    <n v="0"/>
    <n v="0"/>
    <n v="0"/>
    <n v="-5388.92"/>
    <n v="0"/>
    <s v="CF-3970-Comm Eq"/>
    <x v="37"/>
    <n v="16"/>
    <s v="Nat Gas General Plant"/>
    <s v="397-Communication Equipment"/>
    <n v="0"/>
    <n v="0"/>
    <x v="0"/>
    <n v="0"/>
    <n v="0"/>
    <n v="0"/>
    <n v="902751.75"/>
    <n v="0"/>
    <n v="0"/>
    <n v="0"/>
    <n v="0"/>
    <n v="0"/>
    <n v="0"/>
    <n v="0"/>
    <n v="5786.87"/>
    <n v="397.94999999999982"/>
    <n v="0"/>
    <n v="442890.64"/>
    <n v="397.94999999999982"/>
  </r>
  <r>
    <n v="1"/>
    <d v="2021-10-01T00:00:00"/>
    <d v="2021-11-01T00:00:00"/>
    <n v="458"/>
    <x v="9"/>
    <n v="20124.740000000002"/>
    <n v="20124.740000000002"/>
    <n v="7.6923080000000005E-2"/>
    <n v="129"/>
    <n v="6234.04"/>
    <n v="0"/>
    <n v="0"/>
    <n v="0"/>
    <n v="0"/>
    <n v="0"/>
    <n v="0"/>
    <n v="0"/>
    <n v="0"/>
    <n v="0"/>
    <n v="0"/>
    <n v="0"/>
    <s v="CF-3971-DCU/AMR"/>
    <x v="38"/>
    <n v="16"/>
    <s v="Nat Gas General Plant"/>
    <s v="397-Communication Equipment"/>
    <n v="0"/>
    <n v="0"/>
    <x v="0"/>
    <n v="0"/>
    <n v="0"/>
    <n v="0"/>
    <n v="20124.740000000002"/>
    <n v="0"/>
    <n v="0"/>
    <n v="0"/>
    <n v="0"/>
    <n v="0"/>
    <n v="0"/>
    <n v="0"/>
    <n v="129"/>
    <n v="129"/>
    <n v="0"/>
    <n v="6234.04"/>
    <n v="129"/>
  </r>
  <r>
    <n v="1"/>
    <d v="2021-10-01T00:00:00"/>
    <d v="2021-11-01T00:00:00"/>
    <n v="458"/>
    <x v="10"/>
    <n v="20124.740000000002"/>
    <n v="20124.740000000002"/>
    <n v="7.6923080000000005E-2"/>
    <n v="129"/>
    <n v="6363.04"/>
    <n v="0"/>
    <n v="0"/>
    <n v="0"/>
    <n v="0"/>
    <n v="0"/>
    <n v="0"/>
    <n v="0"/>
    <n v="0"/>
    <n v="0"/>
    <n v="0"/>
    <n v="0"/>
    <s v="CF-3971-DCU/AMR"/>
    <x v="38"/>
    <n v="16"/>
    <s v="Nat Gas General Plant"/>
    <s v="397-Communication Equipment"/>
    <n v="0"/>
    <n v="0"/>
    <x v="0"/>
    <n v="0"/>
    <n v="0"/>
    <n v="0"/>
    <n v="20124.740000000002"/>
    <n v="0"/>
    <n v="0"/>
    <n v="0"/>
    <n v="0"/>
    <n v="0"/>
    <n v="0"/>
    <n v="0"/>
    <n v="129"/>
    <n v="129"/>
    <n v="0"/>
    <n v="6363.04"/>
    <n v="129"/>
  </r>
  <r>
    <n v="1"/>
    <d v="2021-10-01T00:00:00"/>
    <d v="2021-11-01T00:00:00"/>
    <n v="459"/>
    <x v="9"/>
    <n v="42473.919999999998"/>
    <n v="42473.919999999998"/>
    <n v="5.8823529999999999E-2"/>
    <n v="208.21"/>
    <n v="20206.09"/>
    <n v="0"/>
    <n v="0"/>
    <n v="0"/>
    <n v="0"/>
    <n v="0"/>
    <n v="0"/>
    <n v="0"/>
    <n v="0"/>
    <n v="0"/>
    <n v="-446.09"/>
    <n v="0"/>
    <s v="CF-3980-Misc Equip"/>
    <x v="39"/>
    <n v="16"/>
    <s v="Nat Gas General Plant"/>
    <s v="398-Miscellaneous Equipment"/>
    <n v="0"/>
    <n v="0"/>
    <x v="0"/>
    <n v="0"/>
    <n v="0"/>
    <n v="0"/>
    <n v="42473.919999999998"/>
    <n v="0"/>
    <n v="0"/>
    <n v="0"/>
    <n v="0"/>
    <n v="0"/>
    <n v="0"/>
    <n v="0"/>
    <n v="208.21"/>
    <n v="-237.87999999999997"/>
    <n v="0"/>
    <n v="20206.09"/>
    <n v="-237.87999999999997"/>
  </r>
  <r>
    <n v="1"/>
    <d v="2021-10-01T00:00:00"/>
    <d v="2021-11-01T00:00:00"/>
    <n v="459"/>
    <x v="10"/>
    <n v="42473.919999999998"/>
    <n v="42473.919999999998"/>
    <n v="5.8823529999999999E-2"/>
    <n v="208.21"/>
    <n v="19968.21"/>
    <n v="0"/>
    <n v="0"/>
    <n v="0"/>
    <n v="0"/>
    <n v="0"/>
    <n v="0"/>
    <n v="0"/>
    <n v="0"/>
    <n v="0"/>
    <n v="-446.09"/>
    <n v="0"/>
    <s v="CF-3980-Misc Equip"/>
    <x v="39"/>
    <n v="16"/>
    <s v="Nat Gas General Plant"/>
    <s v="398-Miscellaneous Equipment"/>
    <n v="0"/>
    <n v="0"/>
    <x v="0"/>
    <n v="0"/>
    <n v="0"/>
    <n v="0"/>
    <n v="42473.919999999998"/>
    <n v="0"/>
    <n v="0"/>
    <n v="0"/>
    <n v="0"/>
    <n v="0"/>
    <n v="0"/>
    <n v="0"/>
    <n v="208.21"/>
    <n v="-237.87999999999997"/>
    <n v="0"/>
    <n v="19968.21"/>
    <n v="-237.87999999999997"/>
  </r>
  <r>
    <n v="1"/>
    <d v="2021-10-01T00:00:00"/>
    <d v="2021-11-01T00:00:00"/>
    <n v="460"/>
    <x v="9"/>
    <n v="19074.7"/>
    <n v="19074.7"/>
    <n v="5.8823529999999999E-2"/>
    <n v="93.5"/>
    <n v="10819.1"/>
    <n v="0"/>
    <n v="0"/>
    <n v="0"/>
    <n v="0"/>
    <n v="0"/>
    <n v="0"/>
    <n v="0"/>
    <n v="0"/>
    <n v="0"/>
    <n v="130.16999999999999"/>
    <n v="0"/>
    <s v="CF-398A-Alloc Misc Equip"/>
    <x v="40"/>
    <n v="16"/>
    <s v="Nat Gas General Plant"/>
    <s v="398-Miscellaneous Equipment"/>
    <n v="0"/>
    <n v="0"/>
    <x v="0"/>
    <n v="0"/>
    <n v="0"/>
    <n v="0"/>
    <n v="19074.7"/>
    <n v="0"/>
    <n v="0"/>
    <n v="0"/>
    <n v="0"/>
    <n v="0"/>
    <n v="0"/>
    <n v="0"/>
    <n v="93.5"/>
    <n v="223.67"/>
    <n v="0"/>
    <n v="10819.1"/>
    <n v="223.67"/>
  </r>
  <r>
    <n v="1"/>
    <d v="2021-10-01T00:00:00"/>
    <d v="2021-11-01T00:00:00"/>
    <n v="460"/>
    <x v="10"/>
    <n v="19074.7"/>
    <n v="19074.7"/>
    <n v="5.8823529999999999E-2"/>
    <n v="93.5"/>
    <n v="11042.77"/>
    <n v="0"/>
    <n v="0"/>
    <n v="0"/>
    <n v="0"/>
    <n v="0"/>
    <n v="0"/>
    <n v="0"/>
    <n v="0"/>
    <n v="0"/>
    <n v="130.16999999999999"/>
    <n v="0"/>
    <s v="CF-398A-Alloc Misc Equip"/>
    <x v="40"/>
    <n v="16"/>
    <s v="Nat Gas General Plant"/>
    <s v="398-Miscellaneous Equipment"/>
    <n v="0"/>
    <n v="0"/>
    <x v="0"/>
    <n v="0"/>
    <n v="0"/>
    <n v="0"/>
    <n v="19074.7"/>
    <n v="0"/>
    <n v="0"/>
    <n v="0"/>
    <n v="0"/>
    <n v="0"/>
    <n v="0"/>
    <n v="0"/>
    <n v="93.5"/>
    <n v="223.67"/>
    <n v="0"/>
    <n v="11042.77"/>
    <n v="223.67"/>
  </r>
  <r>
    <n v="1"/>
    <d v="2021-10-01T00:00:00"/>
    <d v="2021-11-01T00:00:00"/>
    <n v="524"/>
    <x v="9"/>
    <n v="0"/>
    <n v="0"/>
    <n v="0"/>
    <n v="0"/>
    <n v="0"/>
    <n v="0"/>
    <n v="0"/>
    <n v="0"/>
    <n v="0"/>
    <n v="0"/>
    <n v="0"/>
    <n v="0"/>
    <n v="0"/>
    <n v="0"/>
    <n v="0"/>
    <n v="0"/>
    <s v="FC-1210-Plant Non-Utility Prop-land"/>
    <x v="52"/>
    <n v="5"/>
    <s v="Common Land&amp;Land Rights"/>
    <s v="121-Plant Non-Utility Prop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524"/>
    <x v="10"/>
    <n v="0"/>
    <n v="0"/>
    <n v="0"/>
    <n v="0"/>
    <n v="0"/>
    <n v="0"/>
    <n v="0"/>
    <n v="0"/>
    <n v="0"/>
    <n v="0"/>
    <n v="0"/>
    <n v="0"/>
    <n v="0"/>
    <n v="0"/>
    <n v="0"/>
    <n v="0"/>
    <s v="FC-1210-Plant Non-Utility Prop-land"/>
    <x v="52"/>
    <n v="5"/>
    <s v="Common Land&amp;Land Rights"/>
    <s v="121-Plant Non-Utility Prop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92"/>
    <x v="9"/>
    <n v="0"/>
    <n v="0"/>
    <n v="0"/>
    <n v="0"/>
    <n v="0"/>
    <n v="0"/>
    <n v="0"/>
    <n v="0"/>
    <n v="0"/>
    <n v="0"/>
    <n v="0"/>
    <n v="0"/>
    <n v="0"/>
    <n v="0"/>
    <n v="0"/>
    <n v="0"/>
    <s v="FC-1210-Plant Non-Utility Prop-Oth"/>
    <x v="52"/>
    <n v="4"/>
    <s v="Common Intangible Plant"/>
    <s v="121-Plant Non-Utility Prop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92"/>
    <x v="10"/>
    <n v="0"/>
    <n v="0"/>
    <n v="0"/>
    <n v="0"/>
    <n v="0"/>
    <n v="0"/>
    <n v="0"/>
    <n v="0"/>
    <n v="0"/>
    <n v="0"/>
    <n v="0"/>
    <n v="0"/>
    <n v="0"/>
    <n v="0"/>
    <n v="0"/>
    <n v="0"/>
    <s v="FC-1210-Plant Non-Utility Prop-Oth"/>
    <x v="52"/>
    <n v="4"/>
    <s v="Common Intangible Plant"/>
    <s v="121-Plant Non-Utility Prop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314"/>
    <x v="9"/>
    <n v="0"/>
    <n v="0"/>
    <n v="0"/>
    <n v="0"/>
    <n v="0"/>
    <n v="0"/>
    <n v="0"/>
    <n v="0"/>
    <n v="0"/>
    <n v="0"/>
    <n v="0"/>
    <n v="0"/>
    <n v="0"/>
    <n v="0"/>
    <n v="0"/>
    <n v="0"/>
    <s v="FC-3030-Misc Intangable Plant"/>
    <x v="43"/>
    <n v="4"/>
    <s v="Common Intangible Plant"/>
    <s v="303-Miscellaneous Intangible Plant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314"/>
    <x v="10"/>
    <n v="0"/>
    <n v="0"/>
    <n v="0"/>
    <n v="0"/>
    <n v="0"/>
    <n v="0"/>
    <n v="0"/>
    <n v="0"/>
    <n v="0"/>
    <n v="0"/>
    <n v="0"/>
    <n v="0"/>
    <n v="0"/>
    <n v="0"/>
    <n v="0"/>
    <n v="0"/>
    <s v="FC-3030-Misc Intangable Plant"/>
    <x v="43"/>
    <n v="4"/>
    <s v="Common Intangible Plant"/>
    <s v="303-Miscellaneous Intangible Plant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315"/>
    <x v="9"/>
    <n v="596857.97"/>
    <n v="596857.97"/>
    <n v="0"/>
    <n v="0"/>
    <n v="0"/>
    <n v="0"/>
    <n v="0"/>
    <n v="0"/>
    <n v="0"/>
    <n v="0"/>
    <n v="0"/>
    <n v="0"/>
    <n v="0"/>
    <n v="0"/>
    <n v="0"/>
    <n v="0"/>
    <s v="FC-3890-Land &amp; Land Rights"/>
    <x v="21"/>
    <n v="5"/>
    <s v="Common Land&amp;Land Rights"/>
    <s v="389-Land - General"/>
    <n v="0"/>
    <n v="0"/>
    <x v="4"/>
    <n v="0"/>
    <n v="0"/>
    <n v="0"/>
    <n v="596857.97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315"/>
    <x v="10"/>
    <n v="596857.97"/>
    <n v="596857.97"/>
    <n v="0"/>
    <n v="0"/>
    <n v="0"/>
    <n v="0"/>
    <n v="0"/>
    <n v="0"/>
    <n v="0"/>
    <n v="0"/>
    <n v="0"/>
    <n v="0"/>
    <n v="0"/>
    <n v="0"/>
    <n v="0"/>
    <n v="0"/>
    <s v="FC-3890-Land &amp; Land Rights"/>
    <x v="21"/>
    <n v="5"/>
    <s v="Common Land&amp;Land Rights"/>
    <s v="389-Land - General"/>
    <n v="0"/>
    <n v="0"/>
    <x v="4"/>
    <n v="0"/>
    <n v="0"/>
    <n v="0"/>
    <n v="596857.97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316"/>
    <x v="9"/>
    <n v="7746101.1600000001"/>
    <n v="7746101.1600000001"/>
    <n v="2.3E-2"/>
    <n v="14846.69"/>
    <n v="389264.61"/>
    <n v="0"/>
    <n v="0"/>
    <n v="0"/>
    <n v="0"/>
    <n v="0"/>
    <n v="0"/>
    <n v="0"/>
    <n v="0"/>
    <n v="0"/>
    <n v="0"/>
    <n v="0"/>
    <s v="FC-3900-Struc&amp;Impr"/>
    <x v="23"/>
    <n v="6"/>
    <s v="Common Struct&amp;Improve"/>
    <s v="390-Structures and Improvements"/>
    <n v="0"/>
    <n v="0"/>
    <x v="4"/>
    <n v="0"/>
    <n v="0"/>
    <n v="0"/>
    <n v="7746101.1600000001"/>
    <n v="0"/>
    <n v="0"/>
    <n v="0"/>
    <n v="0"/>
    <n v="0"/>
    <n v="0"/>
    <n v="0"/>
    <n v="14846.69"/>
    <n v="14846.69"/>
    <n v="0"/>
    <n v="389264.61"/>
    <n v="14846.69"/>
  </r>
  <r>
    <n v="1"/>
    <d v="2021-10-01T00:00:00"/>
    <d v="2021-11-01T00:00:00"/>
    <n v="316"/>
    <x v="10"/>
    <n v="7746101.1600000001"/>
    <n v="7746101.1600000001"/>
    <n v="2.3E-2"/>
    <n v="14846.69"/>
    <n v="404111.3"/>
    <n v="0"/>
    <n v="0"/>
    <n v="0"/>
    <n v="0"/>
    <n v="0"/>
    <n v="0"/>
    <n v="0"/>
    <n v="0"/>
    <n v="0"/>
    <n v="0"/>
    <n v="0"/>
    <s v="FC-3900-Struc&amp;Impr"/>
    <x v="23"/>
    <n v="6"/>
    <s v="Common Struct&amp;Improve"/>
    <s v="390-Structures and Improvements"/>
    <n v="0"/>
    <n v="0"/>
    <x v="4"/>
    <n v="0"/>
    <n v="0"/>
    <n v="0"/>
    <n v="7746101.1600000001"/>
    <n v="0"/>
    <n v="0"/>
    <n v="0"/>
    <n v="0"/>
    <n v="0"/>
    <n v="0"/>
    <n v="0"/>
    <n v="14846.69"/>
    <n v="14846.69"/>
    <n v="0"/>
    <n v="404111.3"/>
    <n v="14846.69"/>
  </r>
  <r>
    <n v="1"/>
    <d v="2021-10-01T00:00:00"/>
    <d v="2021-11-01T00:00:00"/>
    <n v="317"/>
    <x v="9"/>
    <n v="742002.67"/>
    <n v="742002.67"/>
    <n v="7.1428569999999997E-2"/>
    <n v="4416.68"/>
    <n v="585194.52"/>
    <n v="0"/>
    <n v="0"/>
    <n v="0"/>
    <n v="0"/>
    <n v="0"/>
    <n v="0"/>
    <n v="0"/>
    <n v="0"/>
    <n v="0"/>
    <n v="14628.42"/>
    <n v="0"/>
    <s v="FC-3910-Offc Furn &amp; Eq"/>
    <x v="25"/>
    <n v="2"/>
    <s v="Common General Plant"/>
    <s v="391-Office Furniture and Equipment"/>
    <n v="0"/>
    <n v="0"/>
    <x v="4"/>
    <n v="0"/>
    <n v="0"/>
    <n v="0"/>
    <n v="742002.67"/>
    <n v="0"/>
    <n v="0"/>
    <n v="0"/>
    <n v="0"/>
    <n v="0"/>
    <n v="0"/>
    <n v="0"/>
    <n v="4416.68"/>
    <n v="19045.099999999999"/>
    <n v="0"/>
    <n v="585194.52"/>
    <n v="19045.099999999999"/>
  </r>
  <r>
    <n v="1"/>
    <d v="2021-10-01T00:00:00"/>
    <d v="2021-11-01T00:00:00"/>
    <n v="317"/>
    <x v="10"/>
    <n v="742002.67"/>
    <n v="742002.67"/>
    <n v="7.1428569999999997E-2"/>
    <n v="4416.68"/>
    <n v="604239.62"/>
    <n v="0"/>
    <n v="0"/>
    <n v="0"/>
    <n v="0"/>
    <n v="0"/>
    <n v="0"/>
    <n v="0"/>
    <n v="0"/>
    <n v="0"/>
    <n v="14628.42"/>
    <n v="0"/>
    <s v="FC-3910-Offc Furn &amp; Eq"/>
    <x v="25"/>
    <n v="2"/>
    <s v="Common General Plant"/>
    <s v="391-Office Furniture and Equipment"/>
    <n v="0"/>
    <n v="0"/>
    <x v="4"/>
    <n v="0"/>
    <n v="0"/>
    <n v="0"/>
    <n v="742002.67"/>
    <n v="0"/>
    <n v="0"/>
    <n v="0"/>
    <n v="0"/>
    <n v="0"/>
    <n v="0"/>
    <n v="0"/>
    <n v="4416.68"/>
    <n v="19045.099999999999"/>
    <n v="0"/>
    <n v="604239.62"/>
    <n v="19045.099999999999"/>
  </r>
  <r>
    <n v="1"/>
    <d v="2021-10-01T00:00:00"/>
    <d v="2021-11-01T00:00:00"/>
    <n v="318"/>
    <x v="9"/>
    <n v="64153.94"/>
    <n v="64153.94"/>
    <n v="0.1"/>
    <n v="534.62"/>
    <n v="-499130.91"/>
    <n v="0"/>
    <n v="0"/>
    <n v="0"/>
    <n v="0"/>
    <n v="0"/>
    <n v="0"/>
    <n v="0"/>
    <n v="0"/>
    <n v="0"/>
    <n v="-2355"/>
    <n v="0"/>
    <s v="FC-3912-Comp Hdwr"/>
    <x v="26"/>
    <n v="2"/>
    <s v="Common General Plant"/>
    <s v="391-Office Furniture and Equipment"/>
    <n v="0"/>
    <n v="0"/>
    <x v="4"/>
    <n v="0"/>
    <n v="0"/>
    <n v="0"/>
    <n v="64153.94"/>
    <n v="0"/>
    <n v="0"/>
    <n v="0"/>
    <n v="0"/>
    <n v="0"/>
    <n v="0"/>
    <n v="0"/>
    <n v="534.62"/>
    <n v="-1820.38"/>
    <n v="0"/>
    <n v="-499130.91"/>
    <n v="-1820.38"/>
  </r>
  <r>
    <n v="1"/>
    <d v="2021-10-01T00:00:00"/>
    <d v="2021-11-01T00:00:00"/>
    <n v="318"/>
    <x v="10"/>
    <n v="64153.94"/>
    <n v="64153.94"/>
    <n v="0.1"/>
    <n v="534.62"/>
    <n v="-500951.29"/>
    <n v="0"/>
    <n v="0"/>
    <n v="0"/>
    <n v="0"/>
    <n v="0"/>
    <n v="0"/>
    <n v="0"/>
    <n v="0"/>
    <n v="0"/>
    <n v="-2355"/>
    <n v="0"/>
    <s v="FC-3912-Comp Hdwr"/>
    <x v="26"/>
    <n v="2"/>
    <s v="Common General Plant"/>
    <s v="391-Office Furniture and Equipment"/>
    <n v="0"/>
    <n v="0"/>
    <x v="4"/>
    <n v="0"/>
    <n v="0"/>
    <n v="0"/>
    <n v="64153.94"/>
    <n v="0"/>
    <n v="0"/>
    <n v="0"/>
    <n v="0"/>
    <n v="0"/>
    <n v="0"/>
    <n v="0"/>
    <n v="534.62"/>
    <n v="-1820.38"/>
    <n v="0"/>
    <n v="-500951.29"/>
    <n v="-1820.38"/>
  </r>
  <r>
    <n v="1"/>
    <d v="2021-10-01T00:00:00"/>
    <d v="2021-11-01T00:00:00"/>
    <n v="319"/>
    <x v="9"/>
    <n v="432439.96"/>
    <n v="432439.96"/>
    <n v="0.05"/>
    <n v="1801.83"/>
    <n v="-130646.11"/>
    <n v="0"/>
    <n v="0"/>
    <n v="0"/>
    <n v="0"/>
    <n v="0"/>
    <n v="0"/>
    <n v="0"/>
    <n v="0"/>
    <n v="0"/>
    <n v="513.58000000000004"/>
    <n v="0"/>
    <s v="FC-3913-Furn &amp; Fix"/>
    <x v="27"/>
    <n v="2"/>
    <s v="Common General Plant"/>
    <s v="391-Office Furniture and Equipment"/>
    <n v="0"/>
    <n v="0"/>
    <x v="4"/>
    <n v="0"/>
    <n v="0"/>
    <n v="0"/>
    <n v="432439.96"/>
    <n v="0"/>
    <n v="0"/>
    <n v="0"/>
    <n v="0"/>
    <n v="0"/>
    <n v="0"/>
    <n v="0"/>
    <n v="1801.83"/>
    <n v="2315.41"/>
    <n v="0"/>
    <n v="-130646.11"/>
    <n v="2315.41"/>
  </r>
  <r>
    <n v="1"/>
    <d v="2021-10-01T00:00:00"/>
    <d v="2021-11-01T00:00:00"/>
    <n v="319"/>
    <x v="10"/>
    <n v="432439.96"/>
    <n v="432439.96"/>
    <n v="0.05"/>
    <n v="1801.83"/>
    <n v="-128330.7"/>
    <n v="0"/>
    <n v="0"/>
    <n v="0"/>
    <n v="0"/>
    <n v="0"/>
    <n v="0"/>
    <n v="0"/>
    <n v="0"/>
    <n v="0"/>
    <n v="513.58000000000004"/>
    <n v="0"/>
    <s v="FC-3913-Furn &amp; Fix"/>
    <x v="27"/>
    <n v="2"/>
    <s v="Common General Plant"/>
    <s v="391-Office Furniture and Equipment"/>
    <n v="0"/>
    <n v="0"/>
    <x v="4"/>
    <n v="0"/>
    <n v="0"/>
    <n v="0"/>
    <n v="432439.96"/>
    <n v="0"/>
    <n v="0"/>
    <n v="0"/>
    <n v="0"/>
    <n v="0"/>
    <n v="0"/>
    <n v="0"/>
    <n v="1801.83"/>
    <n v="2315.41"/>
    <n v="0"/>
    <n v="-128330.7"/>
    <n v="2315.41"/>
  </r>
  <r>
    <n v="1"/>
    <d v="2021-10-01T00:00:00"/>
    <d v="2021-11-01T00:00:00"/>
    <n v="320"/>
    <x v="9"/>
    <n v="917653.1"/>
    <n v="917653.1"/>
    <n v="0.1"/>
    <n v="7647.11"/>
    <n v="-852.36"/>
    <n v="0"/>
    <n v="0"/>
    <n v="0"/>
    <n v="0"/>
    <n v="0"/>
    <n v="0"/>
    <n v="0"/>
    <n v="0"/>
    <n v="0"/>
    <n v="-9973.25"/>
    <n v="0"/>
    <s v="FC-3914-Sys Sftwr"/>
    <x v="28"/>
    <n v="2"/>
    <s v="Common General Plant"/>
    <s v="391-Office Furniture and Equipment"/>
    <n v="0"/>
    <n v="0"/>
    <x v="4"/>
    <n v="0"/>
    <n v="0"/>
    <n v="0"/>
    <n v="917653.1"/>
    <n v="0"/>
    <n v="0"/>
    <n v="0"/>
    <n v="0"/>
    <n v="0"/>
    <n v="0"/>
    <n v="0"/>
    <n v="7647.1100000000006"/>
    <n v="-2326.1400000000003"/>
    <n v="0"/>
    <n v="-852.36"/>
    <n v="-2326.1400000000003"/>
  </r>
  <r>
    <n v="1"/>
    <d v="2021-10-01T00:00:00"/>
    <d v="2021-11-01T00:00:00"/>
    <n v="320"/>
    <x v="10"/>
    <n v="927709.92"/>
    <n v="927709.92"/>
    <n v="0.1"/>
    <n v="7730.92"/>
    <n v="-3094.69"/>
    <n v="0"/>
    <n v="0"/>
    <n v="0"/>
    <n v="0"/>
    <n v="0"/>
    <n v="0"/>
    <n v="0"/>
    <n v="0"/>
    <n v="0"/>
    <n v="-9973.25"/>
    <n v="0"/>
    <s v="FC-3914-Sys Sftwr"/>
    <x v="28"/>
    <n v="2"/>
    <s v="Common General Plant"/>
    <s v="391-Office Furniture and Equipment"/>
    <n v="0"/>
    <n v="0"/>
    <x v="4"/>
    <n v="0"/>
    <n v="0"/>
    <n v="0"/>
    <n v="927709.92"/>
    <n v="0"/>
    <n v="0"/>
    <n v="0"/>
    <n v="0"/>
    <n v="0"/>
    <n v="0"/>
    <n v="0"/>
    <n v="7730.92"/>
    <n v="-2242.33"/>
    <n v="0"/>
    <n v="-3094.69"/>
    <n v="-2242.33"/>
  </r>
  <r>
    <n v="1"/>
    <d v="2021-10-01T00:00:00"/>
    <d v="2021-11-01T00:00:00"/>
    <n v="321"/>
    <x v="9"/>
    <n v="258116.52"/>
    <n v="258116.52"/>
    <n v="0.17399999999999999"/>
    <n v="3742.69"/>
    <n v="148340.45000000001"/>
    <n v="0"/>
    <n v="0"/>
    <n v="0"/>
    <n v="0"/>
    <n v="0"/>
    <n v="0"/>
    <n v="0"/>
    <n v="0"/>
    <n v="0"/>
    <n v="0"/>
    <n v="0"/>
    <s v="FC-3921-Cars"/>
    <x v="31"/>
    <n v="2"/>
    <s v="Common General Plant"/>
    <s v="392-Transportation Equipment"/>
    <n v="0"/>
    <n v="0"/>
    <x v="4"/>
    <n v="0"/>
    <n v="0"/>
    <n v="0"/>
    <n v="258116.52"/>
    <n v="0"/>
    <n v="0"/>
    <n v="0"/>
    <n v="0"/>
    <n v="0"/>
    <n v="0"/>
    <n v="0"/>
    <n v="3742.69"/>
    <n v="3742.69"/>
    <n v="0"/>
    <n v="148340.45000000001"/>
    <n v="3742.69"/>
  </r>
  <r>
    <n v="1"/>
    <d v="2021-10-01T00:00:00"/>
    <d v="2021-11-01T00:00:00"/>
    <n v="321"/>
    <x v="10"/>
    <n v="258116.52"/>
    <n v="258116.52"/>
    <n v="0.17399999999999999"/>
    <n v="3742.69"/>
    <n v="152083.14000000001"/>
    <n v="0"/>
    <n v="0"/>
    <n v="0"/>
    <n v="0"/>
    <n v="0"/>
    <n v="0"/>
    <n v="0"/>
    <n v="0"/>
    <n v="0"/>
    <n v="0"/>
    <n v="0"/>
    <s v="FC-3921-Cars"/>
    <x v="31"/>
    <n v="2"/>
    <s v="Common General Plant"/>
    <s v="392-Transportation Equipment"/>
    <n v="0"/>
    <n v="0"/>
    <x v="4"/>
    <n v="0"/>
    <n v="0"/>
    <n v="0"/>
    <n v="258116.52"/>
    <n v="0"/>
    <n v="0"/>
    <n v="0"/>
    <n v="0"/>
    <n v="0"/>
    <n v="0"/>
    <n v="0"/>
    <n v="3742.69"/>
    <n v="3742.69"/>
    <n v="0"/>
    <n v="152083.14000000001"/>
    <n v="3742.69"/>
  </r>
  <r>
    <n v="1"/>
    <d v="2021-10-01T00:00:00"/>
    <d v="2021-11-01T00:00:00"/>
    <n v="322"/>
    <x v="9"/>
    <n v="763765.58"/>
    <n v="763765.58"/>
    <n v="8.4000000000000005E-2"/>
    <n v="5346.36"/>
    <n v="317336.96999999997"/>
    <n v="0"/>
    <n v="0"/>
    <n v="0"/>
    <n v="0"/>
    <n v="0"/>
    <n v="0"/>
    <n v="0"/>
    <n v="0"/>
    <n v="0"/>
    <n v="0"/>
    <n v="0"/>
    <s v="FC-3922-Lt Truck/Van"/>
    <x v="32"/>
    <n v="2"/>
    <s v="Common General Plant"/>
    <s v="392-Transportation Equipment"/>
    <n v="0"/>
    <n v="0"/>
    <x v="4"/>
    <n v="0"/>
    <n v="0"/>
    <n v="0"/>
    <n v="763765.58"/>
    <n v="0"/>
    <n v="0"/>
    <n v="0"/>
    <n v="0"/>
    <n v="0"/>
    <n v="0"/>
    <n v="0"/>
    <n v="5346.36"/>
    <n v="5346.36"/>
    <n v="0"/>
    <n v="317336.96999999997"/>
    <n v="5346.36"/>
  </r>
  <r>
    <n v="1"/>
    <d v="2021-10-01T00:00:00"/>
    <d v="2021-11-01T00:00:00"/>
    <n v="322"/>
    <x v="10"/>
    <n v="763765.58"/>
    <n v="763765.58"/>
    <n v="8.4000000000000005E-2"/>
    <n v="5346.36"/>
    <n v="322683.33"/>
    <n v="0"/>
    <n v="0"/>
    <n v="0"/>
    <n v="0"/>
    <n v="0"/>
    <n v="0"/>
    <n v="0"/>
    <n v="0"/>
    <n v="0"/>
    <n v="0"/>
    <n v="0"/>
    <s v="FC-3922-Lt Truck/Van"/>
    <x v="32"/>
    <n v="2"/>
    <s v="Common General Plant"/>
    <s v="392-Transportation Equipment"/>
    <n v="0"/>
    <n v="0"/>
    <x v="4"/>
    <n v="0"/>
    <n v="0"/>
    <n v="0"/>
    <n v="763765.58"/>
    <n v="0"/>
    <n v="0"/>
    <n v="0"/>
    <n v="0"/>
    <n v="0"/>
    <n v="0"/>
    <n v="0"/>
    <n v="5346.36"/>
    <n v="5346.36"/>
    <n v="0"/>
    <n v="322683.33"/>
    <n v="5346.36"/>
  </r>
  <r>
    <n v="1"/>
    <d v="2021-10-01T00:00:00"/>
    <d v="2021-11-01T00:00:00"/>
    <n v="323"/>
    <x v="9"/>
    <n v="640740.72"/>
    <n v="640740.72"/>
    <n v="7.6923080000000005E-2"/>
    <n v="4107.3100000000004"/>
    <n v="176612.75"/>
    <n v="0"/>
    <n v="0"/>
    <n v="0"/>
    <n v="0"/>
    <n v="0"/>
    <n v="0"/>
    <n v="0"/>
    <n v="0"/>
    <n v="0"/>
    <n v="2000.67"/>
    <n v="0"/>
    <s v="FC-3970-Comm Eq"/>
    <x v="37"/>
    <n v="2"/>
    <s v="Common General Plant"/>
    <s v="397-Communication Equipment"/>
    <n v="0"/>
    <n v="0"/>
    <x v="4"/>
    <n v="0"/>
    <n v="0"/>
    <n v="0"/>
    <n v="640740.72"/>
    <n v="0"/>
    <n v="0"/>
    <n v="0"/>
    <n v="0"/>
    <n v="0"/>
    <n v="0"/>
    <n v="0"/>
    <n v="4107.3100000000004"/>
    <n v="6107.9800000000005"/>
    <n v="0"/>
    <n v="176612.75"/>
    <n v="6107.9800000000005"/>
  </r>
  <r>
    <n v="1"/>
    <d v="2021-10-01T00:00:00"/>
    <d v="2021-11-01T00:00:00"/>
    <n v="323"/>
    <x v="10"/>
    <n v="640740.72"/>
    <n v="640740.72"/>
    <n v="7.6923080000000005E-2"/>
    <n v="4107.3100000000004"/>
    <n v="182720.73"/>
    <n v="0"/>
    <n v="0"/>
    <n v="0"/>
    <n v="0"/>
    <n v="0"/>
    <n v="0"/>
    <n v="0"/>
    <n v="0"/>
    <n v="0"/>
    <n v="2000.67"/>
    <n v="0"/>
    <s v="FC-3970-Comm Eq"/>
    <x v="37"/>
    <n v="2"/>
    <s v="Common General Plant"/>
    <s v="397-Communication Equipment"/>
    <n v="0"/>
    <n v="0"/>
    <x v="4"/>
    <n v="0"/>
    <n v="0"/>
    <n v="0"/>
    <n v="640740.72"/>
    <n v="0"/>
    <n v="0"/>
    <n v="0"/>
    <n v="0"/>
    <n v="0"/>
    <n v="0"/>
    <n v="0"/>
    <n v="4107.3100000000004"/>
    <n v="6107.9800000000005"/>
    <n v="0"/>
    <n v="182720.73"/>
    <n v="6107.9800000000005"/>
  </r>
  <r>
    <n v="1"/>
    <d v="2021-10-01T00:00:00"/>
    <d v="2021-11-01T00:00:00"/>
    <n v="324"/>
    <x v="9"/>
    <n v="32922.449999999997"/>
    <n v="32922.449999999997"/>
    <n v="5.8823529999999999E-2"/>
    <n v="161.38"/>
    <n v="7383.69"/>
    <n v="0"/>
    <n v="0"/>
    <n v="0"/>
    <n v="0"/>
    <n v="0"/>
    <n v="0"/>
    <n v="0"/>
    <n v="0"/>
    <n v="0"/>
    <n v="568.83000000000004"/>
    <n v="0"/>
    <s v="FC-3980-Misc Equip"/>
    <x v="39"/>
    <n v="2"/>
    <s v="Common General Plant"/>
    <s v="398-Miscellaneous Equipment"/>
    <n v="0"/>
    <n v="0"/>
    <x v="4"/>
    <n v="0"/>
    <n v="0"/>
    <n v="0"/>
    <n v="32922.449999999997"/>
    <n v="0"/>
    <n v="0"/>
    <n v="0"/>
    <n v="0"/>
    <n v="0"/>
    <n v="0"/>
    <n v="0"/>
    <n v="161.38"/>
    <n v="730.21"/>
    <n v="0"/>
    <n v="7383.69"/>
    <n v="730.21"/>
  </r>
  <r>
    <n v="1"/>
    <d v="2021-10-01T00:00:00"/>
    <d v="2021-11-01T00:00:00"/>
    <n v="324"/>
    <x v="10"/>
    <n v="32922.449999999997"/>
    <n v="32922.449999999997"/>
    <n v="5.8823529999999999E-2"/>
    <n v="161.38"/>
    <n v="8113.9"/>
    <n v="0"/>
    <n v="0"/>
    <n v="0"/>
    <n v="0"/>
    <n v="0"/>
    <n v="0"/>
    <n v="0"/>
    <n v="0"/>
    <n v="0"/>
    <n v="568.83000000000004"/>
    <n v="0"/>
    <s v="FC-3980-Misc Equip"/>
    <x v="39"/>
    <n v="2"/>
    <s v="Common General Plant"/>
    <s v="398-Miscellaneous Equipment"/>
    <n v="0"/>
    <n v="0"/>
    <x v="4"/>
    <n v="0"/>
    <n v="0"/>
    <n v="0"/>
    <n v="32922.449999999997"/>
    <n v="0"/>
    <n v="0"/>
    <n v="0"/>
    <n v="0"/>
    <n v="0"/>
    <n v="0"/>
    <n v="0"/>
    <n v="161.38"/>
    <n v="730.21"/>
    <n v="0"/>
    <n v="8113.9"/>
    <n v="730.21"/>
  </r>
  <r>
    <n v="1"/>
    <d v="2021-10-01T00:00:00"/>
    <d v="2021-11-01T00:00:00"/>
    <n v="325"/>
    <x v="9"/>
    <n v="0"/>
    <n v="0"/>
    <n v="0.2"/>
    <n v="0"/>
    <n v="0"/>
    <n v="0"/>
    <n v="0"/>
    <n v="0"/>
    <n v="0"/>
    <n v="0"/>
    <n v="0"/>
    <n v="0"/>
    <n v="0"/>
    <n v="0"/>
    <n v="0"/>
    <n v="0"/>
    <s v="FC-3990-Other Tang Prop"/>
    <x v="51"/>
    <n v="2"/>
    <s v="Common General Plant"/>
    <s v="399-Other Tangible Property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325"/>
    <x v="10"/>
    <n v="0"/>
    <n v="0"/>
    <n v="0.2"/>
    <n v="0"/>
    <n v="0"/>
    <n v="0"/>
    <n v="0"/>
    <n v="0"/>
    <n v="0"/>
    <n v="0"/>
    <n v="0"/>
    <n v="0"/>
    <n v="0"/>
    <n v="0"/>
    <n v="0"/>
    <n v="0"/>
    <s v="FC-3990-Other Tang Prop"/>
    <x v="51"/>
    <n v="2"/>
    <s v="Common General Plant"/>
    <s v="399-Other Tangible Property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919391"/>
    <x v="9"/>
    <n v="20500"/>
    <n v="20500"/>
    <n v="5.5E-2"/>
    <n v="93.96"/>
    <n v="1597.32"/>
    <n v="0"/>
    <n v="0"/>
    <n v="0"/>
    <n v="0"/>
    <n v="0"/>
    <n v="0"/>
    <n v="0"/>
    <n v="0"/>
    <n v="0"/>
    <n v="0"/>
    <n v="0"/>
    <s v="FI-3741-Land &amp; Land Rights"/>
    <x v="2"/>
    <n v="15"/>
    <s v="Nat Gas Distribution Plant"/>
    <s v="374-Land - Distribution"/>
    <n v="0"/>
    <n v="0"/>
    <x v="2"/>
    <n v="0"/>
    <n v="0"/>
    <n v="0"/>
    <n v="20500"/>
    <n v="0"/>
    <n v="0"/>
    <n v="0"/>
    <n v="0"/>
    <n v="0"/>
    <n v="0"/>
    <n v="0"/>
    <n v="93.960000000000008"/>
    <n v="93.96"/>
    <n v="0"/>
    <n v="1597.32"/>
    <n v="93.96"/>
  </r>
  <r>
    <n v="1"/>
    <d v="2021-10-01T00:00:00"/>
    <d v="2021-11-01T00:00:00"/>
    <n v="919391"/>
    <x v="10"/>
    <n v="20500"/>
    <n v="20500"/>
    <n v="5.5E-2"/>
    <n v="93.96"/>
    <n v="1691.28"/>
    <n v="0"/>
    <n v="0"/>
    <n v="0"/>
    <n v="0"/>
    <n v="0"/>
    <n v="0"/>
    <n v="0"/>
    <n v="0"/>
    <n v="0"/>
    <n v="0"/>
    <n v="0"/>
    <s v="FI-3741-Land &amp; Land Rights"/>
    <x v="2"/>
    <n v="15"/>
    <s v="Nat Gas Distribution Plant"/>
    <s v="374-Land - Distribution"/>
    <n v="0"/>
    <n v="0"/>
    <x v="2"/>
    <n v="0"/>
    <n v="0"/>
    <n v="0"/>
    <n v="20500"/>
    <n v="0"/>
    <n v="0"/>
    <n v="0"/>
    <n v="0"/>
    <n v="0"/>
    <n v="0"/>
    <n v="0"/>
    <n v="93.960000000000008"/>
    <n v="93.96"/>
    <n v="0"/>
    <n v="1691.28"/>
    <n v="93.96"/>
  </r>
  <r>
    <n v="1"/>
    <d v="2021-10-01T00:00:00"/>
    <d v="2021-11-01T00:00:00"/>
    <n v="501"/>
    <x v="9"/>
    <n v="462705.36"/>
    <n v="462705.36"/>
    <n v="1.8100000000000002E-2"/>
    <n v="697.91"/>
    <n v="139228.29999999999"/>
    <n v="0"/>
    <n v="0"/>
    <n v="0"/>
    <n v="0"/>
    <n v="0"/>
    <n v="0"/>
    <n v="0"/>
    <n v="0"/>
    <n v="0"/>
    <n v="0"/>
    <n v="0"/>
    <s v="FI-3761-Mains PL"/>
    <x v="5"/>
    <n v="15"/>
    <s v="Nat Gas Distribution Plant"/>
    <s v="3761-Mains - Plastic"/>
    <n v="0"/>
    <n v="0"/>
    <x v="2"/>
    <n v="111.82"/>
    <n v="51578.42"/>
    <n v="2.8999999999999998E-3"/>
    <n v="462705.36"/>
    <n v="0"/>
    <n v="0"/>
    <n v="0"/>
    <n v="0"/>
    <n v="0"/>
    <n v="0"/>
    <n v="111.82000000000001"/>
    <n v="697.91"/>
    <n v="697.91"/>
    <n v="111.82"/>
    <n v="190806.71999999997"/>
    <n v="809.73"/>
  </r>
  <r>
    <n v="1"/>
    <d v="2021-10-01T00:00:00"/>
    <d v="2021-11-01T00:00:00"/>
    <n v="501"/>
    <x v="10"/>
    <n v="462705.36"/>
    <n v="462705.36"/>
    <n v="1.8100000000000002E-2"/>
    <n v="697.91"/>
    <n v="139926.21"/>
    <n v="0"/>
    <n v="0"/>
    <n v="0"/>
    <n v="0"/>
    <n v="0"/>
    <n v="0"/>
    <n v="0"/>
    <n v="0"/>
    <n v="0"/>
    <n v="0"/>
    <n v="0"/>
    <s v="FI-3761-Mains PL"/>
    <x v="5"/>
    <n v="15"/>
    <s v="Nat Gas Distribution Plant"/>
    <s v="3761-Mains - Plastic"/>
    <n v="0"/>
    <n v="0"/>
    <x v="2"/>
    <n v="111.82"/>
    <n v="51690.239999999998"/>
    <n v="2.8999999999999998E-3"/>
    <n v="462705.36"/>
    <n v="0"/>
    <n v="0"/>
    <n v="0"/>
    <n v="0"/>
    <n v="0"/>
    <n v="0"/>
    <n v="111.82000000000001"/>
    <n v="697.91"/>
    <n v="697.91"/>
    <n v="111.82"/>
    <n v="191616.44999999998"/>
    <n v="809.73"/>
  </r>
  <r>
    <n v="1"/>
    <d v="2021-10-01T00:00:00"/>
    <d v="2021-11-01T00:00:00"/>
    <n v="502"/>
    <x v="9"/>
    <n v="887798.71"/>
    <n v="887798.71"/>
    <n v="1.719E-2"/>
    <n v="1271.77"/>
    <n v="310791.15000000002"/>
    <n v="0"/>
    <n v="0"/>
    <n v="0"/>
    <n v="0"/>
    <n v="0"/>
    <n v="0"/>
    <n v="0"/>
    <n v="0"/>
    <n v="0"/>
    <n v="0"/>
    <n v="0"/>
    <s v="FI-3762-Mains ST"/>
    <x v="6"/>
    <n v="15"/>
    <s v="Nat Gas Distribution Plant"/>
    <s v="3762-Mains - Other"/>
    <n v="0"/>
    <n v="0"/>
    <x v="2"/>
    <n v="355.86"/>
    <n v="104098.16"/>
    <n v="4.81E-3"/>
    <n v="887798.71"/>
    <n v="0"/>
    <n v="0"/>
    <n v="0"/>
    <n v="0"/>
    <n v="0"/>
    <n v="0"/>
    <n v="355.86"/>
    <n v="1271.77"/>
    <n v="1271.77"/>
    <n v="355.86"/>
    <n v="414889.31000000006"/>
    <n v="1627.63"/>
  </r>
  <r>
    <n v="1"/>
    <d v="2021-10-01T00:00:00"/>
    <d v="2021-11-01T00:00:00"/>
    <n v="502"/>
    <x v="10"/>
    <n v="887798.71"/>
    <n v="887798.71"/>
    <n v="1.719E-2"/>
    <n v="1271.77"/>
    <n v="312062.92"/>
    <n v="0"/>
    <n v="0"/>
    <n v="0"/>
    <n v="0"/>
    <n v="0"/>
    <n v="0"/>
    <n v="0"/>
    <n v="0"/>
    <n v="0"/>
    <n v="0"/>
    <n v="0"/>
    <s v="FI-3762-Mains ST"/>
    <x v="6"/>
    <n v="15"/>
    <s v="Nat Gas Distribution Plant"/>
    <s v="3762-Mains - Other"/>
    <n v="0"/>
    <n v="0"/>
    <x v="2"/>
    <n v="355.86"/>
    <n v="104454.02"/>
    <n v="4.81E-3"/>
    <n v="887798.71"/>
    <n v="0"/>
    <n v="0"/>
    <n v="0"/>
    <n v="0"/>
    <n v="0"/>
    <n v="0"/>
    <n v="355.86"/>
    <n v="1271.77"/>
    <n v="1271.77"/>
    <n v="355.86"/>
    <n v="416516.94"/>
    <n v="1627.63"/>
  </r>
  <r>
    <n v="1"/>
    <d v="2021-10-01T00:00:00"/>
    <d v="2021-11-01T00:00:00"/>
    <n v="503"/>
    <x v="9"/>
    <n v="465762.02"/>
    <n v="465762.02"/>
    <n v="3.3329999999999999E-2"/>
    <n v="1293.6500000000001"/>
    <n v="138396.16"/>
    <n v="0"/>
    <n v="0"/>
    <n v="0"/>
    <n v="0"/>
    <n v="0"/>
    <n v="0"/>
    <n v="0"/>
    <n v="0"/>
    <n v="0"/>
    <n v="0"/>
    <n v="0"/>
    <s v="FI-3780-M&amp;R Stat Eq-Gen"/>
    <x v="8"/>
    <n v="15"/>
    <s v="Nat Gas Distribution Plant"/>
    <s v="378-M&amp;R Stat Equip-Gen"/>
    <n v="0"/>
    <n v="0"/>
    <x v="2"/>
    <n v="64.819999999999993"/>
    <n v="-4099.6099999999997"/>
    <n v="1.67E-3"/>
    <n v="465762.02"/>
    <n v="0"/>
    <n v="0"/>
    <n v="0"/>
    <n v="0"/>
    <n v="0"/>
    <n v="0"/>
    <n v="64.820000000000007"/>
    <n v="1293.6500000000001"/>
    <n v="1293.6500000000001"/>
    <n v="64.819999999999993"/>
    <n v="134296.55000000002"/>
    <n v="1358.47"/>
  </r>
  <r>
    <n v="1"/>
    <d v="2021-10-01T00:00:00"/>
    <d v="2021-11-01T00:00:00"/>
    <n v="503"/>
    <x v="10"/>
    <n v="465762.02"/>
    <n v="465762.02"/>
    <n v="3.3329999999999999E-2"/>
    <n v="1293.6500000000001"/>
    <n v="139689.81"/>
    <n v="0"/>
    <n v="0"/>
    <n v="0"/>
    <n v="0"/>
    <n v="0"/>
    <n v="0"/>
    <n v="0"/>
    <n v="0"/>
    <n v="0"/>
    <n v="0"/>
    <n v="0"/>
    <s v="FI-3780-M&amp;R Stat Eq-Gen"/>
    <x v="8"/>
    <n v="15"/>
    <s v="Nat Gas Distribution Plant"/>
    <s v="378-M&amp;R Stat Equip-Gen"/>
    <n v="0"/>
    <n v="0"/>
    <x v="2"/>
    <n v="64.819999999999993"/>
    <n v="-4034.79"/>
    <n v="1.67E-3"/>
    <n v="465762.02"/>
    <n v="0"/>
    <n v="0"/>
    <n v="0"/>
    <n v="0"/>
    <n v="0"/>
    <n v="0"/>
    <n v="64.820000000000007"/>
    <n v="1293.6500000000001"/>
    <n v="1293.6500000000001"/>
    <n v="64.819999999999993"/>
    <n v="135655.01999999999"/>
    <n v="1358.47"/>
  </r>
  <r>
    <n v="1"/>
    <d v="2021-10-01T00:00:00"/>
    <d v="2021-11-01T00:00:00"/>
    <n v="504"/>
    <x v="9"/>
    <n v="9374.42"/>
    <n v="9374.42"/>
    <n v="2.9520000000000001E-2"/>
    <n v="23.06"/>
    <n v="1138.08"/>
    <n v="0"/>
    <n v="0"/>
    <n v="0"/>
    <n v="0"/>
    <n v="0"/>
    <n v="0"/>
    <n v="0"/>
    <n v="0"/>
    <n v="0"/>
    <n v="0"/>
    <n v="0"/>
    <s v="FI-3790-M&amp;R Stat Eq-CGate"/>
    <x v="9"/>
    <n v="15"/>
    <s v="Nat Gas Distribution Plant"/>
    <s v="379-M&amp;R Stat Equip-Cgate"/>
    <n v="0"/>
    <n v="0"/>
    <x v="2"/>
    <n v="1.1599999999999999"/>
    <n v="-767.12"/>
    <n v="1.48E-3"/>
    <n v="9374.42"/>
    <n v="0"/>
    <n v="0"/>
    <n v="0"/>
    <n v="0"/>
    <n v="0"/>
    <n v="0"/>
    <n v="1.1599999999999999"/>
    <n v="23.06"/>
    <n v="23.06"/>
    <n v="1.1599999999999999"/>
    <n v="370.95999999999992"/>
    <n v="24.22"/>
  </r>
  <r>
    <n v="1"/>
    <d v="2021-10-01T00:00:00"/>
    <d v="2021-11-01T00:00:00"/>
    <n v="504"/>
    <x v="10"/>
    <n v="15763.74"/>
    <n v="15763.74"/>
    <n v="2.9520000000000001E-2"/>
    <n v="38.78"/>
    <n v="1176.8599999999999"/>
    <n v="0"/>
    <n v="0"/>
    <n v="0"/>
    <n v="0"/>
    <n v="0"/>
    <n v="0"/>
    <n v="0"/>
    <n v="0"/>
    <n v="0"/>
    <n v="0"/>
    <n v="0"/>
    <s v="FI-3790-M&amp;R Stat Eq-CGate"/>
    <x v="9"/>
    <n v="15"/>
    <s v="Nat Gas Distribution Plant"/>
    <s v="379-M&amp;R Stat Equip-Cgate"/>
    <n v="0"/>
    <n v="0"/>
    <x v="2"/>
    <n v="1.94"/>
    <n v="-765.18"/>
    <n v="1.48E-3"/>
    <n v="15763.74"/>
    <n v="0"/>
    <n v="0"/>
    <n v="0"/>
    <n v="0"/>
    <n v="0"/>
    <n v="0"/>
    <n v="1.94"/>
    <n v="38.78"/>
    <n v="38.78"/>
    <n v="1.94"/>
    <n v="411.67999999999995"/>
    <n v="40.72"/>
  </r>
  <r>
    <n v="1"/>
    <d v="2021-10-01T00:00:00"/>
    <d v="2021-11-01T00:00:00"/>
    <n v="505"/>
    <x v="9"/>
    <n v="105303.03999999999"/>
    <n v="105303.03999999999"/>
    <n v="1.8030000000000001E-2"/>
    <n v="158.22"/>
    <n v="120983.9"/>
    <n v="0"/>
    <n v="0"/>
    <n v="-158.22"/>
    <n v="0"/>
    <n v="0"/>
    <n v="0"/>
    <n v="0"/>
    <n v="0"/>
    <n v="0"/>
    <n v="0"/>
    <n v="0"/>
    <s v="FI-3801-Services PL"/>
    <x v="10"/>
    <n v="15"/>
    <s v="Nat Gas Distribution Plant"/>
    <s v="3801-Services - Plastic"/>
    <n v="0"/>
    <n v="0"/>
    <x v="2"/>
    <n v="34.840000000000003"/>
    <n v="13388.22"/>
    <n v="3.9699999999999996E-3"/>
    <n v="105303.03999999999"/>
    <n v="0"/>
    <n v="0"/>
    <n v="0"/>
    <n v="0"/>
    <n v="0"/>
    <n v="0"/>
    <n v="34.840000000000003"/>
    <n v="0"/>
    <n v="0"/>
    <n v="34.840000000000003"/>
    <n v="134372.12"/>
    <n v="34.840000000000003"/>
  </r>
  <r>
    <n v="1"/>
    <d v="2021-10-01T00:00:00"/>
    <d v="2021-11-01T00:00:00"/>
    <n v="505"/>
    <x v="10"/>
    <n v="105303.03999999999"/>
    <n v="105303.03999999999"/>
    <n v="1.8030000000000001E-2"/>
    <n v="158.22"/>
    <n v="120983.9"/>
    <n v="0"/>
    <n v="-55.17"/>
    <n v="-158.22"/>
    <n v="0"/>
    <n v="0"/>
    <n v="0"/>
    <n v="0"/>
    <n v="0"/>
    <n v="0"/>
    <n v="0"/>
    <n v="0"/>
    <s v="FI-3801-Services PL"/>
    <x v="10"/>
    <n v="15"/>
    <s v="Nat Gas Distribution Plant"/>
    <s v="3801-Services - Plastic"/>
    <n v="0"/>
    <n v="0"/>
    <x v="2"/>
    <n v="34.840000000000003"/>
    <n v="13367.89"/>
    <n v="3.9699999999999996E-3"/>
    <n v="105303.03999999999"/>
    <n v="0"/>
    <n v="0"/>
    <n v="0"/>
    <n v="0"/>
    <n v="0"/>
    <n v="0"/>
    <n v="34.840000000000003"/>
    <n v="0"/>
    <n v="0"/>
    <n v="34.840000000000003"/>
    <n v="134351.78999999998"/>
    <n v="34.840000000000003"/>
  </r>
  <r>
    <n v="1"/>
    <d v="2021-10-01T00:00:00"/>
    <d v="2021-11-01T00:00:00"/>
    <n v="506"/>
    <x v="9"/>
    <n v="294203.84000000003"/>
    <n v="294203.84000000003"/>
    <n v="3.5999999999999997E-2"/>
    <n v="882.61"/>
    <n v="77602.23"/>
    <n v="0"/>
    <n v="0"/>
    <n v="0"/>
    <n v="0"/>
    <n v="0"/>
    <n v="0"/>
    <n v="0"/>
    <n v="0"/>
    <n v="0"/>
    <n v="0"/>
    <n v="0"/>
    <s v="FI-3810-Meters"/>
    <x v="13"/>
    <n v="15"/>
    <s v="Nat Gas Distribution Plant"/>
    <s v="381-Meters"/>
    <n v="0"/>
    <n v="0"/>
    <x v="2"/>
    <n v="0"/>
    <n v="0"/>
    <n v="0"/>
    <n v="294203.84000000003"/>
    <n v="0"/>
    <n v="0"/>
    <n v="0"/>
    <n v="0"/>
    <n v="0"/>
    <n v="0"/>
    <n v="0"/>
    <n v="882.61"/>
    <n v="882.61"/>
    <n v="0"/>
    <n v="77602.23"/>
    <n v="882.61"/>
  </r>
  <r>
    <n v="1"/>
    <d v="2021-10-01T00:00:00"/>
    <d v="2021-11-01T00:00:00"/>
    <n v="506"/>
    <x v="10"/>
    <n v="294203.84000000003"/>
    <n v="294203.84000000003"/>
    <n v="3.5999999999999997E-2"/>
    <n v="882.61"/>
    <n v="78484.84"/>
    <n v="0"/>
    <n v="0"/>
    <n v="0"/>
    <n v="0"/>
    <n v="0"/>
    <n v="0"/>
    <n v="0"/>
    <n v="0"/>
    <n v="0"/>
    <n v="0"/>
    <n v="0"/>
    <s v="FI-3810-Meters"/>
    <x v="13"/>
    <n v="15"/>
    <s v="Nat Gas Distribution Plant"/>
    <s v="381-Meters"/>
    <n v="0"/>
    <n v="0"/>
    <x v="2"/>
    <n v="0"/>
    <n v="0"/>
    <n v="0"/>
    <n v="294203.84000000003"/>
    <n v="0"/>
    <n v="0"/>
    <n v="0"/>
    <n v="0"/>
    <n v="0"/>
    <n v="0"/>
    <n v="0"/>
    <n v="882.61"/>
    <n v="882.61"/>
    <n v="0"/>
    <n v="78484.84"/>
    <n v="882.61"/>
  </r>
  <r>
    <n v="1"/>
    <d v="2021-10-01T00:00:00"/>
    <d v="2021-11-01T00:00:00"/>
    <n v="507"/>
    <x v="9"/>
    <n v="248092.27"/>
    <n v="248092.27"/>
    <n v="2.9090000000000001E-2"/>
    <n v="601.41999999999996"/>
    <n v="44031.28"/>
    <n v="0"/>
    <n v="0"/>
    <n v="0"/>
    <n v="0"/>
    <n v="0"/>
    <n v="0"/>
    <n v="0"/>
    <n v="0"/>
    <n v="0"/>
    <n v="0"/>
    <n v="0"/>
    <s v="FI-3820-Meter Installs"/>
    <x v="15"/>
    <n v="15"/>
    <s v="Nat Gas Distribution Plant"/>
    <s v="382-Meter Installations"/>
    <n v="0"/>
    <n v="0"/>
    <x v="2"/>
    <n v="60.16"/>
    <n v="3765.44"/>
    <n v="2.9099999999999998E-3"/>
    <n v="248092.27"/>
    <n v="0"/>
    <n v="0"/>
    <n v="0"/>
    <n v="0"/>
    <n v="0"/>
    <n v="0"/>
    <n v="60.160000000000004"/>
    <n v="601.41999999999996"/>
    <n v="601.41999999999996"/>
    <n v="60.16"/>
    <n v="47796.72"/>
    <n v="661.57999999999993"/>
  </r>
  <r>
    <n v="1"/>
    <d v="2021-10-01T00:00:00"/>
    <d v="2021-11-01T00:00:00"/>
    <n v="507"/>
    <x v="10"/>
    <n v="248092.27"/>
    <n v="248092.27"/>
    <n v="2.9090000000000001E-2"/>
    <n v="601.41999999999996"/>
    <n v="44632.7"/>
    <n v="0"/>
    <n v="0"/>
    <n v="0"/>
    <n v="0"/>
    <n v="0"/>
    <n v="0"/>
    <n v="0"/>
    <n v="0"/>
    <n v="0"/>
    <n v="0"/>
    <n v="0"/>
    <s v="FI-3820-Meter Installs"/>
    <x v="15"/>
    <n v="15"/>
    <s v="Nat Gas Distribution Plant"/>
    <s v="382-Meter Installations"/>
    <n v="0"/>
    <n v="0"/>
    <x v="2"/>
    <n v="60.16"/>
    <n v="3825.6"/>
    <n v="2.9099999999999998E-3"/>
    <n v="248092.27"/>
    <n v="0"/>
    <n v="0"/>
    <n v="0"/>
    <n v="0"/>
    <n v="0"/>
    <n v="0"/>
    <n v="60.160000000000004"/>
    <n v="601.41999999999996"/>
    <n v="601.41999999999996"/>
    <n v="60.16"/>
    <n v="48458.299999999996"/>
    <n v="661.57999999999993"/>
  </r>
  <r>
    <n v="1"/>
    <d v="2021-10-01T00:00:00"/>
    <d v="2021-11-01T00:00:00"/>
    <n v="508"/>
    <x v="9"/>
    <n v="20315.86"/>
    <n v="20315.86"/>
    <n v="3.3000000000000002E-2"/>
    <n v="55.87"/>
    <n v="13768.1"/>
    <n v="0"/>
    <n v="0"/>
    <n v="0"/>
    <n v="0"/>
    <n v="0"/>
    <n v="0"/>
    <n v="0"/>
    <n v="0"/>
    <n v="0"/>
    <n v="0"/>
    <n v="0"/>
    <s v="FI-3830-House Reg"/>
    <x v="17"/>
    <n v="15"/>
    <s v="Nat Gas Distribution Plant"/>
    <s v="383-House Regulators"/>
    <n v="0"/>
    <n v="0"/>
    <x v="2"/>
    <n v="0"/>
    <n v="0"/>
    <n v="0"/>
    <n v="20315.86"/>
    <n v="0"/>
    <n v="0"/>
    <n v="0"/>
    <n v="0"/>
    <n v="0"/>
    <n v="0"/>
    <n v="0"/>
    <n v="55.870000000000005"/>
    <n v="55.87"/>
    <n v="0"/>
    <n v="13768.1"/>
    <n v="55.87"/>
  </r>
  <r>
    <n v="1"/>
    <d v="2021-10-01T00:00:00"/>
    <d v="2021-11-01T00:00:00"/>
    <n v="508"/>
    <x v="10"/>
    <n v="20315.86"/>
    <n v="20315.86"/>
    <n v="3.3000000000000002E-2"/>
    <n v="55.87"/>
    <n v="13823.97"/>
    <n v="0"/>
    <n v="0"/>
    <n v="0"/>
    <n v="0"/>
    <n v="0"/>
    <n v="0"/>
    <n v="0"/>
    <n v="0"/>
    <n v="0"/>
    <n v="0"/>
    <n v="0"/>
    <s v="FI-3830-House Reg"/>
    <x v="17"/>
    <n v="15"/>
    <s v="Nat Gas Distribution Plant"/>
    <s v="383-House Regulators"/>
    <n v="0"/>
    <n v="0"/>
    <x v="2"/>
    <n v="0"/>
    <n v="0"/>
    <n v="0"/>
    <n v="20315.86"/>
    <n v="0"/>
    <n v="0"/>
    <n v="0"/>
    <n v="0"/>
    <n v="0"/>
    <n v="0"/>
    <n v="0"/>
    <n v="55.870000000000005"/>
    <n v="55.87"/>
    <n v="0"/>
    <n v="13823.97"/>
    <n v="55.87"/>
  </r>
  <r>
    <n v="1"/>
    <d v="2021-10-01T00:00:00"/>
    <d v="2021-11-01T00:00:00"/>
    <n v="200417"/>
    <x v="9"/>
    <n v="0"/>
    <n v="0"/>
    <n v="2.7E-2"/>
    <n v="0"/>
    <n v="0.44"/>
    <n v="0"/>
    <n v="0"/>
    <n v="0"/>
    <n v="0"/>
    <n v="0"/>
    <n v="0"/>
    <n v="0"/>
    <n v="0"/>
    <n v="0"/>
    <n v="0"/>
    <n v="0"/>
    <s v="FI-3840-House Reg Installs"/>
    <x v="18"/>
    <n v="15"/>
    <s v="Nat Gas Distribution Plant"/>
    <s v="384-House Reg Installations"/>
    <n v="0"/>
    <n v="0"/>
    <x v="2"/>
    <n v="0"/>
    <n v="0"/>
    <n v="0"/>
    <n v="0"/>
    <n v="0"/>
    <n v="0"/>
    <n v="0"/>
    <n v="0"/>
    <n v="0"/>
    <n v="0"/>
    <n v="0"/>
    <n v="0"/>
    <n v="0"/>
    <n v="0"/>
    <n v="0.44"/>
    <n v="0"/>
  </r>
  <r>
    <n v="1"/>
    <d v="2021-10-01T00:00:00"/>
    <d v="2021-11-01T00:00:00"/>
    <n v="200417"/>
    <x v="10"/>
    <n v="0"/>
    <n v="0"/>
    <n v="2.7E-2"/>
    <n v="0"/>
    <n v="0.44"/>
    <n v="0"/>
    <n v="0"/>
    <n v="0"/>
    <n v="0"/>
    <n v="0"/>
    <n v="0"/>
    <n v="0"/>
    <n v="0"/>
    <n v="0"/>
    <n v="0"/>
    <n v="0"/>
    <s v="FI-3840-House Reg Installs"/>
    <x v="18"/>
    <n v="15"/>
    <s v="Nat Gas Distribution Plant"/>
    <s v="384-House Reg Installations"/>
    <n v="0"/>
    <n v="0"/>
    <x v="2"/>
    <n v="0"/>
    <n v="0"/>
    <n v="0"/>
    <n v="0"/>
    <n v="0"/>
    <n v="0"/>
    <n v="0"/>
    <n v="0"/>
    <n v="0"/>
    <n v="0"/>
    <n v="0"/>
    <n v="0"/>
    <n v="0"/>
    <n v="0"/>
    <n v="0.44"/>
    <n v="0"/>
  </r>
  <r>
    <n v="1"/>
    <d v="2021-10-01T00:00:00"/>
    <d v="2021-11-01T00:00:00"/>
    <n v="509"/>
    <x v="9"/>
    <n v="99570.17"/>
    <n v="99570.17"/>
    <n v="2.3E-2"/>
    <n v="190.84"/>
    <n v="99570.17"/>
    <n v="0"/>
    <n v="0"/>
    <n v="-190.84"/>
    <n v="0"/>
    <n v="0"/>
    <n v="0"/>
    <n v="0"/>
    <n v="0"/>
    <n v="0"/>
    <n v="0"/>
    <n v="0"/>
    <s v="FI-3850-M&amp;R Stat Eq-Ind"/>
    <x v="19"/>
    <n v="15"/>
    <s v="Nat Gas Distribution Plant"/>
    <s v="385-Industrial M&amp;R Stat Equip"/>
    <n v="0"/>
    <n v="0"/>
    <x v="2"/>
    <n v="0"/>
    <n v="0"/>
    <n v="0"/>
    <n v="99570.17"/>
    <n v="0"/>
    <n v="0"/>
    <n v="0"/>
    <n v="0"/>
    <n v="0"/>
    <n v="0"/>
    <n v="0"/>
    <n v="0"/>
    <n v="0"/>
    <n v="0"/>
    <n v="99570.17"/>
    <n v="0"/>
  </r>
  <r>
    <n v="1"/>
    <d v="2021-10-01T00:00:00"/>
    <d v="2021-11-01T00:00:00"/>
    <n v="509"/>
    <x v="10"/>
    <n v="99570.17"/>
    <n v="99570.17"/>
    <n v="2.3E-2"/>
    <n v="190.84"/>
    <n v="99570.17"/>
    <n v="0"/>
    <n v="0"/>
    <n v="-190.84"/>
    <n v="0"/>
    <n v="0"/>
    <n v="0"/>
    <n v="0"/>
    <n v="0"/>
    <n v="0"/>
    <n v="0"/>
    <n v="0"/>
    <s v="FI-3850-M&amp;R Stat Eq-Ind"/>
    <x v="19"/>
    <n v="15"/>
    <s v="Nat Gas Distribution Plant"/>
    <s v="385-Industrial M&amp;R Stat Equip"/>
    <n v="0"/>
    <n v="0"/>
    <x v="2"/>
    <n v="0"/>
    <n v="0"/>
    <n v="0"/>
    <n v="99570.17"/>
    <n v="0"/>
    <n v="0"/>
    <n v="0"/>
    <n v="0"/>
    <n v="0"/>
    <n v="0"/>
    <n v="0"/>
    <n v="0"/>
    <n v="0"/>
    <n v="0"/>
    <n v="99570.17"/>
    <n v="0"/>
  </r>
  <r>
    <n v="1"/>
    <d v="2021-10-01T00:00:00"/>
    <d v="2021-11-01T00:00:00"/>
    <n v="520"/>
    <x v="9"/>
    <n v="0"/>
    <n v="0"/>
    <n v="0"/>
    <n v="0"/>
    <n v="0"/>
    <n v="0"/>
    <n v="0"/>
    <n v="0"/>
    <n v="0"/>
    <n v="0"/>
    <n v="0"/>
    <n v="0"/>
    <n v="0"/>
    <n v="0"/>
    <n v="0"/>
    <n v="0"/>
    <s v="FI-3890-Land &amp; Land Rights"/>
    <x v="21"/>
    <n v="16"/>
    <s v="Nat Gas General Plant"/>
    <s v="389-Land -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520"/>
    <x v="10"/>
    <n v="0"/>
    <n v="0"/>
    <n v="0"/>
    <n v="0"/>
    <n v="0"/>
    <n v="0"/>
    <n v="0"/>
    <n v="0"/>
    <n v="0"/>
    <n v="0"/>
    <n v="0"/>
    <n v="0"/>
    <n v="0"/>
    <n v="0"/>
    <n v="0"/>
    <n v="0"/>
    <s v="FI-3890-Land &amp; Land Rights"/>
    <x v="21"/>
    <n v="16"/>
    <s v="Nat Gas General Plant"/>
    <s v="389-Land -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521"/>
    <x v="9"/>
    <n v="1266.3900000000001"/>
    <n v="1266.3900000000001"/>
    <n v="0"/>
    <n v="0"/>
    <n v="0"/>
    <n v="0"/>
    <n v="0"/>
    <n v="0"/>
    <n v="0"/>
    <n v="0"/>
    <n v="0"/>
    <n v="0"/>
    <n v="0"/>
    <n v="0"/>
    <n v="0"/>
    <n v="0"/>
    <s v="FI-389A-Alloc Land - FB"/>
    <x v="22"/>
    <n v="16"/>
    <s v="Nat Gas General Plant"/>
    <s v="389-Land - General"/>
    <n v="0"/>
    <n v="0"/>
    <x v="2"/>
    <n v="0"/>
    <n v="0"/>
    <n v="0"/>
    <n v="1266.3900000000001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521"/>
    <x v="10"/>
    <n v="1266.3900000000001"/>
    <n v="1266.3900000000001"/>
    <n v="0"/>
    <n v="0"/>
    <n v="0"/>
    <n v="0"/>
    <n v="0"/>
    <n v="0"/>
    <n v="0"/>
    <n v="0"/>
    <n v="0"/>
    <n v="0"/>
    <n v="0"/>
    <n v="0"/>
    <n v="0"/>
    <n v="0"/>
    <s v="FI-389A-Alloc Land - FB"/>
    <x v="22"/>
    <n v="16"/>
    <s v="Nat Gas General Plant"/>
    <s v="389-Land - General"/>
    <n v="0"/>
    <n v="0"/>
    <x v="2"/>
    <n v="0"/>
    <n v="0"/>
    <n v="0"/>
    <n v="1266.3900000000001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510"/>
    <x v="9"/>
    <n v="4010.19"/>
    <n v="4010.19"/>
    <n v="2.3E-2"/>
    <n v="7.69"/>
    <n v="683.42"/>
    <n v="0"/>
    <n v="0"/>
    <n v="0"/>
    <n v="0"/>
    <n v="0"/>
    <n v="0"/>
    <n v="0"/>
    <n v="0"/>
    <n v="0"/>
    <n v="0"/>
    <n v="0"/>
    <s v="FI-390A-Alloc Struc&amp;Impr"/>
    <x v="24"/>
    <n v="16"/>
    <s v="Nat Gas General Plant"/>
    <s v="390-Structures and Improvements"/>
    <n v="0"/>
    <n v="0"/>
    <x v="2"/>
    <n v="0"/>
    <n v="0"/>
    <n v="0"/>
    <n v="4010.19"/>
    <n v="0"/>
    <n v="0"/>
    <n v="0"/>
    <n v="0"/>
    <n v="0"/>
    <n v="0"/>
    <n v="0"/>
    <n v="7.69"/>
    <n v="7.69"/>
    <n v="0"/>
    <n v="683.42"/>
    <n v="7.69"/>
  </r>
  <r>
    <n v="1"/>
    <d v="2021-10-01T00:00:00"/>
    <d v="2021-11-01T00:00:00"/>
    <n v="510"/>
    <x v="10"/>
    <n v="4010.19"/>
    <n v="4010.19"/>
    <n v="2.3E-2"/>
    <n v="7.69"/>
    <n v="691.11"/>
    <n v="0"/>
    <n v="0"/>
    <n v="0"/>
    <n v="0"/>
    <n v="0"/>
    <n v="0"/>
    <n v="0"/>
    <n v="0"/>
    <n v="0"/>
    <n v="0"/>
    <n v="0"/>
    <s v="FI-390A-Alloc Struc&amp;Impr"/>
    <x v="24"/>
    <n v="16"/>
    <s v="Nat Gas General Plant"/>
    <s v="390-Structures and Improvements"/>
    <n v="0"/>
    <n v="0"/>
    <x v="2"/>
    <n v="0"/>
    <n v="0"/>
    <n v="0"/>
    <n v="4010.19"/>
    <n v="0"/>
    <n v="0"/>
    <n v="0"/>
    <n v="0"/>
    <n v="0"/>
    <n v="0"/>
    <n v="0"/>
    <n v="7.69"/>
    <n v="7.69"/>
    <n v="0"/>
    <n v="691.11"/>
    <n v="7.69"/>
  </r>
  <r>
    <n v="1"/>
    <d v="2021-10-01T00:00:00"/>
    <d v="2021-11-01T00:00:00"/>
    <n v="200414"/>
    <x v="9"/>
    <n v="0"/>
    <n v="0"/>
    <n v="0.1"/>
    <n v="0"/>
    <n v="-5271.6"/>
    <n v="0"/>
    <n v="0"/>
    <n v="0"/>
    <n v="0"/>
    <n v="0"/>
    <n v="0"/>
    <n v="0"/>
    <n v="0"/>
    <n v="0"/>
    <n v="-182.42"/>
    <n v="0"/>
    <s v="FI-3912-Comp Hdwr"/>
    <x v="26"/>
    <n v="16"/>
    <s v="Nat Gas General Plant"/>
    <s v="3912-Comp Hdwr"/>
    <n v="0"/>
    <n v="0"/>
    <x v="2"/>
    <n v="0"/>
    <n v="0"/>
    <n v="0"/>
    <n v="0"/>
    <n v="0"/>
    <n v="0"/>
    <n v="0"/>
    <n v="0"/>
    <n v="0"/>
    <n v="0"/>
    <n v="0"/>
    <n v="0"/>
    <n v="-182.42"/>
    <n v="0"/>
    <n v="-5271.6"/>
    <n v="-182.42"/>
  </r>
  <r>
    <n v="1"/>
    <d v="2021-10-01T00:00:00"/>
    <d v="2021-11-01T00:00:00"/>
    <n v="200414"/>
    <x v="10"/>
    <n v="0"/>
    <n v="0"/>
    <n v="0.1"/>
    <n v="0"/>
    <n v="-5454.02"/>
    <n v="0"/>
    <n v="0"/>
    <n v="0"/>
    <n v="0"/>
    <n v="0"/>
    <n v="0"/>
    <n v="0"/>
    <n v="0"/>
    <n v="0"/>
    <n v="-182.42"/>
    <n v="0"/>
    <s v="FI-3912-Comp Hdwr"/>
    <x v="26"/>
    <n v="16"/>
    <s v="Nat Gas General Plant"/>
    <s v="3912-Comp Hdwr"/>
    <n v="0"/>
    <n v="0"/>
    <x v="2"/>
    <n v="0"/>
    <n v="0"/>
    <n v="0"/>
    <n v="0"/>
    <n v="0"/>
    <n v="0"/>
    <n v="0"/>
    <n v="0"/>
    <n v="0"/>
    <n v="0"/>
    <n v="0"/>
    <n v="0"/>
    <n v="-182.42"/>
    <n v="0"/>
    <n v="-5454.02"/>
    <n v="-182.42"/>
  </r>
  <r>
    <n v="1"/>
    <d v="2021-10-01T00:00:00"/>
    <d v="2021-11-01T00:00:00"/>
    <n v="511"/>
    <x v="9"/>
    <n v="13227.98"/>
    <n v="13227.98"/>
    <n v="0.05"/>
    <n v="55.12"/>
    <n v="13277.65"/>
    <n v="0"/>
    <n v="0"/>
    <n v="-55.12"/>
    <n v="0"/>
    <n v="0"/>
    <n v="0"/>
    <n v="0"/>
    <n v="0"/>
    <n v="0"/>
    <n v="49.67"/>
    <n v="0"/>
    <s v="FI-3913-Furn &amp; Fix"/>
    <x v="27"/>
    <n v="16"/>
    <s v="Nat Gas General Plant"/>
    <s v="3913-Furn &amp; Fix"/>
    <n v="0"/>
    <n v="0"/>
    <x v="2"/>
    <n v="0"/>
    <n v="0"/>
    <n v="0"/>
    <n v="13227.98"/>
    <n v="0"/>
    <n v="0"/>
    <n v="0"/>
    <n v="0"/>
    <n v="0"/>
    <n v="0"/>
    <n v="0"/>
    <n v="0"/>
    <n v="49.67"/>
    <n v="0"/>
    <n v="13277.65"/>
    <n v="49.67"/>
  </r>
  <r>
    <n v="1"/>
    <d v="2021-10-01T00:00:00"/>
    <d v="2021-11-01T00:00:00"/>
    <n v="511"/>
    <x v="10"/>
    <n v="13227.98"/>
    <n v="13227.98"/>
    <n v="0.05"/>
    <n v="55.12"/>
    <n v="13327.32"/>
    <n v="0"/>
    <n v="0"/>
    <n v="-55.12"/>
    <n v="0"/>
    <n v="0"/>
    <n v="0"/>
    <n v="0"/>
    <n v="0"/>
    <n v="0"/>
    <n v="49.67"/>
    <n v="0"/>
    <s v="FI-3913-Furn &amp; Fix"/>
    <x v="27"/>
    <n v="16"/>
    <s v="Nat Gas General Plant"/>
    <s v="3913-Furn &amp; Fix"/>
    <n v="0"/>
    <n v="0"/>
    <x v="2"/>
    <n v="0"/>
    <n v="0"/>
    <n v="0"/>
    <n v="13227.98"/>
    <n v="0"/>
    <n v="0"/>
    <n v="0"/>
    <n v="0"/>
    <n v="0"/>
    <n v="0"/>
    <n v="0"/>
    <n v="0"/>
    <n v="49.67"/>
    <n v="0"/>
    <n v="13327.32"/>
    <n v="49.67"/>
  </r>
  <r>
    <n v="1"/>
    <d v="2021-10-01T00:00:00"/>
    <d v="2021-11-01T00:00:00"/>
    <n v="512"/>
    <x v="9"/>
    <n v="81031.86"/>
    <n v="81031.86"/>
    <n v="0.1"/>
    <n v="675.27"/>
    <n v="40469.94"/>
    <n v="0"/>
    <n v="0"/>
    <n v="0"/>
    <n v="0"/>
    <n v="0"/>
    <n v="0"/>
    <n v="0"/>
    <n v="0"/>
    <n v="0"/>
    <n v="-45.67"/>
    <n v="0"/>
    <s v="FI-3914-Sys Sftwr"/>
    <x v="28"/>
    <n v="16"/>
    <s v="Nat Gas General Plant"/>
    <s v="3914-Software"/>
    <n v="0"/>
    <n v="0"/>
    <x v="2"/>
    <n v="0"/>
    <n v="0"/>
    <n v="0"/>
    <n v="81031.86"/>
    <n v="0"/>
    <n v="0"/>
    <n v="0"/>
    <n v="0"/>
    <n v="0"/>
    <n v="0"/>
    <n v="0"/>
    <n v="675.27"/>
    <n v="629.6"/>
    <n v="0"/>
    <n v="40469.94"/>
    <n v="629.6"/>
  </r>
  <r>
    <n v="1"/>
    <d v="2021-10-01T00:00:00"/>
    <d v="2021-11-01T00:00:00"/>
    <n v="512"/>
    <x v="10"/>
    <n v="81034.61"/>
    <n v="81034.61"/>
    <n v="0.1"/>
    <n v="675.29"/>
    <n v="41099.56"/>
    <n v="0"/>
    <n v="0"/>
    <n v="0"/>
    <n v="0"/>
    <n v="0"/>
    <n v="0"/>
    <n v="0"/>
    <n v="0"/>
    <n v="0"/>
    <n v="-45.67"/>
    <n v="0"/>
    <s v="FI-3914-Sys Sftwr"/>
    <x v="28"/>
    <n v="16"/>
    <s v="Nat Gas General Plant"/>
    <s v="3914-Software"/>
    <n v="0"/>
    <n v="0"/>
    <x v="2"/>
    <n v="0"/>
    <n v="0"/>
    <n v="0"/>
    <n v="81034.61"/>
    <n v="0"/>
    <n v="0"/>
    <n v="0"/>
    <n v="0"/>
    <n v="0"/>
    <n v="0"/>
    <n v="0"/>
    <n v="675.29"/>
    <n v="629.62"/>
    <n v="0"/>
    <n v="41099.56"/>
    <n v="629.62"/>
  </r>
  <r>
    <n v="1"/>
    <d v="2021-10-01T00:00:00"/>
    <d v="2021-11-01T00:00:00"/>
    <n v="513"/>
    <x v="9"/>
    <n v="374.07"/>
    <n v="374.07"/>
    <n v="7.1428569999999997E-2"/>
    <n v="2.23"/>
    <n v="32.24"/>
    <n v="0"/>
    <n v="0"/>
    <n v="0"/>
    <n v="0"/>
    <n v="0"/>
    <n v="0"/>
    <n v="0"/>
    <n v="0"/>
    <n v="0"/>
    <n v="-3.33"/>
    <n v="0"/>
    <s v="FI-391A-Alloc Offc Furn &amp; Eq"/>
    <x v="29"/>
    <n v="16"/>
    <s v="Nat Gas General Plant"/>
    <s v="391-Office Furniture and Equipment"/>
    <n v="0"/>
    <n v="0"/>
    <x v="2"/>
    <n v="0"/>
    <n v="0"/>
    <n v="0"/>
    <n v="374.07"/>
    <n v="0"/>
    <n v="0"/>
    <n v="0"/>
    <n v="0"/>
    <n v="0"/>
    <n v="0"/>
    <n v="0"/>
    <n v="2.23"/>
    <n v="-1.1000000000000001"/>
    <n v="0"/>
    <n v="32.24"/>
    <n v="-1.1000000000000001"/>
  </r>
  <r>
    <n v="1"/>
    <d v="2021-10-01T00:00:00"/>
    <d v="2021-11-01T00:00:00"/>
    <n v="513"/>
    <x v="10"/>
    <n v="374.07"/>
    <n v="374.07"/>
    <n v="7.1428569999999997E-2"/>
    <n v="2.23"/>
    <n v="31.14"/>
    <n v="0"/>
    <n v="0"/>
    <n v="0"/>
    <n v="0"/>
    <n v="0"/>
    <n v="0"/>
    <n v="0"/>
    <n v="0"/>
    <n v="0"/>
    <n v="-3.33"/>
    <n v="0"/>
    <s v="FI-391A-Alloc Offc Furn &amp; Eq"/>
    <x v="29"/>
    <n v="16"/>
    <s v="Nat Gas General Plant"/>
    <s v="391-Office Furniture and Equipment"/>
    <n v="0"/>
    <n v="0"/>
    <x v="2"/>
    <n v="0"/>
    <n v="0"/>
    <n v="0"/>
    <n v="374.07"/>
    <n v="0"/>
    <n v="0"/>
    <n v="0"/>
    <n v="0"/>
    <n v="0"/>
    <n v="0"/>
    <n v="0"/>
    <n v="2.23"/>
    <n v="-1.1000000000000001"/>
    <n v="0"/>
    <n v="31.14"/>
    <n v="-1.1000000000000001"/>
  </r>
  <r>
    <n v="1"/>
    <d v="2021-10-01T00:00:00"/>
    <d v="2021-11-01T00:00:00"/>
    <n v="134"/>
    <x v="9"/>
    <n v="1331.9"/>
    <n v="1331.9"/>
    <n v="0.1"/>
    <n v="11.1"/>
    <n v="390.8"/>
    <n v="0"/>
    <n v="0"/>
    <n v="0"/>
    <n v="0"/>
    <n v="0"/>
    <n v="0"/>
    <n v="0"/>
    <n v="0"/>
    <n v="0"/>
    <n v="0"/>
    <n v="0"/>
    <s v="FI-391S-Alloc Sys Software"/>
    <x v="30"/>
    <n v="16"/>
    <s v="Nat Gas General Plant"/>
    <s v="391-Office Furniture and Equipment"/>
    <n v="0"/>
    <n v="0"/>
    <x v="2"/>
    <n v="0"/>
    <n v="0"/>
    <n v="0"/>
    <n v="1331.9"/>
    <n v="0"/>
    <n v="0"/>
    <n v="0"/>
    <n v="0"/>
    <n v="0"/>
    <n v="0"/>
    <n v="0"/>
    <n v="11.1"/>
    <n v="11.1"/>
    <n v="0"/>
    <n v="390.8"/>
    <n v="11.1"/>
  </r>
  <r>
    <n v="1"/>
    <d v="2021-10-01T00:00:00"/>
    <d v="2021-11-01T00:00:00"/>
    <n v="134"/>
    <x v="10"/>
    <n v="1331.9"/>
    <n v="1331.9"/>
    <n v="0.1"/>
    <n v="11.1"/>
    <n v="401.9"/>
    <n v="0"/>
    <n v="0"/>
    <n v="0"/>
    <n v="0"/>
    <n v="0"/>
    <n v="0"/>
    <n v="0"/>
    <n v="0"/>
    <n v="0"/>
    <n v="0"/>
    <n v="0"/>
    <s v="FI-391S-Alloc Sys Software"/>
    <x v="30"/>
    <n v="16"/>
    <s v="Nat Gas General Plant"/>
    <s v="391-Office Furniture and Equipment"/>
    <n v="0"/>
    <n v="0"/>
    <x v="2"/>
    <n v="0"/>
    <n v="0"/>
    <n v="0"/>
    <n v="1331.9"/>
    <n v="0"/>
    <n v="0"/>
    <n v="0"/>
    <n v="0"/>
    <n v="0"/>
    <n v="0"/>
    <n v="0"/>
    <n v="11.1"/>
    <n v="11.1"/>
    <n v="0"/>
    <n v="401.9"/>
    <n v="11.1"/>
  </r>
  <r>
    <n v="1"/>
    <d v="2021-10-01T00:00:00"/>
    <d v="2021-11-01T00:00:00"/>
    <n v="135"/>
    <x v="9"/>
    <n v="0"/>
    <n v="0"/>
    <n v="0.17399999999999999"/>
    <n v="0"/>
    <n v="0"/>
    <n v="0"/>
    <n v="0"/>
    <n v="0"/>
    <n v="0"/>
    <n v="0"/>
    <n v="0"/>
    <n v="0"/>
    <n v="0"/>
    <n v="0"/>
    <n v="0"/>
    <n v="0"/>
    <s v="FI-3920-Transp Equip"/>
    <x v="34"/>
    <n v="16"/>
    <s v="Nat Gas General Plant"/>
    <s v="392-Transportation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35"/>
    <x v="10"/>
    <n v="0"/>
    <n v="0"/>
    <n v="0.17399999999999999"/>
    <n v="0"/>
    <n v="0"/>
    <n v="0"/>
    <n v="0"/>
    <n v="0"/>
    <n v="0"/>
    <n v="0"/>
    <n v="0"/>
    <n v="0"/>
    <n v="0"/>
    <n v="0"/>
    <n v="0"/>
    <n v="0"/>
    <s v="FI-3920-Transp Equip"/>
    <x v="34"/>
    <n v="16"/>
    <s v="Nat Gas General Plant"/>
    <s v="392-Transportation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36"/>
    <x v="9"/>
    <n v="0"/>
    <n v="0"/>
    <n v="0.17399999999999999"/>
    <n v="0"/>
    <n v="0"/>
    <n v="0"/>
    <n v="0"/>
    <n v="0"/>
    <n v="0"/>
    <n v="0"/>
    <n v="0"/>
    <n v="0"/>
    <n v="0"/>
    <n v="0"/>
    <n v="0"/>
    <n v="0"/>
    <s v="FI-3921-Cars"/>
    <x v="31"/>
    <n v="16"/>
    <s v="Nat Gas General Plant"/>
    <s v="3921-Transportation - Ca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36"/>
    <x v="10"/>
    <n v="0"/>
    <n v="0"/>
    <n v="0.17399999999999999"/>
    <n v="0"/>
    <n v="0"/>
    <n v="0"/>
    <n v="0"/>
    <n v="0"/>
    <n v="0"/>
    <n v="0"/>
    <n v="0"/>
    <n v="0"/>
    <n v="0"/>
    <n v="0"/>
    <n v="0"/>
    <n v="0"/>
    <s v="FI-3921-Cars"/>
    <x v="31"/>
    <n v="16"/>
    <s v="Nat Gas General Plant"/>
    <s v="3921-Transportation - Ca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37"/>
    <x v="9"/>
    <n v="0"/>
    <n v="0"/>
    <n v="8.4000000000000005E-2"/>
    <n v="0"/>
    <n v="0"/>
    <n v="0"/>
    <n v="0"/>
    <n v="0"/>
    <n v="0"/>
    <n v="0"/>
    <n v="0"/>
    <n v="0"/>
    <n v="0"/>
    <n v="0"/>
    <n v="0"/>
    <n v="0"/>
    <s v="FI-3922-Lt Truck/Van"/>
    <x v="32"/>
    <n v="16"/>
    <s v="Nat Gas General Plant"/>
    <s v="3922-Trans-Light Trucks, V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37"/>
    <x v="10"/>
    <n v="0"/>
    <n v="0"/>
    <n v="8.4000000000000005E-2"/>
    <n v="0"/>
    <n v="0"/>
    <n v="0"/>
    <n v="0"/>
    <n v="0"/>
    <n v="0"/>
    <n v="0"/>
    <n v="0"/>
    <n v="0"/>
    <n v="0"/>
    <n v="0"/>
    <n v="0"/>
    <n v="0"/>
    <s v="FI-3922-Lt Truck/Van"/>
    <x v="32"/>
    <n v="16"/>
    <s v="Nat Gas General Plant"/>
    <s v="3922-Trans-Light Trucks, V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38"/>
    <x v="9"/>
    <n v="0"/>
    <n v="0"/>
    <n v="0"/>
    <n v="0"/>
    <n v="0"/>
    <n v="0"/>
    <n v="0"/>
    <n v="0"/>
    <n v="0"/>
    <n v="0"/>
    <n v="0"/>
    <n v="0"/>
    <n v="0"/>
    <n v="0"/>
    <n v="0"/>
    <n v="0"/>
    <s v="FI-3923-HD Truck/Bobtail"/>
    <x v="44"/>
    <n v="16"/>
    <s v="Nat Gas General Plant"/>
    <s v="3923-Transportation - Heavy Truck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38"/>
    <x v="10"/>
    <n v="0"/>
    <n v="0"/>
    <n v="0"/>
    <n v="0"/>
    <n v="0"/>
    <n v="0"/>
    <n v="0"/>
    <n v="0"/>
    <n v="0"/>
    <n v="0"/>
    <n v="0"/>
    <n v="0"/>
    <n v="0"/>
    <n v="0"/>
    <n v="0"/>
    <n v="0"/>
    <s v="FI-3923-HD Truck/Bobtail"/>
    <x v="44"/>
    <n v="16"/>
    <s v="Nat Gas General Plant"/>
    <s v="3923-Transportation - Heavy Truck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39"/>
    <x v="9"/>
    <n v="0"/>
    <n v="0"/>
    <n v="5.8000000000000003E-2"/>
    <n v="0"/>
    <n v="0"/>
    <n v="0"/>
    <n v="0"/>
    <n v="0"/>
    <n v="0"/>
    <n v="0"/>
    <n v="0"/>
    <n v="0"/>
    <n v="0"/>
    <n v="0"/>
    <n v="0"/>
    <n v="0"/>
    <s v="FI-3924-Trailers"/>
    <x v="33"/>
    <n v="16"/>
    <s v="Nat Gas General Plant"/>
    <s v="3924-Transportation - Trail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39"/>
    <x v="10"/>
    <n v="0"/>
    <n v="0"/>
    <n v="5.8000000000000003E-2"/>
    <n v="0"/>
    <n v="0"/>
    <n v="0"/>
    <n v="0"/>
    <n v="0"/>
    <n v="0"/>
    <n v="0"/>
    <n v="0"/>
    <n v="0"/>
    <n v="0"/>
    <n v="0"/>
    <n v="0"/>
    <n v="0"/>
    <s v="FI-3924-Trailers"/>
    <x v="33"/>
    <n v="16"/>
    <s v="Nat Gas General Plant"/>
    <s v="3924-Transportation - Trail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0"/>
    <x v="9"/>
    <n v="0"/>
    <n v="0"/>
    <n v="3.7999999999999999E-2"/>
    <n v="0"/>
    <n v="0"/>
    <n v="0"/>
    <n v="0"/>
    <n v="0"/>
    <n v="0"/>
    <n v="0"/>
    <n v="0"/>
    <n v="0"/>
    <n v="0"/>
    <n v="0"/>
    <n v="0"/>
    <n v="0"/>
    <s v="FI-3930-Stores Equip"/>
    <x v="45"/>
    <n v="16"/>
    <s v="Nat Gas General Plant"/>
    <s v="393-Stores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0"/>
    <x v="10"/>
    <n v="0"/>
    <n v="0"/>
    <n v="3.7999999999999999E-2"/>
    <n v="0"/>
    <n v="0"/>
    <n v="0"/>
    <n v="0"/>
    <n v="0"/>
    <n v="0"/>
    <n v="0"/>
    <n v="0"/>
    <n v="0"/>
    <n v="0"/>
    <n v="0"/>
    <n v="0"/>
    <n v="0"/>
    <s v="FI-3930-Stores Equip"/>
    <x v="45"/>
    <n v="16"/>
    <s v="Nat Gas General Plant"/>
    <s v="393-Stores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1"/>
    <x v="9"/>
    <n v="13438.12"/>
    <n v="13438.12"/>
    <n v="6.6666699999999995E-2"/>
    <n v="74.66"/>
    <n v="9698.91"/>
    <n v="0"/>
    <n v="0"/>
    <n v="0"/>
    <n v="0"/>
    <n v="0"/>
    <n v="0"/>
    <n v="0"/>
    <n v="0"/>
    <n v="0"/>
    <n v="56.83"/>
    <n v="0"/>
    <s v="FI-3940-Tools/Shop Eq"/>
    <x v="35"/>
    <n v="16"/>
    <s v="Nat Gas General Plant"/>
    <s v="394-Tools, Shop &amp; Garage Equip"/>
    <n v="0"/>
    <n v="0"/>
    <x v="2"/>
    <n v="0"/>
    <n v="0"/>
    <n v="0"/>
    <n v="13438.12"/>
    <n v="0"/>
    <n v="0"/>
    <n v="0"/>
    <n v="0"/>
    <n v="0"/>
    <n v="0"/>
    <n v="0"/>
    <n v="74.66"/>
    <n v="131.49"/>
    <n v="0"/>
    <n v="9698.91"/>
    <n v="131.49"/>
  </r>
  <r>
    <n v="1"/>
    <d v="2021-10-01T00:00:00"/>
    <d v="2021-11-01T00:00:00"/>
    <n v="141"/>
    <x v="10"/>
    <n v="13438.12"/>
    <n v="13438.12"/>
    <n v="6.6666699999999995E-2"/>
    <n v="74.66"/>
    <n v="9830.4"/>
    <n v="0"/>
    <n v="0"/>
    <n v="0"/>
    <n v="0"/>
    <n v="0"/>
    <n v="0"/>
    <n v="0"/>
    <n v="0"/>
    <n v="0"/>
    <n v="56.83"/>
    <n v="0"/>
    <s v="FI-3940-Tools/Shop Eq"/>
    <x v="35"/>
    <n v="16"/>
    <s v="Nat Gas General Plant"/>
    <s v="394-Tools, Shop &amp; Garage Equip"/>
    <n v="0"/>
    <n v="0"/>
    <x v="2"/>
    <n v="0"/>
    <n v="0"/>
    <n v="0"/>
    <n v="13438.12"/>
    <n v="0"/>
    <n v="0"/>
    <n v="0"/>
    <n v="0"/>
    <n v="0"/>
    <n v="0"/>
    <n v="0"/>
    <n v="74.66"/>
    <n v="131.49"/>
    <n v="0"/>
    <n v="9830.4"/>
    <n v="131.49"/>
  </r>
  <r>
    <n v="1"/>
    <d v="2021-10-01T00:00:00"/>
    <d v="2021-11-01T00:00:00"/>
    <n v="142"/>
    <x v="9"/>
    <n v="58312.73"/>
    <n v="58312.73"/>
    <n v="5.0999999999999997E-2"/>
    <n v="247.83"/>
    <n v="24155.360000000001"/>
    <n v="0"/>
    <n v="0"/>
    <n v="0"/>
    <n v="0"/>
    <n v="0"/>
    <n v="0"/>
    <n v="0"/>
    <n v="0"/>
    <n v="0"/>
    <n v="0"/>
    <n v="0"/>
    <s v="FI-3960-Pwr Op Equip"/>
    <x v="36"/>
    <n v="16"/>
    <s v="Nat Gas General Plant"/>
    <s v="396-Power Operated Equipment"/>
    <n v="0"/>
    <n v="0"/>
    <x v="2"/>
    <n v="0"/>
    <n v="0"/>
    <n v="0"/>
    <n v="58312.73"/>
    <n v="0"/>
    <n v="0"/>
    <n v="0"/>
    <n v="0"/>
    <n v="0"/>
    <n v="0"/>
    <n v="0"/>
    <n v="247.83"/>
    <n v="247.83"/>
    <n v="0"/>
    <n v="24155.360000000001"/>
    <n v="247.83"/>
  </r>
  <r>
    <n v="1"/>
    <d v="2021-10-01T00:00:00"/>
    <d v="2021-11-01T00:00:00"/>
    <n v="142"/>
    <x v="10"/>
    <n v="58312.73"/>
    <n v="58312.73"/>
    <n v="5.0999999999999997E-2"/>
    <n v="247.83"/>
    <n v="24403.19"/>
    <n v="0"/>
    <n v="0"/>
    <n v="0"/>
    <n v="0"/>
    <n v="0"/>
    <n v="0"/>
    <n v="0"/>
    <n v="0"/>
    <n v="0"/>
    <n v="0"/>
    <n v="0"/>
    <s v="FI-3960-Pwr Op Equip"/>
    <x v="36"/>
    <n v="16"/>
    <s v="Nat Gas General Plant"/>
    <s v="396-Power Operated Equipment"/>
    <n v="0"/>
    <n v="0"/>
    <x v="2"/>
    <n v="0"/>
    <n v="0"/>
    <n v="0"/>
    <n v="58312.73"/>
    <n v="0"/>
    <n v="0"/>
    <n v="0"/>
    <n v="0"/>
    <n v="0"/>
    <n v="0"/>
    <n v="0"/>
    <n v="247.83"/>
    <n v="247.83"/>
    <n v="0"/>
    <n v="24403.19"/>
    <n v="247.83"/>
  </r>
  <r>
    <n v="1"/>
    <d v="2021-10-01T00:00:00"/>
    <d v="2021-11-01T00:00:00"/>
    <n v="522"/>
    <x v="9"/>
    <n v="13647.24"/>
    <n v="13647.24"/>
    <n v="5.8823529999999999E-2"/>
    <n v="66.900000000000006"/>
    <n v="13153.7"/>
    <n v="0"/>
    <n v="0"/>
    <n v="0"/>
    <n v="0"/>
    <n v="0"/>
    <n v="0"/>
    <n v="0"/>
    <n v="0"/>
    <n v="0"/>
    <n v="-87.5"/>
    <n v="0"/>
    <s v="FI-3980-Misc Equip"/>
    <x v="39"/>
    <n v="16"/>
    <s v="Nat Gas General Plant"/>
    <s v="398-Miscellaneous Equipment"/>
    <n v="0"/>
    <n v="0"/>
    <x v="2"/>
    <n v="0"/>
    <n v="0"/>
    <n v="0"/>
    <n v="13647.24"/>
    <n v="0"/>
    <n v="0"/>
    <n v="0"/>
    <n v="0"/>
    <n v="0"/>
    <n v="0"/>
    <n v="0"/>
    <n v="66.900000000000006"/>
    <n v="-20.599999999999994"/>
    <n v="0"/>
    <n v="13153.7"/>
    <n v="-20.599999999999994"/>
  </r>
  <r>
    <n v="1"/>
    <d v="2021-10-01T00:00:00"/>
    <d v="2021-11-01T00:00:00"/>
    <n v="522"/>
    <x v="10"/>
    <n v="13647.24"/>
    <n v="13647.24"/>
    <n v="5.8823529999999999E-2"/>
    <n v="66.900000000000006"/>
    <n v="13133.1"/>
    <n v="0"/>
    <n v="0"/>
    <n v="0"/>
    <n v="0"/>
    <n v="0"/>
    <n v="0"/>
    <n v="0"/>
    <n v="0"/>
    <n v="0"/>
    <n v="-87.5"/>
    <n v="0"/>
    <s v="FI-3980-Misc Equip"/>
    <x v="39"/>
    <n v="16"/>
    <s v="Nat Gas General Plant"/>
    <s v="398-Miscellaneous Equipment"/>
    <n v="0"/>
    <n v="0"/>
    <x v="2"/>
    <n v="0"/>
    <n v="0"/>
    <n v="0"/>
    <n v="13647.24"/>
    <n v="0"/>
    <n v="0"/>
    <n v="0"/>
    <n v="0"/>
    <n v="0"/>
    <n v="0"/>
    <n v="0"/>
    <n v="66.900000000000006"/>
    <n v="-20.599999999999994"/>
    <n v="0"/>
    <n v="13133.1"/>
    <n v="-20.599999999999994"/>
  </r>
  <r>
    <n v="1"/>
    <d v="2021-10-01T00:00:00"/>
    <d v="2021-11-01T00:00:00"/>
    <n v="143"/>
    <x v="9"/>
    <n v="0"/>
    <n v="0"/>
    <n v="0"/>
    <n v="0"/>
    <n v="0"/>
    <n v="0"/>
    <n v="0"/>
    <n v="0"/>
    <n v="0"/>
    <n v="0"/>
    <n v="0"/>
    <n v="0"/>
    <n v="0"/>
    <n v="0"/>
    <n v="0"/>
    <n v="0"/>
    <s v="FN-3030-Misc Intang Plant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3"/>
    <x v="10"/>
    <n v="0"/>
    <n v="0"/>
    <n v="0"/>
    <n v="0"/>
    <n v="0"/>
    <n v="0"/>
    <n v="0"/>
    <n v="0"/>
    <n v="0"/>
    <n v="0"/>
    <n v="0"/>
    <n v="0"/>
    <n v="0"/>
    <n v="0"/>
    <n v="0"/>
    <n v="0"/>
    <s v="FN-3030-Misc Intang Plant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16"/>
    <x v="9"/>
    <n v="213641.38"/>
    <n v="0"/>
    <n v="0"/>
    <n v="0"/>
    <n v="127641.78"/>
    <n v="0"/>
    <n v="0"/>
    <n v="0"/>
    <n v="0"/>
    <n v="0"/>
    <n v="0"/>
    <n v="0"/>
    <n v="0"/>
    <n v="0"/>
    <n v="0"/>
    <n v="0"/>
    <s v="FN-3030-Misc Intang Plant-FNC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127641.78"/>
    <n v="0"/>
  </r>
  <r>
    <n v="1"/>
    <d v="2021-10-01T00:00:00"/>
    <d v="2021-11-01T00:00:00"/>
    <n v="200216"/>
    <x v="10"/>
    <n v="213641.38"/>
    <n v="0"/>
    <n v="0"/>
    <n v="0"/>
    <n v="127641.78"/>
    <n v="0"/>
    <n v="0"/>
    <n v="0"/>
    <n v="0"/>
    <n v="0"/>
    <n v="0"/>
    <n v="0"/>
    <n v="0"/>
    <n v="0"/>
    <n v="0"/>
    <n v="0"/>
    <s v="FN-3030-Misc Intang Plant-FNC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127641.78"/>
    <n v="0"/>
  </r>
  <r>
    <n v="1"/>
    <d v="2021-10-01T00:00:00"/>
    <d v="2021-11-01T00:00:00"/>
    <n v="200262"/>
    <x v="9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FB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62"/>
    <x v="10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FB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08"/>
    <x v="9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S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08"/>
    <x v="10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S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4"/>
    <x v="9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4"/>
    <x v="10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17"/>
    <x v="9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C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17"/>
    <x v="10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C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63"/>
    <x v="9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FB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63"/>
    <x v="10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FB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09"/>
    <x v="9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S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09"/>
    <x v="10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S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5"/>
    <x v="9"/>
    <n v="0"/>
    <n v="0"/>
    <n v="0"/>
    <n v="0"/>
    <n v="0"/>
    <n v="0"/>
    <n v="0"/>
    <n v="0"/>
    <n v="0"/>
    <n v="0"/>
    <n v="0"/>
    <n v="0"/>
    <n v="0"/>
    <n v="0"/>
    <n v="0"/>
    <n v="0"/>
    <s v="FN-3050-Struc&amp;Impr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5"/>
    <x v="10"/>
    <n v="0"/>
    <n v="0"/>
    <n v="0"/>
    <n v="0"/>
    <n v="0"/>
    <n v="0"/>
    <n v="0"/>
    <n v="0"/>
    <n v="0"/>
    <n v="0"/>
    <n v="0"/>
    <n v="0"/>
    <n v="0"/>
    <n v="0"/>
    <n v="0"/>
    <n v="0"/>
    <s v="FN-3050-Struc&amp;Impr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18"/>
    <x v="9"/>
    <n v="0"/>
    <n v="0"/>
    <n v="0"/>
    <n v="0"/>
    <n v="0"/>
    <n v="0"/>
    <n v="0"/>
    <n v="0"/>
    <n v="0"/>
    <n v="0"/>
    <n v="0"/>
    <n v="0"/>
    <n v="0"/>
    <n v="0"/>
    <n v="0"/>
    <n v="0"/>
    <s v="FN-3050-Struc&amp;Impr-FNC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18"/>
    <x v="10"/>
    <n v="0"/>
    <n v="0"/>
    <n v="0"/>
    <n v="0"/>
    <n v="0"/>
    <n v="0"/>
    <n v="0"/>
    <n v="0"/>
    <n v="0"/>
    <n v="0"/>
    <n v="0"/>
    <n v="0"/>
    <n v="0"/>
    <n v="0"/>
    <n v="0"/>
    <n v="0"/>
    <s v="FN-3050-Struc&amp;Impr-FNC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64"/>
    <x v="9"/>
    <n v="0"/>
    <n v="0"/>
    <n v="0"/>
    <n v="0"/>
    <n v="0"/>
    <n v="0"/>
    <n v="0"/>
    <n v="0"/>
    <n v="0"/>
    <n v="0"/>
    <n v="0"/>
    <n v="0"/>
    <n v="0"/>
    <n v="0"/>
    <n v="0"/>
    <n v="0"/>
    <s v="FN-3050-Struc&amp;Impr-FNFB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64"/>
    <x v="10"/>
    <n v="0"/>
    <n v="0"/>
    <n v="0"/>
    <n v="0"/>
    <n v="0"/>
    <n v="0"/>
    <n v="0"/>
    <n v="0"/>
    <n v="0"/>
    <n v="0"/>
    <n v="0"/>
    <n v="0"/>
    <n v="0"/>
    <n v="0"/>
    <n v="0"/>
    <n v="0"/>
    <s v="FN-3050-Struc&amp;Impr-FNFB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10"/>
    <x v="9"/>
    <n v="0"/>
    <n v="0"/>
    <n v="0"/>
    <n v="0"/>
    <n v="0"/>
    <n v="0"/>
    <n v="0"/>
    <n v="0"/>
    <n v="0"/>
    <n v="0"/>
    <n v="0"/>
    <n v="0"/>
    <n v="0"/>
    <n v="0"/>
    <n v="0"/>
    <n v="0"/>
    <s v="FN-3050-Struc&amp;Impr-FNS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10"/>
    <x v="10"/>
    <n v="0"/>
    <n v="0"/>
    <n v="0"/>
    <n v="0"/>
    <n v="0"/>
    <n v="0"/>
    <n v="0"/>
    <n v="0"/>
    <n v="0"/>
    <n v="0"/>
    <n v="0"/>
    <n v="0"/>
    <n v="0"/>
    <n v="0"/>
    <n v="0"/>
    <n v="0"/>
    <s v="FN-3050-Struc&amp;Impr-FNS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6"/>
    <x v="9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6"/>
    <x v="10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19"/>
    <x v="9"/>
    <n v="44421.79"/>
    <n v="44421.79"/>
    <n v="0"/>
    <n v="0"/>
    <n v="0"/>
    <n v="0"/>
    <n v="0"/>
    <n v="0"/>
    <n v="0"/>
    <n v="0"/>
    <n v="0"/>
    <n v="0"/>
    <n v="0"/>
    <n v="0"/>
    <n v="0"/>
    <n v="0"/>
    <s v="FN-3740-Land &amp; Land Rights-FNCF"/>
    <x v="3"/>
    <n v="15"/>
    <s v="Nat Gas Distribution Plant"/>
    <s v="374-Land - Distribution"/>
    <n v="0"/>
    <n v="0"/>
    <x v="3"/>
    <n v="0"/>
    <n v="0"/>
    <n v="0"/>
    <n v="44421.79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19"/>
    <x v="10"/>
    <n v="44421.79"/>
    <n v="44421.79"/>
    <n v="0"/>
    <n v="0"/>
    <n v="0"/>
    <n v="0"/>
    <n v="0"/>
    <n v="0"/>
    <n v="0"/>
    <n v="0"/>
    <n v="0"/>
    <n v="0"/>
    <n v="0"/>
    <n v="0"/>
    <n v="0"/>
    <n v="0"/>
    <s v="FN-3740-Land &amp; Land Rights-FNCF"/>
    <x v="3"/>
    <n v="15"/>
    <s v="Nat Gas Distribution Plant"/>
    <s v="374-Land - Distribution"/>
    <n v="0"/>
    <n v="0"/>
    <x v="3"/>
    <n v="0"/>
    <n v="0"/>
    <n v="0"/>
    <n v="44421.79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65"/>
    <x v="9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-FNFB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65"/>
    <x v="10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-FNFB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11"/>
    <x v="9"/>
    <n v="120186.26"/>
    <n v="120186.26"/>
    <n v="0"/>
    <n v="0"/>
    <n v="0"/>
    <n v="0"/>
    <n v="0"/>
    <n v="0"/>
    <n v="0"/>
    <n v="0"/>
    <n v="0"/>
    <n v="0"/>
    <n v="0"/>
    <n v="0"/>
    <n v="0"/>
    <n v="0"/>
    <s v="FN-3740-Land &amp; Land Rights-FNSF"/>
    <x v="3"/>
    <n v="15"/>
    <s v="Nat Gas Distribution Plant"/>
    <s v="374-Land - Distribution"/>
    <n v="0"/>
    <n v="0"/>
    <x v="3"/>
    <n v="0"/>
    <n v="0"/>
    <n v="0"/>
    <n v="120186.26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11"/>
    <x v="10"/>
    <n v="120186.26"/>
    <n v="120186.26"/>
    <n v="0"/>
    <n v="0"/>
    <n v="0"/>
    <n v="0"/>
    <n v="0"/>
    <n v="0"/>
    <n v="0"/>
    <n v="0"/>
    <n v="0"/>
    <n v="0"/>
    <n v="0"/>
    <n v="0"/>
    <n v="0"/>
    <n v="0"/>
    <s v="FN-3740-Land &amp; Land Rights-FNSF"/>
    <x v="3"/>
    <n v="15"/>
    <s v="Nat Gas Distribution Plant"/>
    <s v="374-Land - Distribution"/>
    <n v="0"/>
    <n v="0"/>
    <x v="3"/>
    <n v="0"/>
    <n v="0"/>
    <n v="0"/>
    <n v="120186.26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7"/>
    <x v="9"/>
    <n v="0"/>
    <n v="0"/>
    <n v="5.5E-2"/>
    <n v="0"/>
    <n v="0"/>
    <n v="0"/>
    <n v="0"/>
    <n v="0"/>
    <n v="0"/>
    <n v="0"/>
    <n v="0"/>
    <n v="0"/>
    <n v="0"/>
    <n v="0"/>
    <n v="0"/>
    <n v="0"/>
    <s v="FN-3741-Land Rights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7"/>
    <x v="10"/>
    <n v="0"/>
    <n v="0"/>
    <n v="5.5E-2"/>
    <n v="0"/>
    <n v="0"/>
    <n v="0"/>
    <n v="0"/>
    <n v="0"/>
    <n v="0"/>
    <n v="0"/>
    <n v="0"/>
    <n v="0"/>
    <n v="0"/>
    <n v="0"/>
    <n v="0"/>
    <n v="0"/>
    <s v="FN-3741-Land Rights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20"/>
    <x v="9"/>
    <n v="0"/>
    <n v="0"/>
    <n v="5.5E-2"/>
    <n v="0"/>
    <n v="59.17"/>
    <n v="0"/>
    <n v="0"/>
    <n v="0"/>
    <n v="0"/>
    <n v="0"/>
    <n v="0"/>
    <n v="0"/>
    <n v="0"/>
    <n v="0"/>
    <n v="0"/>
    <n v="0"/>
    <s v="FN-3741-Land Rights-FNCF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59.17"/>
    <n v="0"/>
  </r>
  <r>
    <n v="1"/>
    <d v="2021-10-01T00:00:00"/>
    <d v="2021-11-01T00:00:00"/>
    <n v="200220"/>
    <x v="10"/>
    <n v="0"/>
    <n v="0"/>
    <n v="5.5E-2"/>
    <n v="0"/>
    <n v="59.17"/>
    <n v="0"/>
    <n v="0"/>
    <n v="0"/>
    <n v="0"/>
    <n v="0"/>
    <n v="0"/>
    <n v="0"/>
    <n v="0"/>
    <n v="0"/>
    <n v="0"/>
    <n v="0"/>
    <s v="FN-3741-Land Rights-FNCF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59.17"/>
    <n v="0"/>
  </r>
  <r>
    <n v="1"/>
    <d v="2021-10-01T00:00:00"/>
    <d v="2021-11-01T00:00:00"/>
    <n v="200266"/>
    <x v="9"/>
    <n v="0"/>
    <n v="0"/>
    <n v="5.5E-2"/>
    <n v="0"/>
    <n v="0"/>
    <n v="0"/>
    <n v="0"/>
    <n v="0"/>
    <n v="0"/>
    <n v="0"/>
    <n v="0"/>
    <n v="0"/>
    <n v="0"/>
    <n v="0"/>
    <n v="0"/>
    <n v="0"/>
    <s v="FN-3741-Land Rights-FNFB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66"/>
    <x v="10"/>
    <n v="0"/>
    <n v="0"/>
    <n v="5.5E-2"/>
    <n v="0"/>
    <n v="0"/>
    <n v="0"/>
    <n v="0"/>
    <n v="0"/>
    <n v="0"/>
    <n v="0"/>
    <n v="0"/>
    <n v="0"/>
    <n v="0"/>
    <n v="0"/>
    <n v="0"/>
    <n v="0"/>
    <s v="FN-3741-Land Rights-FNFB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12"/>
    <x v="9"/>
    <n v="12909.53"/>
    <n v="12909.53"/>
    <n v="5.5E-2"/>
    <n v="59.17"/>
    <n v="9570.1"/>
    <n v="0"/>
    <n v="0"/>
    <n v="0"/>
    <n v="0"/>
    <n v="0"/>
    <n v="0"/>
    <n v="0"/>
    <n v="0"/>
    <n v="0"/>
    <n v="0"/>
    <n v="0"/>
    <s v="FN-3741-Land Rights-FNSF"/>
    <x v="2"/>
    <n v="15"/>
    <s v="Nat Gas Distribution Plant"/>
    <s v="3741-Land Rights"/>
    <n v="0"/>
    <n v="0"/>
    <x v="3"/>
    <n v="0"/>
    <n v="0"/>
    <n v="0"/>
    <n v="12909.53"/>
    <n v="0"/>
    <n v="0"/>
    <n v="0"/>
    <n v="0"/>
    <n v="0"/>
    <n v="0"/>
    <n v="0"/>
    <n v="59.17"/>
    <n v="59.17"/>
    <n v="0"/>
    <n v="9570.1"/>
    <n v="59.17"/>
  </r>
  <r>
    <n v="1"/>
    <d v="2021-10-01T00:00:00"/>
    <d v="2021-11-01T00:00:00"/>
    <n v="200312"/>
    <x v="10"/>
    <n v="12909.53"/>
    <n v="12909.53"/>
    <n v="5.5E-2"/>
    <n v="59.17"/>
    <n v="9629.27"/>
    <n v="0"/>
    <n v="0"/>
    <n v="0"/>
    <n v="0"/>
    <n v="0"/>
    <n v="0"/>
    <n v="0"/>
    <n v="0"/>
    <n v="0"/>
    <n v="0"/>
    <n v="0"/>
    <s v="FN-3741-Land Rights-FNSF"/>
    <x v="2"/>
    <n v="15"/>
    <s v="Nat Gas Distribution Plant"/>
    <s v="3741-Land Rights"/>
    <n v="0"/>
    <n v="0"/>
    <x v="3"/>
    <n v="0"/>
    <n v="0"/>
    <n v="0"/>
    <n v="12909.53"/>
    <n v="0"/>
    <n v="0"/>
    <n v="0"/>
    <n v="0"/>
    <n v="0"/>
    <n v="0"/>
    <n v="0"/>
    <n v="59.17"/>
    <n v="59.17"/>
    <n v="0"/>
    <n v="9629.27"/>
    <n v="59.17"/>
  </r>
  <r>
    <n v="1"/>
    <d v="2021-10-01T00:00:00"/>
    <d v="2021-11-01T00:00:00"/>
    <n v="148"/>
    <x v="9"/>
    <n v="0"/>
    <n v="0"/>
    <n v="2.5000000000000001E-2"/>
    <n v="0"/>
    <n v="0"/>
    <n v="0"/>
    <n v="0"/>
    <n v="0"/>
    <n v="0"/>
    <n v="0"/>
    <n v="0"/>
    <n v="0"/>
    <n v="0"/>
    <n v="0"/>
    <n v="0"/>
    <n v="0"/>
    <s v="FN-3750-Struc&amp;Impr"/>
    <x v="4"/>
    <n v="15"/>
    <s v="Nat Gas Distribution Plant"/>
    <s v="375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48"/>
    <x v="10"/>
    <n v="0"/>
    <n v="0"/>
    <n v="2.5000000000000001E-2"/>
    <n v="0"/>
    <n v="0"/>
    <n v="0"/>
    <n v="0"/>
    <n v="0"/>
    <n v="0"/>
    <n v="0"/>
    <n v="0"/>
    <n v="0"/>
    <n v="0"/>
    <n v="0"/>
    <n v="0"/>
    <n v="0"/>
    <s v="FN-3750-Struc&amp;Impr"/>
    <x v="4"/>
    <n v="15"/>
    <s v="Nat Gas Distribution Plant"/>
    <s v="375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21"/>
    <x v="9"/>
    <n v="470966.51"/>
    <n v="470966.51"/>
    <n v="2.5000000000000001E-2"/>
    <n v="981.18"/>
    <n v="-198114.02"/>
    <n v="0"/>
    <n v="0"/>
    <n v="0"/>
    <n v="0"/>
    <n v="0"/>
    <n v="0"/>
    <n v="0"/>
    <n v="0"/>
    <n v="0"/>
    <n v="0"/>
    <n v="0"/>
    <s v="FN-3750-Struc&amp;Impr-FNCF"/>
    <x v="4"/>
    <n v="15"/>
    <s v="Nat Gas Distribution Plant"/>
    <s v="375-Structures and Improvements"/>
    <n v="0"/>
    <n v="0"/>
    <x v="3"/>
    <n v="0"/>
    <n v="0"/>
    <n v="0"/>
    <n v="470966.51"/>
    <n v="0"/>
    <n v="0"/>
    <n v="0"/>
    <n v="0"/>
    <n v="0"/>
    <n v="0"/>
    <n v="0"/>
    <n v="981.18000000000006"/>
    <n v="981.18"/>
    <n v="0"/>
    <n v="-198114.02"/>
    <n v="981.18"/>
  </r>
  <r>
    <n v="1"/>
    <d v="2021-10-01T00:00:00"/>
    <d v="2021-11-01T00:00:00"/>
    <n v="200221"/>
    <x v="10"/>
    <n v="470966.51"/>
    <n v="470966.51"/>
    <n v="2.5000000000000001E-2"/>
    <n v="981.18"/>
    <n v="-197132.84"/>
    <n v="0"/>
    <n v="0"/>
    <n v="0"/>
    <n v="0"/>
    <n v="0"/>
    <n v="0"/>
    <n v="0"/>
    <n v="0"/>
    <n v="0"/>
    <n v="0"/>
    <n v="0"/>
    <s v="FN-3750-Struc&amp;Impr-FNCF"/>
    <x v="4"/>
    <n v="15"/>
    <s v="Nat Gas Distribution Plant"/>
    <s v="375-Structures and Improvements"/>
    <n v="0"/>
    <n v="0"/>
    <x v="3"/>
    <n v="0"/>
    <n v="0"/>
    <n v="0"/>
    <n v="470966.51"/>
    <n v="0"/>
    <n v="0"/>
    <n v="0"/>
    <n v="0"/>
    <n v="0"/>
    <n v="0"/>
    <n v="0"/>
    <n v="981.18000000000006"/>
    <n v="981.18"/>
    <n v="0"/>
    <n v="-197132.84"/>
    <n v="981.18"/>
  </r>
  <r>
    <n v="1"/>
    <d v="2021-10-01T00:00:00"/>
    <d v="2021-11-01T00:00:00"/>
    <n v="200267"/>
    <x v="9"/>
    <n v="21532.6"/>
    <n v="21532.6"/>
    <n v="2.5000000000000001E-2"/>
    <n v="44.86"/>
    <n v="417.96"/>
    <n v="0"/>
    <n v="0"/>
    <n v="0"/>
    <n v="0"/>
    <n v="0"/>
    <n v="0"/>
    <n v="0"/>
    <n v="0"/>
    <n v="0"/>
    <n v="0"/>
    <n v="0"/>
    <s v="FN-3750-Struc&amp;Impr-FNFB"/>
    <x v="4"/>
    <n v="15"/>
    <s v="Nat Gas Distribution Plant"/>
    <s v="375-Structures and Improvements"/>
    <n v="0"/>
    <n v="0"/>
    <x v="3"/>
    <n v="0"/>
    <n v="0"/>
    <n v="0"/>
    <n v="21532.6"/>
    <n v="0"/>
    <n v="0"/>
    <n v="0"/>
    <n v="0"/>
    <n v="0"/>
    <n v="0"/>
    <n v="0"/>
    <n v="44.86"/>
    <n v="44.86"/>
    <n v="0"/>
    <n v="417.96"/>
    <n v="44.86"/>
  </r>
  <r>
    <n v="1"/>
    <d v="2021-10-01T00:00:00"/>
    <d v="2021-11-01T00:00:00"/>
    <n v="200267"/>
    <x v="10"/>
    <n v="21532.6"/>
    <n v="21532.6"/>
    <n v="2.5000000000000001E-2"/>
    <n v="44.86"/>
    <n v="462.82"/>
    <n v="0"/>
    <n v="0"/>
    <n v="0"/>
    <n v="0"/>
    <n v="0"/>
    <n v="0"/>
    <n v="0"/>
    <n v="0"/>
    <n v="0"/>
    <n v="0"/>
    <n v="0"/>
    <s v="FN-3750-Struc&amp;Impr-FNFB"/>
    <x v="4"/>
    <n v="15"/>
    <s v="Nat Gas Distribution Plant"/>
    <s v="375-Structures and Improvements"/>
    <n v="0"/>
    <n v="0"/>
    <x v="3"/>
    <n v="0"/>
    <n v="0"/>
    <n v="0"/>
    <n v="21532.6"/>
    <n v="0"/>
    <n v="0"/>
    <n v="0"/>
    <n v="0"/>
    <n v="0"/>
    <n v="0"/>
    <n v="0"/>
    <n v="44.86"/>
    <n v="44.86"/>
    <n v="0"/>
    <n v="462.82"/>
    <n v="44.86"/>
  </r>
  <r>
    <n v="1"/>
    <d v="2021-10-01T00:00:00"/>
    <d v="2021-11-01T00:00:00"/>
    <n v="200313"/>
    <x v="9"/>
    <n v="210864.89"/>
    <n v="210864.89"/>
    <n v="2.5000000000000001E-2"/>
    <n v="439.3"/>
    <n v="238259.39"/>
    <n v="0"/>
    <n v="0"/>
    <n v="-439.3"/>
    <n v="0"/>
    <n v="0"/>
    <n v="0"/>
    <n v="0"/>
    <n v="0"/>
    <n v="0"/>
    <n v="0"/>
    <n v="0"/>
    <s v="FN-3750-Struc&amp;Impr-FNSF"/>
    <x v="4"/>
    <n v="15"/>
    <s v="Nat Gas Distribution Plant"/>
    <s v="375-Structures and Improvements"/>
    <n v="0"/>
    <n v="0"/>
    <x v="3"/>
    <n v="0"/>
    <n v="0"/>
    <n v="0"/>
    <n v="210864.89"/>
    <n v="0"/>
    <n v="0"/>
    <n v="0"/>
    <n v="0"/>
    <n v="0"/>
    <n v="0"/>
    <n v="0"/>
    <n v="0"/>
    <n v="0"/>
    <n v="0"/>
    <n v="238259.39"/>
    <n v="0"/>
  </r>
  <r>
    <n v="1"/>
    <d v="2021-10-01T00:00:00"/>
    <d v="2021-11-01T00:00:00"/>
    <n v="200313"/>
    <x v="10"/>
    <n v="210864.89"/>
    <n v="210864.89"/>
    <n v="2.5000000000000001E-2"/>
    <n v="439.3"/>
    <n v="238259.39"/>
    <n v="0"/>
    <n v="0"/>
    <n v="-439.3"/>
    <n v="0"/>
    <n v="0"/>
    <n v="0"/>
    <n v="0"/>
    <n v="0"/>
    <n v="0"/>
    <n v="0"/>
    <n v="0"/>
    <s v="FN-3750-Struc&amp;Impr-FNSF"/>
    <x v="4"/>
    <n v="15"/>
    <s v="Nat Gas Distribution Plant"/>
    <s v="375-Structures and Improvements"/>
    <n v="0"/>
    <n v="0"/>
    <x v="3"/>
    <n v="0"/>
    <n v="0"/>
    <n v="0"/>
    <n v="210864.89"/>
    <n v="0"/>
    <n v="0"/>
    <n v="0"/>
    <n v="0"/>
    <n v="0"/>
    <n v="0"/>
    <n v="0"/>
    <n v="0"/>
    <n v="0"/>
    <n v="0"/>
    <n v="238259.39"/>
    <n v="0"/>
  </r>
  <r>
    <n v="1"/>
    <d v="2021-10-01T00:00:00"/>
    <d v="2021-11-01T00:00:00"/>
    <n v="149"/>
    <x v="9"/>
    <n v="0"/>
    <n v="0"/>
    <n v="1.8100000000000002E-2"/>
    <n v="0"/>
    <n v="-0.02"/>
    <n v="0"/>
    <n v="0"/>
    <n v="0"/>
    <n v="0"/>
    <n v="0"/>
    <n v="0"/>
    <n v="0"/>
    <n v="0"/>
    <n v="0"/>
    <n v="0"/>
    <n v="0"/>
    <s v="FN-3761-Mains PL"/>
    <x v="5"/>
    <n v="15"/>
    <s v="Nat Gas Distribution Plant"/>
    <s v="3761-Mains - Plastic"/>
    <n v="0"/>
    <n v="0"/>
    <x v="3"/>
    <n v="0"/>
    <n v="0.05"/>
    <n v="2.8999999999999998E-3"/>
    <n v="0"/>
    <n v="0"/>
    <n v="0"/>
    <n v="0"/>
    <n v="0"/>
    <n v="0"/>
    <n v="0"/>
    <n v="0"/>
    <n v="0"/>
    <n v="0"/>
    <n v="0"/>
    <n v="3.0000000000000002E-2"/>
    <n v="0"/>
  </r>
  <r>
    <n v="1"/>
    <d v="2021-10-01T00:00:00"/>
    <d v="2021-11-01T00:00:00"/>
    <n v="149"/>
    <x v="10"/>
    <n v="0"/>
    <n v="0"/>
    <n v="1.8100000000000002E-2"/>
    <n v="0"/>
    <n v="-0.02"/>
    <n v="0"/>
    <n v="0"/>
    <n v="0"/>
    <n v="0"/>
    <n v="0"/>
    <n v="0"/>
    <n v="0"/>
    <n v="0"/>
    <n v="0"/>
    <n v="0"/>
    <n v="0"/>
    <s v="FN-3761-Mains PL"/>
    <x v="5"/>
    <n v="15"/>
    <s v="Nat Gas Distribution Plant"/>
    <s v="3761-Mains - Plastic"/>
    <n v="0"/>
    <n v="0"/>
    <x v="3"/>
    <n v="0"/>
    <n v="0.05"/>
    <n v="2.8999999999999998E-3"/>
    <n v="0"/>
    <n v="0"/>
    <n v="0"/>
    <n v="0"/>
    <n v="0"/>
    <n v="0"/>
    <n v="0"/>
    <n v="0"/>
    <n v="0"/>
    <n v="0"/>
    <n v="0"/>
    <n v="3.0000000000000002E-2"/>
    <n v="0"/>
  </r>
  <r>
    <n v="1"/>
    <d v="2021-10-01T00:00:00"/>
    <d v="2021-11-01T00:00:00"/>
    <n v="200222"/>
    <x v="9"/>
    <n v="21437298.309999999"/>
    <n v="21437298.309999999"/>
    <n v="1.8100000000000002E-2"/>
    <n v="32334.59"/>
    <n v="1800688.06"/>
    <n v="0"/>
    <n v="-1463.77"/>
    <n v="0"/>
    <n v="0"/>
    <n v="0"/>
    <n v="0"/>
    <n v="0"/>
    <n v="0"/>
    <n v="0"/>
    <n v="0"/>
    <n v="0"/>
    <s v="FN-3761-Mains PL-FNCF"/>
    <x v="5"/>
    <n v="15"/>
    <s v="Nat Gas Distribution Plant"/>
    <s v="3761-Mains - Plastic"/>
    <n v="0"/>
    <n v="0"/>
    <x v="3"/>
    <n v="5180.68"/>
    <n v="132544.07999999999"/>
    <n v="2.8999999999999998E-3"/>
    <n v="21437298.309999999"/>
    <n v="0"/>
    <n v="0"/>
    <n v="0"/>
    <n v="0"/>
    <n v="0"/>
    <n v="0"/>
    <n v="5180.68"/>
    <n v="32334.59"/>
    <n v="32334.59"/>
    <n v="5180.68"/>
    <n v="1933232.1400000001"/>
    <n v="37515.270000000004"/>
  </r>
  <r>
    <n v="1"/>
    <d v="2021-10-01T00:00:00"/>
    <d v="2021-11-01T00:00:00"/>
    <n v="200222"/>
    <x v="10"/>
    <n v="21543986.91"/>
    <n v="21543986.91"/>
    <n v="1.8100000000000002E-2"/>
    <n v="32495.51"/>
    <n v="1833183.57"/>
    <n v="0"/>
    <n v="0"/>
    <n v="0"/>
    <n v="0"/>
    <n v="0"/>
    <n v="0"/>
    <n v="0"/>
    <n v="0"/>
    <n v="0"/>
    <n v="0"/>
    <n v="0"/>
    <s v="FN-3761-Mains PL-FNCF"/>
    <x v="5"/>
    <n v="15"/>
    <s v="Nat Gas Distribution Plant"/>
    <s v="3761-Mains - Plastic"/>
    <n v="0"/>
    <n v="0"/>
    <x v="3"/>
    <n v="5206.46"/>
    <n v="137750.54"/>
    <n v="2.8999999999999998E-3"/>
    <n v="21543986.91"/>
    <n v="0"/>
    <n v="0"/>
    <n v="0"/>
    <n v="0"/>
    <n v="0"/>
    <n v="0"/>
    <n v="5206.46"/>
    <n v="32495.510000000002"/>
    <n v="32495.51"/>
    <n v="5206.46"/>
    <n v="1970934.11"/>
    <n v="37701.97"/>
  </r>
  <r>
    <n v="1"/>
    <d v="2021-10-01T00:00:00"/>
    <d v="2021-11-01T00:00:00"/>
    <n v="200268"/>
    <x v="9"/>
    <n v="6960746.7000000002"/>
    <n v="6960746.7000000002"/>
    <n v="1.8100000000000002E-2"/>
    <n v="10499.13"/>
    <n v="873546.05"/>
    <n v="0"/>
    <n v="0"/>
    <n v="0"/>
    <n v="0"/>
    <n v="0"/>
    <n v="0"/>
    <n v="0"/>
    <n v="0"/>
    <n v="0"/>
    <n v="0"/>
    <n v="0"/>
    <s v="FN-3761-Mains PL-FNFB"/>
    <x v="5"/>
    <n v="15"/>
    <s v="Nat Gas Distribution Plant"/>
    <s v="3761-Mains - Plastic"/>
    <n v="0"/>
    <n v="0"/>
    <x v="3"/>
    <n v="1682.18"/>
    <n v="130684.22"/>
    <n v="2.8999999999999998E-3"/>
    <n v="6960746.7000000002"/>
    <n v="0"/>
    <n v="0"/>
    <n v="0"/>
    <n v="0"/>
    <n v="0"/>
    <n v="0"/>
    <n v="1682.18"/>
    <n v="10499.130000000001"/>
    <n v="10499.13"/>
    <n v="1682.18"/>
    <n v="1004230.27"/>
    <n v="12181.31"/>
  </r>
  <r>
    <n v="1"/>
    <d v="2021-10-01T00:00:00"/>
    <d v="2021-11-01T00:00:00"/>
    <n v="200268"/>
    <x v="10"/>
    <n v="6960746.7000000002"/>
    <n v="6960746.7000000002"/>
    <n v="1.8100000000000002E-2"/>
    <n v="10499.13"/>
    <n v="884045.18"/>
    <n v="0"/>
    <n v="0"/>
    <n v="0"/>
    <n v="0"/>
    <n v="0"/>
    <n v="0"/>
    <n v="0"/>
    <n v="0"/>
    <n v="0"/>
    <n v="0"/>
    <n v="0"/>
    <s v="FN-3761-Mains PL-FNFB"/>
    <x v="5"/>
    <n v="15"/>
    <s v="Nat Gas Distribution Plant"/>
    <s v="3761-Mains - Plastic"/>
    <n v="0"/>
    <n v="0"/>
    <x v="3"/>
    <n v="1682.18"/>
    <n v="132366.39999999999"/>
    <n v="2.8999999999999998E-3"/>
    <n v="6960746.7000000002"/>
    <n v="0"/>
    <n v="0"/>
    <n v="0"/>
    <n v="0"/>
    <n v="0"/>
    <n v="0"/>
    <n v="1682.18"/>
    <n v="10499.130000000001"/>
    <n v="10499.13"/>
    <n v="1682.18"/>
    <n v="1016411.5800000001"/>
    <n v="12181.31"/>
  </r>
  <r>
    <n v="1"/>
    <d v="2021-10-01T00:00:00"/>
    <d v="2021-11-01T00:00:00"/>
    <n v="200314"/>
    <x v="9"/>
    <n v="49970860.590000004"/>
    <n v="49970860.590000004"/>
    <n v="1.8100000000000002E-2"/>
    <n v="75372.710000000006"/>
    <n v="14524356.789999999"/>
    <n v="0"/>
    <n v="-5378.05"/>
    <n v="0"/>
    <n v="0"/>
    <n v="0"/>
    <n v="0"/>
    <n v="0"/>
    <n v="0"/>
    <n v="0"/>
    <n v="0"/>
    <n v="0"/>
    <s v="FN-3761-Mains PL-FNSF"/>
    <x v="5"/>
    <n v="15"/>
    <s v="Nat Gas Distribution Plant"/>
    <s v="3761-Mains - Plastic"/>
    <n v="0"/>
    <n v="0"/>
    <x v="3"/>
    <n v="12076.29"/>
    <n v="1506549.39"/>
    <n v="2.8999999999999998E-3"/>
    <n v="49970860.590000004"/>
    <n v="0"/>
    <n v="0"/>
    <n v="0"/>
    <n v="0"/>
    <n v="0"/>
    <n v="0"/>
    <n v="12076.29"/>
    <n v="75372.710000000006"/>
    <n v="75372.710000000006"/>
    <n v="12076.29"/>
    <n v="16030906.18"/>
    <n v="87449"/>
  </r>
  <r>
    <n v="1"/>
    <d v="2021-10-01T00:00:00"/>
    <d v="2021-11-01T00:00:00"/>
    <n v="200314"/>
    <x v="10"/>
    <n v="50121339.520000003"/>
    <n v="50121339.520000003"/>
    <n v="1.8100000000000002E-2"/>
    <n v="75599.69"/>
    <n v="14599956.48"/>
    <n v="0"/>
    <n v="0"/>
    <n v="0"/>
    <n v="0"/>
    <n v="0"/>
    <n v="0"/>
    <n v="0"/>
    <n v="0"/>
    <n v="0"/>
    <n v="0"/>
    <n v="0"/>
    <s v="FN-3761-Mains PL-FNSF"/>
    <x v="5"/>
    <n v="15"/>
    <s v="Nat Gas Distribution Plant"/>
    <s v="3761-Mains - Plastic"/>
    <n v="0"/>
    <n v="0"/>
    <x v="3"/>
    <n v="12112.66"/>
    <n v="1518662.05"/>
    <n v="2.8999999999999998E-3"/>
    <n v="50121339.520000003"/>
    <n v="0"/>
    <n v="0"/>
    <n v="0"/>
    <n v="0"/>
    <n v="0"/>
    <n v="0"/>
    <n v="12112.66"/>
    <n v="75599.69"/>
    <n v="75599.69"/>
    <n v="12112.66"/>
    <n v="16118618.530000001"/>
    <n v="87712.35"/>
  </r>
  <r>
    <n v="1"/>
    <d v="2021-10-01T00:00:00"/>
    <d v="2021-11-01T00:00:00"/>
    <n v="150"/>
    <x v="9"/>
    <n v="0"/>
    <n v="0"/>
    <n v="1.719E-2"/>
    <n v="0"/>
    <n v="-0.01"/>
    <n v="0"/>
    <n v="0"/>
    <n v="0"/>
    <n v="0"/>
    <n v="0"/>
    <n v="0"/>
    <n v="0"/>
    <n v="0"/>
    <n v="0"/>
    <n v="0"/>
    <n v="0"/>
    <s v="FN-3762-Mains ST"/>
    <x v="6"/>
    <n v="15"/>
    <s v="Nat Gas Distribution Plant"/>
    <s v="3762-Mains - Other"/>
    <n v="0"/>
    <n v="0"/>
    <x v="3"/>
    <n v="0"/>
    <n v="-0.03"/>
    <n v="4.81E-3"/>
    <n v="0"/>
    <n v="0"/>
    <n v="0"/>
    <n v="0"/>
    <n v="0"/>
    <n v="0"/>
    <n v="0"/>
    <n v="0"/>
    <n v="0"/>
    <n v="0"/>
    <n v="0"/>
    <n v="-0.04"/>
    <n v="0"/>
  </r>
  <r>
    <n v="1"/>
    <d v="2021-10-01T00:00:00"/>
    <d v="2021-11-01T00:00:00"/>
    <n v="150"/>
    <x v="10"/>
    <n v="0"/>
    <n v="0"/>
    <n v="1.719E-2"/>
    <n v="0"/>
    <n v="-0.01"/>
    <n v="0"/>
    <n v="0"/>
    <n v="0"/>
    <n v="0"/>
    <n v="0"/>
    <n v="0"/>
    <n v="0"/>
    <n v="0"/>
    <n v="0"/>
    <n v="0"/>
    <n v="0"/>
    <s v="FN-3762-Mains ST"/>
    <x v="6"/>
    <n v="15"/>
    <s v="Nat Gas Distribution Plant"/>
    <s v="3762-Mains - Other"/>
    <n v="0"/>
    <n v="0"/>
    <x v="3"/>
    <n v="0"/>
    <n v="-0.03"/>
    <n v="4.81E-3"/>
    <n v="0"/>
    <n v="0"/>
    <n v="0"/>
    <n v="0"/>
    <n v="0"/>
    <n v="0"/>
    <n v="0"/>
    <n v="0"/>
    <n v="0"/>
    <n v="0"/>
    <n v="0"/>
    <n v="-0.04"/>
    <n v="0"/>
  </r>
  <r>
    <n v="1"/>
    <d v="2021-10-01T00:00:00"/>
    <d v="2021-11-01T00:00:00"/>
    <n v="200223"/>
    <x v="9"/>
    <n v="7623434.6399999997"/>
    <n v="7623434.6399999997"/>
    <n v="1.719E-2"/>
    <n v="10920.57"/>
    <n v="1075947.78"/>
    <n v="0"/>
    <n v="-11434.46"/>
    <n v="0"/>
    <n v="0"/>
    <n v="0"/>
    <n v="0"/>
    <n v="0"/>
    <n v="0"/>
    <n v="0"/>
    <n v="0"/>
    <n v="0"/>
    <s v="FN-3762-Mains ST-FNCF"/>
    <x v="6"/>
    <n v="15"/>
    <s v="Nat Gas Distribution Plant"/>
    <s v="3762-Mains - Other"/>
    <n v="0"/>
    <n v="0"/>
    <x v="3"/>
    <n v="3055.73"/>
    <n v="195719.34"/>
    <n v="4.81E-3"/>
    <n v="7623434.6399999997"/>
    <n v="0"/>
    <n v="0"/>
    <n v="0"/>
    <n v="0"/>
    <n v="0"/>
    <n v="0"/>
    <n v="3055.73"/>
    <n v="10920.57"/>
    <n v="10920.57"/>
    <n v="3055.73"/>
    <n v="1271667.1200000001"/>
    <n v="13976.3"/>
  </r>
  <r>
    <n v="1"/>
    <d v="2021-10-01T00:00:00"/>
    <d v="2021-11-01T00:00:00"/>
    <n v="200223"/>
    <x v="10"/>
    <n v="7612073.5800000001"/>
    <n v="7612073.5800000001"/>
    <n v="1.719E-2"/>
    <n v="10904.3"/>
    <n v="1086850.08"/>
    <n v="0"/>
    <n v="-2286.27"/>
    <n v="0"/>
    <n v="0"/>
    <n v="0"/>
    <n v="0"/>
    <n v="0"/>
    <n v="0"/>
    <n v="0"/>
    <n v="0"/>
    <n v="0"/>
    <s v="FN-3762-Mains ST-FNCF"/>
    <x v="6"/>
    <n v="15"/>
    <s v="Nat Gas Distribution Plant"/>
    <s v="3762-Mains - Other"/>
    <n v="0"/>
    <n v="-2"/>
    <x v="3"/>
    <n v="3051.17"/>
    <n v="196484.24"/>
    <n v="4.81E-3"/>
    <n v="7612073.5800000001"/>
    <n v="0"/>
    <n v="0"/>
    <n v="0"/>
    <n v="0"/>
    <n v="0"/>
    <n v="0"/>
    <n v="3051.17"/>
    <n v="10904.300000000001"/>
    <n v="10904.3"/>
    <n v="3051.17"/>
    <n v="1283334.32"/>
    <n v="13955.47"/>
  </r>
  <r>
    <n v="1"/>
    <d v="2021-10-01T00:00:00"/>
    <d v="2021-11-01T00:00:00"/>
    <n v="200269"/>
    <x v="9"/>
    <n v="2861833.91"/>
    <n v="2861833.91"/>
    <n v="1.719E-2"/>
    <n v="4099.58"/>
    <n v="272257.73"/>
    <n v="0"/>
    <n v="0"/>
    <n v="0"/>
    <n v="0"/>
    <n v="0"/>
    <n v="0"/>
    <n v="0"/>
    <n v="0"/>
    <n v="0"/>
    <n v="0"/>
    <n v="0"/>
    <s v="FN-3762-Mains ST-FNFB"/>
    <x v="6"/>
    <n v="15"/>
    <s v="Nat Gas Distribution Plant"/>
    <s v="3762-Mains - Other"/>
    <n v="0"/>
    <n v="0"/>
    <x v="3"/>
    <n v="1147.1199999999999"/>
    <n v="76105.509999999995"/>
    <n v="4.81E-3"/>
    <n v="2861833.91"/>
    <n v="0"/>
    <n v="0"/>
    <n v="0"/>
    <n v="0"/>
    <n v="0"/>
    <n v="0"/>
    <n v="1147.1200000000001"/>
    <n v="4099.58"/>
    <n v="4099.58"/>
    <n v="1147.1199999999999"/>
    <n v="348363.24"/>
    <n v="5246.7"/>
  </r>
  <r>
    <n v="1"/>
    <d v="2021-10-01T00:00:00"/>
    <d v="2021-11-01T00:00:00"/>
    <n v="200269"/>
    <x v="10"/>
    <n v="2861833.91"/>
    <n v="2861833.91"/>
    <n v="1.719E-2"/>
    <n v="4099.58"/>
    <n v="276357.31"/>
    <n v="0"/>
    <n v="0"/>
    <n v="0"/>
    <n v="0"/>
    <n v="0"/>
    <n v="0"/>
    <n v="0"/>
    <n v="0"/>
    <n v="0"/>
    <n v="0"/>
    <n v="0"/>
    <s v="FN-3762-Mains ST-FNFB"/>
    <x v="6"/>
    <n v="15"/>
    <s v="Nat Gas Distribution Plant"/>
    <s v="3762-Mains - Other"/>
    <n v="0"/>
    <n v="0"/>
    <x v="3"/>
    <n v="1147.1199999999999"/>
    <n v="77252.63"/>
    <n v="4.81E-3"/>
    <n v="2861833.91"/>
    <n v="0"/>
    <n v="0"/>
    <n v="0"/>
    <n v="0"/>
    <n v="0"/>
    <n v="0"/>
    <n v="1147.1200000000001"/>
    <n v="4099.58"/>
    <n v="4099.58"/>
    <n v="1147.1199999999999"/>
    <n v="353609.94"/>
    <n v="5246.7"/>
  </r>
  <r>
    <n v="1"/>
    <d v="2021-10-01T00:00:00"/>
    <d v="2021-11-01T00:00:00"/>
    <n v="200315"/>
    <x v="9"/>
    <n v="28571045.149999999"/>
    <n v="28571045.149999999"/>
    <n v="1.719E-2"/>
    <n v="40928.019999999997"/>
    <n v="19098498.460000001"/>
    <n v="0"/>
    <n v="-2504.6999999999998"/>
    <n v="0"/>
    <n v="0"/>
    <n v="0"/>
    <n v="0"/>
    <n v="0"/>
    <n v="0"/>
    <n v="0"/>
    <n v="0"/>
    <n v="0"/>
    <s v="FN-3762-Mains ST-FNSF"/>
    <x v="6"/>
    <n v="15"/>
    <s v="Nat Gas Distribution Plant"/>
    <s v="3762-Mains - Other"/>
    <n v="0"/>
    <n v="0"/>
    <x v="3"/>
    <n v="11452.23"/>
    <n v="2667940.91"/>
    <n v="4.81E-3"/>
    <n v="28571045.149999999"/>
    <n v="0"/>
    <n v="0"/>
    <n v="0"/>
    <n v="0"/>
    <n v="0"/>
    <n v="0"/>
    <n v="11452.23"/>
    <n v="40928.020000000004"/>
    <n v="40928.019999999997"/>
    <n v="11452.23"/>
    <n v="21766439.370000001"/>
    <n v="52380.25"/>
  </r>
  <r>
    <n v="1"/>
    <d v="2021-10-01T00:00:00"/>
    <d v="2021-11-01T00:00:00"/>
    <n v="200315"/>
    <x v="10"/>
    <n v="28584013.899999999"/>
    <n v="28584013.899999999"/>
    <n v="1.719E-2"/>
    <n v="40946.6"/>
    <n v="19139445.059999999"/>
    <n v="0"/>
    <n v="-51135.08"/>
    <n v="0"/>
    <n v="0"/>
    <n v="0"/>
    <n v="0"/>
    <n v="0"/>
    <n v="0"/>
    <n v="0"/>
    <n v="0"/>
    <n v="0"/>
    <s v="FN-3762-Mains ST-FNSF"/>
    <x v="6"/>
    <n v="15"/>
    <s v="Nat Gas Distribution Plant"/>
    <s v="3762-Mains - Other"/>
    <n v="0"/>
    <n v="0"/>
    <x v="3"/>
    <n v="11457.43"/>
    <n v="2628263.2599999998"/>
    <n v="4.81E-3"/>
    <n v="28584013.899999999"/>
    <n v="0"/>
    <n v="0"/>
    <n v="0"/>
    <n v="0"/>
    <n v="0"/>
    <n v="0"/>
    <n v="11457.43"/>
    <n v="40946.6"/>
    <n v="40946.6"/>
    <n v="11457.43"/>
    <n v="21767708.32"/>
    <n v="52404.03"/>
  </r>
  <r>
    <n v="1"/>
    <d v="2021-10-01T00:00:00"/>
    <d v="2021-11-01T00:00:00"/>
    <n v="151"/>
    <x v="9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51"/>
    <x v="10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24"/>
    <x v="9"/>
    <n v="3522727.11"/>
    <n v="3522727.11"/>
    <n v="1.8100000000000002E-2"/>
    <n v="5313.45"/>
    <n v="260127.43"/>
    <n v="0"/>
    <n v="0"/>
    <n v="0"/>
    <n v="0"/>
    <n v="0"/>
    <n v="0"/>
    <n v="0"/>
    <n v="0"/>
    <n v="0"/>
    <n v="0"/>
    <n v="0"/>
    <s v="FN-376G-Mains GRIP-FNCF"/>
    <x v="7"/>
    <n v="15"/>
    <s v="Nat Gas Distribution Plant"/>
    <s v="376G-Mains Plastic-GRIP"/>
    <n v="0"/>
    <n v="0"/>
    <x v="3"/>
    <n v="851.33"/>
    <n v="38113.43"/>
    <n v="2.8999999999999998E-3"/>
    <n v="3522727.11"/>
    <n v="0"/>
    <n v="0"/>
    <n v="0"/>
    <n v="0"/>
    <n v="0"/>
    <n v="0"/>
    <n v="851.33"/>
    <n v="5313.45"/>
    <n v="5313.45"/>
    <n v="851.33"/>
    <n v="298240.86"/>
    <n v="6164.78"/>
  </r>
  <r>
    <n v="1"/>
    <d v="2021-10-01T00:00:00"/>
    <d v="2021-11-01T00:00:00"/>
    <n v="200224"/>
    <x v="10"/>
    <n v="3522727.11"/>
    <n v="3522727.11"/>
    <n v="1.8100000000000002E-2"/>
    <n v="5313.45"/>
    <n v="265440.88"/>
    <n v="0"/>
    <n v="0"/>
    <n v="0"/>
    <n v="0"/>
    <n v="0"/>
    <n v="0"/>
    <n v="0"/>
    <n v="0"/>
    <n v="0"/>
    <n v="0"/>
    <n v="0"/>
    <s v="FN-376G-Mains GRIP-FNCF"/>
    <x v="7"/>
    <n v="15"/>
    <s v="Nat Gas Distribution Plant"/>
    <s v="376G-Mains Plastic-GRIP"/>
    <n v="0"/>
    <n v="0"/>
    <x v="3"/>
    <n v="851.33"/>
    <n v="38964.76"/>
    <n v="2.8999999999999998E-3"/>
    <n v="3522727.11"/>
    <n v="0"/>
    <n v="0"/>
    <n v="0"/>
    <n v="0"/>
    <n v="0"/>
    <n v="0"/>
    <n v="851.33"/>
    <n v="5313.45"/>
    <n v="5313.45"/>
    <n v="851.33"/>
    <n v="304405.64"/>
    <n v="6164.78"/>
  </r>
  <r>
    <n v="1"/>
    <d v="2021-10-01T00:00:00"/>
    <d v="2021-11-01T00:00:00"/>
    <n v="200270"/>
    <x v="9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-FNFB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70"/>
    <x v="10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-FNFB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16"/>
    <x v="9"/>
    <n v="92778304.319999993"/>
    <n v="92778304.319999993"/>
    <n v="1.8100000000000002E-2"/>
    <n v="139940.60999999999"/>
    <n v="9062032.1400000006"/>
    <n v="0"/>
    <n v="0"/>
    <n v="0"/>
    <n v="0"/>
    <n v="0"/>
    <n v="0"/>
    <n v="0"/>
    <n v="0"/>
    <n v="0"/>
    <n v="0"/>
    <n v="0"/>
    <s v="FN-376G-Mains GRIP-FNSF"/>
    <x v="7"/>
    <n v="15"/>
    <s v="Nat Gas Distribution Plant"/>
    <s v="376G-Mains Plastic-GRIP"/>
    <n v="0"/>
    <n v="0"/>
    <x v="3"/>
    <n v="22421.42"/>
    <n v="569956.56999999995"/>
    <n v="2.8999999999999998E-3"/>
    <n v="92778304.319999993"/>
    <n v="0"/>
    <n v="0"/>
    <n v="0"/>
    <n v="0"/>
    <n v="0"/>
    <n v="0"/>
    <n v="22421.420000000002"/>
    <n v="139940.61000000002"/>
    <n v="139940.60999999999"/>
    <n v="22421.42"/>
    <n v="9631988.7100000009"/>
    <n v="162362.02999999997"/>
  </r>
  <r>
    <n v="1"/>
    <d v="2021-10-01T00:00:00"/>
    <d v="2021-11-01T00:00:00"/>
    <n v="200316"/>
    <x v="10"/>
    <n v="92853042.430000007"/>
    <n v="92853042.430000007"/>
    <n v="1.8100000000000002E-2"/>
    <n v="140053.34"/>
    <n v="9202085.4800000004"/>
    <n v="0"/>
    <n v="0"/>
    <n v="0"/>
    <n v="0"/>
    <n v="0"/>
    <n v="0"/>
    <n v="0"/>
    <n v="0"/>
    <n v="0"/>
    <n v="0"/>
    <n v="0"/>
    <s v="FN-376G-Mains GRIP-FNSF"/>
    <x v="7"/>
    <n v="15"/>
    <s v="Nat Gas Distribution Plant"/>
    <s v="376G-Mains Plastic-GRIP"/>
    <n v="0"/>
    <n v="0"/>
    <x v="3"/>
    <n v="22439.49"/>
    <n v="592396.06000000006"/>
    <n v="2.8999999999999998E-3"/>
    <n v="92853042.430000007"/>
    <n v="0"/>
    <n v="0"/>
    <n v="0"/>
    <n v="0"/>
    <n v="0"/>
    <n v="0"/>
    <n v="22439.49"/>
    <n v="140053.34"/>
    <n v="140053.34"/>
    <n v="22439.49"/>
    <n v="9794481.540000001"/>
    <n v="162492.82999999999"/>
  </r>
  <r>
    <n v="1"/>
    <d v="2021-10-01T00:00:00"/>
    <d v="2021-11-01T00:00:00"/>
    <n v="152"/>
    <x v="9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52"/>
    <x v="10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25"/>
    <x v="9"/>
    <n v="875259.36"/>
    <n v="875259.36"/>
    <n v="3.3329999999999999E-2"/>
    <n v="2431.0300000000002"/>
    <n v="63041.58"/>
    <n v="0"/>
    <n v="0"/>
    <n v="0"/>
    <n v="0"/>
    <n v="0"/>
    <n v="0"/>
    <n v="0"/>
    <n v="0"/>
    <n v="0"/>
    <n v="0"/>
    <n v="0"/>
    <s v="FN-3780-M&amp;R Stat Eq-Gen-FNCF"/>
    <x v="8"/>
    <n v="15"/>
    <s v="Nat Gas Distribution Plant"/>
    <s v="378-M&amp;R Stat Equip-Gen"/>
    <n v="0"/>
    <n v="0"/>
    <x v="3"/>
    <n v="121.81"/>
    <n v="-13439.36"/>
    <n v="1.67E-3"/>
    <n v="875259.36"/>
    <n v="0"/>
    <n v="0"/>
    <n v="0"/>
    <n v="0"/>
    <n v="0"/>
    <n v="0"/>
    <n v="121.81"/>
    <n v="2431.0300000000002"/>
    <n v="2431.0300000000002"/>
    <n v="121.81"/>
    <n v="49602.22"/>
    <n v="2552.84"/>
  </r>
  <r>
    <n v="1"/>
    <d v="2021-10-01T00:00:00"/>
    <d v="2021-11-01T00:00:00"/>
    <n v="200225"/>
    <x v="10"/>
    <n v="875259.36"/>
    <n v="875259.36"/>
    <n v="3.3329999999999999E-2"/>
    <n v="2431.0300000000002"/>
    <n v="65472.61"/>
    <n v="0"/>
    <n v="0"/>
    <n v="0"/>
    <n v="0"/>
    <n v="0"/>
    <n v="0"/>
    <n v="0"/>
    <n v="0"/>
    <n v="0"/>
    <n v="0"/>
    <n v="0"/>
    <s v="FN-3780-M&amp;R Stat Eq-Gen-FNCF"/>
    <x v="8"/>
    <n v="15"/>
    <s v="Nat Gas Distribution Plant"/>
    <s v="378-M&amp;R Stat Equip-Gen"/>
    <n v="0"/>
    <n v="0"/>
    <x v="3"/>
    <n v="121.81"/>
    <n v="-13317.55"/>
    <n v="1.67E-3"/>
    <n v="875259.36"/>
    <n v="0"/>
    <n v="0"/>
    <n v="0"/>
    <n v="0"/>
    <n v="0"/>
    <n v="0"/>
    <n v="121.81"/>
    <n v="2431.0300000000002"/>
    <n v="2431.0300000000002"/>
    <n v="121.81"/>
    <n v="52155.06"/>
    <n v="2552.84"/>
  </r>
  <r>
    <n v="1"/>
    <d v="2021-10-01T00:00:00"/>
    <d v="2021-11-01T00:00:00"/>
    <n v="200271"/>
    <x v="9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-FNFB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71"/>
    <x v="10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-FNFB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17"/>
    <x v="9"/>
    <n v="626637.56000000006"/>
    <n v="626637.56000000006"/>
    <n v="3.3329999999999999E-2"/>
    <n v="1740.49"/>
    <n v="335573.17"/>
    <n v="0"/>
    <n v="0"/>
    <n v="0"/>
    <n v="0"/>
    <n v="0"/>
    <n v="0"/>
    <n v="0"/>
    <n v="0"/>
    <n v="0"/>
    <n v="0"/>
    <n v="0"/>
    <s v="FN-3780-M&amp;R Stat Eq-Gen-FNSF"/>
    <x v="8"/>
    <n v="15"/>
    <s v="Nat Gas Distribution Plant"/>
    <s v="378-M&amp;R Stat Equip-Gen"/>
    <n v="0"/>
    <n v="0"/>
    <x v="3"/>
    <n v="87.21"/>
    <n v="4040.43"/>
    <n v="1.67E-3"/>
    <n v="626637.56000000006"/>
    <n v="0"/>
    <n v="0"/>
    <n v="0"/>
    <n v="0"/>
    <n v="0"/>
    <n v="0"/>
    <n v="87.210000000000008"/>
    <n v="1740.49"/>
    <n v="1740.49"/>
    <n v="87.21"/>
    <n v="339613.6"/>
    <n v="1827.7"/>
  </r>
  <r>
    <n v="1"/>
    <d v="2021-10-01T00:00:00"/>
    <d v="2021-11-01T00:00:00"/>
    <n v="200317"/>
    <x v="10"/>
    <n v="626637.56000000006"/>
    <n v="626637.56000000006"/>
    <n v="3.3329999999999999E-2"/>
    <n v="1740.49"/>
    <n v="337313.66"/>
    <n v="0"/>
    <n v="0"/>
    <n v="0"/>
    <n v="0"/>
    <n v="0"/>
    <n v="0"/>
    <n v="0"/>
    <n v="0"/>
    <n v="0"/>
    <n v="0"/>
    <n v="0"/>
    <s v="FN-3780-M&amp;R Stat Eq-Gen-FNSF"/>
    <x v="8"/>
    <n v="15"/>
    <s v="Nat Gas Distribution Plant"/>
    <s v="378-M&amp;R Stat Equip-Gen"/>
    <n v="0"/>
    <n v="0"/>
    <x v="3"/>
    <n v="87.21"/>
    <n v="4127.6400000000003"/>
    <n v="1.67E-3"/>
    <n v="626637.56000000006"/>
    <n v="0"/>
    <n v="0"/>
    <n v="0"/>
    <n v="0"/>
    <n v="0"/>
    <n v="0"/>
    <n v="87.210000000000008"/>
    <n v="1740.49"/>
    <n v="1740.49"/>
    <n v="87.21"/>
    <n v="341441.3"/>
    <n v="1827.7"/>
  </r>
  <r>
    <n v="1"/>
    <d v="2021-10-01T00:00:00"/>
    <d v="2021-11-01T00:00:00"/>
    <n v="153"/>
    <x v="9"/>
    <n v="0"/>
    <n v="0"/>
    <n v="2.9520000000000001E-2"/>
    <n v="0"/>
    <n v="0"/>
    <n v="0"/>
    <n v="0"/>
    <n v="0"/>
    <n v="0"/>
    <n v="0"/>
    <n v="0"/>
    <n v="0"/>
    <n v="0"/>
    <n v="0"/>
    <n v="0"/>
    <n v="0"/>
    <s v="FN-3790-M&amp;R Stat Eq-CGate"/>
    <x v="9"/>
    <n v="15"/>
    <s v="Nat Gas Distribution Plant"/>
    <s v="379-M&amp;R Stat Equip-Cgate"/>
    <n v="0"/>
    <n v="0"/>
    <x v="3"/>
    <n v="0"/>
    <n v="0"/>
    <n v="1.48E-3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53"/>
    <x v="10"/>
    <n v="0"/>
    <n v="0"/>
    <n v="2.9520000000000001E-2"/>
    <n v="0"/>
    <n v="0"/>
    <n v="0"/>
    <n v="0"/>
    <n v="0"/>
    <n v="0"/>
    <n v="0"/>
    <n v="0"/>
    <n v="0"/>
    <n v="0"/>
    <n v="0"/>
    <n v="0"/>
    <n v="0"/>
    <s v="FN-3790-M&amp;R Stat Eq-CGate"/>
    <x v="9"/>
    <n v="15"/>
    <s v="Nat Gas Distribution Plant"/>
    <s v="379-M&amp;R Stat Equip-Cgate"/>
    <n v="0"/>
    <n v="0"/>
    <x v="3"/>
    <n v="0"/>
    <n v="0"/>
    <n v="1.48E-3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26"/>
    <x v="9"/>
    <n v="1965582.09"/>
    <n v="1965582.09"/>
    <n v="2.9520000000000001E-2"/>
    <n v="4835.33"/>
    <n v="228135.42"/>
    <n v="0"/>
    <n v="0"/>
    <n v="0"/>
    <n v="0"/>
    <n v="0"/>
    <n v="0"/>
    <n v="0"/>
    <n v="0"/>
    <n v="0"/>
    <n v="0"/>
    <n v="0"/>
    <s v="FN-3790-M&amp;R Stat Eq-CGate-FNCF"/>
    <x v="9"/>
    <n v="15"/>
    <s v="Nat Gas Distribution Plant"/>
    <s v="379-M&amp;R Stat Equip-Cgate"/>
    <n v="0"/>
    <n v="0"/>
    <x v="3"/>
    <n v="242.42"/>
    <n v="-2351.62"/>
    <n v="1.48E-3"/>
    <n v="1965582.09"/>
    <n v="0"/>
    <n v="0"/>
    <n v="0"/>
    <n v="0"/>
    <n v="0"/>
    <n v="0"/>
    <n v="242.42000000000002"/>
    <n v="4835.33"/>
    <n v="4835.33"/>
    <n v="242.42"/>
    <n v="225783.80000000002"/>
    <n v="5077.75"/>
  </r>
  <r>
    <n v="1"/>
    <d v="2021-10-01T00:00:00"/>
    <d v="2021-11-01T00:00:00"/>
    <n v="200226"/>
    <x v="10"/>
    <n v="1965582.09"/>
    <n v="1965582.09"/>
    <n v="2.9520000000000001E-2"/>
    <n v="4835.33"/>
    <n v="232970.75"/>
    <n v="0"/>
    <n v="0"/>
    <n v="0"/>
    <n v="0"/>
    <n v="0"/>
    <n v="0"/>
    <n v="0"/>
    <n v="0"/>
    <n v="0"/>
    <n v="0"/>
    <n v="0"/>
    <s v="FN-3790-M&amp;R Stat Eq-CGate-FNCF"/>
    <x v="9"/>
    <n v="15"/>
    <s v="Nat Gas Distribution Plant"/>
    <s v="379-M&amp;R Stat Equip-Cgate"/>
    <n v="0"/>
    <n v="0"/>
    <x v="3"/>
    <n v="242.42"/>
    <n v="-2109.1999999999998"/>
    <n v="1.48E-3"/>
    <n v="1965582.09"/>
    <n v="0"/>
    <n v="0"/>
    <n v="0"/>
    <n v="0"/>
    <n v="0"/>
    <n v="0"/>
    <n v="242.42000000000002"/>
    <n v="4835.33"/>
    <n v="4835.33"/>
    <n v="242.42"/>
    <n v="230861.55"/>
    <n v="5077.75"/>
  </r>
  <r>
    <n v="1"/>
    <d v="2021-10-01T00:00:00"/>
    <d v="2021-11-01T00:00:00"/>
    <n v="200272"/>
    <x v="9"/>
    <n v="58747.62"/>
    <n v="58747.62"/>
    <n v="2.9520000000000001E-2"/>
    <n v="144.52000000000001"/>
    <n v="10976.68"/>
    <n v="0"/>
    <n v="0"/>
    <n v="0"/>
    <n v="0"/>
    <n v="0"/>
    <n v="0"/>
    <n v="0"/>
    <n v="0"/>
    <n v="0"/>
    <n v="0"/>
    <n v="0"/>
    <s v="FN-3790-M&amp;R Stat Eq-CGate-FNFB"/>
    <x v="9"/>
    <n v="15"/>
    <s v="Nat Gas Distribution Plant"/>
    <s v="379-M&amp;R Stat Equip-Cgate"/>
    <n v="0"/>
    <n v="0"/>
    <x v="3"/>
    <n v="7.25"/>
    <n v="525.26"/>
    <n v="1.48E-3"/>
    <n v="58747.62"/>
    <n v="0"/>
    <n v="0"/>
    <n v="0"/>
    <n v="0"/>
    <n v="0"/>
    <n v="0"/>
    <n v="7.25"/>
    <n v="144.52000000000001"/>
    <n v="144.52000000000001"/>
    <n v="7.25"/>
    <n v="11501.94"/>
    <n v="151.77000000000001"/>
  </r>
  <r>
    <n v="1"/>
    <d v="2021-10-01T00:00:00"/>
    <d v="2021-11-01T00:00:00"/>
    <n v="200272"/>
    <x v="10"/>
    <n v="58747.62"/>
    <n v="58747.62"/>
    <n v="2.9520000000000001E-2"/>
    <n v="144.52000000000001"/>
    <n v="11121.2"/>
    <n v="0"/>
    <n v="0"/>
    <n v="0"/>
    <n v="0"/>
    <n v="0"/>
    <n v="0"/>
    <n v="0"/>
    <n v="0"/>
    <n v="0"/>
    <n v="0"/>
    <n v="0"/>
    <s v="FN-3790-M&amp;R Stat Eq-CGate-FNFB"/>
    <x v="9"/>
    <n v="15"/>
    <s v="Nat Gas Distribution Plant"/>
    <s v="379-M&amp;R Stat Equip-Cgate"/>
    <n v="0"/>
    <n v="0"/>
    <x v="3"/>
    <n v="7.25"/>
    <n v="532.51"/>
    <n v="1.48E-3"/>
    <n v="58747.62"/>
    <n v="0"/>
    <n v="0"/>
    <n v="0"/>
    <n v="0"/>
    <n v="0"/>
    <n v="0"/>
    <n v="7.25"/>
    <n v="144.52000000000001"/>
    <n v="144.52000000000001"/>
    <n v="7.25"/>
    <n v="11653.710000000001"/>
    <n v="151.77000000000001"/>
  </r>
  <r>
    <n v="1"/>
    <d v="2021-10-01T00:00:00"/>
    <d v="2021-11-01T00:00:00"/>
    <n v="200318"/>
    <x v="9"/>
    <n v="4132977.66"/>
    <n v="4132977.66"/>
    <n v="2.9520000000000001E-2"/>
    <n v="10167.129999999999"/>
    <n v="2066475.77"/>
    <n v="0"/>
    <n v="0"/>
    <n v="0"/>
    <n v="0"/>
    <n v="0"/>
    <n v="0"/>
    <n v="0"/>
    <n v="0"/>
    <n v="0"/>
    <n v="0"/>
    <n v="0"/>
    <s v="FN-3790-M&amp;R Stat Eq-CGate-FNSF"/>
    <x v="9"/>
    <n v="15"/>
    <s v="Nat Gas Distribution Plant"/>
    <s v="379-M&amp;R Stat Equip-Cgate"/>
    <n v="0"/>
    <n v="0"/>
    <x v="3"/>
    <n v="509.73"/>
    <n v="-53438.12"/>
    <n v="1.48E-3"/>
    <n v="4132977.66"/>
    <n v="0"/>
    <n v="0"/>
    <n v="0"/>
    <n v="0"/>
    <n v="0"/>
    <n v="0"/>
    <n v="509.73"/>
    <n v="10167.130000000001"/>
    <n v="10167.129999999999"/>
    <n v="509.73"/>
    <n v="2013037.65"/>
    <n v="10676.859999999999"/>
  </r>
  <r>
    <n v="1"/>
    <d v="2021-10-01T00:00:00"/>
    <d v="2021-11-01T00:00:00"/>
    <n v="200318"/>
    <x v="10"/>
    <n v="4132977.66"/>
    <n v="4132977.66"/>
    <n v="2.9520000000000001E-2"/>
    <n v="10167.129999999999"/>
    <n v="2076642.9"/>
    <n v="0"/>
    <n v="0"/>
    <n v="0"/>
    <n v="0"/>
    <n v="0"/>
    <n v="0"/>
    <n v="0"/>
    <n v="0"/>
    <n v="0"/>
    <n v="0"/>
    <n v="0"/>
    <s v="FN-3790-M&amp;R Stat Eq-CGate-FNSF"/>
    <x v="9"/>
    <n v="15"/>
    <s v="Nat Gas Distribution Plant"/>
    <s v="379-M&amp;R Stat Equip-Cgate"/>
    <n v="0"/>
    <n v="0"/>
    <x v="3"/>
    <n v="509.73"/>
    <n v="-52928.39"/>
    <n v="1.48E-3"/>
    <n v="4132977.66"/>
    <n v="0"/>
    <n v="0"/>
    <n v="0"/>
    <n v="0"/>
    <n v="0"/>
    <n v="0"/>
    <n v="509.73"/>
    <n v="10167.130000000001"/>
    <n v="10167.129999999999"/>
    <n v="509.73"/>
    <n v="2023714.51"/>
    <n v="10676.859999999999"/>
  </r>
  <r>
    <n v="1"/>
    <d v="2021-10-01T00:00:00"/>
    <d v="2021-11-01T00:00:00"/>
    <n v="154"/>
    <x v="9"/>
    <n v="0"/>
    <n v="0"/>
    <n v="1.8030000000000001E-2"/>
    <n v="0"/>
    <n v="-0.01"/>
    <n v="0"/>
    <n v="0"/>
    <n v="0"/>
    <n v="0"/>
    <n v="0"/>
    <n v="0"/>
    <n v="0"/>
    <n v="0"/>
    <n v="0"/>
    <n v="0"/>
    <n v="0"/>
    <s v="FN-3801-Services PL"/>
    <x v="10"/>
    <n v="15"/>
    <s v="Nat Gas Distribution Plant"/>
    <s v="3801-Services - Plastic"/>
    <n v="0"/>
    <n v="0"/>
    <x v="3"/>
    <n v="0"/>
    <n v="-0.01"/>
    <n v="3.9699999999999996E-3"/>
    <n v="0"/>
    <n v="0"/>
    <n v="0"/>
    <n v="0"/>
    <n v="0"/>
    <n v="0"/>
    <n v="0"/>
    <n v="0"/>
    <n v="0"/>
    <n v="0"/>
    <n v="0"/>
    <n v="-0.02"/>
    <n v="0"/>
  </r>
  <r>
    <n v="1"/>
    <d v="2021-10-01T00:00:00"/>
    <d v="2021-11-01T00:00:00"/>
    <n v="154"/>
    <x v="10"/>
    <n v="0"/>
    <n v="0"/>
    <n v="1.8030000000000001E-2"/>
    <n v="0"/>
    <n v="-0.01"/>
    <n v="0"/>
    <n v="0"/>
    <n v="0"/>
    <n v="0"/>
    <n v="0"/>
    <n v="0"/>
    <n v="0"/>
    <n v="0"/>
    <n v="0"/>
    <n v="0"/>
    <n v="0"/>
    <s v="FN-3801-Services PL"/>
    <x v="10"/>
    <n v="15"/>
    <s v="Nat Gas Distribution Plant"/>
    <s v="3801-Services - Plastic"/>
    <n v="0"/>
    <n v="0"/>
    <x v="3"/>
    <n v="0"/>
    <n v="-0.01"/>
    <n v="3.9699999999999996E-3"/>
    <n v="0"/>
    <n v="0"/>
    <n v="0"/>
    <n v="0"/>
    <n v="0"/>
    <n v="0"/>
    <n v="0"/>
    <n v="0"/>
    <n v="0"/>
    <n v="0"/>
    <n v="0"/>
    <n v="-0.02"/>
    <n v="0"/>
  </r>
  <r>
    <n v="1"/>
    <d v="2021-10-01T00:00:00"/>
    <d v="2021-11-01T00:00:00"/>
    <n v="200227"/>
    <x v="9"/>
    <n v="14259166.67"/>
    <n v="14259166.67"/>
    <n v="1.8030000000000001E-2"/>
    <n v="21424.400000000001"/>
    <n v="1125077.21"/>
    <n v="0"/>
    <n v="-1987.13"/>
    <n v="0"/>
    <n v="0"/>
    <n v="0"/>
    <n v="0"/>
    <n v="0"/>
    <n v="0"/>
    <n v="0"/>
    <n v="0"/>
    <n v="0"/>
    <s v="FN-3801-Services PL-FNCF"/>
    <x v="10"/>
    <n v="15"/>
    <s v="Nat Gas Distribution Plant"/>
    <s v="3801-Services - Plastic"/>
    <n v="0"/>
    <n v="0"/>
    <x v="3"/>
    <n v="4717.41"/>
    <n v="37360.44"/>
    <n v="3.9699999999999996E-3"/>
    <n v="14259166.67"/>
    <n v="0"/>
    <n v="0"/>
    <n v="0"/>
    <n v="0"/>
    <n v="0"/>
    <n v="0"/>
    <n v="4717.41"/>
    <n v="21424.400000000001"/>
    <n v="21424.400000000001"/>
    <n v="4717.41"/>
    <n v="1162437.6499999999"/>
    <n v="26141.81"/>
  </r>
  <r>
    <n v="1"/>
    <d v="2021-10-01T00:00:00"/>
    <d v="2021-11-01T00:00:00"/>
    <n v="200227"/>
    <x v="10"/>
    <n v="14360673.83"/>
    <n v="14360673.83"/>
    <n v="1.8030000000000001E-2"/>
    <n v="21576.91"/>
    <n v="1145664.97"/>
    <n v="0"/>
    <n v="-898.11"/>
    <n v="0"/>
    <n v="0"/>
    <n v="0"/>
    <n v="0"/>
    <n v="0"/>
    <n v="0"/>
    <n v="0"/>
    <n v="0"/>
    <n v="0"/>
    <s v="FN-3801-Services PL-FNCF"/>
    <x v="10"/>
    <n v="15"/>
    <s v="Nat Gas Distribution Plant"/>
    <s v="3801-Services - Plastic"/>
    <n v="0"/>
    <n v="-989.15"/>
    <x v="3"/>
    <n v="4750.99"/>
    <n v="41213.32"/>
    <n v="3.9699999999999996E-3"/>
    <n v="14360673.83"/>
    <n v="0"/>
    <n v="0"/>
    <n v="0"/>
    <n v="0"/>
    <n v="0"/>
    <n v="0"/>
    <n v="4750.99"/>
    <n v="21576.91"/>
    <n v="21576.91"/>
    <n v="4750.99"/>
    <n v="1186878.29"/>
    <n v="26327.9"/>
  </r>
  <r>
    <n v="1"/>
    <d v="2021-10-01T00:00:00"/>
    <d v="2021-11-01T00:00:00"/>
    <n v="200273"/>
    <x v="9"/>
    <n v="2225845.4700000002"/>
    <n v="2225845.4700000002"/>
    <n v="1.8030000000000001E-2"/>
    <n v="3344.33"/>
    <n v="162461.47"/>
    <n v="0"/>
    <n v="0"/>
    <n v="0"/>
    <n v="0"/>
    <n v="0"/>
    <n v="0"/>
    <n v="0"/>
    <n v="0"/>
    <n v="0"/>
    <n v="0"/>
    <n v="0"/>
    <s v="FN-3801-Services PL-FNFB"/>
    <x v="10"/>
    <n v="15"/>
    <s v="Nat Gas Distribution Plant"/>
    <s v="3801-Services - Plastic"/>
    <n v="0"/>
    <n v="0"/>
    <x v="3"/>
    <n v="736.38"/>
    <n v="34540.910000000003"/>
    <n v="3.9699999999999996E-3"/>
    <n v="2225845.4700000002"/>
    <n v="0"/>
    <n v="0"/>
    <n v="0"/>
    <n v="0"/>
    <n v="0"/>
    <n v="0"/>
    <n v="736.38"/>
    <n v="3344.33"/>
    <n v="3344.33"/>
    <n v="736.38"/>
    <n v="197002.38"/>
    <n v="4080.71"/>
  </r>
  <r>
    <n v="1"/>
    <d v="2021-10-01T00:00:00"/>
    <d v="2021-11-01T00:00:00"/>
    <n v="200273"/>
    <x v="10"/>
    <n v="2545480.52"/>
    <n v="2545480.52"/>
    <n v="1.8030000000000001E-2"/>
    <n v="3824.58"/>
    <n v="166286.04999999999"/>
    <n v="0"/>
    <n v="0"/>
    <n v="0"/>
    <n v="0"/>
    <n v="0"/>
    <n v="0"/>
    <n v="0"/>
    <n v="0"/>
    <n v="0"/>
    <n v="0"/>
    <n v="0"/>
    <s v="FN-3801-Services PL-FNFB"/>
    <x v="10"/>
    <n v="15"/>
    <s v="Nat Gas Distribution Plant"/>
    <s v="3801-Services - Plastic"/>
    <n v="0"/>
    <n v="0"/>
    <x v="3"/>
    <n v="842.13"/>
    <n v="35383.040000000001"/>
    <n v="3.9699999999999996E-3"/>
    <n v="2545480.52"/>
    <n v="0"/>
    <n v="0"/>
    <n v="0"/>
    <n v="0"/>
    <n v="0"/>
    <n v="0"/>
    <n v="842.13"/>
    <n v="3824.58"/>
    <n v="3824.58"/>
    <n v="842.13"/>
    <n v="201669.09"/>
    <n v="4666.71"/>
  </r>
  <r>
    <n v="1"/>
    <d v="2021-10-01T00:00:00"/>
    <d v="2021-11-01T00:00:00"/>
    <n v="200319"/>
    <x v="9"/>
    <n v="31987176.98"/>
    <n v="31987176.98"/>
    <n v="1.8030000000000001E-2"/>
    <n v="48060.73"/>
    <n v="10185190.85"/>
    <n v="0"/>
    <n v="-4664.2299999999996"/>
    <n v="0"/>
    <n v="0"/>
    <n v="0"/>
    <n v="0"/>
    <n v="0"/>
    <n v="0"/>
    <n v="0"/>
    <n v="0"/>
    <n v="0"/>
    <s v="FN-3801-Services PL-FNSF"/>
    <x v="10"/>
    <n v="15"/>
    <s v="Nat Gas Distribution Plant"/>
    <s v="3801-Services - Plastic"/>
    <n v="0"/>
    <n v="0"/>
    <x v="3"/>
    <n v="10582.42"/>
    <n v="-364657.3"/>
    <n v="3.9699999999999996E-3"/>
    <n v="31987176.98"/>
    <n v="0"/>
    <n v="0"/>
    <n v="0"/>
    <n v="0"/>
    <n v="0"/>
    <n v="0"/>
    <n v="10582.42"/>
    <n v="48060.73"/>
    <n v="48060.73"/>
    <n v="10582.42"/>
    <n v="9820533.5499999989"/>
    <n v="58643.15"/>
  </r>
  <r>
    <n v="1"/>
    <d v="2021-10-01T00:00:00"/>
    <d v="2021-11-01T00:00:00"/>
    <n v="200319"/>
    <x v="10"/>
    <n v="32284410.420000002"/>
    <n v="32284410.420000002"/>
    <n v="1.8030000000000001E-2"/>
    <n v="48507.33"/>
    <n v="10233698.18"/>
    <n v="0"/>
    <n v="-10373.48"/>
    <n v="0"/>
    <n v="0"/>
    <n v="0"/>
    <n v="0"/>
    <n v="0"/>
    <n v="0"/>
    <n v="0"/>
    <n v="0"/>
    <n v="0"/>
    <s v="FN-3801-Services PL-FNSF"/>
    <x v="10"/>
    <n v="15"/>
    <s v="Nat Gas Distribution Plant"/>
    <s v="3801-Services - Plastic"/>
    <n v="0"/>
    <n v="0"/>
    <x v="3"/>
    <n v="10680.76"/>
    <n v="-364350.02"/>
    <n v="3.9699999999999996E-3"/>
    <n v="32284410.420000002"/>
    <n v="0"/>
    <n v="0"/>
    <n v="0"/>
    <n v="0"/>
    <n v="0"/>
    <n v="0"/>
    <n v="10680.76"/>
    <n v="48507.33"/>
    <n v="48507.33"/>
    <n v="10680.76"/>
    <n v="9869348.1600000001"/>
    <n v="59188.090000000004"/>
  </r>
  <r>
    <n v="1"/>
    <d v="2021-10-01T00:00:00"/>
    <d v="2021-11-01T00:00:00"/>
    <n v="155"/>
    <x v="9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55"/>
    <x v="10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28"/>
    <x v="9"/>
    <n v="651169.38"/>
    <n v="651169.38"/>
    <n v="4.0890000000000003E-2"/>
    <n v="2218.86"/>
    <n v="170295.66"/>
    <n v="0"/>
    <n v="-137.79"/>
    <n v="0"/>
    <n v="0"/>
    <n v="0"/>
    <n v="0"/>
    <n v="0"/>
    <n v="0"/>
    <n v="0"/>
    <n v="0"/>
    <n v="0"/>
    <s v="FN-3802-Services ST-FNCF"/>
    <x v="11"/>
    <n v="15"/>
    <s v="Nat Gas Distribution Plant"/>
    <s v="3802-Services - Other"/>
    <n v="0"/>
    <n v="0"/>
    <x v="3"/>
    <n v="2773.44"/>
    <n v="219685.5"/>
    <n v="5.1110000000000003E-2"/>
    <n v="651169.38"/>
    <n v="0"/>
    <n v="0"/>
    <n v="0"/>
    <n v="0"/>
    <n v="0"/>
    <n v="0"/>
    <n v="2773.44"/>
    <n v="2218.86"/>
    <n v="2218.86"/>
    <n v="2773.44"/>
    <n v="389981.16000000003"/>
    <n v="4992.3"/>
  </r>
  <r>
    <n v="1"/>
    <d v="2021-10-01T00:00:00"/>
    <d v="2021-11-01T00:00:00"/>
    <n v="200228"/>
    <x v="10"/>
    <n v="651169.4"/>
    <n v="651169.4"/>
    <n v="4.0890000000000003E-2"/>
    <n v="2218.86"/>
    <n v="172514.52"/>
    <n v="0"/>
    <n v="0"/>
    <n v="0"/>
    <n v="0"/>
    <n v="0"/>
    <n v="0"/>
    <n v="0"/>
    <n v="0"/>
    <n v="0"/>
    <n v="0"/>
    <n v="0"/>
    <s v="FN-3802-Services ST-FNCF"/>
    <x v="11"/>
    <n v="15"/>
    <s v="Nat Gas Distribution Plant"/>
    <s v="3802-Services - Other"/>
    <n v="0"/>
    <n v="0"/>
    <x v="3"/>
    <n v="2773.44"/>
    <n v="222458.94"/>
    <n v="5.1110000000000003E-2"/>
    <n v="651169.4"/>
    <n v="0"/>
    <n v="0"/>
    <n v="0"/>
    <n v="0"/>
    <n v="0"/>
    <n v="0"/>
    <n v="2773.44"/>
    <n v="2218.86"/>
    <n v="2218.86"/>
    <n v="2773.44"/>
    <n v="394973.45999999996"/>
    <n v="4992.3"/>
  </r>
  <r>
    <n v="1"/>
    <d v="2021-10-01T00:00:00"/>
    <d v="2021-11-01T00:00:00"/>
    <n v="200274"/>
    <x v="9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-FNFB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74"/>
    <x v="10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-FNFB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20"/>
    <x v="9"/>
    <n v="966071.04"/>
    <n v="966071.04"/>
    <n v="4.0890000000000003E-2"/>
    <n v="3291.89"/>
    <n v="1042054.93"/>
    <n v="0"/>
    <n v="-7356.79"/>
    <n v="-3291.89"/>
    <n v="0"/>
    <n v="0"/>
    <n v="0"/>
    <n v="0"/>
    <n v="0"/>
    <n v="0"/>
    <n v="0"/>
    <n v="0"/>
    <s v="FN-3802-Services ST-FNSF"/>
    <x v="11"/>
    <n v="15"/>
    <s v="Nat Gas Distribution Plant"/>
    <s v="3802-Services - Other"/>
    <n v="0"/>
    <n v="0"/>
    <x v="3"/>
    <n v="4114.66"/>
    <n v="1225251.03"/>
    <n v="5.1110000000000003E-2"/>
    <n v="966071.04"/>
    <n v="0"/>
    <n v="0"/>
    <n v="0"/>
    <n v="0"/>
    <n v="0"/>
    <n v="0"/>
    <n v="4114.66"/>
    <n v="0"/>
    <n v="0"/>
    <n v="4114.66"/>
    <n v="2267305.96"/>
    <n v="4114.66"/>
  </r>
  <r>
    <n v="1"/>
    <d v="2021-10-01T00:00:00"/>
    <d v="2021-11-01T00:00:00"/>
    <n v="200320"/>
    <x v="10"/>
    <n v="966075.65"/>
    <n v="966075.65"/>
    <n v="4.0890000000000003E-2"/>
    <n v="3291.9"/>
    <n v="1042054.93"/>
    <n v="0"/>
    <n v="-2757.5"/>
    <n v="-3291.9"/>
    <n v="0"/>
    <n v="0"/>
    <n v="0"/>
    <n v="0"/>
    <n v="0"/>
    <n v="0"/>
    <n v="0"/>
    <n v="0"/>
    <s v="FN-3802-Services ST-FNSF"/>
    <x v="11"/>
    <n v="15"/>
    <s v="Nat Gas Distribution Plant"/>
    <s v="3802-Services - Other"/>
    <n v="0"/>
    <n v="0"/>
    <x v="3"/>
    <n v="4114.68"/>
    <n v="1226608.21"/>
    <n v="5.1110000000000003E-2"/>
    <n v="966075.65"/>
    <n v="0"/>
    <n v="0"/>
    <n v="0"/>
    <n v="0"/>
    <n v="0"/>
    <n v="0"/>
    <n v="4114.68"/>
    <n v="0"/>
    <n v="0"/>
    <n v="4114.68"/>
    <n v="2268663.14"/>
    <n v="4114.68"/>
  </r>
  <r>
    <n v="1"/>
    <d v="2021-10-01T00:00:00"/>
    <d v="2021-11-01T00:00:00"/>
    <n v="156"/>
    <x v="9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56"/>
    <x v="10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29"/>
    <x v="9"/>
    <n v="7017365.8099999996"/>
    <n v="7017365.8099999996"/>
    <n v="1.8030000000000001E-2"/>
    <n v="10543.59"/>
    <n v="387252.66"/>
    <n v="0"/>
    <n v="0"/>
    <n v="0"/>
    <n v="0"/>
    <n v="0"/>
    <n v="0"/>
    <n v="0"/>
    <n v="0"/>
    <n v="0"/>
    <n v="0"/>
    <n v="0"/>
    <s v="FN-380G-Services GRIP-FNCF"/>
    <x v="12"/>
    <n v="15"/>
    <s v="Nat Gas Distribution Plant"/>
    <s v="380G-Services Plastic-GRIP"/>
    <n v="0"/>
    <n v="0"/>
    <x v="3"/>
    <n v="2321.58"/>
    <n v="-307951.7"/>
    <n v="3.9699999999999996E-3"/>
    <n v="7017365.8099999996"/>
    <n v="0"/>
    <n v="0"/>
    <n v="0"/>
    <n v="0"/>
    <n v="0"/>
    <n v="0"/>
    <n v="2321.58"/>
    <n v="10543.59"/>
    <n v="10543.59"/>
    <n v="2321.58"/>
    <n v="79300.959999999963"/>
    <n v="12865.17"/>
  </r>
  <r>
    <n v="1"/>
    <d v="2021-10-01T00:00:00"/>
    <d v="2021-11-01T00:00:00"/>
    <n v="200229"/>
    <x v="10"/>
    <n v="7045665.9400000004"/>
    <n v="7045665.9400000004"/>
    <n v="1.8030000000000001E-2"/>
    <n v="10586.11"/>
    <n v="397838.77"/>
    <n v="0"/>
    <n v="0"/>
    <n v="0"/>
    <n v="0"/>
    <n v="0"/>
    <n v="0"/>
    <n v="0"/>
    <n v="0"/>
    <n v="0"/>
    <n v="0"/>
    <n v="0"/>
    <s v="FN-380G-Services GRIP-FNCF"/>
    <x v="12"/>
    <n v="15"/>
    <s v="Nat Gas Distribution Plant"/>
    <s v="380G-Services Plastic-GRIP"/>
    <n v="0"/>
    <n v="0"/>
    <x v="3"/>
    <n v="2330.94"/>
    <n v="-305620.76"/>
    <n v="3.9699999999999996E-3"/>
    <n v="7045665.9400000004"/>
    <n v="0"/>
    <n v="0"/>
    <n v="0"/>
    <n v="0"/>
    <n v="0"/>
    <n v="0"/>
    <n v="2330.94"/>
    <n v="10586.11"/>
    <n v="10586.11"/>
    <n v="2330.94"/>
    <n v="92218.010000000009"/>
    <n v="12917.050000000001"/>
  </r>
  <r>
    <n v="1"/>
    <d v="2021-10-01T00:00:00"/>
    <d v="2021-11-01T00:00:00"/>
    <n v="200275"/>
    <x v="9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-FNFB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75"/>
    <x v="10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-FNFB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21"/>
    <x v="9"/>
    <n v="32791890.98"/>
    <n v="32791890.98"/>
    <n v="1.8030000000000001E-2"/>
    <n v="49269.82"/>
    <n v="2799153.05"/>
    <n v="0"/>
    <n v="0"/>
    <n v="0"/>
    <n v="0"/>
    <n v="0"/>
    <n v="0"/>
    <n v="0"/>
    <n v="0"/>
    <n v="0"/>
    <n v="0"/>
    <n v="0"/>
    <s v="FN-380G-Services GRIP-FNSF"/>
    <x v="12"/>
    <n v="15"/>
    <s v="Nat Gas Distribution Plant"/>
    <s v="380G-Services Plastic-GRIP"/>
    <n v="0"/>
    <n v="0"/>
    <x v="3"/>
    <n v="10848.65"/>
    <n v="-1171141.17"/>
    <n v="3.9699999999999996E-3"/>
    <n v="32791890.98"/>
    <n v="0"/>
    <n v="0"/>
    <n v="0"/>
    <n v="0"/>
    <n v="0"/>
    <n v="0"/>
    <n v="10848.65"/>
    <n v="49269.82"/>
    <n v="49269.82"/>
    <n v="10848.65"/>
    <n v="1628011.88"/>
    <n v="60118.47"/>
  </r>
  <r>
    <n v="1"/>
    <d v="2021-10-01T00:00:00"/>
    <d v="2021-11-01T00:00:00"/>
    <n v="200321"/>
    <x v="10"/>
    <n v="33035831.800000001"/>
    <n v="33035831.800000001"/>
    <n v="1.8030000000000001E-2"/>
    <n v="49636.34"/>
    <n v="2848789.39"/>
    <n v="0"/>
    <n v="0"/>
    <n v="0"/>
    <n v="0"/>
    <n v="0"/>
    <n v="0"/>
    <n v="0"/>
    <n v="0"/>
    <n v="0"/>
    <n v="0"/>
    <n v="0"/>
    <s v="FN-380G-Services GRIP-FNSF"/>
    <x v="12"/>
    <n v="15"/>
    <s v="Nat Gas Distribution Plant"/>
    <s v="380G-Services Plastic-GRIP"/>
    <n v="0"/>
    <n v="0"/>
    <x v="3"/>
    <n v="10929.35"/>
    <n v="-1160211.82"/>
    <n v="3.9699999999999996E-3"/>
    <n v="33035831.800000001"/>
    <n v="0"/>
    <n v="0"/>
    <n v="0"/>
    <n v="0"/>
    <n v="0"/>
    <n v="0"/>
    <n v="10929.35"/>
    <n v="49636.340000000004"/>
    <n v="49636.34"/>
    <n v="10929.35"/>
    <n v="1688577.57"/>
    <n v="60565.689999999995"/>
  </r>
  <r>
    <n v="1"/>
    <d v="2021-10-01T00:00:00"/>
    <d v="2021-11-01T00:00:00"/>
    <n v="157"/>
    <x v="9"/>
    <n v="0"/>
    <n v="0"/>
    <n v="3.5999999999999997E-2"/>
    <n v="0"/>
    <n v="0"/>
    <n v="0"/>
    <n v="0"/>
    <n v="0"/>
    <n v="0"/>
    <n v="0"/>
    <n v="0"/>
    <n v="0"/>
    <n v="0"/>
    <n v="0"/>
    <n v="0"/>
    <n v="0"/>
    <s v="FN-3810-Meters"/>
    <x v="13"/>
    <n v="15"/>
    <s v="Nat Gas Distribution Plant"/>
    <s v="381-Met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57"/>
    <x v="10"/>
    <n v="0"/>
    <n v="0"/>
    <n v="3.5999999999999997E-2"/>
    <n v="0"/>
    <n v="0"/>
    <n v="0"/>
    <n v="0"/>
    <n v="0"/>
    <n v="0"/>
    <n v="0"/>
    <n v="0"/>
    <n v="0"/>
    <n v="0"/>
    <n v="0"/>
    <n v="0"/>
    <n v="0"/>
    <s v="FN-3810-Meters"/>
    <x v="13"/>
    <n v="15"/>
    <s v="Nat Gas Distribution Plant"/>
    <s v="381-Met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0"/>
    <x v="9"/>
    <n v="3246797.28"/>
    <n v="3246797.28"/>
    <n v="3.5999999999999997E-2"/>
    <n v="9740.39"/>
    <n v="361754.06"/>
    <n v="0"/>
    <n v="0"/>
    <n v="0"/>
    <n v="0"/>
    <n v="0"/>
    <n v="0"/>
    <n v="0"/>
    <n v="0"/>
    <n v="0"/>
    <n v="0"/>
    <n v="0"/>
    <s v="FN-3810-Meters-FNCF"/>
    <x v="13"/>
    <n v="15"/>
    <s v="Nat Gas Distribution Plant"/>
    <s v="381-Meters"/>
    <n v="0"/>
    <n v="-873.97"/>
    <x v="3"/>
    <n v="0"/>
    <n v="0"/>
    <n v="0"/>
    <n v="3246797.28"/>
    <n v="0"/>
    <n v="0"/>
    <n v="0"/>
    <n v="0"/>
    <n v="0"/>
    <n v="0"/>
    <n v="0"/>
    <n v="9740.39"/>
    <n v="9740.39"/>
    <n v="0"/>
    <n v="361754.06"/>
    <n v="9740.39"/>
  </r>
  <r>
    <n v="1"/>
    <d v="2021-10-01T00:00:00"/>
    <d v="2021-11-01T00:00:00"/>
    <n v="200230"/>
    <x v="10"/>
    <n v="3252944.31"/>
    <n v="3252944.31"/>
    <n v="3.5999999999999997E-2"/>
    <n v="9758.83"/>
    <n v="371512.89"/>
    <n v="0"/>
    <n v="0"/>
    <n v="0"/>
    <n v="0"/>
    <n v="0"/>
    <n v="0"/>
    <n v="0"/>
    <n v="0"/>
    <n v="0"/>
    <n v="0"/>
    <n v="0"/>
    <s v="FN-3810-Meters-FNCF"/>
    <x v="13"/>
    <n v="15"/>
    <s v="Nat Gas Distribution Plant"/>
    <s v="381-Meters"/>
    <n v="0"/>
    <n v="0"/>
    <x v="3"/>
    <n v="0"/>
    <n v="0"/>
    <n v="0"/>
    <n v="3252944.31"/>
    <n v="0"/>
    <n v="0"/>
    <n v="0"/>
    <n v="0"/>
    <n v="0"/>
    <n v="0"/>
    <n v="0"/>
    <n v="9758.83"/>
    <n v="9758.83"/>
    <n v="0"/>
    <n v="371512.89"/>
    <n v="9758.83"/>
  </r>
  <r>
    <n v="1"/>
    <d v="2021-10-01T00:00:00"/>
    <d v="2021-11-01T00:00:00"/>
    <n v="200276"/>
    <x v="9"/>
    <n v="542604.02"/>
    <n v="542604.02"/>
    <n v="3.5999999999999997E-2"/>
    <n v="1627.81"/>
    <n v="85350.84"/>
    <n v="0"/>
    <n v="0"/>
    <n v="0"/>
    <n v="0"/>
    <n v="0"/>
    <n v="0"/>
    <n v="0"/>
    <n v="0"/>
    <n v="0"/>
    <n v="0"/>
    <n v="0"/>
    <s v="FN-3810-Meters-FNFB"/>
    <x v="13"/>
    <n v="15"/>
    <s v="Nat Gas Distribution Plant"/>
    <s v="381-Meters"/>
    <n v="0"/>
    <n v="0"/>
    <x v="3"/>
    <n v="0"/>
    <n v="0"/>
    <n v="0"/>
    <n v="542604.02"/>
    <n v="0"/>
    <n v="0"/>
    <n v="0"/>
    <n v="0"/>
    <n v="0"/>
    <n v="0"/>
    <n v="0"/>
    <n v="1627.81"/>
    <n v="1627.81"/>
    <n v="0"/>
    <n v="85350.84"/>
    <n v="1627.81"/>
  </r>
  <r>
    <n v="1"/>
    <d v="2021-10-01T00:00:00"/>
    <d v="2021-11-01T00:00:00"/>
    <n v="200276"/>
    <x v="10"/>
    <n v="548508.92000000004"/>
    <n v="548508.92000000004"/>
    <n v="3.5999999999999997E-2"/>
    <n v="1645.53"/>
    <n v="86996.37"/>
    <n v="0"/>
    <n v="0"/>
    <n v="0"/>
    <n v="0"/>
    <n v="0"/>
    <n v="0"/>
    <n v="0"/>
    <n v="0"/>
    <n v="0"/>
    <n v="0"/>
    <n v="0"/>
    <s v="FN-3810-Meters-FNFB"/>
    <x v="13"/>
    <n v="15"/>
    <s v="Nat Gas Distribution Plant"/>
    <s v="381-Meters"/>
    <n v="0"/>
    <n v="0"/>
    <x v="3"/>
    <n v="0"/>
    <n v="0"/>
    <n v="0"/>
    <n v="548508.92000000004"/>
    <n v="0"/>
    <n v="0"/>
    <n v="0"/>
    <n v="0"/>
    <n v="0"/>
    <n v="0"/>
    <n v="0"/>
    <n v="1645.53"/>
    <n v="1645.53"/>
    <n v="0"/>
    <n v="86996.37"/>
    <n v="1645.53"/>
  </r>
  <r>
    <n v="1"/>
    <d v="2021-10-01T00:00:00"/>
    <d v="2021-11-01T00:00:00"/>
    <n v="200322"/>
    <x v="9"/>
    <n v="11390044.65"/>
    <n v="11390044.65"/>
    <n v="3.5999999999999997E-2"/>
    <n v="34170.129999999997"/>
    <n v="4480437.09"/>
    <n v="0"/>
    <n v="0"/>
    <n v="0"/>
    <n v="0"/>
    <n v="0"/>
    <n v="0"/>
    <n v="0"/>
    <n v="0"/>
    <n v="0"/>
    <n v="0"/>
    <n v="0"/>
    <s v="FN-3810-Meters-FNSF"/>
    <x v="13"/>
    <n v="15"/>
    <s v="Nat Gas Distribution Plant"/>
    <s v="381-Meters"/>
    <n v="0"/>
    <n v="0"/>
    <x v="3"/>
    <n v="0"/>
    <n v="0"/>
    <n v="0"/>
    <n v="11390044.65"/>
    <n v="0"/>
    <n v="0"/>
    <n v="0"/>
    <n v="0"/>
    <n v="0"/>
    <n v="0"/>
    <n v="0"/>
    <n v="34170.129999999997"/>
    <n v="34170.129999999997"/>
    <n v="0"/>
    <n v="4480437.09"/>
    <n v="34170.129999999997"/>
  </r>
  <r>
    <n v="1"/>
    <d v="2021-10-01T00:00:00"/>
    <d v="2021-11-01T00:00:00"/>
    <n v="200322"/>
    <x v="10"/>
    <n v="11463431.51"/>
    <n v="11463431.51"/>
    <n v="3.5999999999999997E-2"/>
    <n v="34390.29"/>
    <n v="4514827.38"/>
    <n v="0"/>
    <n v="0"/>
    <n v="0"/>
    <n v="0"/>
    <n v="0"/>
    <n v="0"/>
    <n v="0"/>
    <n v="0"/>
    <n v="0"/>
    <n v="0"/>
    <n v="0"/>
    <s v="FN-3810-Meters-FNSF"/>
    <x v="13"/>
    <n v="15"/>
    <s v="Nat Gas Distribution Plant"/>
    <s v="381-Meters"/>
    <n v="0"/>
    <n v="0"/>
    <x v="3"/>
    <n v="0"/>
    <n v="0"/>
    <n v="0"/>
    <n v="11463431.51"/>
    <n v="0"/>
    <n v="0"/>
    <n v="0"/>
    <n v="0"/>
    <n v="0"/>
    <n v="0"/>
    <n v="0"/>
    <n v="34390.29"/>
    <n v="34390.29"/>
    <n v="0"/>
    <n v="4514827.38"/>
    <n v="34390.29"/>
  </r>
  <r>
    <n v="1"/>
    <d v="2021-10-01T00:00:00"/>
    <d v="2021-11-01T00:00:00"/>
    <n v="158"/>
    <x v="9"/>
    <n v="0"/>
    <n v="0"/>
    <n v="2.9090000000000001E-2"/>
    <n v="0"/>
    <n v="0"/>
    <n v="0"/>
    <n v="0"/>
    <n v="0"/>
    <n v="0"/>
    <n v="0"/>
    <n v="0"/>
    <n v="0"/>
    <n v="0"/>
    <n v="0"/>
    <n v="0"/>
    <n v="0"/>
    <s v="FN-3820-Meter Installs"/>
    <x v="15"/>
    <n v="15"/>
    <s v="Nat Gas Distribution Plant"/>
    <s v="382-Meter Installations"/>
    <n v="0"/>
    <n v="0"/>
    <x v="3"/>
    <n v="0"/>
    <n v="0"/>
    <n v="2.9099999999999998E-3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58"/>
    <x v="10"/>
    <n v="0"/>
    <n v="0"/>
    <n v="2.9090000000000001E-2"/>
    <n v="0"/>
    <n v="0"/>
    <n v="0"/>
    <n v="0"/>
    <n v="0"/>
    <n v="0"/>
    <n v="0"/>
    <n v="0"/>
    <n v="0"/>
    <n v="0"/>
    <n v="0"/>
    <n v="0"/>
    <n v="0"/>
    <s v="FN-3820-Meter Installs"/>
    <x v="15"/>
    <n v="15"/>
    <s v="Nat Gas Distribution Plant"/>
    <s v="382-Meter Installations"/>
    <n v="0"/>
    <n v="0"/>
    <x v="3"/>
    <n v="0"/>
    <n v="0"/>
    <n v="2.9099999999999998E-3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1"/>
    <x v="9"/>
    <n v="4064128.89"/>
    <n v="4064128.89"/>
    <n v="2.9090000000000001E-2"/>
    <n v="9852.1299999999992"/>
    <n v="512699.25"/>
    <n v="0"/>
    <n v="-1530.69"/>
    <n v="0"/>
    <n v="0"/>
    <n v="0"/>
    <n v="0"/>
    <n v="0"/>
    <n v="0"/>
    <n v="0"/>
    <n v="0"/>
    <n v="0"/>
    <s v="FN-3820-Meter Installs-FNCF"/>
    <x v="15"/>
    <n v="15"/>
    <s v="Nat Gas Distribution Plant"/>
    <s v="382-Meter Installations"/>
    <n v="0"/>
    <n v="0"/>
    <x v="3"/>
    <n v="985.55"/>
    <n v="-17501.63"/>
    <n v="2.9099999999999998E-3"/>
    <n v="4064128.89"/>
    <n v="0"/>
    <n v="0"/>
    <n v="0"/>
    <n v="0"/>
    <n v="0"/>
    <n v="0"/>
    <n v="985.55000000000007"/>
    <n v="9852.130000000001"/>
    <n v="9852.1299999999992"/>
    <n v="985.55"/>
    <n v="495197.62"/>
    <n v="10837.679999999998"/>
  </r>
  <r>
    <n v="1"/>
    <d v="2021-10-01T00:00:00"/>
    <d v="2021-11-01T00:00:00"/>
    <n v="200231"/>
    <x v="10"/>
    <n v="4101932.94"/>
    <n v="4101932.94"/>
    <n v="2.9090000000000001E-2"/>
    <n v="9943.77"/>
    <n v="522643.02"/>
    <n v="0"/>
    <n v="-1119.32"/>
    <n v="0"/>
    <n v="0"/>
    <n v="0"/>
    <n v="0"/>
    <n v="0"/>
    <n v="0"/>
    <n v="0"/>
    <n v="0"/>
    <n v="0"/>
    <s v="FN-3820-Meter Installs-FNCF"/>
    <x v="15"/>
    <n v="15"/>
    <s v="Nat Gas Distribution Plant"/>
    <s v="382-Meter Installations"/>
    <n v="0"/>
    <n v="0"/>
    <x v="3"/>
    <n v="994.72"/>
    <n v="-17626.23"/>
    <n v="2.9099999999999998E-3"/>
    <n v="4101932.94"/>
    <n v="0"/>
    <n v="0"/>
    <n v="0"/>
    <n v="0"/>
    <n v="0"/>
    <n v="0"/>
    <n v="994.72"/>
    <n v="9943.77"/>
    <n v="9943.77"/>
    <n v="994.72"/>
    <n v="505016.79000000004"/>
    <n v="10938.49"/>
  </r>
  <r>
    <n v="1"/>
    <d v="2021-10-01T00:00:00"/>
    <d v="2021-11-01T00:00:00"/>
    <n v="200277"/>
    <x v="9"/>
    <n v="570203.77"/>
    <n v="570203.77"/>
    <n v="2.9090000000000001E-2"/>
    <n v="1382.27"/>
    <n v="44136.52"/>
    <n v="0"/>
    <n v="-156.24"/>
    <n v="0"/>
    <n v="0"/>
    <n v="0"/>
    <n v="0"/>
    <n v="0"/>
    <n v="0"/>
    <n v="0"/>
    <n v="0"/>
    <n v="0"/>
    <s v="FN-3820-Meter Installs-FNFB"/>
    <x v="15"/>
    <n v="15"/>
    <s v="Nat Gas Distribution Plant"/>
    <s v="382-Meter Installations"/>
    <n v="0"/>
    <n v="0"/>
    <x v="3"/>
    <n v="138.27000000000001"/>
    <n v="2175"/>
    <n v="2.9099999999999998E-3"/>
    <n v="570203.77"/>
    <n v="0"/>
    <n v="0"/>
    <n v="0"/>
    <n v="0"/>
    <n v="0"/>
    <n v="0"/>
    <n v="138.27000000000001"/>
    <n v="1382.27"/>
    <n v="1382.27"/>
    <n v="138.27000000000001"/>
    <n v="46311.519999999997"/>
    <n v="1520.54"/>
  </r>
  <r>
    <n v="1"/>
    <d v="2021-10-01T00:00:00"/>
    <d v="2021-11-01T00:00:00"/>
    <n v="200277"/>
    <x v="10"/>
    <n v="597712.80000000005"/>
    <n v="597712.80000000005"/>
    <n v="2.9090000000000001E-2"/>
    <n v="1448.96"/>
    <n v="45585.48"/>
    <n v="0"/>
    <n v="-183.38"/>
    <n v="0"/>
    <n v="0"/>
    <n v="0"/>
    <n v="0"/>
    <n v="0"/>
    <n v="0"/>
    <n v="0"/>
    <n v="0"/>
    <n v="0"/>
    <s v="FN-3820-Meter Installs-FNFB"/>
    <x v="15"/>
    <n v="15"/>
    <s v="Nat Gas Distribution Plant"/>
    <s v="382-Meter Installations"/>
    <n v="0"/>
    <n v="0"/>
    <x v="3"/>
    <n v="144.94999999999999"/>
    <n v="2136.5700000000002"/>
    <n v="2.9099999999999998E-3"/>
    <n v="597712.80000000005"/>
    <n v="0"/>
    <n v="0"/>
    <n v="0"/>
    <n v="0"/>
    <n v="0"/>
    <n v="0"/>
    <n v="144.95000000000002"/>
    <n v="1448.96"/>
    <n v="1448.96"/>
    <n v="144.94999999999999"/>
    <n v="47722.05"/>
    <n v="1593.91"/>
  </r>
  <r>
    <n v="1"/>
    <d v="2021-10-01T00:00:00"/>
    <d v="2021-11-01T00:00:00"/>
    <n v="200323"/>
    <x v="9"/>
    <n v="7232704.6699999999"/>
    <n v="7232704.6699999999"/>
    <n v="2.9090000000000001E-2"/>
    <n v="17533.28"/>
    <n v="2457125.37"/>
    <n v="0"/>
    <n v="-3278.64"/>
    <n v="0"/>
    <n v="0"/>
    <n v="0"/>
    <n v="0"/>
    <n v="0"/>
    <n v="0"/>
    <n v="0"/>
    <n v="0"/>
    <n v="0"/>
    <s v="FN-3820-Meter Installs-FNSF"/>
    <x v="15"/>
    <n v="15"/>
    <s v="Nat Gas Distribution Plant"/>
    <s v="382-Meter Installations"/>
    <n v="0"/>
    <n v="0"/>
    <x v="3"/>
    <n v="1753.93"/>
    <n v="-198906.11"/>
    <n v="2.9099999999999998E-3"/>
    <n v="7232704.6699999999"/>
    <n v="0"/>
    <n v="0"/>
    <n v="0"/>
    <n v="0"/>
    <n v="0"/>
    <n v="0"/>
    <n v="1753.93"/>
    <n v="17533.28"/>
    <n v="17533.28"/>
    <n v="1753.93"/>
    <n v="2258219.2600000002"/>
    <n v="19287.21"/>
  </r>
  <r>
    <n v="1"/>
    <d v="2021-10-01T00:00:00"/>
    <d v="2021-11-01T00:00:00"/>
    <n v="200323"/>
    <x v="10"/>
    <n v="7292308.6900000004"/>
    <n v="7292308.6900000004"/>
    <n v="2.9090000000000001E-2"/>
    <n v="17677.77"/>
    <n v="2474803.14"/>
    <n v="0"/>
    <n v="-2224.08"/>
    <n v="0"/>
    <n v="0"/>
    <n v="0"/>
    <n v="0"/>
    <n v="0"/>
    <n v="0"/>
    <n v="0"/>
    <n v="0"/>
    <n v="0"/>
    <s v="FN-3820-Meter Installs-FNSF"/>
    <x v="15"/>
    <n v="15"/>
    <s v="Nat Gas Distribution Plant"/>
    <s v="382-Meter Installations"/>
    <n v="0"/>
    <n v="0"/>
    <x v="3"/>
    <n v="1768.38"/>
    <n v="-199361.81"/>
    <n v="2.9099999999999998E-3"/>
    <n v="7292308.6900000004"/>
    <n v="0"/>
    <n v="0"/>
    <n v="0"/>
    <n v="0"/>
    <n v="0"/>
    <n v="0"/>
    <n v="1768.38"/>
    <n v="17677.77"/>
    <n v="17677.77"/>
    <n v="1768.38"/>
    <n v="2275441.33"/>
    <n v="19446.150000000001"/>
  </r>
  <r>
    <n v="1"/>
    <d v="2021-10-01T00:00:00"/>
    <d v="2021-11-01T00:00:00"/>
    <n v="159"/>
    <x v="9"/>
    <n v="0"/>
    <n v="0"/>
    <n v="3.3000000000000002E-2"/>
    <n v="0"/>
    <n v="0"/>
    <n v="0"/>
    <n v="0"/>
    <n v="0"/>
    <n v="0"/>
    <n v="0"/>
    <n v="0"/>
    <n v="0"/>
    <n v="0"/>
    <n v="0"/>
    <n v="0"/>
    <n v="0"/>
    <s v="FN-3830-House Reg"/>
    <x v="17"/>
    <n v="15"/>
    <s v="Nat Gas Distribution Plant"/>
    <s v="383-House Regulato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59"/>
    <x v="10"/>
    <n v="0"/>
    <n v="0"/>
    <n v="3.3000000000000002E-2"/>
    <n v="0"/>
    <n v="0"/>
    <n v="0"/>
    <n v="0"/>
    <n v="0"/>
    <n v="0"/>
    <n v="0"/>
    <n v="0"/>
    <n v="0"/>
    <n v="0"/>
    <n v="0"/>
    <n v="0"/>
    <n v="0"/>
    <s v="FN-3830-House Reg"/>
    <x v="17"/>
    <n v="15"/>
    <s v="Nat Gas Distribution Plant"/>
    <s v="383-House Regulato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2"/>
    <x v="9"/>
    <n v="1344394.13"/>
    <n v="1344394.13"/>
    <n v="3.3000000000000002E-2"/>
    <n v="3697.08"/>
    <n v="160967.79"/>
    <n v="0"/>
    <n v="0"/>
    <n v="0"/>
    <n v="0"/>
    <n v="0"/>
    <n v="0"/>
    <n v="0"/>
    <n v="0"/>
    <n v="0"/>
    <n v="0"/>
    <n v="0"/>
    <s v="FN-3830-House Reg-FNCF"/>
    <x v="17"/>
    <n v="15"/>
    <s v="Nat Gas Distribution Plant"/>
    <s v="383-House Regulators"/>
    <n v="0"/>
    <n v="0"/>
    <x v="3"/>
    <n v="0"/>
    <n v="0"/>
    <n v="0"/>
    <n v="1344394.13"/>
    <n v="0"/>
    <n v="0"/>
    <n v="0"/>
    <n v="0"/>
    <n v="0"/>
    <n v="0"/>
    <n v="0"/>
    <n v="3697.08"/>
    <n v="3697.08"/>
    <n v="0"/>
    <n v="160967.79"/>
    <n v="3697.08"/>
  </r>
  <r>
    <n v="1"/>
    <d v="2021-10-01T00:00:00"/>
    <d v="2021-11-01T00:00:00"/>
    <n v="200232"/>
    <x v="10"/>
    <n v="1349460.39"/>
    <n v="1349460.39"/>
    <n v="3.3000000000000002E-2"/>
    <n v="3711.02"/>
    <n v="164678.81"/>
    <n v="0"/>
    <n v="0"/>
    <n v="0"/>
    <n v="0"/>
    <n v="0"/>
    <n v="0"/>
    <n v="0"/>
    <n v="0"/>
    <n v="0"/>
    <n v="0"/>
    <n v="0"/>
    <s v="FN-3830-House Reg-FNCF"/>
    <x v="17"/>
    <n v="15"/>
    <s v="Nat Gas Distribution Plant"/>
    <s v="383-House Regulators"/>
    <n v="0"/>
    <n v="0"/>
    <x v="3"/>
    <n v="0"/>
    <n v="0"/>
    <n v="0"/>
    <n v="1349460.39"/>
    <n v="0"/>
    <n v="0"/>
    <n v="0"/>
    <n v="0"/>
    <n v="0"/>
    <n v="0"/>
    <n v="0"/>
    <n v="3711.02"/>
    <n v="3711.02"/>
    <n v="0"/>
    <n v="164678.81"/>
    <n v="3711.02"/>
  </r>
  <r>
    <n v="1"/>
    <d v="2021-10-01T00:00:00"/>
    <d v="2021-11-01T00:00:00"/>
    <n v="200278"/>
    <x v="9"/>
    <n v="347847.44"/>
    <n v="347847.44"/>
    <n v="3.3000000000000002E-2"/>
    <n v="956.58"/>
    <n v="32392.69"/>
    <n v="0"/>
    <n v="0"/>
    <n v="0"/>
    <n v="0"/>
    <n v="0"/>
    <n v="0"/>
    <n v="0"/>
    <n v="0"/>
    <n v="0"/>
    <n v="0"/>
    <n v="0"/>
    <s v="FN-3830-House Reg-FNFB"/>
    <x v="17"/>
    <n v="15"/>
    <s v="Nat Gas Distribution Plant"/>
    <s v="383-House Regulators"/>
    <n v="0"/>
    <n v="0"/>
    <x v="3"/>
    <n v="0"/>
    <n v="0"/>
    <n v="0"/>
    <n v="347847.44"/>
    <n v="0"/>
    <n v="0"/>
    <n v="0"/>
    <n v="0"/>
    <n v="0"/>
    <n v="0"/>
    <n v="0"/>
    <n v="956.58"/>
    <n v="956.58"/>
    <n v="0"/>
    <n v="32392.69"/>
    <n v="956.58"/>
  </r>
  <r>
    <n v="1"/>
    <d v="2021-10-01T00:00:00"/>
    <d v="2021-11-01T00:00:00"/>
    <n v="200278"/>
    <x v="10"/>
    <n v="347847.44"/>
    <n v="347847.44"/>
    <n v="3.3000000000000002E-2"/>
    <n v="956.58"/>
    <n v="33349.269999999997"/>
    <n v="0"/>
    <n v="0"/>
    <n v="0"/>
    <n v="0"/>
    <n v="0"/>
    <n v="0"/>
    <n v="0"/>
    <n v="0"/>
    <n v="0"/>
    <n v="0"/>
    <n v="0"/>
    <s v="FN-3830-House Reg-FNFB"/>
    <x v="17"/>
    <n v="15"/>
    <s v="Nat Gas Distribution Plant"/>
    <s v="383-House Regulators"/>
    <n v="0"/>
    <n v="0"/>
    <x v="3"/>
    <n v="0"/>
    <n v="0"/>
    <n v="0"/>
    <n v="347847.44"/>
    <n v="0"/>
    <n v="0"/>
    <n v="0"/>
    <n v="0"/>
    <n v="0"/>
    <n v="0"/>
    <n v="0"/>
    <n v="956.58"/>
    <n v="956.58"/>
    <n v="0"/>
    <n v="33349.269999999997"/>
    <n v="956.58"/>
  </r>
  <r>
    <n v="1"/>
    <d v="2021-10-01T00:00:00"/>
    <d v="2021-11-01T00:00:00"/>
    <n v="200324"/>
    <x v="9"/>
    <n v="2827831.98"/>
    <n v="2827831.98"/>
    <n v="3.3000000000000002E-2"/>
    <n v="7776.54"/>
    <n v="1700156.36"/>
    <n v="0"/>
    <n v="0"/>
    <n v="0"/>
    <n v="0"/>
    <n v="0"/>
    <n v="0"/>
    <n v="0"/>
    <n v="0"/>
    <n v="0"/>
    <n v="0"/>
    <n v="0"/>
    <s v="FN-3830-House Reg-FNSF"/>
    <x v="17"/>
    <n v="15"/>
    <s v="Nat Gas Distribution Plant"/>
    <s v="383-House Regulators"/>
    <n v="0"/>
    <n v="0"/>
    <x v="3"/>
    <n v="0"/>
    <n v="-34.64"/>
    <n v="0"/>
    <n v="2827831.98"/>
    <n v="0"/>
    <n v="0"/>
    <n v="0"/>
    <n v="0"/>
    <n v="0"/>
    <n v="0"/>
    <n v="0"/>
    <n v="7776.54"/>
    <n v="7776.54"/>
    <n v="0"/>
    <n v="1700121.7200000002"/>
    <n v="7776.54"/>
  </r>
  <r>
    <n v="1"/>
    <d v="2021-10-01T00:00:00"/>
    <d v="2021-11-01T00:00:00"/>
    <n v="200324"/>
    <x v="10"/>
    <n v="2840807.87"/>
    <n v="2840807.87"/>
    <n v="3.3000000000000002E-2"/>
    <n v="7812.22"/>
    <n v="1707968.58"/>
    <n v="0"/>
    <n v="0"/>
    <n v="0"/>
    <n v="0"/>
    <n v="0"/>
    <n v="0"/>
    <n v="0"/>
    <n v="0"/>
    <n v="0"/>
    <n v="0"/>
    <n v="0"/>
    <s v="FN-3830-House Reg-FNSF"/>
    <x v="17"/>
    <n v="15"/>
    <s v="Nat Gas Distribution Plant"/>
    <s v="383-House Regulators"/>
    <n v="0"/>
    <n v="0"/>
    <x v="3"/>
    <n v="0"/>
    <n v="-34.64"/>
    <n v="0"/>
    <n v="2840807.87"/>
    <n v="0"/>
    <n v="0"/>
    <n v="0"/>
    <n v="0"/>
    <n v="0"/>
    <n v="0"/>
    <n v="0"/>
    <n v="7812.22"/>
    <n v="7812.22"/>
    <n v="0"/>
    <n v="1707933.9400000002"/>
    <n v="7812.22"/>
  </r>
  <r>
    <n v="1"/>
    <d v="2021-10-01T00:00:00"/>
    <d v="2021-11-01T00:00:00"/>
    <n v="160"/>
    <x v="9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0"/>
    <x v="10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3"/>
    <x v="9"/>
    <n v="380181.77"/>
    <n v="380181.77"/>
    <n v="2.7E-2"/>
    <n v="855.41"/>
    <n v="88183.64"/>
    <n v="0"/>
    <n v="0"/>
    <n v="0"/>
    <n v="0"/>
    <n v="0"/>
    <n v="0"/>
    <n v="0"/>
    <n v="0"/>
    <n v="0"/>
    <n v="0"/>
    <n v="0"/>
    <s v="FN-3840-House Reg Installs-FNCF"/>
    <x v="18"/>
    <n v="15"/>
    <s v="Nat Gas Distribution Plant"/>
    <s v="384-House Reg Installations"/>
    <n v="0"/>
    <n v="0"/>
    <x v="3"/>
    <n v="0"/>
    <n v="2551.4699999999998"/>
    <n v="0"/>
    <n v="380181.77"/>
    <n v="0"/>
    <n v="0"/>
    <n v="0"/>
    <n v="0"/>
    <n v="0"/>
    <n v="0"/>
    <n v="0"/>
    <n v="855.41"/>
    <n v="855.41"/>
    <n v="0"/>
    <n v="90735.11"/>
    <n v="855.41"/>
  </r>
  <r>
    <n v="1"/>
    <d v="2021-10-01T00:00:00"/>
    <d v="2021-11-01T00:00:00"/>
    <n v="200233"/>
    <x v="10"/>
    <n v="380181.77"/>
    <n v="380181.77"/>
    <n v="2.7E-2"/>
    <n v="855.41"/>
    <n v="89039.05"/>
    <n v="0"/>
    <n v="0"/>
    <n v="0"/>
    <n v="0"/>
    <n v="0"/>
    <n v="0"/>
    <n v="0"/>
    <n v="0"/>
    <n v="0"/>
    <n v="0"/>
    <n v="0"/>
    <s v="FN-3840-House Reg Installs-FNCF"/>
    <x v="18"/>
    <n v="15"/>
    <s v="Nat Gas Distribution Plant"/>
    <s v="384-House Reg Installations"/>
    <n v="0"/>
    <n v="0"/>
    <x v="3"/>
    <n v="0"/>
    <n v="2551.4699999999998"/>
    <n v="0"/>
    <n v="380181.77"/>
    <n v="0"/>
    <n v="0"/>
    <n v="0"/>
    <n v="0"/>
    <n v="0"/>
    <n v="0"/>
    <n v="0"/>
    <n v="855.41"/>
    <n v="855.41"/>
    <n v="0"/>
    <n v="91590.52"/>
    <n v="855.41"/>
  </r>
  <r>
    <n v="1"/>
    <d v="2021-10-01T00:00:00"/>
    <d v="2021-11-01T00:00:00"/>
    <n v="200279"/>
    <x v="9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-FNFB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79"/>
    <x v="10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-FNFB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25"/>
    <x v="9"/>
    <n v="663569.57999999996"/>
    <n v="663569.57999999996"/>
    <n v="2.7E-2"/>
    <n v="1493.03"/>
    <n v="551101.14"/>
    <n v="0"/>
    <n v="0"/>
    <n v="0"/>
    <n v="0"/>
    <n v="0"/>
    <n v="0"/>
    <n v="0"/>
    <n v="0"/>
    <n v="0"/>
    <n v="0"/>
    <n v="0"/>
    <s v="FN-3840-House Reg Installs-FNSF"/>
    <x v="18"/>
    <n v="15"/>
    <s v="Nat Gas Distribution Plant"/>
    <s v="384-House Reg Installations"/>
    <n v="0"/>
    <n v="0"/>
    <x v="3"/>
    <n v="0"/>
    <n v="18699.28"/>
    <n v="0"/>
    <n v="663569.57999999996"/>
    <n v="0"/>
    <n v="0"/>
    <n v="0"/>
    <n v="0"/>
    <n v="0"/>
    <n v="0"/>
    <n v="0"/>
    <n v="1493.03"/>
    <n v="1493.03"/>
    <n v="0"/>
    <n v="569800.42000000004"/>
    <n v="1493.03"/>
  </r>
  <r>
    <n v="1"/>
    <d v="2021-10-01T00:00:00"/>
    <d v="2021-11-01T00:00:00"/>
    <n v="200325"/>
    <x v="10"/>
    <n v="663569.57999999996"/>
    <n v="663569.57999999996"/>
    <n v="2.7E-2"/>
    <n v="1493.03"/>
    <n v="552594.17000000004"/>
    <n v="0"/>
    <n v="0"/>
    <n v="0"/>
    <n v="0"/>
    <n v="0"/>
    <n v="0"/>
    <n v="0"/>
    <n v="0"/>
    <n v="0"/>
    <n v="0"/>
    <n v="0"/>
    <s v="FN-3840-House Reg Installs-FNSF"/>
    <x v="18"/>
    <n v="15"/>
    <s v="Nat Gas Distribution Plant"/>
    <s v="384-House Reg Installations"/>
    <n v="0"/>
    <n v="0"/>
    <x v="3"/>
    <n v="0"/>
    <n v="18699.28"/>
    <n v="0"/>
    <n v="663569.57999999996"/>
    <n v="0"/>
    <n v="0"/>
    <n v="0"/>
    <n v="0"/>
    <n v="0"/>
    <n v="0"/>
    <n v="0"/>
    <n v="1493.03"/>
    <n v="1493.03"/>
    <n v="0"/>
    <n v="571293.45000000007"/>
    <n v="1493.03"/>
  </r>
  <r>
    <n v="1"/>
    <d v="2021-10-01T00:00:00"/>
    <d v="2021-11-01T00:00:00"/>
    <n v="161"/>
    <x v="9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1"/>
    <x v="10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4"/>
    <x v="9"/>
    <n v="10317.370000000001"/>
    <n v="10317.370000000001"/>
    <n v="2.3E-2"/>
    <n v="19.77"/>
    <n v="1700.05"/>
    <n v="0"/>
    <n v="0"/>
    <n v="0"/>
    <n v="0"/>
    <n v="0"/>
    <n v="0"/>
    <n v="0"/>
    <n v="0"/>
    <n v="0"/>
    <n v="0"/>
    <n v="0"/>
    <s v="FN-3850-M&amp;R Stat Eq-Ind-FNCF"/>
    <x v="19"/>
    <n v="15"/>
    <s v="Nat Gas Distribution Plant"/>
    <s v="385-Industrial M&amp;R Stat Equip"/>
    <n v="0"/>
    <n v="0"/>
    <x v="3"/>
    <n v="0"/>
    <n v="0"/>
    <n v="0"/>
    <n v="10317.370000000001"/>
    <n v="0"/>
    <n v="0"/>
    <n v="0"/>
    <n v="0"/>
    <n v="0"/>
    <n v="0"/>
    <n v="0"/>
    <n v="19.77"/>
    <n v="19.77"/>
    <n v="0"/>
    <n v="1700.05"/>
    <n v="19.77"/>
  </r>
  <r>
    <n v="1"/>
    <d v="2021-10-01T00:00:00"/>
    <d v="2021-11-01T00:00:00"/>
    <n v="200234"/>
    <x v="10"/>
    <n v="10317.370000000001"/>
    <n v="10317.370000000001"/>
    <n v="2.3E-2"/>
    <n v="19.77"/>
    <n v="1719.82"/>
    <n v="0"/>
    <n v="0"/>
    <n v="0"/>
    <n v="0"/>
    <n v="0"/>
    <n v="0"/>
    <n v="0"/>
    <n v="0"/>
    <n v="0"/>
    <n v="0"/>
    <n v="0"/>
    <s v="FN-3850-M&amp;R Stat Eq-Ind-FNCF"/>
    <x v="19"/>
    <n v="15"/>
    <s v="Nat Gas Distribution Plant"/>
    <s v="385-Industrial M&amp;R Stat Equip"/>
    <n v="0"/>
    <n v="0"/>
    <x v="3"/>
    <n v="0"/>
    <n v="0"/>
    <n v="0"/>
    <n v="10317.370000000001"/>
    <n v="0"/>
    <n v="0"/>
    <n v="0"/>
    <n v="0"/>
    <n v="0"/>
    <n v="0"/>
    <n v="0"/>
    <n v="19.77"/>
    <n v="19.77"/>
    <n v="0"/>
    <n v="1719.82"/>
    <n v="19.77"/>
  </r>
  <r>
    <n v="1"/>
    <d v="2021-10-01T00:00:00"/>
    <d v="2021-11-01T00:00:00"/>
    <n v="200280"/>
    <x v="9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-FNFB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80"/>
    <x v="10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-FNFB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26"/>
    <x v="9"/>
    <n v="45147.72"/>
    <n v="45147.72"/>
    <n v="2.3E-2"/>
    <n v="86.53"/>
    <n v="44897.08"/>
    <n v="0"/>
    <n v="0"/>
    <n v="0"/>
    <n v="0"/>
    <n v="0"/>
    <n v="0"/>
    <n v="0"/>
    <n v="0"/>
    <n v="0"/>
    <n v="0"/>
    <n v="0"/>
    <s v="FN-3850-M&amp;R Stat Eq-Ind-FNSF"/>
    <x v="19"/>
    <n v="15"/>
    <s v="Nat Gas Distribution Plant"/>
    <s v="385-Industrial M&amp;R Stat Equip"/>
    <n v="0"/>
    <n v="0"/>
    <x v="3"/>
    <n v="0"/>
    <n v="0"/>
    <n v="0"/>
    <n v="45147.72"/>
    <n v="0"/>
    <n v="0"/>
    <n v="0"/>
    <n v="0"/>
    <n v="0"/>
    <n v="0"/>
    <n v="0"/>
    <n v="86.53"/>
    <n v="86.53"/>
    <n v="0"/>
    <n v="44897.08"/>
    <n v="86.53"/>
  </r>
  <r>
    <n v="1"/>
    <d v="2021-10-01T00:00:00"/>
    <d v="2021-11-01T00:00:00"/>
    <n v="200326"/>
    <x v="10"/>
    <n v="45147.72"/>
    <n v="45147.72"/>
    <n v="2.3E-2"/>
    <n v="86.53"/>
    <n v="44983.61"/>
    <n v="0"/>
    <n v="0"/>
    <n v="0"/>
    <n v="0"/>
    <n v="0"/>
    <n v="0"/>
    <n v="0"/>
    <n v="0"/>
    <n v="0"/>
    <n v="0"/>
    <n v="0"/>
    <s v="FN-3850-M&amp;R Stat Eq-Ind-FNSF"/>
    <x v="19"/>
    <n v="15"/>
    <s v="Nat Gas Distribution Plant"/>
    <s v="385-Industrial M&amp;R Stat Equip"/>
    <n v="0"/>
    <n v="0"/>
    <x v="3"/>
    <n v="0"/>
    <n v="0"/>
    <n v="0"/>
    <n v="45147.72"/>
    <n v="0"/>
    <n v="0"/>
    <n v="0"/>
    <n v="0"/>
    <n v="0"/>
    <n v="0"/>
    <n v="0"/>
    <n v="86.53"/>
    <n v="86.53"/>
    <n v="0"/>
    <n v="44983.61"/>
    <n v="86.53"/>
  </r>
  <r>
    <n v="1"/>
    <d v="2021-10-01T00:00:00"/>
    <d v="2021-11-01T00:00:00"/>
    <n v="162"/>
    <x v="9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2"/>
    <x v="10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5"/>
    <x v="9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C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5"/>
    <x v="10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C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81"/>
    <x v="9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FB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81"/>
    <x v="10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FB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27"/>
    <x v="9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S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27"/>
    <x v="10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S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3"/>
    <x v="9"/>
    <n v="0"/>
    <n v="0"/>
    <n v="0.04"/>
    <n v="0"/>
    <n v="0"/>
    <n v="0"/>
    <n v="0"/>
    <n v="0"/>
    <n v="0"/>
    <n v="0"/>
    <n v="0"/>
    <n v="0"/>
    <n v="0"/>
    <n v="0"/>
    <n v="0"/>
    <n v="0"/>
    <s v="FN-3870-Other Eq"/>
    <x v="20"/>
    <n v="15"/>
    <s v="Nat Gas Distribution Plant"/>
    <s v="387-Other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3"/>
    <x v="10"/>
    <n v="0"/>
    <n v="0"/>
    <n v="0.04"/>
    <n v="0"/>
    <n v="0"/>
    <n v="0"/>
    <n v="0"/>
    <n v="0"/>
    <n v="0"/>
    <n v="0"/>
    <n v="0"/>
    <n v="0"/>
    <n v="0"/>
    <n v="0"/>
    <n v="0"/>
    <n v="0"/>
    <s v="FN-3870-Other Eq"/>
    <x v="20"/>
    <n v="15"/>
    <s v="Nat Gas Distribution Plant"/>
    <s v="387-Other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6"/>
    <x v="9"/>
    <n v="826555.12"/>
    <n v="826555.12"/>
    <n v="0.04"/>
    <n v="2755.18"/>
    <n v="142272.5"/>
    <n v="0"/>
    <n v="0"/>
    <n v="0"/>
    <n v="0"/>
    <n v="0"/>
    <n v="0"/>
    <n v="0"/>
    <n v="0"/>
    <n v="0"/>
    <n v="0"/>
    <n v="0"/>
    <s v="FN-3870-Other Eq-FNCF"/>
    <x v="20"/>
    <n v="15"/>
    <s v="Nat Gas Distribution Plant"/>
    <s v="387-Other Equipment"/>
    <n v="0"/>
    <n v="0"/>
    <x v="3"/>
    <n v="0"/>
    <n v="0"/>
    <n v="0"/>
    <n v="826555.12"/>
    <n v="0"/>
    <n v="0"/>
    <n v="0"/>
    <n v="0"/>
    <n v="0"/>
    <n v="0"/>
    <n v="0"/>
    <n v="2755.18"/>
    <n v="2755.18"/>
    <n v="0"/>
    <n v="142272.5"/>
    <n v="2755.18"/>
  </r>
  <r>
    <n v="1"/>
    <d v="2021-10-01T00:00:00"/>
    <d v="2021-11-01T00:00:00"/>
    <n v="200236"/>
    <x v="10"/>
    <n v="826555.12"/>
    <n v="826555.12"/>
    <n v="0.04"/>
    <n v="2755.18"/>
    <n v="145027.68"/>
    <n v="0"/>
    <n v="0"/>
    <n v="0"/>
    <n v="0"/>
    <n v="0"/>
    <n v="0"/>
    <n v="0"/>
    <n v="0"/>
    <n v="0"/>
    <n v="0"/>
    <n v="0"/>
    <s v="FN-3870-Other Eq-FNCF"/>
    <x v="20"/>
    <n v="15"/>
    <s v="Nat Gas Distribution Plant"/>
    <s v="387-Other Equipment"/>
    <n v="0"/>
    <n v="0"/>
    <x v="3"/>
    <n v="0"/>
    <n v="0"/>
    <n v="0"/>
    <n v="826555.12"/>
    <n v="0"/>
    <n v="0"/>
    <n v="0"/>
    <n v="0"/>
    <n v="0"/>
    <n v="0"/>
    <n v="0"/>
    <n v="2755.18"/>
    <n v="2755.18"/>
    <n v="0"/>
    <n v="145027.68"/>
    <n v="2755.18"/>
  </r>
  <r>
    <n v="1"/>
    <d v="2021-10-01T00:00:00"/>
    <d v="2021-11-01T00:00:00"/>
    <n v="200282"/>
    <x v="9"/>
    <n v="46850.41"/>
    <n v="46850.41"/>
    <n v="0.04"/>
    <n v="156.16999999999999"/>
    <n v="9082.06"/>
    <n v="0"/>
    <n v="0"/>
    <n v="0"/>
    <n v="0"/>
    <n v="0"/>
    <n v="0"/>
    <n v="0"/>
    <n v="0"/>
    <n v="0"/>
    <n v="0"/>
    <n v="0"/>
    <s v="FN-3870-Other Eq-FNFB"/>
    <x v="20"/>
    <n v="15"/>
    <s v="Nat Gas Distribution Plant"/>
    <s v="387-Other Equipment"/>
    <n v="0"/>
    <n v="0"/>
    <x v="3"/>
    <n v="0"/>
    <n v="0"/>
    <n v="0"/>
    <n v="46850.41"/>
    <n v="0"/>
    <n v="0"/>
    <n v="0"/>
    <n v="0"/>
    <n v="0"/>
    <n v="0"/>
    <n v="0"/>
    <n v="156.17000000000002"/>
    <n v="156.16999999999999"/>
    <n v="0"/>
    <n v="9082.06"/>
    <n v="156.16999999999999"/>
  </r>
  <r>
    <n v="1"/>
    <d v="2021-10-01T00:00:00"/>
    <d v="2021-11-01T00:00:00"/>
    <n v="200282"/>
    <x v="10"/>
    <n v="46850.41"/>
    <n v="46850.41"/>
    <n v="0.04"/>
    <n v="156.16999999999999"/>
    <n v="9238.23"/>
    <n v="0"/>
    <n v="0"/>
    <n v="0"/>
    <n v="0"/>
    <n v="0"/>
    <n v="0"/>
    <n v="0"/>
    <n v="0"/>
    <n v="0"/>
    <n v="0"/>
    <n v="0"/>
    <s v="FN-3870-Other Eq-FNFB"/>
    <x v="20"/>
    <n v="15"/>
    <s v="Nat Gas Distribution Plant"/>
    <s v="387-Other Equipment"/>
    <n v="0"/>
    <n v="0"/>
    <x v="3"/>
    <n v="0"/>
    <n v="0"/>
    <n v="0"/>
    <n v="46850.41"/>
    <n v="0"/>
    <n v="0"/>
    <n v="0"/>
    <n v="0"/>
    <n v="0"/>
    <n v="0"/>
    <n v="0"/>
    <n v="156.17000000000002"/>
    <n v="156.16999999999999"/>
    <n v="0"/>
    <n v="9238.23"/>
    <n v="156.16999999999999"/>
  </r>
  <r>
    <n v="1"/>
    <d v="2021-10-01T00:00:00"/>
    <d v="2021-11-01T00:00:00"/>
    <n v="200328"/>
    <x v="9"/>
    <n v="1039261.26"/>
    <n v="1039261.26"/>
    <n v="0.04"/>
    <n v="3464.2"/>
    <n v="499975.82"/>
    <n v="0"/>
    <n v="0"/>
    <n v="0"/>
    <n v="0"/>
    <n v="0"/>
    <n v="0"/>
    <n v="0"/>
    <n v="0"/>
    <n v="0"/>
    <n v="0"/>
    <n v="0"/>
    <s v="FN-3870-Other Eq-FNSF"/>
    <x v="20"/>
    <n v="15"/>
    <s v="Nat Gas Distribution Plant"/>
    <s v="387-Other Equipment"/>
    <n v="0"/>
    <n v="0"/>
    <x v="3"/>
    <n v="0"/>
    <n v="0"/>
    <n v="0"/>
    <n v="1039261.26"/>
    <n v="0"/>
    <n v="0"/>
    <n v="0"/>
    <n v="0"/>
    <n v="0"/>
    <n v="0"/>
    <n v="0"/>
    <n v="3464.2000000000003"/>
    <n v="3464.2"/>
    <n v="0"/>
    <n v="499975.82"/>
    <n v="3464.2"/>
  </r>
  <r>
    <n v="1"/>
    <d v="2021-10-01T00:00:00"/>
    <d v="2021-11-01T00:00:00"/>
    <n v="200328"/>
    <x v="10"/>
    <n v="1039261.26"/>
    <n v="1039261.26"/>
    <n v="0.04"/>
    <n v="3464.2"/>
    <n v="503440.02"/>
    <n v="0"/>
    <n v="0"/>
    <n v="0"/>
    <n v="0"/>
    <n v="0"/>
    <n v="0"/>
    <n v="0"/>
    <n v="0"/>
    <n v="0"/>
    <n v="0"/>
    <n v="0"/>
    <s v="FN-3870-Other Eq-FNSF"/>
    <x v="20"/>
    <n v="15"/>
    <s v="Nat Gas Distribution Plant"/>
    <s v="387-Other Equipment"/>
    <n v="0"/>
    <n v="0"/>
    <x v="3"/>
    <n v="0"/>
    <n v="0"/>
    <n v="0"/>
    <n v="1039261.26"/>
    <n v="0"/>
    <n v="0"/>
    <n v="0"/>
    <n v="0"/>
    <n v="0"/>
    <n v="0"/>
    <n v="0"/>
    <n v="3464.2000000000003"/>
    <n v="3464.2"/>
    <n v="0"/>
    <n v="503440.02"/>
    <n v="3464.2"/>
  </r>
  <r>
    <n v="1"/>
    <d v="2021-10-01T00:00:00"/>
    <d v="2021-11-01T00:00:00"/>
    <n v="164"/>
    <x v="9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4"/>
    <x v="10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7"/>
    <x v="9"/>
    <n v="418724.56"/>
    <n v="418724.56"/>
    <n v="0"/>
    <n v="0"/>
    <n v="0"/>
    <n v="0"/>
    <n v="0"/>
    <n v="0"/>
    <n v="0"/>
    <n v="0"/>
    <n v="0"/>
    <n v="0"/>
    <n v="0"/>
    <n v="0"/>
    <n v="0"/>
    <n v="0"/>
    <s v="FN-3890-Land &amp; Land Rights-FNCF"/>
    <x v="21"/>
    <n v="16"/>
    <s v="Nat Gas General Plant"/>
    <s v="389-Land - General"/>
    <n v="0"/>
    <n v="0"/>
    <x v="3"/>
    <n v="0"/>
    <n v="0"/>
    <n v="0"/>
    <n v="418724.56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7"/>
    <x v="10"/>
    <n v="418724.56"/>
    <n v="418724.56"/>
    <n v="0"/>
    <n v="0"/>
    <n v="0"/>
    <n v="0"/>
    <n v="0"/>
    <n v="0"/>
    <n v="0"/>
    <n v="0"/>
    <n v="0"/>
    <n v="0"/>
    <n v="0"/>
    <n v="0"/>
    <n v="0"/>
    <n v="0"/>
    <s v="FN-3890-Land &amp; Land Rights-FNCF"/>
    <x v="21"/>
    <n v="16"/>
    <s v="Nat Gas General Plant"/>
    <s v="389-Land - General"/>
    <n v="0"/>
    <n v="0"/>
    <x v="3"/>
    <n v="0"/>
    <n v="0"/>
    <n v="0"/>
    <n v="418724.56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83"/>
    <x v="9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-FNFB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83"/>
    <x v="10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-FNFB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29"/>
    <x v="9"/>
    <n v="77973.149999999994"/>
    <n v="77973.149999999994"/>
    <n v="0"/>
    <n v="0"/>
    <n v="0"/>
    <n v="0"/>
    <n v="0"/>
    <n v="0"/>
    <n v="0"/>
    <n v="0"/>
    <n v="0"/>
    <n v="0"/>
    <n v="0"/>
    <n v="0"/>
    <n v="0"/>
    <n v="0"/>
    <s v="FN-3890-Land &amp; Land Rights-FNSF"/>
    <x v="21"/>
    <n v="16"/>
    <s v="Nat Gas General Plant"/>
    <s v="389-Land - General"/>
    <n v="0"/>
    <n v="0"/>
    <x v="3"/>
    <n v="0"/>
    <n v="0"/>
    <n v="0"/>
    <n v="77973.149999999994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29"/>
    <x v="10"/>
    <n v="77973.149999999994"/>
    <n v="77973.149999999994"/>
    <n v="0"/>
    <n v="0"/>
    <n v="0"/>
    <n v="0"/>
    <n v="0"/>
    <n v="0"/>
    <n v="0"/>
    <n v="0"/>
    <n v="0"/>
    <n v="0"/>
    <n v="0"/>
    <n v="0"/>
    <n v="0"/>
    <n v="0"/>
    <s v="FN-3890-Land &amp; Land Rights-FNSF"/>
    <x v="21"/>
    <n v="16"/>
    <s v="Nat Gas General Plant"/>
    <s v="389-Land - General"/>
    <n v="0"/>
    <n v="0"/>
    <x v="3"/>
    <n v="0"/>
    <n v="0"/>
    <n v="0"/>
    <n v="77973.149999999994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5"/>
    <x v="9"/>
    <n v="0"/>
    <n v="0"/>
    <n v="0"/>
    <n v="0"/>
    <n v="0"/>
    <n v="0"/>
    <n v="0"/>
    <n v="0"/>
    <n v="0"/>
    <n v="0"/>
    <n v="0"/>
    <n v="0"/>
    <n v="0"/>
    <n v="0"/>
    <n v="0"/>
    <n v="0"/>
    <s v="FN-389A-Alloc Land-FB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5"/>
    <x v="10"/>
    <n v="0"/>
    <n v="0"/>
    <n v="0"/>
    <n v="0"/>
    <n v="0"/>
    <n v="0"/>
    <n v="0"/>
    <n v="0"/>
    <n v="0"/>
    <n v="0"/>
    <n v="0"/>
    <n v="0"/>
    <n v="0"/>
    <n v="0"/>
    <n v="0"/>
    <n v="0"/>
    <s v="FN-389A-Alloc Land-FB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8"/>
    <x v="9"/>
    <n v="0"/>
    <n v="0"/>
    <n v="0"/>
    <n v="0"/>
    <n v="0"/>
    <n v="0"/>
    <n v="0"/>
    <n v="0"/>
    <n v="0"/>
    <n v="0"/>
    <n v="0"/>
    <n v="0"/>
    <n v="0"/>
    <n v="0"/>
    <n v="0"/>
    <n v="0"/>
    <s v="FN-389A-Alloc Land-FB-FNCF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8"/>
    <x v="10"/>
    <n v="0"/>
    <n v="0"/>
    <n v="0"/>
    <n v="0"/>
    <n v="0"/>
    <n v="0"/>
    <n v="0"/>
    <n v="0"/>
    <n v="0"/>
    <n v="0"/>
    <n v="0"/>
    <n v="0"/>
    <n v="0"/>
    <n v="0"/>
    <n v="0"/>
    <n v="0"/>
    <s v="FN-389A-Alloc Land-FB-FNCF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84"/>
    <x v="9"/>
    <n v="238080.94"/>
    <n v="238080.94"/>
    <n v="0"/>
    <n v="0"/>
    <n v="0"/>
    <n v="0"/>
    <n v="0"/>
    <n v="0"/>
    <n v="0"/>
    <n v="0"/>
    <n v="0"/>
    <n v="0"/>
    <n v="0"/>
    <n v="0"/>
    <n v="0"/>
    <n v="0"/>
    <s v="FN-389A-Alloc Land-FB-FNFB"/>
    <x v="22"/>
    <n v="16"/>
    <s v="Nat Gas General Plant"/>
    <s v="389-Land - General"/>
    <n v="0"/>
    <n v="0"/>
    <x v="3"/>
    <n v="0"/>
    <n v="0"/>
    <n v="0"/>
    <n v="238080.94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84"/>
    <x v="10"/>
    <n v="238080.94"/>
    <n v="238080.94"/>
    <n v="0"/>
    <n v="0"/>
    <n v="0"/>
    <n v="0"/>
    <n v="0"/>
    <n v="0"/>
    <n v="0"/>
    <n v="0"/>
    <n v="0"/>
    <n v="0"/>
    <n v="0"/>
    <n v="0"/>
    <n v="0"/>
    <n v="0"/>
    <s v="FN-389A-Alloc Land-FB-FNFB"/>
    <x v="22"/>
    <n v="16"/>
    <s v="Nat Gas General Plant"/>
    <s v="389-Land - General"/>
    <n v="0"/>
    <n v="0"/>
    <x v="3"/>
    <n v="0"/>
    <n v="0"/>
    <n v="0"/>
    <n v="238080.94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30"/>
    <x v="9"/>
    <n v="1616.45"/>
    <n v="1616.45"/>
    <n v="0"/>
    <n v="0"/>
    <n v="0"/>
    <n v="0"/>
    <n v="0"/>
    <n v="0"/>
    <n v="0"/>
    <n v="0"/>
    <n v="0"/>
    <n v="0"/>
    <n v="0"/>
    <n v="0"/>
    <n v="0"/>
    <n v="0"/>
    <s v="FN-389A-Alloc Land-FB-FNSF"/>
    <x v="22"/>
    <n v="16"/>
    <s v="Nat Gas General Plant"/>
    <s v="389-Land - General"/>
    <n v="0"/>
    <n v="0"/>
    <x v="3"/>
    <n v="0"/>
    <n v="0"/>
    <n v="0"/>
    <n v="1616.45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30"/>
    <x v="10"/>
    <n v="1616.45"/>
    <n v="1616.45"/>
    <n v="0"/>
    <n v="0"/>
    <n v="0"/>
    <n v="0"/>
    <n v="0"/>
    <n v="0"/>
    <n v="0"/>
    <n v="0"/>
    <n v="0"/>
    <n v="0"/>
    <n v="0"/>
    <n v="0"/>
    <n v="0"/>
    <n v="0"/>
    <s v="FN-389A-Alloc Land-FB-FNSF"/>
    <x v="22"/>
    <n v="16"/>
    <s v="Nat Gas General Plant"/>
    <s v="389-Land - General"/>
    <n v="0"/>
    <n v="0"/>
    <x v="3"/>
    <n v="0"/>
    <n v="0"/>
    <n v="0"/>
    <n v="1616.45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6"/>
    <x v="9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6"/>
    <x v="10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39"/>
    <x v="9"/>
    <n v="1641029.73"/>
    <n v="1641029.73"/>
    <n v="2.3E-2"/>
    <n v="3145.31"/>
    <n v="639547.31999999995"/>
    <n v="0"/>
    <n v="0"/>
    <n v="0"/>
    <n v="0"/>
    <n v="0"/>
    <n v="0"/>
    <n v="0"/>
    <n v="0"/>
    <n v="0"/>
    <n v="0"/>
    <n v="0"/>
    <s v="FN-3900-Struc&amp;Impr-FNCF"/>
    <x v="23"/>
    <n v="16"/>
    <s v="Nat Gas General Plant"/>
    <s v="390-Structures and Improvements"/>
    <n v="0"/>
    <n v="0"/>
    <x v="3"/>
    <n v="0"/>
    <n v="0"/>
    <n v="0"/>
    <n v="1641029.73"/>
    <n v="0"/>
    <n v="0"/>
    <n v="0"/>
    <n v="0"/>
    <n v="0"/>
    <n v="0"/>
    <n v="0"/>
    <n v="3145.31"/>
    <n v="3145.31"/>
    <n v="0"/>
    <n v="639547.31999999995"/>
    <n v="3145.31"/>
  </r>
  <r>
    <n v="1"/>
    <d v="2021-10-01T00:00:00"/>
    <d v="2021-11-01T00:00:00"/>
    <n v="200239"/>
    <x v="10"/>
    <n v="1646402.23"/>
    <n v="1646402.23"/>
    <n v="2.3E-2"/>
    <n v="3155.6"/>
    <n v="642702.92000000004"/>
    <n v="0"/>
    <n v="0"/>
    <n v="0"/>
    <n v="0"/>
    <n v="0"/>
    <n v="0"/>
    <n v="0"/>
    <n v="0"/>
    <n v="0"/>
    <n v="0"/>
    <n v="0"/>
    <s v="FN-3900-Struc&amp;Impr-FNCF"/>
    <x v="23"/>
    <n v="16"/>
    <s v="Nat Gas General Plant"/>
    <s v="390-Structures and Improvements"/>
    <n v="0"/>
    <n v="0"/>
    <x v="3"/>
    <n v="0"/>
    <n v="0"/>
    <n v="0"/>
    <n v="1646402.23"/>
    <n v="0"/>
    <n v="0"/>
    <n v="0"/>
    <n v="0"/>
    <n v="0"/>
    <n v="0"/>
    <n v="0"/>
    <n v="3155.6"/>
    <n v="3155.6"/>
    <n v="0"/>
    <n v="642702.92000000004"/>
    <n v="3155.6"/>
  </r>
  <r>
    <n v="1"/>
    <d v="2021-10-01T00:00:00"/>
    <d v="2021-11-01T00:00:00"/>
    <n v="200285"/>
    <x v="9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-FNFB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85"/>
    <x v="10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-FNFB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31"/>
    <x v="9"/>
    <n v="340732.2"/>
    <n v="340732.2"/>
    <n v="2.3E-2"/>
    <n v="653.07000000000005"/>
    <n v="-47546.93"/>
    <n v="0"/>
    <n v="0"/>
    <n v="0"/>
    <n v="0"/>
    <n v="0"/>
    <n v="0"/>
    <n v="0"/>
    <n v="0"/>
    <n v="0"/>
    <n v="0"/>
    <n v="0"/>
    <s v="FN-3900-Struc&amp;Impr-FNSF"/>
    <x v="23"/>
    <n v="16"/>
    <s v="Nat Gas General Plant"/>
    <s v="390-Structures and Improvements"/>
    <n v="0"/>
    <n v="0"/>
    <x v="3"/>
    <n v="0"/>
    <n v="0"/>
    <n v="0"/>
    <n v="340732.2"/>
    <n v="0"/>
    <n v="0"/>
    <n v="0"/>
    <n v="0"/>
    <n v="0"/>
    <n v="0"/>
    <n v="0"/>
    <n v="653.07000000000005"/>
    <n v="653.07000000000005"/>
    <n v="0"/>
    <n v="-47546.93"/>
    <n v="653.07000000000005"/>
  </r>
  <r>
    <n v="1"/>
    <d v="2021-10-01T00:00:00"/>
    <d v="2021-11-01T00:00:00"/>
    <n v="200331"/>
    <x v="10"/>
    <n v="340732.2"/>
    <n v="340732.2"/>
    <n v="2.3E-2"/>
    <n v="653.07000000000005"/>
    <n v="-46893.86"/>
    <n v="0"/>
    <n v="0"/>
    <n v="0"/>
    <n v="0"/>
    <n v="0"/>
    <n v="0"/>
    <n v="0"/>
    <n v="0"/>
    <n v="0"/>
    <n v="0"/>
    <n v="0"/>
    <s v="FN-3900-Struc&amp;Impr-FNSF"/>
    <x v="23"/>
    <n v="16"/>
    <s v="Nat Gas General Plant"/>
    <s v="390-Structures and Improvements"/>
    <n v="0"/>
    <n v="0"/>
    <x v="3"/>
    <n v="0"/>
    <n v="0"/>
    <n v="0"/>
    <n v="340732.2"/>
    <n v="0"/>
    <n v="0"/>
    <n v="0"/>
    <n v="0"/>
    <n v="0"/>
    <n v="0"/>
    <n v="0"/>
    <n v="653.07000000000005"/>
    <n v="653.07000000000005"/>
    <n v="0"/>
    <n v="-46893.86"/>
    <n v="653.07000000000005"/>
  </r>
  <r>
    <n v="1"/>
    <d v="2021-10-01T00:00:00"/>
    <d v="2021-11-01T00:00:00"/>
    <n v="167"/>
    <x v="9"/>
    <n v="0"/>
    <n v="0"/>
    <n v="2.3E-2"/>
    <n v="0"/>
    <n v="0"/>
    <n v="0"/>
    <n v="0"/>
    <n v="0"/>
    <n v="0"/>
    <n v="0"/>
    <n v="0"/>
    <n v="0"/>
    <n v="0"/>
    <n v="0"/>
    <n v="0"/>
    <n v="0"/>
    <s v="FN-3901-Leasehold Improvements"/>
    <x v="48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7"/>
    <x v="10"/>
    <n v="0"/>
    <n v="0"/>
    <n v="2.3E-2"/>
    <n v="0"/>
    <n v="0"/>
    <n v="0"/>
    <n v="0"/>
    <n v="0"/>
    <n v="0"/>
    <n v="0"/>
    <n v="0"/>
    <n v="0"/>
    <n v="0"/>
    <n v="0"/>
    <n v="0"/>
    <n v="0"/>
    <s v="FN-3901-Leasehold Improvements"/>
    <x v="48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8"/>
    <x v="9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8"/>
    <x v="10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40"/>
    <x v="9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C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40"/>
    <x v="10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C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86"/>
    <x v="9"/>
    <n v="753913.87"/>
    <n v="753913.87"/>
    <n v="2.3E-2"/>
    <n v="1445"/>
    <n v="124302"/>
    <n v="0"/>
    <n v="0"/>
    <n v="0"/>
    <n v="0"/>
    <n v="0"/>
    <n v="0"/>
    <n v="0"/>
    <n v="0"/>
    <n v="0"/>
    <n v="0"/>
    <n v="0"/>
    <s v="FN-390A-Alloc Struc&amp;Impr-FNFB"/>
    <x v="24"/>
    <n v="16"/>
    <s v="Nat Gas General Plant"/>
    <s v="390-Structures and Improvements"/>
    <n v="0"/>
    <n v="0"/>
    <x v="3"/>
    <n v="0"/>
    <n v="0"/>
    <n v="0"/>
    <n v="753913.87"/>
    <n v="0"/>
    <n v="0"/>
    <n v="0"/>
    <n v="0"/>
    <n v="0"/>
    <n v="0"/>
    <n v="0"/>
    <n v="1445"/>
    <n v="1445"/>
    <n v="0"/>
    <n v="124302"/>
    <n v="1445"/>
  </r>
  <r>
    <n v="1"/>
    <d v="2021-10-01T00:00:00"/>
    <d v="2021-11-01T00:00:00"/>
    <n v="200286"/>
    <x v="10"/>
    <n v="753913.87"/>
    <n v="753913.87"/>
    <n v="2.3E-2"/>
    <n v="1445"/>
    <n v="125747"/>
    <n v="0"/>
    <n v="0"/>
    <n v="0"/>
    <n v="0"/>
    <n v="0"/>
    <n v="0"/>
    <n v="0"/>
    <n v="0"/>
    <n v="0"/>
    <n v="0"/>
    <n v="0"/>
    <s v="FN-390A-Alloc Struc&amp;Impr-FNFB"/>
    <x v="24"/>
    <n v="16"/>
    <s v="Nat Gas General Plant"/>
    <s v="390-Structures and Improvements"/>
    <n v="0"/>
    <n v="0"/>
    <x v="3"/>
    <n v="0"/>
    <n v="0"/>
    <n v="0"/>
    <n v="753913.87"/>
    <n v="0"/>
    <n v="0"/>
    <n v="0"/>
    <n v="0"/>
    <n v="0"/>
    <n v="0"/>
    <n v="0"/>
    <n v="1445"/>
    <n v="1445"/>
    <n v="0"/>
    <n v="125747"/>
    <n v="1445"/>
  </r>
  <r>
    <n v="1"/>
    <d v="2021-10-01T00:00:00"/>
    <d v="2021-11-01T00:00:00"/>
    <n v="200332"/>
    <x v="9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S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32"/>
    <x v="10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S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69"/>
    <x v="9"/>
    <n v="0"/>
    <n v="0"/>
    <n v="7.1428569999999997E-2"/>
    <n v="0"/>
    <n v="8031.24"/>
    <n v="0"/>
    <n v="0"/>
    <n v="0"/>
    <n v="0"/>
    <n v="0"/>
    <n v="0"/>
    <n v="0"/>
    <n v="0"/>
    <n v="0"/>
    <n v="573.66"/>
    <n v="0"/>
    <s v="FN-3910-Offc Furn &amp; Eq"/>
    <x v="25"/>
    <n v="16"/>
    <s v="Nat Gas General Plant"/>
    <s v="3910-Office Furniture"/>
    <n v="0"/>
    <n v="0"/>
    <x v="3"/>
    <n v="0"/>
    <n v="0"/>
    <n v="0"/>
    <n v="0"/>
    <n v="0"/>
    <n v="0"/>
    <n v="0"/>
    <n v="0"/>
    <n v="0"/>
    <n v="0"/>
    <n v="0"/>
    <n v="0"/>
    <n v="573.66"/>
    <n v="0"/>
    <n v="8031.24"/>
    <n v="573.66"/>
  </r>
  <r>
    <n v="1"/>
    <d v="2021-10-01T00:00:00"/>
    <d v="2021-11-01T00:00:00"/>
    <n v="169"/>
    <x v="10"/>
    <n v="0"/>
    <n v="0"/>
    <n v="7.1428569999999997E-2"/>
    <n v="0"/>
    <n v="8604.9"/>
    <n v="0"/>
    <n v="0"/>
    <n v="0"/>
    <n v="0"/>
    <n v="0"/>
    <n v="0"/>
    <n v="0"/>
    <n v="0"/>
    <n v="0"/>
    <n v="573.66"/>
    <n v="0"/>
    <s v="FN-3910-Offc Furn &amp; Eq"/>
    <x v="25"/>
    <n v="16"/>
    <s v="Nat Gas General Plant"/>
    <s v="3910-Office Furniture"/>
    <n v="0"/>
    <n v="0"/>
    <x v="3"/>
    <n v="0"/>
    <n v="0"/>
    <n v="0"/>
    <n v="0"/>
    <n v="0"/>
    <n v="0"/>
    <n v="0"/>
    <n v="0"/>
    <n v="0"/>
    <n v="0"/>
    <n v="0"/>
    <n v="0"/>
    <n v="573.66"/>
    <n v="0"/>
    <n v="8604.9"/>
    <n v="573.66"/>
  </r>
  <r>
    <n v="1"/>
    <d v="2021-10-01T00:00:00"/>
    <d v="2021-11-01T00:00:00"/>
    <n v="200241"/>
    <x v="9"/>
    <n v="215580.69"/>
    <n v="215580.69"/>
    <n v="7.1428569999999997E-2"/>
    <n v="1283.22"/>
    <n v="69857.570000000007"/>
    <n v="0"/>
    <n v="0"/>
    <n v="0"/>
    <n v="0"/>
    <n v="0"/>
    <n v="0"/>
    <n v="0"/>
    <n v="0"/>
    <n v="0"/>
    <n v="0"/>
    <n v="0"/>
    <s v="FN-3910-Offc Furn &amp; Eq-FNCF"/>
    <x v="25"/>
    <n v="16"/>
    <s v="Nat Gas General Plant"/>
    <s v="3910-Office Furniture"/>
    <n v="0"/>
    <n v="0"/>
    <x v="3"/>
    <n v="0"/>
    <n v="0"/>
    <n v="0"/>
    <n v="215580.69"/>
    <n v="0"/>
    <n v="0"/>
    <n v="0"/>
    <n v="0"/>
    <n v="0"/>
    <n v="0"/>
    <n v="0"/>
    <n v="1283.22"/>
    <n v="1283.22"/>
    <n v="0"/>
    <n v="69857.570000000007"/>
    <n v="1283.22"/>
  </r>
  <r>
    <n v="1"/>
    <d v="2021-10-01T00:00:00"/>
    <d v="2021-11-01T00:00:00"/>
    <n v="200241"/>
    <x v="10"/>
    <n v="215580.69"/>
    <n v="215580.69"/>
    <n v="7.1428569999999997E-2"/>
    <n v="1283.22"/>
    <n v="71140.789999999994"/>
    <n v="0"/>
    <n v="0"/>
    <n v="0"/>
    <n v="0"/>
    <n v="0"/>
    <n v="0"/>
    <n v="0"/>
    <n v="0"/>
    <n v="0"/>
    <n v="0"/>
    <n v="0"/>
    <s v="FN-3910-Offc Furn &amp; Eq-FNCF"/>
    <x v="25"/>
    <n v="16"/>
    <s v="Nat Gas General Plant"/>
    <s v="3910-Office Furniture"/>
    <n v="0"/>
    <n v="0"/>
    <x v="3"/>
    <n v="0"/>
    <n v="0"/>
    <n v="0"/>
    <n v="215580.69"/>
    <n v="0"/>
    <n v="0"/>
    <n v="0"/>
    <n v="0"/>
    <n v="0"/>
    <n v="0"/>
    <n v="0"/>
    <n v="1283.22"/>
    <n v="1283.22"/>
    <n v="0"/>
    <n v="71140.789999999994"/>
    <n v="1283.22"/>
  </r>
  <r>
    <n v="1"/>
    <d v="2021-10-01T00:00:00"/>
    <d v="2021-11-01T00:00:00"/>
    <n v="200287"/>
    <x v="9"/>
    <n v="4280.46"/>
    <n v="4280.46"/>
    <n v="7.1428569999999997E-2"/>
    <n v="25.48"/>
    <n v="1461.31"/>
    <n v="0"/>
    <n v="0"/>
    <n v="0"/>
    <n v="0"/>
    <n v="0"/>
    <n v="0"/>
    <n v="0"/>
    <n v="0"/>
    <n v="0"/>
    <n v="0"/>
    <n v="0"/>
    <s v="FN-3910-Offc Furn &amp; Eq-FNFB"/>
    <x v="25"/>
    <n v="16"/>
    <s v="Nat Gas General Plant"/>
    <s v="3910-Office Furniture"/>
    <n v="0"/>
    <n v="0"/>
    <x v="3"/>
    <n v="0"/>
    <n v="0"/>
    <n v="0"/>
    <n v="4280.46"/>
    <n v="0"/>
    <n v="0"/>
    <n v="0"/>
    <n v="0"/>
    <n v="0"/>
    <n v="0"/>
    <n v="0"/>
    <n v="25.48"/>
    <n v="25.48"/>
    <n v="0"/>
    <n v="1461.31"/>
    <n v="25.48"/>
  </r>
  <r>
    <n v="1"/>
    <d v="2021-10-01T00:00:00"/>
    <d v="2021-11-01T00:00:00"/>
    <n v="200287"/>
    <x v="10"/>
    <n v="4280.46"/>
    <n v="4280.46"/>
    <n v="7.1428569999999997E-2"/>
    <n v="25.48"/>
    <n v="1486.79"/>
    <n v="0"/>
    <n v="0"/>
    <n v="0"/>
    <n v="0"/>
    <n v="0"/>
    <n v="0"/>
    <n v="0"/>
    <n v="0"/>
    <n v="0"/>
    <n v="0"/>
    <n v="0"/>
    <s v="FN-3910-Offc Furn &amp; Eq-FNFB"/>
    <x v="25"/>
    <n v="16"/>
    <s v="Nat Gas General Plant"/>
    <s v="3910-Office Furniture"/>
    <n v="0"/>
    <n v="0"/>
    <x v="3"/>
    <n v="0"/>
    <n v="0"/>
    <n v="0"/>
    <n v="4280.46"/>
    <n v="0"/>
    <n v="0"/>
    <n v="0"/>
    <n v="0"/>
    <n v="0"/>
    <n v="0"/>
    <n v="0"/>
    <n v="25.48"/>
    <n v="25.48"/>
    <n v="0"/>
    <n v="1486.79"/>
    <n v="25.48"/>
  </r>
  <r>
    <n v="1"/>
    <d v="2021-10-01T00:00:00"/>
    <d v="2021-11-01T00:00:00"/>
    <n v="200333"/>
    <x v="9"/>
    <n v="756831.87"/>
    <n v="756831.87"/>
    <n v="7.1428569999999997E-2"/>
    <n v="4504.95"/>
    <n v="216401.84"/>
    <n v="0"/>
    <n v="0"/>
    <n v="0"/>
    <n v="0"/>
    <n v="0"/>
    <n v="0"/>
    <n v="0"/>
    <n v="0"/>
    <n v="0"/>
    <n v="0"/>
    <n v="0"/>
    <s v="FN-3910-Offc Furn &amp; Eq-FNSF"/>
    <x v="25"/>
    <n v="16"/>
    <s v="Nat Gas General Plant"/>
    <s v="3910-Office Furniture"/>
    <n v="0"/>
    <n v="0"/>
    <x v="3"/>
    <n v="0"/>
    <n v="0"/>
    <n v="0"/>
    <n v="756831.87"/>
    <n v="0"/>
    <n v="0"/>
    <n v="0"/>
    <n v="0"/>
    <n v="0"/>
    <n v="0"/>
    <n v="0"/>
    <n v="4504.95"/>
    <n v="4504.95"/>
    <n v="0"/>
    <n v="216401.84"/>
    <n v="4504.95"/>
  </r>
  <r>
    <n v="1"/>
    <d v="2021-10-01T00:00:00"/>
    <d v="2021-11-01T00:00:00"/>
    <n v="200333"/>
    <x v="10"/>
    <n v="756831.87"/>
    <n v="756831.87"/>
    <n v="7.1428569999999997E-2"/>
    <n v="4504.95"/>
    <n v="220906.79"/>
    <n v="0"/>
    <n v="0"/>
    <n v="0"/>
    <n v="0"/>
    <n v="0"/>
    <n v="0"/>
    <n v="0"/>
    <n v="0"/>
    <n v="0"/>
    <n v="0"/>
    <n v="0"/>
    <s v="FN-3910-Offc Furn &amp; Eq-FNSF"/>
    <x v="25"/>
    <n v="16"/>
    <s v="Nat Gas General Plant"/>
    <s v="3910-Office Furniture"/>
    <n v="0"/>
    <n v="0"/>
    <x v="3"/>
    <n v="0"/>
    <n v="0"/>
    <n v="0"/>
    <n v="756831.87"/>
    <n v="0"/>
    <n v="0"/>
    <n v="0"/>
    <n v="0"/>
    <n v="0"/>
    <n v="0"/>
    <n v="0"/>
    <n v="4504.95"/>
    <n v="4504.95"/>
    <n v="0"/>
    <n v="220906.79"/>
    <n v="4504.95"/>
  </r>
  <r>
    <n v="1"/>
    <d v="2021-10-01T00:00:00"/>
    <d v="2021-11-01T00:00:00"/>
    <n v="170"/>
    <x v="9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70"/>
    <x v="10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42"/>
    <x v="9"/>
    <n v="0"/>
    <n v="0"/>
    <n v="0.1"/>
    <n v="0"/>
    <n v="1192.03"/>
    <n v="0"/>
    <n v="0"/>
    <n v="0"/>
    <n v="0"/>
    <n v="0"/>
    <n v="0"/>
    <n v="0"/>
    <n v="0"/>
    <n v="0"/>
    <n v="0"/>
    <n v="0"/>
    <s v="FN-3911-Comp &amp; Periph-FNCF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1192.03"/>
    <n v="0"/>
  </r>
  <r>
    <n v="1"/>
    <d v="2021-10-01T00:00:00"/>
    <d v="2021-11-01T00:00:00"/>
    <n v="200242"/>
    <x v="10"/>
    <n v="0"/>
    <n v="0"/>
    <n v="0.1"/>
    <n v="0"/>
    <n v="1192.03"/>
    <n v="0"/>
    <n v="0"/>
    <n v="0"/>
    <n v="0"/>
    <n v="0"/>
    <n v="0"/>
    <n v="0"/>
    <n v="0"/>
    <n v="0"/>
    <n v="0"/>
    <n v="0"/>
    <s v="FN-3911-Comp &amp; Periph-FNCF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1192.03"/>
    <n v="0"/>
  </r>
  <r>
    <n v="1"/>
    <d v="2021-10-01T00:00:00"/>
    <d v="2021-11-01T00:00:00"/>
    <n v="200288"/>
    <x v="9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-FNFB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88"/>
    <x v="10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-FNFB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34"/>
    <x v="9"/>
    <n v="143043.96"/>
    <n v="143043.96"/>
    <n v="0.1"/>
    <n v="1192.03"/>
    <n v="59944.03"/>
    <n v="0"/>
    <n v="0"/>
    <n v="0"/>
    <n v="0"/>
    <n v="0"/>
    <n v="0"/>
    <n v="0"/>
    <n v="0"/>
    <n v="0"/>
    <n v="0"/>
    <n v="0"/>
    <s v="FN-3911-Comp &amp; Periph-FNSF"/>
    <x v="49"/>
    <n v="16"/>
    <s v="Nat Gas General Plant"/>
    <s v="3911-Computers &amp; Peripherals"/>
    <n v="0"/>
    <n v="0"/>
    <x v="3"/>
    <n v="0"/>
    <n v="0"/>
    <n v="0"/>
    <n v="143043.96"/>
    <n v="0"/>
    <n v="0"/>
    <n v="0"/>
    <n v="0"/>
    <n v="0"/>
    <n v="0"/>
    <n v="0"/>
    <n v="1192.03"/>
    <n v="1192.03"/>
    <n v="0"/>
    <n v="59944.03"/>
    <n v="1192.03"/>
  </r>
  <r>
    <n v="1"/>
    <d v="2021-10-01T00:00:00"/>
    <d v="2021-11-01T00:00:00"/>
    <n v="200334"/>
    <x v="10"/>
    <n v="143043.96"/>
    <n v="143043.96"/>
    <n v="0.1"/>
    <n v="1192.03"/>
    <n v="61136.06"/>
    <n v="0"/>
    <n v="0"/>
    <n v="0"/>
    <n v="0"/>
    <n v="0"/>
    <n v="0"/>
    <n v="0"/>
    <n v="0"/>
    <n v="0"/>
    <n v="0"/>
    <n v="0"/>
    <s v="FN-3911-Comp &amp; Periph-FNSF"/>
    <x v="49"/>
    <n v="16"/>
    <s v="Nat Gas General Plant"/>
    <s v="3911-Computers &amp; Peripherals"/>
    <n v="0"/>
    <n v="0"/>
    <x v="3"/>
    <n v="0"/>
    <n v="0"/>
    <n v="0"/>
    <n v="143043.96"/>
    <n v="0"/>
    <n v="0"/>
    <n v="0"/>
    <n v="0"/>
    <n v="0"/>
    <n v="0"/>
    <n v="0"/>
    <n v="1192.03"/>
    <n v="1192.03"/>
    <n v="0"/>
    <n v="61136.06"/>
    <n v="1192.03"/>
  </r>
  <r>
    <n v="1"/>
    <d v="2021-10-01T00:00:00"/>
    <d v="2021-11-01T00:00:00"/>
    <n v="171"/>
    <x v="9"/>
    <n v="0"/>
    <n v="0"/>
    <n v="0.1"/>
    <n v="0"/>
    <n v="9860.6200000000008"/>
    <n v="0"/>
    <n v="0"/>
    <n v="0"/>
    <n v="0"/>
    <n v="0"/>
    <n v="0"/>
    <n v="0"/>
    <n v="0"/>
    <n v="0"/>
    <n v="704.33"/>
    <n v="0"/>
    <s v="FN-3912-Comp Hdwr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704.33"/>
    <n v="0"/>
    <n v="9860.6200000000008"/>
    <n v="704.33"/>
  </r>
  <r>
    <n v="1"/>
    <d v="2021-10-01T00:00:00"/>
    <d v="2021-11-01T00:00:00"/>
    <n v="171"/>
    <x v="10"/>
    <n v="0"/>
    <n v="0"/>
    <n v="0.1"/>
    <n v="0"/>
    <n v="10564.95"/>
    <n v="0"/>
    <n v="0"/>
    <n v="0"/>
    <n v="0"/>
    <n v="0"/>
    <n v="0"/>
    <n v="0"/>
    <n v="0"/>
    <n v="0"/>
    <n v="704.33"/>
    <n v="0"/>
    <s v="FN-3912-Comp Hdwr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704.33"/>
    <n v="0"/>
    <n v="10564.95"/>
    <n v="704.33"/>
  </r>
  <r>
    <n v="1"/>
    <d v="2021-10-01T00:00:00"/>
    <d v="2021-11-01T00:00:00"/>
    <n v="200243"/>
    <x v="9"/>
    <n v="18941.330000000002"/>
    <n v="18941.330000000002"/>
    <n v="0.1"/>
    <n v="157.84"/>
    <n v="-175138.97"/>
    <n v="0"/>
    <n v="0"/>
    <n v="0"/>
    <n v="0"/>
    <n v="0"/>
    <n v="0"/>
    <n v="0"/>
    <n v="0"/>
    <n v="0"/>
    <n v="0"/>
    <n v="0"/>
    <s v="FN-3912-Comp Hdwr-FNCF"/>
    <x v="26"/>
    <n v="16"/>
    <s v="Nat Gas General Plant"/>
    <s v="3912-Comp Hdwr"/>
    <n v="0"/>
    <n v="0"/>
    <x v="3"/>
    <n v="0"/>
    <n v="0"/>
    <n v="0"/>
    <n v="18941.330000000002"/>
    <n v="0"/>
    <n v="0"/>
    <n v="0"/>
    <n v="0"/>
    <n v="0"/>
    <n v="0"/>
    <n v="0"/>
    <n v="157.84"/>
    <n v="157.84"/>
    <n v="0"/>
    <n v="-175138.97"/>
    <n v="157.84"/>
  </r>
  <r>
    <n v="1"/>
    <d v="2021-10-01T00:00:00"/>
    <d v="2021-11-01T00:00:00"/>
    <n v="200243"/>
    <x v="10"/>
    <n v="18941.330000000002"/>
    <n v="18941.330000000002"/>
    <n v="0.1"/>
    <n v="157.84"/>
    <n v="-174981.13"/>
    <n v="0"/>
    <n v="0"/>
    <n v="0"/>
    <n v="0"/>
    <n v="0"/>
    <n v="0"/>
    <n v="0"/>
    <n v="0"/>
    <n v="0"/>
    <n v="0"/>
    <n v="0"/>
    <s v="FN-3912-Comp Hdwr-FNCF"/>
    <x v="26"/>
    <n v="16"/>
    <s v="Nat Gas General Plant"/>
    <s v="3912-Comp Hdwr"/>
    <n v="0"/>
    <n v="0"/>
    <x v="3"/>
    <n v="0"/>
    <n v="0"/>
    <n v="0"/>
    <n v="18941.330000000002"/>
    <n v="0"/>
    <n v="0"/>
    <n v="0"/>
    <n v="0"/>
    <n v="0"/>
    <n v="0"/>
    <n v="0"/>
    <n v="157.84"/>
    <n v="157.84"/>
    <n v="0"/>
    <n v="-174981.13"/>
    <n v="157.84"/>
  </r>
  <r>
    <n v="1"/>
    <d v="2021-10-01T00:00:00"/>
    <d v="2021-11-01T00:00:00"/>
    <n v="200289"/>
    <x v="9"/>
    <n v="0"/>
    <n v="0"/>
    <n v="0.1"/>
    <n v="0"/>
    <n v="0"/>
    <n v="0"/>
    <n v="0"/>
    <n v="0"/>
    <n v="0"/>
    <n v="0"/>
    <n v="0"/>
    <n v="0"/>
    <n v="0"/>
    <n v="0"/>
    <n v="0"/>
    <n v="0"/>
    <s v="FN-3912-Comp Hdwr-FNFB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89"/>
    <x v="10"/>
    <n v="0"/>
    <n v="0"/>
    <n v="0.1"/>
    <n v="0"/>
    <n v="0"/>
    <n v="0"/>
    <n v="0"/>
    <n v="0"/>
    <n v="0"/>
    <n v="0"/>
    <n v="0"/>
    <n v="0"/>
    <n v="0"/>
    <n v="0"/>
    <n v="0"/>
    <n v="0"/>
    <s v="FN-3912-Comp Hdwr-FNFB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35"/>
    <x v="9"/>
    <n v="49189.53"/>
    <n v="49189.53"/>
    <n v="0.1"/>
    <n v="409.91"/>
    <n v="-29975.87"/>
    <n v="0"/>
    <n v="0"/>
    <n v="0"/>
    <n v="0"/>
    <n v="0"/>
    <n v="0"/>
    <n v="0"/>
    <n v="0"/>
    <n v="0"/>
    <n v="0"/>
    <n v="0"/>
    <s v="FN-3912-Comp Hdwr-FNSF"/>
    <x v="26"/>
    <n v="16"/>
    <s v="Nat Gas General Plant"/>
    <s v="3912-Comp Hdwr"/>
    <n v="0"/>
    <n v="0"/>
    <x v="3"/>
    <n v="0"/>
    <n v="0"/>
    <n v="0"/>
    <n v="49189.53"/>
    <n v="0"/>
    <n v="0"/>
    <n v="0"/>
    <n v="0"/>
    <n v="0"/>
    <n v="0"/>
    <n v="0"/>
    <n v="409.91"/>
    <n v="409.91"/>
    <n v="0"/>
    <n v="-29975.87"/>
    <n v="409.91"/>
  </r>
  <r>
    <n v="1"/>
    <d v="2021-10-01T00:00:00"/>
    <d v="2021-11-01T00:00:00"/>
    <n v="200335"/>
    <x v="10"/>
    <n v="49189.53"/>
    <n v="49189.53"/>
    <n v="0.1"/>
    <n v="409.91"/>
    <n v="-29565.96"/>
    <n v="0"/>
    <n v="0"/>
    <n v="0"/>
    <n v="0"/>
    <n v="0"/>
    <n v="0"/>
    <n v="0"/>
    <n v="0"/>
    <n v="0"/>
    <n v="0"/>
    <n v="0"/>
    <s v="FN-3912-Comp Hdwr-FNSF"/>
    <x v="26"/>
    <n v="16"/>
    <s v="Nat Gas General Plant"/>
    <s v="3912-Comp Hdwr"/>
    <n v="0"/>
    <n v="0"/>
    <x v="3"/>
    <n v="0"/>
    <n v="0"/>
    <n v="0"/>
    <n v="49189.53"/>
    <n v="0"/>
    <n v="0"/>
    <n v="0"/>
    <n v="0"/>
    <n v="0"/>
    <n v="0"/>
    <n v="0"/>
    <n v="409.91"/>
    <n v="409.91"/>
    <n v="0"/>
    <n v="-29565.96"/>
    <n v="409.91"/>
  </r>
  <r>
    <n v="1"/>
    <d v="2021-10-01T00:00:00"/>
    <d v="2021-11-01T00:00:00"/>
    <n v="172"/>
    <x v="9"/>
    <n v="0"/>
    <n v="0"/>
    <n v="0.05"/>
    <n v="0"/>
    <n v="9599.3799999999992"/>
    <n v="0"/>
    <n v="0"/>
    <n v="0"/>
    <n v="0"/>
    <n v="0"/>
    <n v="0"/>
    <n v="0"/>
    <n v="0"/>
    <n v="0"/>
    <n v="685.67"/>
    <n v="0"/>
    <s v="FN-3913-Furn &amp; Fix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685.67"/>
    <n v="0"/>
    <n v="9599.3799999999992"/>
    <n v="685.67"/>
  </r>
  <r>
    <n v="1"/>
    <d v="2021-10-01T00:00:00"/>
    <d v="2021-11-01T00:00:00"/>
    <n v="172"/>
    <x v="10"/>
    <n v="0"/>
    <n v="0"/>
    <n v="0.05"/>
    <n v="0"/>
    <n v="10285.049999999999"/>
    <n v="0"/>
    <n v="0"/>
    <n v="0"/>
    <n v="0"/>
    <n v="0"/>
    <n v="0"/>
    <n v="0"/>
    <n v="0"/>
    <n v="0"/>
    <n v="685.67"/>
    <n v="0"/>
    <s v="FN-3913-Furn &amp; Fix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685.67"/>
    <n v="0"/>
    <n v="10285.049999999999"/>
    <n v="685.67"/>
  </r>
  <r>
    <n v="1"/>
    <d v="2021-10-01T00:00:00"/>
    <d v="2021-11-01T00:00:00"/>
    <n v="200244"/>
    <x v="9"/>
    <n v="62263.26"/>
    <n v="62263.26"/>
    <n v="0.05"/>
    <n v="259.43"/>
    <n v="-10646.76"/>
    <n v="0"/>
    <n v="0"/>
    <n v="0"/>
    <n v="0"/>
    <n v="0"/>
    <n v="0"/>
    <n v="0"/>
    <n v="0"/>
    <n v="0"/>
    <n v="0"/>
    <n v="0"/>
    <s v="FN-3913-Furn &amp; Fix-FNCF"/>
    <x v="27"/>
    <n v="16"/>
    <s v="Nat Gas General Plant"/>
    <s v="3913-Furn &amp; Fix"/>
    <n v="0"/>
    <n v="0"/>
    <x v="3"/>
    <n v="0"/>
    <n v="0"/>
    <n v="0"/>
    <n v="62263.26"/>
    <n v="0"/>
    <n v="0"/>
    <n v="0"/>
    <n v="0"/>
    <n v="0"/>
    <n v="0"/>
    <n v="0"/>
    <n v="259.43"/>
    <n v="259.43"/>
    <n v="0"/>
    <n v="-10646.76"/>
    <n v="259.43"/>
  </r>
  <r>
    <n v="1"/>
    <d v="2021-10-01T00:00:00"/>
    <d v="2021-11-01T00:00:00"/>
    <n v="200244"/>
    <x v="10"/>
    <n v="62263.26"/>
    <n v="62263.26"/>
    <n v="0.05"/>
    <n v="259.43"/>
    <n v="-10387.33"/>
    <n v="0"/>
    <n v="0"/>
    <n v="0"/>
    <n v="0"/>
    <n v="0"/>
    <n v="0"/>
    <n v="0"/>
    <n v="0"/>
    <n v="0"/>
    <n v="0"/>
    <n v="0"/>
    <s v="FN-3913-Furn &amp; Fix-FNCF"/>
    <x v="27"/>
    <n v="16"/>
    <s v="Nat Gas General Plant"/>
    <s v="3913-Furn &amp; Fix"/>
    <n v="0"/>
    <n v="0"/>
    <x v="3"/>
    <n v="0"/>
    <n v="0"/>
    <n v="0"/>
    <n v="62263.26"/>
    <n v="0"/>
    <n v="0"/>
    <n v="0"/>
    <n v="0"/>
    <n v="0"/>
    <n v="0"/>
    <n v="0"/>
    <n v="259.43"/>
    <n v="259.43"/>
    <n v="0"/>
    <n v="-10387.33"/>
    <n v="259.43"/>
  </r>
  <r>
    <n v="1"/>
    <d v="2021-10-01T00:00:00"/>
    <d v="2021-11-01T00:00:00"/>
    <n v="200290"/>
    <x v="9"/>
    <n v="0"/>
    <n v="0"/>
    <n v="0.05"/>
    <n v="0"/>
    <n v="0"/>
    <n v="0"/>
    <n v="0"/>
    <n v="0"/>
    <n v="0"/>
    <n v="0"/>
    <n v="0"/>
    <n v="0"/>
    <n v="0"/>
    <n v="0"/>
    <n v="0"/>
    <n v="0"/>
    <s v="FN-3913-Furn &amp; Fix-FNFB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90"/>
    <x v="10"/>
    <n v="0"/>
    <n v="0"/>
    <n v="0.05"/>
    <n v="0"/>
    <n v="0"/>
    <n v="0"/>
    <n v="0"/>
    <n v="0"/>
    <n v="0"/>
    <n v="0"/>
    <n v="0"/>
    <n v="0"/>
    <n v="0"/>
    <n v="0"/>
    <n v="0"/>
    <n v="0"/>
    <s v="FN-3913-Furn &amp; Fix-FNFB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36"/>
    <x v="9"/>
    <n v="2195.9"/>
    <n v="2195.9"/>
    <n v="0.05"/>
    <n v="9.15"/>
    <n v="61360.2"/>
    <n v="0"/>
    <n v="0"/>
    <n v="-9.15"/>
    <n v="0"/>
    <n v="0"/>
    <n v="0"/>
    <n v="0"/>
    <n v="0"/>
    <n v="0"/>
    <n v="0"/>
    <n v="0"/>
    <s v="FN-3913-Furn &amp; Fix-FNSF"/>
    <x v="27"/>
    <n v="16"/>
    <s v="Nat Gas General Plant"/>
    <s v="3913-Furn &amp; Fix"/>
    <n v="0"/>
    <n v="0"/>
    <x v="3"/>
    <n v="0"/>
    <n v="0"/>
    <n v="0"/>
    <n v="2195.9"/>
    <n v="0"/>
    <n v="0"/>
    <n v="0"/>
    <n v="0"/>
    <n v="0"/>
    <n v="0"/>
    <n v="0"/>
    <n v="0"/>
    <n v="0"/>
    <n v="0"/>
    <n v="61360.2"/>
    <n v="0"/>
  </r>
  <r>
    <n v="1"/>
    <d v="2021-10-01T00:00:00"/>
    <d v="2021-11-01T00:00:00"/>
    <n v="200336"/>
    <x v="10"/>
    <n v="2195.9"/>
    <n v="2195.9"/>
    <n v="0.05"/>
    <n v="9.15"/>
    <n v="61360.2"/>
    <n v="0"/>
    <n v="0"/>
    <n v="-9.15"/>
    <n v="0"/>
    <n v="0"/>
    <n v="0"/>
    <n v="0"/>
    <n v="0"/>
    <n v="0"/>
    <n v="0"/>
    <n v="0"/>
    <s v="FN-3913-Furn &amp; Fix-FNSF"/>
    <x v="27"/>
    <n v="16"/>
    <s v="Nat Gas General Plant"/>
    <s v="3913-Furn &amp; Fix"/>
    <n v="0"/>
    <n v="0"/>
    <x v="3"/>
    <n v="0"/>
    <n v="0"/>
    <n v="0"/>
    <n v="2195.9"/>
    <n v="0"/>
    <n v="0"/>
    <n v="0"/>
    <n v="0"/>
    <n v="0"/>
    <n v="0"/>
    <n v="0"/>
    <n v="0"/>
    <n v="0"/>
    <n v="0"/>
    <n v="61360.2"/>
    <n v="0"/>
  </r>
  <r>
    <n v="1"/>
    <d v="2021-10-01T00:00:00"/>
    <d v="2021-11-01T00:00:00"/>
    <n v="173"/>
    <x v="9"/>
    <n v="0"/>
    <n v="0"/>
    <n v="0.1"/>
    <n v="0"/>
    <n v="83526.94"/>
    <n v="0"/>
    <n v="0"/>
    <n v="0"/>
    <n v="0"/>
    <n v="0"/>
    <n v="0"/>
    <n v="0"/>
    <n v="0"/>
    <n v="0"/>
    <n v="11932.42"/>
    <n v="0"/>
    <s v="FN-3914-Sys Sftwr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11932.42"/>
    <n v="0"/>
    <n v="83526.94"/>
    <n v="11932.42"/>
  </r>
  <r>
    <n v="1"/>
    <d v="2021-10-01T00:00:00"/>
    <d v="2021-11-01T00:00:00"/>
    <n v="173"/>
    <x v="10"/>
    <n v="0"/>
    <n v="0"/>
    <n v="0.1"/>
    <n v="0"/>
    <n v="95459.36"/>
    <n v="0"/>
    <n v="0"/>
    <n v="0"/>
    <n v="0"/>
    <n v="0"/>
    <n v="0"/>
    <n v="0"/>
    <n v="0"/>
    <n v="0"/>
    <n v="11932.42"/>
    <n v="0"/>
    <s v="FN-3914-Sys Sftwr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11932.42"/>
    <n v="0"/>
    <n v="95459.36"/>
    <n v="11932.42"/>
  </r>
  <r>
    <n v="1"/>
    <d v="2021-10-01T00:00:00"/>
    <d v="2021-11-01T00:00:00"/>
    <n v="200245"/>
    <x v="9"/>
    <n v="926.98"/>
    <n v="926.98"/>
    <n v="0.1"/>
    <n v="7.72"/>
    <n v="34754.080000000002"/>
    <n v="0"/>
    <n v="0"/>
    <n v="-7.72"/>
    <n v="0"/>
    <n v="0"/>
    <n v="0"/>
    <n v="0"/>
    <n v="0"/>
    <n v="0"/>
    <n v="0"/>
    <n v="0"/>
    <s v="FN-3914-Sys Sftwr-FNCF"/>
    <x v="28"/>
    <n v="16"/>
    <s v="Nat Gas General Plant"/>
    <s v="3914-Software"/>
    <n v="0"/>
    <n v="0"/>
    <x v="3"/>
    <n v="0"/>
    <n v="0"/>
    <n v="0"/>
    <n v="926.98"/>
    <n v="0"/>
    <n v="0"/>
    <n v="0"/>
    <n v="0"/>
    <n v="0"/>
    <n v="0"/>
    <n v="0"/>
    <n v="0"/>
    <n v="0"/>
    <n v="0"/>
    <n v="34754.080000000002"/>
    <n v="0"/>
  </r>
  <r>
    <n v="1"/>
    <d v="2021-10-01T00:00:00"/>
    <d v="2021-11-01T00:00:00"/>
    <n v="200245"/>
    <x v="10"/>
    <n v="926.98"/>
    <n v="926.98"/>
    <n v="0.1"/>
    <n v="7.72"/>
    <n v="34754.080000000002"/>
    <n v="0"/>
    <n v="0"/>
    <n v="-7.72"/>
    <n v="0"/>
    <n v="0"/>
    <n v="0"/>
    <n v="0"/>
    <n v="0"/>
    <n v="0"/>
    <n v="0"/>
    <n v="0"/>
    <s v="FN-3914-Sys Sftwr-FNCF"/>
    <x v="28"/>
    <n v="16"/>
    <s v="Nat Gas General Plant"/>
    <s v="3914-Software"/>
    <n v="0"/>
    <n v="0"/>
    <x v="3"/>
    <n v="0"/>
    <n v="0"/>
    <n v="0"/>
    <n v="926.98"/>
    <n v="0"/>
    <n v="0"/>
    <n v="0"/>
    <n v="0"/>
    <n v="0"/>
    <n v="0"/>
    <n v="0"/>
    <n v="0"/>
    <n v="0"/>
    <n v="0"/>
    <n v="34754.080000000002"/>
    <n v="0"/>
  </r>
  <r>
    <n v="1"/>
    <d v="2021-10-01T00:00:00"/>
    <d v="2021-11-01T00:00:00"/>
    <n v="200291"/>
    <x v="9"/>
    <n v="0"/>
    <n v="0"/>
    <n v="0.1"/>
    <n v="0"/>
    <n v="0"/>
    <n v="0"/>
    <n v="0"/>
    <n v="0"/>
    <n v="0"/>
    <n v="0"/>
    <n v="0"/>
    <n v="0"/>
    <n v="0"/>
    <n v="0"/>
    <n v="0"/>
    <n v="0"/>
    <s v="FN-3914-Sys Sftwr-FNFB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91"/>
    <x v="10"/>
    <n v="0"/>
    <n v="0"/>
    <n v="0.1"/>
    <n v="0"/>
    <n v="0"/>
    <n v="0"/>
    <n v="0"/>
    <n v="0"/>
    <n v="0"/>
    <n v="0"/>
    <n v="0"/>
    <n v="0"/>
    <n v="0"/>
    <n v="0"/>
    <n v="0"/>
    <n v="0"/>
    <s v="FN-3914-Sys Sftwr-FNFB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37"/>
    <x v="9"/>
    <n v="4916072.3899999997"/>
    <n v="4916072.3899999997"/>
    <n v="0.1"/>
    <n v="40967.269999999997"/>
    <n v="2220279.9700000002"/>
    <n v="0"/>
    <n v="0"/>
    <n v="0"/>
    <n v="0"/>
    <n v="0"/>
    <n v="0"/>
    <n v="0"/>
    <n v="0"/>
    <n v="0"/>
    <n v="0"/>
    <n v="0"/>
    <s v="FN-3914-Sys Sftwr-FNSF"/>
    <x v="28"/>
    <n v="16"/>
    <s v="Nat Gas General Plant"/>
    <s v="3914-Software"/>
    <n v="0"/>
    <n v="-14447.79"/>
    <x v="3"/>
    <n v="0"/>
    <n v="0"/>
    <n v="0"/>
    <n v="4916072.3899999997"/>
    <n v="0"/>
    <n v="0"/>
    <n v="0"/>
    <n v="0"/>
    <n v="0"/>
    <n v="0"/>
    <n v="0"/>
    <n v="40967.270000000004"/>
    <n v="40967.269999999997"/>
    <n v="0"/>
    <n v="2220279.9700000002"/>
    <n v="40967.269999999997"/>
  </r>
  <r>
    <n v="1"/>
    <d v="2021-10-01T00:00:00"/>
    <d v="2021-11-01T00:00:00"/>
    <n v="200337"/>
    <x v="10"/>
    <n v="4902812.09"/>
    <n v="4902812.09"/>
    <n v="0.1"/>
    <n v="40856.769999999997"/>
    <n v="2261136.7400000002"/>
    <n v="0"/>
    <n v="0"/>
    <n v="0"/>
    <n v="0"/>
    <n v="0"/>
    <n v="0"/>
    <n v="0"/>
    <n v="0"/>
    <n v="0"/>
    <n v="0"/>
    <n v="0"/>
    <s v="FN-3914-Sys Sftwr-FNSF"/>
    <x v="28"/>
    <n v="16"/>
    <s v="Nat Gas General Plant"/>
    <s v="3914-Software"/>
    <n v="0"/>
    <n v="0"/>
    <x v="3"/>
    <n v="0"/>
    <n v="0"/>
    <n v="0"/>
    <n v="4902812.09"/>
    <n v="0"/>
    <n v="0"/>
    <n v="0"/>
    <n v="0"/>
    <n v="0"/>
    <n v="0"/>
    <n v="0"/>
    <n v="40856.770000000004"/>
    <n v="40856.769999999997"/>
    <n v="0"/>
    <n v="2261136.7400000002"/>
    <n v="40856.769999999997"/>
  </r>
  <r>
    <n v="1"/>
    <d v="2021-10-01T00:00:00"/>
    <d v="2021-11-01T00:00:00"/>
    <n v="174"/>
    <x v="9"/>
    <n v="0"/>
    <n v="0"/>
    <n v="7.1428569999999997E-2"/>
    <n v="0"/>
    <n v="-1248.3800000000001"/>
    <n v="0"/>
    <n v="0"/>
    <n v="0"/>
    <n v="0"/>
    <n v="0"/>
    <n v="0"/>
    <n v="0"/>
    <n v="0"/>
    <n v="0"/>
    <n v="-89.17"/>
    <n v="0"/>
    <s v="FN-391A-Alloc Offc Furn &amp; Eq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-89.17"/>
    <n v="0"/>
    <n v="-1248.3800000000001"/>
    <n v="-89.17"/>
  </r>
  <r>
    <n v="1"/>
    <d v="2021-10-01T00:00:00"/>
    <d v="2021-11-01T00:00:00"/>
    <n v="174"/>
    <x v="10"/>
    <n v="0"/>
    <n v="0"/>
    <n v="7.1428569999999997E-2"/>
    <n v="0"/>
    <n v="-1337.55"/>
    <n v="0"/>
    <n v="0"/>
    <n v="0"/>
    <n v="0"/>
    <n v="0"/>
    <n v="0"/>
    <n v="0"/>
    <n v="0"/>
    <n v="0"/>
    <n v="-89.17"/>
    <n v="0"/>
    <s v="FN-391A-Alloc Offc Furn &amp; Eq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-89.17"/>
    <n v="0"/>
    <n v="-1337.55"/>
    <n v="-89.17"/>
  </r>
  <r>
    <n v="1"/>
    <d v="2021-10-01T00:00:00"/>
    <d v="2021-11-01T00:00:00"/>
    <n v="200246"/>
    <x v="9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C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46"/>
    <x v="10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C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92"/>
    <x v="9"/>
    <n v="70324.75"/>
    <n v="70324.75"/>
    <n v="7.1428569999999997E-2"/>
    <n v="418.6"/>
    <n v="34719.68"/>
    <n v="0"/>
    <n v="0"/>
    <n v="0"/>
    <n v="0"/>
    <n v="0"/>
    <n v="0"/>
    <n v="0"/>
    <n v="0"/>
    <n v="0"/>
    <n v="0"/>
    <n v="0"/>
    <s v="FN-391A-Alloc Offc Furn &amp; Eq-FNFB"/>
    <x v="29"/>
    <n v="16"/>
    <s v="Nat Gas General Plant"/>
    <s v="391-Office Furniture and Equipment"/>
    <n v="0"/>
    <n v="0"/>
    <x v="3"/>
    <n v="0"/>
    <n v="0"/>
    <n v="0"/>
    <n v="70324.75"/>
    <n v="0"/>
    <n v="0"/>
    <n v="0"/>
    <n v="0"/>
    <n v="0"/>
    <n v="0"/>
    <n v="0"/>
    <n v="418.6"/>
    <n v="418.6"/>
    <n v="0"/>
    <n v="34719.68"/>
    <n v="418.6"/>
  </r>
  <r>
    <n v="1"/>
    <d v="2021-10-01T00:00:00"/>
    <d v="2021-11-01T00:00:00"/>
    <n v="200292"/>
    <x v="10"/>
    <n v="70324.75"/>
    <n v="70324.75"/>
    <n v="7.1428569999999997E-2"/>
    <n v="418.6"/>
    <n v="35138.28"/>
    <n v="0"/>
    <n v="0"/>
    <n v="0"/>
    <n v="0"/>
    <n v="0"/>
    <n v="0"/>
    <n v="0"/>
    <n v="0"/>
    <n v="0"/>
    <n v="0"/>
    <n v="0"/>
    <s v="FN-391A-Alloc Offc Furn &amp; Eq-FNFB"/>
    <x v="29"/>
    <n v="16"/>
    <s v="Nat Gas General Plant"/>
    <s v="391-Office Furniture and Equipment"/>
    <n v="0"/>
    <n v="0"/>
    <x v="3"/>
    <n v="0"/>
    <n v="0"/>
    <n v="0"/>
    <n v="70324.75"/>
    <n v="0"/>
    <n v="0"/>
    <n v="0"/>
    <n v="0"/>
    <n v="0"/>
    <n v="0"/>
    <n v="0"/>
    <n v="418.6"/>
    <n v="418.6"/>
    <n v="0"/>
    <n v="35138.28"/>
    <n v="418.6"/>
  </r>
  <r>
    <n v="1"/>
    <d v="2021-10-01T00:00:00"/>
    <d v="2021-11-01T00:00:00"/>
    <n v="200338"/>
    <x v="9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S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38"/>
    <x v="10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S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75"/>
    <x v="9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75"/>
    <x v="10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47"/>
    <x v="9"/>
    <n v="0"/>
    <n v="0"/>
    <n v="0.1"/>
    <n v="0"/>
    <n v="2256.73"/>
    <n v="0"/>
    <n v="0"/>
    <n v="0"/>
    <n v="0"/>
    <n v="0"/>
    <n v="0"/>
    <n v="0"/>
    <n v="0"/>
    <n v="0"/>
    <n v="0"/>
    <n v="0"/>
    <s v="FN-391S-Alloc Sys Software-FNCF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2256.73"/>
    <n v="0"/>
  </r>
  <r>
    <n v="1"/>
    <d v="2021-10-01T00:00:00"/>
    <d v="2021-11-01T00:00:00"/>
    <n v="200247"/>
    <x v="10"/>
    <n v="0"/>
    <n v="0"/>
    <n v="0.1"/>
    <n v="0"/>
    <n v="2256.73"/>
    <n v="0"/>
    <n v="0"/>
    <n v="0"/>
    <n v="0"/>
    <n v="0"/>
    <n v="0"/>
    <n v="0"/>
    <n v="0"/>
    <n v="0"/>
    <n v="0"/>
    <n v="0"/>
    <s v="FN-391S-Alloc Sys Software-FNCF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2256.73"/>
    <n v="0"/>
  </r>
  <r>
    <n v="1"/>
    <d v="2021-10-01T00:00:00"/>
    <d v="2021-11-01T00:00:00"/>
    <n v="200293"/>
    <x v="9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-FNFB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93"/>
    <x v="10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-FNFB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39"/>
    <x v="9"/>
    <n v="270807.74"/>
    <n v="270807.74"/>
    <n v="0.1"/>
    <n v="2256.73"/>
    <n v="88888.77"/>
    <n v="0"/>
    <n v="0"/>
    <n v="0"/>
    <n v="0"/>
    <n v="0"/>
    <n v="0"/>
    <n v="0"/>
    <n v="0"/>
    <n v="0"/>
    <n v="0"/>
    <n v="0"/>
    <s v="FN-391S-Alloc Sys Software-FNSF"/>
    <x v="30"/>
    <n v="16"/>
    <s v="Nat Gas General Plant"/>
    <s v="391-Office Furniture and Equipment"/>
    <n v="0"/>
    <n v="0"/>
    <x v="3"/>
    <n v="0"/>
    <n v="0"/>
    <n v="0"/>
    <n v="270807.74"/>
    <n v="0"/>
    <n v="0"/>
    <n v="0"/>
    <n v="0"/>
    <n v="0"/>
    <n v="0"/>
    <n v="0"/>
    <n v="2256.73"/>
    <n v="2256.73"/>
    <n v="0"/>
    <n v="88888.77"/>
    <n v="2256.73"/>
  </r>
  <r>
    <n v="1"/>
    <d v="2021-10-01T00:00:00"/>
    <d v="2021-11-01T00:00:00"/>
    <n v="200339"/>
    <x v="10"/>
    <n v="270807.74"/>
    <n v="270807.74"/>
    <n v="0.1"/>
    <n v="2256.73"/>
    <n v="91145.5"/>
    <n v="0"/>
    <n v="0"/>
    <n v="0"/>
    <n v="0"/>
    <n v="0"/>
    <n v="0"/>
    <n v="0"/>
    <n v="0"/>
    <n v="0"/>
    <n v="0"/>
    <n v="0"/>
    <s v="FN-391S-Alloc Sys Software-FNSF"/>
    <x v="30"/>
    <n v="16"/>
    <s v="Nat Gas General Plant"/>
    <s v="391-Office Furniture and Equipment"/>
    <n v="0"/>
    <n v="0"/>
    <x v="3"/>
    <n v="0"/>
    <n v="0"/>
    <n v="0"/>
    <n v="270807.74"/>
    <n v="0"/>
    <n v="0"/>
    <n v="0"/>
    <n v="0"/>
    <n v="0"/>
    <n v="0"/>
    <n v="0"/>
    <n v="2256.73"/>
    <n v="2256.73"/>
    <n v="0"/>
    <n v="91145.5"/>
    <n v="2256.73"/>
  </r>
  <r>
    <n v="1"/>
    <d v="2021-10-01T00:00:00"/>
    <d v="2021-11-01T00:00:00"/>
    <n v="176"/>
    <x v="9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76"/>
    <x v="10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48"/>
    <x v="9"/>
    <n v="0"/>
    <n v="0"/>
    <n v="0.17399999999999999"/>
    <n v="0"/>
    <n v="275.32"/>
    <n v="0"/>
    <n v="3809"/>
    <n v="0"/>
    <n v="0"/>
    <n v="0"/>
    <n v="0"/>
    <n v="0"/>
    <n v="0"/>
    <n v="0"/>
    <n v="0"/>
    <n v="0"/>
    <s v="FN-3920-Transp Equip-FNCF"/>
    <x v="34"/>
    <n v="16"/>
    <s v="Nat Gas General Plant"/>
    <s v="392-Transportation Equipment"/>
    <n v="0"/>
    <n v="0"/>
    <x v="3"/>
    <n v="0"/>
    <n v="3809"/>
    <n v="0"/>
    <n v="0"/>
    <n v="0"/>
    <n v="0"/>
    <n v="0"/>
    <n v="0"/>
    <n v="0"/>
    <n v="0"/>
    <n v="0"/>
    <n v="0"/>
    <n v="0"/>
    <n v="0"/>
    <n v="4084.32"/>
    <n v="0"/>
  </r>
  <r>
    <n v="1"/>
    <d v="2021-10-01T00:00:00"/>
    <d v="2021-11-01T00:00:00"/>
    <n v="200248"/>
    <x v="10"/>
    <n v="0"/>
    <n v="0"/>
    <n v="0.17399999999999999"/>
    <n v="0"/>
    <n v="275.32"/>
    <n v="0"/>
    <n v="0"/>
    <n v="0"/>
    <n v="0"/>
    <n v="0"/>
    <n v="0"/>
    <n v="0"/>
    <n v="0"/>
    <n v="0"/>
    <n v="0"/>
    <n v="0"/>
    <s v="FN-3920-Transp Equip-FNCF"/>
    <x v="34"/>
    <n v="16"/>
    <s v="Nat Gas General Plant"/>
    <s v="392-Transportation Equipment"/>
    <n v="0"/>
    <n v="0"/>
    <x v="3"/>
    <n v="0"/>
    <n v="3809"/>
    <n v="0"/>
    <n v="0"/>
    <n v="0"/>
    <n v="0"/>
    <n v="0"/>
    <n v="0"/>
    <n v="0"/>
    <n v="0"/>
    <n v="0"/>
    <n v="0"/>
    <n v="0"/>
    <n v="0"/>
    <n v="4084.32"/>
    <n v="0"/>
  </r>
  <r>
    <n v="1"/>
    <d v="2021-10-01T00:00:00"/>
    <d v="2021-11-01T00:00:00"/>
    <n v="200294"/>
    <x v="9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FB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94"/>
    <x v="10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FB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40"/>
    <x v="9"/>
    <n v="18987.63"/>
    <n v="18987.63"/>
    <n v="0.17399999999999999"/>
    <n v="275.32"/>
    <n v="1376.6"/>
    <n v="0"/>
    <n v="0"/>
    <n v="0"/>
    <n v="0"/>
    <n v="0"/>
    <n v="0"/>
    <n v="0"/>
    <n v="0"/>
    <n v="0"/>
    <n v="0"/>
    <n v="0"/>
    <s v="FN-3920-Transp Equip-FNSF"/>
    <x v="34"/>
    <n v="16"/>
    <s v="Nat Gas General Plant"/>
    <s v="392-Transportation Equipment"/>
    <n v="0"/>
    <n v="0"/>
    <x v="3"/>
    <n v="0"/>
    <n v="0"/>
    <n v="0"/>
    <n v="18987.63"/>
    <n v="0"/>
    <n v="0"/>
    <n v="0"/>
    <n v="0"/>
    <n v="0"/>
    <n v="0"/>
    <n v="0"/>
    <n v="275.32"/>
    <n v="275.32"/>
    <n v="0"/>
    <n v="1376.6"/>
    <n v="275.32"/>
  </r>
  <r>
    <n v="1"/>
    <d v="2021-10-01T00:00:00"/>
    <d v="2021-11-01T00:00:00"/>
    <n v="200340"/>
    <x v="10"/>
    <n v="18987.63"/>
    <n v="18987.63"/>
    <n v="0.17399999999999999"/>
    <n v="275.32"/>
    <n v="1651.92"/>
    <n v="0"/>
    <n v="0"/>
    <n v="0"/>
    <n v="0"/>
    <n v="0"/>
    <n v="0"/>
    <n v="0"/>
    <n v="0"/>
    <n v="0"/>
    <n v="0"/>
    <n v="0"/>
    <s v="FN-3920-Transp Equip-FNSF"/>
    <x v="34"/>
    <n v="16"/>
    <s v="Nat Gas General Plant"/>
    <s v="392-Transportation Equipment"/>
    <n v="0"/>
    <n v="0"/>
    <x v="3"/>
    <n v="0"/>
    <n v="0"/>
    <n v="0"/>
    <n v="18987.63"/>
    <n v="0"/>
    <n v="0"/>
    <n v="0"/>
    <n v="0"/>
    <n v="0"/>
    <n v="0"/>
    <n v="0"/>
    <n v="275.32"/>
    <n v="275.32"/>
    <n v="0"/>
    <n v="1651.92"/>
    <n v="275.32"/>
  </r>
  <r>
    <n v="1"/>
    <d v="2021-10-01T00:00:00"/>
    <d v="2021-11-01T00:00:00"/>
    <n v="177"/>
    <x v="9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77"/>
    <x v="10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49"/>
    <x v="9"/>
    <n v="34680.050000000003"/>
    <n v="34680.050000000003"/>
    <n v="0.17399999999999999"/>
    <n v="502.86"/>
    <n v="24142.18"/>
    <n v="0"/>
    <n v="0"/>
    <n v="0"/>
    <n v="0"/>
    <n v="0"/>
    <n v="0"/>
    <n v="0"/>
    <n v="0"/>
    <n v="0"/>
    <n v="0"/>
    <n v="0"/>
    <s v="FN-3921-Cars-FNCF"/>
    <x v="31"/>
    <n v="16"/>
    <s v="Nat Gas General Plant"/>
    <s v="3921-Transportation - Cars"/>
    <n v="0"/>
    <n v="0"/>
    <x v="3"/>
    <n v="0"/>
    <n v="0"/>
    <n v="0"/>
    <n v="34680.050000000003"/>
    <n v="0"/>
    <n v="0"/>
    <n v="0"/>
    <n v="0"/>
    <n v="0"/>
    <n v="0"/>
    <n v="0"/>
    <n v="502.86"/>
    <n v="502.86"/>
    <n v="0"/>
    <n v="24142.18"/>
    <n v="502.86"/>
  </r>
  <r>
    <n v="1"/>
    <d v="2021-10-01T00:00:00"/>
    <d v="2021-11-01T00:00:00"/>
    <n v="200249"/>
    <x v="10"/>
    <n v="34680.050000000003"/>
    <n v="34680.050000000003"/>
    <n v="0.17399999999999999"/>
    <n v="502.86"/>
    <n v="24645.040000000001"/>
    <n v="0"/>
    <n v="0"/>
    <n v="0"/>
    <n v="0"/>
    <n v="0"/>
    <n v="0"/>
    <n v="0"/>
    <n v="0"/>
    <n v="0"/>
    <n v="0"/>
    <n v="0"/>
    <s v="FN-3921-Cars-FNCF"/>
    <x v="31"/>
    <n v="16"/>
    <s v="Nat Gas General Plant"/>
    <s v="3921-Transportation - Cars"/>
    <n v="0"/>
    <n v="0"/>
    <x v="3"/>
    <n v="0"/>
    <n v="0"/>
    <n v="0"/>
    <n v="34680.050000000003"/>
    <n v="0"/>
    <n v="0"/>
    <n v="0"/>
    <n v="0"/>
    <n v="0"/>
    <n v="0"/>
    <n v="0"/>
    <n v="502.86"/>
    <n v="502.86"/>
    <n v="0"/>
    <n v="24645.040000000001"/>
    <n v="502.86"/>
  </r>
  <r>
    <n v="1"/>
    <d v="2021-10-01T00:00:00"/>
    <d v="2021-11-01T00:00:00"/>
    <n v="200295"/>
    <x v="9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-FNFB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95"/>
    <x v="10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-FNFB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41"/>
    <x v="9"/>
    <n v="24242.3"/>
    <n v="24242.3"/>
    <n v="0.17399999999999999"/>
    <n v="351.51"/>
    <n v="33606.58"/>
    <n v="0"/>
    <n v="0"/>
    <n v="-351.51"/>
    <n v="0"/>
    <n v="0"/>
    <n v="0"/>
    <n v="0"/>
    <n v="0"/>
    <n v="0"/>
    <n v="0"/>
    <n v="0"/>
    <s v="FN-3921-Cars-FNSF"/>
    <x v="31"/>
    <n v="16"/>
    <s v="Nat Gas General Plant"/>
    <s v="3921-Transportation - Cars"/>
    <n v="0"/>
    <n v="0"/>
    <x v="3"/>
    <n v="0"/>
    <n v="0"/>
    <n v="0"/>
    <n v="24242.3"/>
    <n v="0"/>
    <n v="0"/>
    <n v="0"/>
    <n v="0"/>
    <n v="0"/>
    <n v="0"/>
    <n v="0"/>
    <n v="0"/>
    <n v="0"/>
    <n v="0"/>
    <n v="33606.58"/>
    <n v="0"/>
  </r>
  <r>
    <n v="1"/>
    <d v="2021-10-01T00:00:00"/>
    <d v="2021-11-01T00:00:00"/>
    <n v="200341"/>
    <x v="10"/>
    <n v="24242.3"/>
    <n v="24242.3"/>
    <n v="0.17399999999999999"/>
    <n v="351.51"/>
    <n v="33606.58"/>
    <n v="0"/>
    <n v="0"/>
    <n v="-351.51"/>
    <n v="0"/>
    <n v="0"/>
    <n v="0"/>
    <n v="0"/>
    <n v="0"/>
    <n v="0"/>
    <n v="0"/>
    <n v="0"/>
    <s v="FN-3921-Cars-FNSF"/>
    <x v="31"/>
    <n v="16"/>
    <s v="Nat Gas General Plant"/>
    <s v="3921-Transportation - Cars"/>
    <n v="0"/>
    <n v="0"/>
    <x v="3"/>
    <n v="0"/>
    <n v="0"/>
    <n v="0"/>
    <n v="24242.3"/>
    <n v="0"/>
    <n v="0"/>
    <n v="0"/>
    <n v="0"/>
    <n v="0"/>
    <n v="0"/>
    <n v="0"/>
    <n v="0"/>
    <n v="0"/>
    <n v="0"/>
    <n v="33606.58"/>
    <n v="0"/>
  </r>
  <r>
    <n v="1"/>
    <d v="2021-10-01T00:00:00"/>
    <d v="2021-11-01T00:00:00"/>
    <n v="178"/>
    <x v="9"/>
    <n v="0"/>
    <n v="0"/>
    <n v="8.4000000000000005E-2"/>
    <n v="0"/>
    <n v="0"/>
    <n v="0"/>
    <n v="0"/>
    <n v="0"/>
    <n v="0"/>
    <n v="0"/>
    <n v="0"/>
    <n v="0"/>
    <n v="0"/>
    <n v="0"/>
    <n v="0"/>
    <n v="0"/>
    <s v="FN-3922-Lt Truck/Van"/>
    <x v="32"/>
    <n v="16"/>
    <s v="Nat Gas General Plant"/>
    <s v="3922-Trans-Light Trucks, Va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78"/>
    <x v="10"/>
    <n v="0"/>
    <n v="0"/>
    <n v="8.4000000000000005E-2"/>
    <n v="0"/>
    <n v="0"/>
    <n v="0"/>
    <n v="0"/>
    <n v="0"/>
    <n v="0"/>
    <n v="0"/>
    <n v="0"/>
    <n v="0"/>
    <n v="0"/>
    <n v="0"/>
    <n v="0"/>
    <n v="0"/>
    <s v="FN-3922-Lt Truck/Van"/>
    <x v="32"/>
    <n v="16"/>
    <s v="Nat Gas General Plant"/>
    <s v="3922-Trans-Light Trucks, Va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50"/>
    <x v="9"/>
    <n v="1232396.6299999999"/>
    <n v="1232396.6299999999"/>
    <n v="8.4000000000000005E-2"/>
    <n v="8626.7800000000007"/>
    <n v="198913.13"/>
    <n v="0"/>
    <n v="0"/>
    <n v="0"/>
    <n v="0"/>
    <n v="0"/>
    <n v="0"/>
    <n v="0"/>
    <n v="0"/>
    <n v="0"/>
    <n v="0"/>
    <n v="0"/>
    <s v="FN-3922-Lt Truck/Van-FNCF"/>
    <x v="32"/>
    <n v="16"/>
    <s v="Nat Gas General Plant"/>
    <s v="3922-Trans-Light Trucks, Vans"/>
    <n v="0"/>
    <n v="-38900.520000000004"/>
    <x v="3"/>
    <n v="0"/>
    <n v="0"/>
    <n v="0"/>
    <n v="1232396.6299999999"/>
    <n v="0"/>
    <n v="0"/>
    <n v="0"/>
    <n v="0"/>
    <n v="0"/>
    <n v="0"/>
    <n v="0"/>
    <n v="8626.7800000000007"/>
    <n v="8626.7800000000007"/>
    <n v="0"/>
    <n v="198913.13"/>
    <n v="8626.7800000000007"/>
  </r>
  <r>
    <n v="1"/>
    <d v="2021-10-01T00:00:00"/>
    <d v="2021-11-01T00:00:00"/>
    <n v="200250"/>
    <x v="10"/>
    <n v="1200956.1000000001"/>
    <n v="1200956.1000000001"/>
    <n v="8.4000000000000005E-2"/>
    <n v="8406.69"/>
    <n v="207319.82"/>
    <n v="0"/>
    <n v="0"/>
    <n v="0"/>
    <n v="0"/>
    <n v="0"/>
    <n v="0"/>
    <n v="0"/>
    <n v="0"/>
    <n v="0"/>
    <n v="0"/>
    <n v="0"/>
    <s v="FN-3922-Lt Truck/Van-FNCF"/>
    <x v="32"/>
    <n v="16"/>
    <s v="Nat Gas General Plant"/>
    <s v="3922-Trans-Light Trucks, Vans"/>
    <n v="0"/>
    <n v="0"/>
    <x v="3"/>
    <n v="0"/>
    <n v="0"/>
    <n v="0"/>
    <n v="1200956.1000000001"/>
    <n v="0"/>
    <n v="0"/>
    <n v="0"/>
    <n v="0"/>
    <n v="0"/>
    <n v="0"/>
    <n v="0"/>
    <n v="8406.69"/>
    <n v="8406.69"/>
    <n v="0"/>
    <n v="207319.82"/>
    <n v="8406.69"/>
  </r>
  <r>
    <n v="1"/>
    <d v="2021-10-01T00:00:00"/>
    <d v="2021-11-01T00:00:00"/>
    <n v="200296"/>
    <x v="9"/>
    <n v="298039.17"/>
    <n v="298039.17"/>
    <n v="8.4000000000000005E-2"/>
    <n v="2086.27"/>
    <n v="142607.04999999999"/>
    <n v="0"/>
    <n v="0"/>
    <n v="0"/>
    <n v="0"/>
    <n v="0"/>
    <n v="0"/>
    <n v="0"/>
    <n v="0"/>
    <n v="0"/>
    <n v="0"/>
    <n v="0"/>
    <s v="FN-3922-Lt Truck/Van-FNFB"/>
    <x v="32"/>
    <n v="16"/>
    <s v="Nat Gas General Plant"/>
    <s v="3922-Trans-Light Trucks, Vans"/>
    <n v="0"/>
    <n v="0"/>
    <x v="3"/>
    <n v="0"/>
    <n v="0"/>
    <n v="0"/>
    <n v="298039.17"/>
    <n v="0"/>
    <n v="0"/>
    <n v="0"/>
    <n v="0"/>
    <n v="0"/>
    <n v="0"/>
    <n v="0"/>
    <n v="2086.27"/>
    <n v="2086.27"/>
    <n v="0"/>
    <n v="142607.04999999999"/>
    <n v="2086.27"/>
  </r>
  <r>
    <n v="1"/>
    <d v="2021-10-01T00:00:00"/>
    <d v="2021-11-01T00:00:00"/>
    <n v="200296"/>
    <x v="10"/>
    <n v="298039.17"/>
    <n v="298039.17"/>
    <n v="8.4000000000000005E-2"/>
    <n v="2086.27"/>
    <n v="144693.32"/>
    <n v="0"/>
    <n v="0"/>
    <n v="0"/>
    <n v="0"/>
    <n v="0"/>
    <n v="0"/>
    <n v="0"/>
    <n v="0"/>
    <n v="0"/>
    <n v="0"/>
    <n v="0"/>
    <s v="FN-3922-Lt Truck/Van-FNFB"/>
    <x v="32"/>
    <n v="16"/>
    <s v="Nat Gas General Plant"/>
    <s v="3922-Trans-Light Trucks, Vans"/>
    <n v="0"/>
    <n v="0"/>
    <x v="3"/>
    <n v="0"/>
    <n v="0"/>
    <n v="0"/>
    <n v="298039.17"/>
    <n v="0"/>
    <n v="0"/>
    <n v="0"/>
    <n v="0"/>
    <n v="0"/>
    <n v="0"/>
    <n v="0"/>
    <n v="2086.27"/>
    <n v="2086.27"/>
    <n v="0"/>
    <n v="144693.32"/>
    <n v="2086.27"/>
  </r>
  <r>
    <n v="1"/>
    <d v="2021-10-01T00:00:00"/>
    <d v="2021-11-01T00:00:00"/>
    <n v="200342"/>
    <x v="9"/>
    <n v="2623969.12"/>
    <n v="2623969.12"/>
    <n v="8.4000000000000005E-2"/>
    <n v="18367.78"/>
    <n v="1508219.4"/>
    <n v="0"/>
    <n v="0"/>
    <n v="0"/>
    <n v="0"/>
    <n v="0"/>
    <n v="0"/>
    <n v="0"/>
    <n v="0"/>
    <n v="0"/>
    <n v="0"/>
    <n v="0"/>
    <s v="FN-3922-Lt Truck/Van-FNSF"/>
    <x v="32"/>
    <n v="16"/>
    <s v="Nat Gas General Plant"/>
    <s v="3922-Trans-Light Trucks, Vans"/>
    <n v="0"/>
    <n v="0"/>
    <x v="3"/>
    <n v="0"/>
    <n v="15668"/>
    <n v="0"/>
    <n v="2623969.12"/>
    <n v="0"/>
    <n v="0"/>
    <n v="0"/>
    <n v="0"/>
    <n v="0"/>
    <n v="0"/>
    <n v="0"/>
    <n v="18367.78"/>
    <n v="18367.78"/>
    <n v="0"/>
    <n v="1523887.4"/>
    <n v="18367.78"/>
  </r>
  <r>
    <n v="1"/>
    <d v="2021-10-01T00:00:00"/>
    <d v="2021-11-01T00:00:00"/>
    <n v="200342"/>
    <x v="10"/>
    <n v="2627464.77"/>
    <n v="2627464.77"/>
    <n v="8.4000000000000005E-2"/>
    <n v="18392.25"/>
    <n v="1526611.65"/>
    <n v="0"/>
    <n v="0"/>
    <n v="0"/>
    <n v="0"/>
    <n v="0"/>
    <n v="0"/>
    <n v="0"/>
    <n v="0"/>
    <n v="0"/>
    <n v="0"/>
    <n v="0"/>
    <s v="FN-3922-Lt Truck/Van-FNSF"/>
    <x v="32"/>
    <n v="16"/>
    <s v="Nat Gas General Plant"/>
    <s v="3922-Trans-Light Trucks, Vans"/>
    <n v="0"/>
    <n v="0"/>
    <x v="3"/>
    <n v="0"/>
    <n v="15668"/>
    <n v="0"/>
    <n v="2627464.77"/>
    <n v="0"/>
    <n v="0"/>
    <n v="0"/>
    <n v="0"/>
    <n v="0"/>
    <n v="0"/>
    <n v="0"/>
    <n v="18392.25"/>
    <n v="18392.25"/>
    <n v="0"/>
    <n v="1542279.65"/>
    <n v="18392.25"/>
  </r>
  <r>
    <n v="1"/>
    <d v="2021-10-01T00:00:00"/>
    <d v="2021-11-01T00:00:00"/>
    <n v="179"/>
    <x v="9"/>
    <n v="0"/>
    <n v="0"/>
    <n v="0"/>
    <n v="0"/>
    <n v="0"/>
    <n v="0"/>
    <n v="0"/>
    <n v="0"/>
    <n v="0"/>
    <n v="0"/>
    <n v="0"/>
    <n v="0"/>
    <n v="0"/>
    <n v="0"/>
    <n v="0"/>
    <n v="0"/>
    <s v="FN-3923-HD Truck/Bobtail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79"/>
    <x v="10"/>
    <n v="0"/>
    <n v="0"/>
    <n v="0"/>
    <n v="0"/>
    <n v="0"/>
    <n v="0"/>
    <n v="0"/>
    <n v="0"/>
    <n v="0"/>
    <n v="0"/>
    <n v="0"/>
    <n v="0"/>
    <n v="0"/>
    <n v="0"/>
    <n v="0"/>
    <n v="0"/>
    <s v="FN-3923-HD Truck/Bobtail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51"/>
    <x v="9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C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51"/>
    <x v="10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C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97"/>
    <x v="9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FB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97"/>
    <x v="10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FB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43"/>
    <x v="9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S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43"/>
    <x v="10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S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80"/>
    <x v="9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80"/>
    <x v="10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52"/>
    <x v="9"/>
    <n v="23894.04"/>
    <n v="23894.04"/>
    <n v="5.8000000000000003E-2"/>
    <n v="115.49"/>
    <n v="6592.31"/>
    <n v="0"/>
    <n v="0"/>
    <n v="0"/>
    <n v="0"/>
    <n v="0"/>
    <n v="0"/>
    <n v="0"/>
    <n v="0"/>
    <n v="0"/>
    <n v="0"/>
    <n v="0"/>
    <s v="FN-3924-Trailers-FNCF"/>
    <x v="33"/>
    <n v="16"/>
    <s v="Nat Gas General Plant"/>
    <s v="3924-Transportation - Trailers"/>
    <n v="0"/>
    <n v="0"/>
    <x v="3"/>
    <n v="0"/>
    <n v="0"/>
    <n v="0"/>
    <n v="23894.04"/>
    <n v="0"/>
    <n v="0"/>
    <n v="0"/>
    <n v="0"/>
    <n v="0"/>
    <n v="0"/>
    <n v="0"/>
    <n v="115.49000000000001"/>
    <n v="115.49"/>
    <n v="0"/>
    <n v="6592.31"/>
    <n v="115.49"/>
  </r>
  <r>
    <n v="1"/>
    <d v="2021-10-01T00:00:00"/>
    <d v="2021-11-01T00:00:00"/>
    <n v="200252"/>
    <x v="10"/>
    <n v="23894.04"/>
    <n v="23894.04"/>
    <n v="5.8000000000000003E-2"/>
    <n v="115.49"/>
    <n v="6707.8"/>
    <n v="0"/>
    <n v="0"/>
    <n v="0"/>
    <n v="0"/>
    <n v="0"/>
    <n v="0"/>
    <n v="0"/>
    <n v="0"/>
    <n v="0"/>
    <n v="0"/>
    <n v="0"/>
    <s v="FN-3924-Trailers-FNCF"/>
    <x v="33"/>
    <n v="16"/>
    <s v="Nat Gas General Plant"/>
    <s v="3924-Transportation - Trailers"/>
    <n v="0"/>
    <n v="0"/>
    <x v="3"/>
    <n v="0"/>
    <n v="0"/>
    <n v="0"/>
    <n v="23894.04"/>
    <n v="0"/>
    <n v="0"/>
    <n v="0"/>
    <n v="0"/>
    <n v="0"/>
    <n v="0"/>
    <n v="0"/>
    <n v="115.49000000000001"/>
    <n v="115.49"/>
    <n v="0"/>
    <n v="6707.8"/>
    <n v="115.49"/>
  </r>
  <r>
    <n v="1"/>
    <d v="2021-10-01T00:00:00"/>
    <d v="2021-11-01T00:00:00"/>
    <n v="200298"/>
    <x v="9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-FNFB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98"/>
    <x v="10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-FNFB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44"/>
    <x v="9"/>
    <n v="45430.54"/>
    <n v="45430.54"/>
    <n v="5.8000000000000003E-2"/>
    <n v="219.58"/>
    <n v="39259.79"/>
    <n v="0"/>
    <n v="0"/>
    <n v="0"/>
    <n v="0"/>
    <n v="0"/>
    <n v="0"/>
    <n v="0"/>
    <n v="0"/>
    <n v="0"/>
    <n v="0"/>
    <n v="0"/>
    <s v="FN-3924-Trailers-FNSF"/>
    <x v="33"/>
    <n v="16"/>
    <s v="Nat Gas General Plant"/>
    <s v="3924-Transportation - Trailers"/>
    <n v="0"/>
    <n v="0"/>
    <x v="3"/>
    <n v="0"/>
    <n v="0"/>
    <n v="0"/>
    <n v="45430.54"/>
    <n v="0"/>
    <n v="0"/>
    <n v="0"/>
    <n v="0"/>
    <n v="0"/>
    <n v="0"/>
    <n v="0"/>
    <n v="219.58"/>
    <n v="219.58"/>
    <n v="0"/>
    <n v="39259.79"/>
    <n v="219.58"/>
  </r>
  <r>
    <n v="1"/>
    <d v="2021-10-01T00:00:00"/>
    <d v="2021-11-01T00:00:00"/>
    <n v="200344"/>
    <x v="10"/>
    <n v="45430.54"/>
    <n v="45430.54"/>
    <n v="5.8000000000000003E-2"/>
    <n v="219.58"/>
    <n v="39479.370000000003"/>
    <n v="0"/>
    <n v="0"/>
    <n v="0"/>
    <n v="0"/>
    <n v="0"/>
    <n v="0"/>
    <n v="0"/>
    <n v="0"/>
    <n v="0"/>
    <n v="0"/>
    <n v="0"/>
    <s v="FN-3924-Trailers-FNSF"/>
    <x v="33"/>
    <n v="16"/>
    <s v="Nat Gas General Plant"/>
    <s v="3924-Transportation - Trailers"/>
    <n v="0"/>
    <n v="0"/>
    <x v="3"/>
    <n v="0"/>
    <n v="0"/>
    <n v="0"/>
    <n v="45430.54"/>
    <n v="0"/>
    <n v="0"/>
    <n v="0"/>
    <n v="0"/>
    <n v="0"/>
    <n v="0"/>
    <n v="0"/>
    <n v="219.58"/>
    <n v="219.58"/>
    <n v="0"/>
    <n v="39479.370000000003"/>
    <n v="219.58"/>
  </r>
  <r>
    <n v="1"/>
    <d v="2021-10-01T00:00:00"/>
    <d v="2021-11-01T00:00:00"/>
    <n v="181"/>
    <x v="9"/>
    <n v="0"/>
    <n v="0"/>
    <n v="3.8461500000000003E-2"/>
    <n v="0"/>
    <n v="-213.5"/>
    <n v="0"/>
    <n v="0"/>
    <n v="0"/>
    <n v="0"/>
    <n v="0"/>
    <n v="0"/>
    <n v="0"/>
    <n v="0"/>
    <n v="0"/>
    <n v="-15.25"/>
    <n v="0"/>
    <s v="FN-3930-Stores Equip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-15.25"/>
    <n v="0"/>
    <n v="-213.5"/>
    <n v="-15.25"/>
  </r>
  <r>
    <n v="1"/>
    <d v="2021-10-01T00:00:00"/>
    <d v="2021-11-01T00:00:00"/>
    <n v="181"/>
    <x v="10"/>
    <n v="0"/>
    <n v="0"/>
    <n v="3.8461500000000003E-2"/>
    <n v="0"/>
    <n v="-228.75"/>
    <n v="0"/>
    <n v="0"/>
    <n v="0"/>
    <n v="0"/>
    <n v="0"/>
    <n v="0"/>
    <n v="0"/>
    <n v="0"/>
    <n v="0"/>
    <n v="-15.25"/>
    <n v="0"/>
    <s v="FN-3930-Stores Equip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-15.25"/>
    <n v="0"/>
    <n v="-228.75"/>
    <n v="-15.25"/>
  </r>
  <r>
    <n v="1"/>
    <d v="2021-10-01T00:00:00"/>
    <d v="2021-11-01T00:00:00"/>
    <n v="200253"/>
    <x v="9"/>
    <n v="5773.36"/>
    <n v="5773.36"/>
    <n v="3.8461500000000003E-2"/>
    <n v="18.5"/>
    <n v="723.56"/>
    <n v="0"/>
    <n v="0"/>
    <n v="0"/>
    <n v="0"/>
    <n v="0"/>
    <n v="0"/>
    <n v="0"/>
    <n v="0"/>
    <n v="0"/>
    <n v="0"/>
    <n v="0"/>
    <s v="FN-3930-Stores Equip-FNCF"/>
    <x v="45"/>
    <n v="16"/>
    <s v="Nat Gas General Plant"/>
    <s v="393-Stores Equipment"/>
    <n v="0"/>
    <n v="0"/>
    <x v="3"/>
    <n v="0"/>
    <n v="0"/>
    <n v="0"/>
    <n v="5773.36"/>
    <n v="0"/>
    <n v="0"/>
    <n v="0"/>
    <n v="0"/>
    <n v="0"/>
    <n v="0"/>
    <n v="0"/>
    <n v="18.5"/>
    <n v="18.5"/>
    <n v="0"/>
    <n v="723.56"/>
    <n v="18.5"/>
  </r>
  <r>
    <n v="1"/>
    <d v="2021-10-01T00:00:00"/>
    <d v="2021-11-01T00:00:00"/>
    <n v="200253"/>
    <x v="10"/>
    <n v="5773.36"/>
    <n v="5773.36"/>
    <n v="3.8461500000000003E-2"/>
    <n v="18.5"/>
    <n v="742.06"/>
    <n v="0"/>
    <n v="0"/>
    <n v="0"/>
    <n v="0"/>
    <n v="0"/>
    <n v="0"/>
    <n v="0"/>
    <n v="0"/>
    <n v="0"/>
    <n v="0"/>
    <n v="0"/>
    <s v="FN-3930-Stores Equip-FNCF"/>
    <x v="45"/>
    <n v="16"/>
    <s v="Nat Gas General Plant"/>
    <s v="393-Stores Equipment"/>
    <n v="0"/>
    <n v="0"/>
    <x v="3"/>
    <n v="0"/>
    <n v="0"/>
    <n v="0"/>
    <n v="5773.36"/>
    <n v="0"/>
    <n v="0"/>
    <n v="0"/>
    <n v="0"/>
    <n v="0"/>
    <n v="0"/>
    <n v="0"/>
    <n v="18.5"/>
    <n v="18.5"/>
    <n v="0"/>
    <n v="742.06"/>
    <n v="18.5"/>
  </r>
  <r>
    <n v="1"/>
    <d v="2021-10-01T00:00:00"/>
    <d v="2021-11-01T00:00:00"/>
    <n v="200299"/>
    <x v="9"/>
    <n v="0"/>
    <n v="0"/>
    <n v="3.8461500000000003E-2"/>
    <n v="0"/>
    <n v="0"/>
    <n v="0"/>
    <n v="0"/>
    <n v="0"/>
    <n v="0"/>
    <n v="0"/>
    <n v="0"/>
    <n v="0"/>
    <n v="0"/>
    <n v="0"/>
    <n v="0"/>
    <n v="0"/>
    <s v="FN-3930-Stores Equip-FNFB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99"/>
    <x v="10"/>
    <n v="0"/>
    <n v="0"/>
    <n v="3.8461500000000003E-2"/>
    <n v="0"/>
    <n v="0"/>
    <n v="0"/>
    <n v="0"/>
    <n v="0"/>
    <n v="0"/>
    <n v="0"/>
    <n v="0"/>
    <n v="0"/>
    <n v="0"/>
    <n v="0"/>
    <n v="0"/>
    <n v="0"/>
    <s v="FN-3930-Stores Equip-FNFB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45"/>
    <x v="9"/>
    <n v="22736.77"/>
    <n v="22736.77"/>
    <n v="3.8461500000000003E-2"/>
    <n v="72.87"/>
    <n v="13707.55"/>
    <n v="0"/>
    <n v="0"/>
    <n v="0"/>
    <n v="0"/>
    <n v="0"/>
    <n v="0"/>
    <n v="0"/>
    <n v="0"/>
    <n v="0"/>
    <n v="0"/>
    <n v="0"/>
    <s v="FN-3930-Stores Equip-FNSF"/>
    <x v="45"/>
    <n v="16"/>
    <s v="Nat Gas General Plant"/>
    <s v="393-Stores Equipment"/>
    <n v="0"/>
    <n v="0"/>
    <x v="3"/>
    <n v="0"/>
    <n v="0"/>
    <n v="0"/>
    <n v="22736.77"/>
    <n v="0"/>
    <n v="0"/>
    <n v="0"/>
    <n v="0"/>
    <n v="0"/>
    <n v="0"/>
    <n v="0"/>
    <n v="72.87"/>
    <n v="72.87"/>
    <n v="0"/>
    <n v="13707.55"/>
    <n v="72.87"/>
  </r>
  <r>
    <n v="1"/>
    <d v="2021-10-01T00:00:00"/>
    <d v="2021-11-01T00:00:00"/>
    <n v="200345"/>
    <x v="10"/>
    <n v="24209.09"/>
    <n v="24209.09"/>
    <n v="3.8461500000000003E-2"/>
    <n v="77.59"/>
    <n v="13785.14"/>
    <n v="0"/>
    <n v="0"/>
    <n v="0"/>
    <n v="0"/>
    <n v="0"/>
    <n v="0"/>
    <n v="0"/>
    <n v="0"/>
    <n v="0"/>
    <n v="0"/>
    <n v="0"/>
    <s v="FN-3930-Stores Equip-FNSF"/>
    <x v="45"/>
    <n v="16"/>
    <s v="Nat Gas General Plant"/>
    <s v="393-Stores Equipment"/>
    <n v="0"/>
    <n v="0"/>
    <x v="3"/>
    <n v="0"/>
    <n v="0"/>
    <n v="0"/>
    <n v="24209.09"/>
    <n v="0"/>
    <n v="0"/>
    <n v="0"/>
    <n v="0"/>
    <n v="0"/>
    <n v="0"/>
    <n v="0"/>
    <n v="77.59"/>
    <n v="77.59"/>
    <n v="0"/>
    <n v="13785.14"/>
    <n v="77.59"/>
  </r>
  <r>
    <n v="1"/>
    <d v="2021-10-01T00:00:00"/>
    <d v="2021-11-01T00:00:00"/>
    <n v="182"/>
    <x v="9"/>
    <n v="0"/>
    <n v="0"/>
    <n v="6.6666699999999995E-2"/>
    <n v="0"/>
    <n v="13489"/>
    <n v="0"/>
    <n v="0"/>
    <n v="0"/>
    <n v="0"/>
    <n v="0"/>
    <n v="0"/>
    <n v="0"/>
    <n v="0"/>
    <n v="0"/>
    <n v="963.5"/>
    <n v="0"/>
    <s v="FN-3940-Tools/Shop Eq"/>
    <x v="35"/>
    <n v="16"/>
    <s v="Nat Gas General Plant"/>
    <s v="394-Tools, Shop &amp; Garage Equip"/>
    <n v="0"/>
    <n v="0"/>
    <x v="3"/>
    <n v="0"/>
    <n v="0"/>
    <n v="0"/>
    <n v="0"/>
    <n v="0"/>
    <n v="0"/>
    <n v="0"/>
    <n v="0"/>
    <n v="0"/>
    <n v="0"/>
    <n v="0"/>
    <n v="0"/>
    <n v="963.5"/>
    <n v="0"/>
    <n v="13489"/>
    <n v="963.5"/>
  </r>
  <r>
    <n v="1"/>
    <d v="2021-10-01T00:00:00"/>
    <d v="2021-11-01T00:00:00"/>
    <n v="182"/>
    <x v="10"/>
    <n v="0"/>
    <n v="0"/>
    <n v="6.6666699999999995E-2"/>
    <n v="0"/>
    <n v="14452.5"/>
    <n v="0"/>
    <n v="0"/>
    <n v="0"/>
    <n v="0"/>
    <n v="0"/>
    <n v="0"/>
    <n v="0"/>
    <n v="0"/>
    <n v="0"/>
    <n v="963.5"/>
    <n v="0"/>
    <s v="FN-3940-Tools/Shop Eq"/>
    <x v="35"/>
    <n v="16"/>
    <s v="Nat Gas General Plant"/>
    <s v="394-Tools, Shop &amp; Garage Equip"/>
    <n v="0"/>
    <n v="0"/>
    <x v="3"/>
    <n v="0"/>
    <n v="0"/>
    <n v="0"/>
    <n v="0"/>
    <n v="0"/>
    <n v="0"/>
    <n v="0"/>
    <n v="0"/>
    <n v="0"/>
    <n v="0"/>
    <n v="0"/>
    <n v="0"/>
    <n v="963.5"/>
    <n v="0"/>
    <n v="14452.5"/>
    <n v="963.5"/>
  </r>
  <r>
    <n v="1"/>
    <d v="2021-10-01T00:00:00"/>
    <d v="2021-11-01T00:00:00"/>
    <n v="200254"/>
    <x v="9"/>
    <n v="187521.45"/>
    <n v="187521.45"/>
    <n v="6.6666699999999995E-2"/>
    <n v="1041.79"/>
    <n v="-14720.83"/>
    <n v="0"/>
    <n v="0"/>
    <n v="0"/>
    <n v="0"/>
    <n v="0"/>
    <n v="0"/>
    <n v="0"/>
    <n v="0"/>
    <n v="0"/>
    <n v="0"/>
    <n v="0"/>
    <s v="FN-3940-Tools/Shop Eq-FNCF"/>
    <x v="35"/>
    <n v="16"/>
    <s v="Nat Gas General Plant"/>
    <s v="394-Tools, Shop &amp; Garage Equip"/>
    <n v="0"/>
    <n v="0"/>
    <x v="3"/>
    <n v="0"/>
    <n v="0"/>
    <n v="0"/>
    <n v="187521.45"/>
    <n v="0"/>
    <n v="0"/>
    <n v="0"/>
    <n v="0"/>
    <n v="0"/>
    <n v="0"/>
    <n v="0"/>
    <n v="1041.79"/>
    <n v="1041.79"/>
    <n v="0"/>
    <n v="-14720.83"/>
    <n v="1041.79"/>
  </r>
  <r>
    <n v="1"/>
    <d v="2021-10-01T00:00:00"/>
    <d v="2021-11-01T00:00:00"/>
    <n v="200254"/>
    <x v="10"/>
    <n v="187521.45"/>
    <n v="187521.45"/>
    <n v="6.6666699999999995E-2"/>
    <n v="1041.79"/>
    <n v="-13679.04"/>
    <n v="0"/>
    <n v="0"/>
    <n v="0"/>
    <n v="0"/>
    <n v="0"/>
    <n v="0"/>
    <n v="0"/>
    <n v="0"/>
    <n v="0"/>
    <n v="0"/>
    <n v="0"/>
    <s v="FN-3940-Tools/Shop Eq-FNCF"/>
    <x v="35"/>
    <n v="16"/>
    <s v="Nat Gas General Plant"/>
    <s v="394-Tools, Shop &amp; Garage Equip"/>
    <n v="0"/>
    <n v="0"/>
    <x v="3"/>
    <n v="0"/>
    <n v="0"/>
    <n v="0"/>
    <n v="187521.45"/>
    <n v="0"/>
    <n v="0"/>
    <n v="0"/>
    <n v="0"/>
    <n v="0"/>
    <n v="0"/>
    <n v="0"/>
    <n v="1041.79"/>
    <n v="1041.79"/>
    <n v="0"/>
    <n v="-13679.04"/>
    <n v="1041.79"/>
  </r>
  <r>
    <n v="1"/>
    <d v="2021-10-01T00:00:00"/>
    <d v="2021-11-01T00:00:00"/>
    <n v="200300"/>
    <x v="9"/>
    <n v="204989.86"/>
    <n v="204989.86"/>
    <n v="6.6666699999999995E-2"/>
    <n v="1138.83"/>
    <n v="70677.3"/>
    <n v="0"/>
    <n v="0"/>
    <n v="0"/>
    <n v="0"/>
    <n v="0"/>
    <n v="0"/>
    <n v="0"/>
    <n v="0"/>
    <n v="0"/>
    <n v="0"/>
    <n v="0"/>
    <s v="FN-3940-Tools/Shop Eq-FNFB"/>
    <x v="35"/>
    <n v="16"/>
    <s v="Nat Gas General Plant"/>
    <s v="394-Tools, Shop &amp; Garage Equip"/>
    <n v="0"/>
    <n v="0"/>
    <x v="3"/>
    <n v="0"/>
    <n v="0"/>
    <n v="0"/>
    <n v="204989.86"/>
    <n v="0"/>
    <n v="0"/>
    <n v="0"/>
    <n v="0"/>
    <n v="0"/>
    <n v="0"/>
    <n v="0"/>
    <n v="1138.83"/>
    <n v="1138.83"/>
    <n v="0"/>
    <n v="70677.3"/>
    <n v="1138.83"/>
  </r>
  <r>
    <n v="1"/>
    <d v="2021-10-01T00:00:00"/>
    <d v="2021-11-01T00:00:00"/>
    <n v="200300"/>
    <x v="10"/>
    <n v="204989.86"/>
    <n v="204989.86"/>
    <n v="6.6666699999999995E-2"/>
    <n v="1138.83"/>
    <n v="71816.13"/>
    <n v="0"/>
    <n v="0"/>
    <n v="0"/>
    <n v="0"/>
    <n v="0"/>
    <n v="0"/>
    <n v="0"/>
    <n v="0"/>
    <n v="0"/>
    <n v="0"/>
    <n v="0"/>
    <s v="FN-3940-Tools/Shop Eq-FNFB"/>
    <x v="35"/>
    <n v="16"/>
    <s v="Nat Gas General Plant"/>
    <s v="394-Tools, Shop &amp; Garage Equip"/>
    <n v="0"/>
    <n v="0"/>
    <x v="3"/>
    <n v="0"/>
    <n v="0"/>
    <n v="0"/>
    <n v="204989.86"/>
    <n v="0"/>
    <n v="0"/>
    <n v="0"/>
    <n v="0"/>
    <n v="0"/>
    <n v="0"/>
    <n v="0"/>
    <n v="1138.83"/>
    <n v="1138.83"/>
    <n v="0"/>
    <n v="71816.13"/>
    <n v="1138.83"/>
  </r>
  <r>
    <n v="1"/>
    <d v="2021-10-01T00:00:00"/>
    <d v="2021-11-01T00:00:00"/>
    <n v="200346"/>
    <x v="9"/>
    <n v="347342.04"/>
    <n v="347342.04"/>
    <n v="6.6666699999999995E-2"/>
    <n v="1929.68"/>
    <n v="356803.23"/>
    <n v="0"/>
    <n v="0"/>
    <n v="-1929.68"/>
    <n v="0"/>
    <n v="0"/>
    <n v="0"/>
    <n v="0"/>
    <n v="0"/>
    <n v="0"/>
    <n v="0"/>
    <n v="0"/>
    <s v="FN-3940-Tools/Shop Eq-FNSF"/>
    <x v="35"/>
    <n v="16"/>
    <s v="Nat Gas General Plant"/>
    <s v="394-Tools, Shop &amp; Garage Equip"/>
    <n v="0"/>
    <n v="0"/>
    <x v="3"/>
    <n v="0"/>
    <n v="0"/>
    <n v="0"/>
    <n v="347342.04"/>
    <n v="0"/>
    <n v="0"/>
    <n v="0"/>
    <n v="0"/>
    <n v="0"/>
    <n v="0"/>
    <n v="0"/>
    <n v="0"/>
    <n v="0"/>
    <n v="0"/>
    <n v="356803.23"/>
    <n v="0"/>
  </r>
  <r>
    <n v="1"/>
    <d v="2021-10-01T00:00:00"/>
    <d v="2021-11-01T00:00:00"/>
    <n v="200346"/>
    <x v="10"/>
    <n v="350646.04"/>
    <n v="350646.04"/>
    <n v="6.6666699999999995E-2"/>
    <n v="1948.03"/>
    <n v="356803.23"/>
    <n v="0"/>
    <n v="0"/>
    <n v="-1948.03"/>
    <n v="0"/>
    <n v="0"/>
    <n v="0"/>
    <n v="0"/>
    <n v="0"/>
    <n v="0"/>
    <n v="0"/>
    <n v="0"/>
    <s v="FN-3940-Tools/Shop Eq-FNSF"/>
    <x v="35"/>
    <n v="16"/>
    <s v="Nat Gas General Plant"/>
    <s v="394-Tools, Shop &amp; Garage Equip"/>
    <n v="0"/>
    <n v="0"/>
    <x v="3"/>
    <n v="0"/>
    <n v="0"/>
    <n v="0"/>
    <n v="350646.04"/>
    <n v="0"/>
    <n v="0"/>
    <n v="0"/>
    <n v="0"/>
    <n v="0"/>
    <n v="0"/>
    <n v="0"/>
    <n v="0"/>
    <n v="0"/>
    <n v="0"/>
    <n v="356803.23"/>
    <n v="0"/>
  </r>
  <r>
    <n v="1"/>
    <d v="2021-10-01T00:00:00"/>
    <d v="2021-11-01T00:00:00"/>
    <n v="183"/>
    <x v="9"/>
    <n v="0"/>
    <n v="0"/>
    <n v="0"/>
    <n v="0"/>
    <n v="0"/>
    <n v="0"/>
    <n v="0"/>
    <n v="0"/>
    <n v="0"/>
    <n v="0"/>
    <n v="0"/>
    <n v="0"/>
    <n v="0"/>
    <n v="0"/>
    <n v="0"/>
    <n v="0"/>
    <s v="FN-3950-Lab Equip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83"/>
    <x v="10"/>
    <n v="0"/>
    <n v="0"/>
    <n v="0"/>
    <n v="0"/>
    <n v="0"/>
    <n v="0"/>
    <n v="0"/>
    <n v="0"/>
    <n v="0"/>
    <n v="0"/>
    <n v="0"/>
    <n v="0"/>
    <n v="0"/>
    <n v="0"/>
    <n v="0"/>
    <n v="0"/>
    <s v="FN-3950-Lab Equip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55"/>
    <x v="9"/>
    <n v="0"/>
    <n v="0"/>
    <n v="0"/>
    <n v="0"/>
    <n v="0"/>
    <n v="0"/>
    <n v="0"/>
    <n v="0"/>
    <n v="0"/>
    <n v="0"/>
    <n v="0"/>
    <n v="0"/>
    <n v="0"/>
    <n v="0"/>
    <n v="0"/>
    <n v="0"/>
    <s v="FN-3950-Lab Equip-FNC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55"/>
    <x v="10"/>
    <n v="0"/>
    <n v="0"/>
    <n v="0"/>
    <n v="0"/>
    <n v="0"/>
    <n v="0"/>
    <n v="0"/>
    <n v="0"/>
    <n v="0"/>
    <n v="0"/>
    <n v="0"/>
    <n v="0"/>
    <n v="0"/>
    <n v="0"/>
    <n v="0"/>
    <n v="0"/>
    <s v="FN-3950-Lab Equip-FNC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01"/>
    <x v="9"/>
    <n v="0"/>
    <n v="0"/>
    <n v="0"/>
    <n v="0"/>
    <n v="0"/>
    <n v="0"/>
    <n v="0"/>
    <n v="0"/>
    <n v="0"/>
    <n v="0"/>
    <n v="0"/>
    <n v="0"/>
    <n v="0"/>
    <n v="0"/>
    <n v="0"/>
    <n v="0"/>
    <s v="FN-3950-Lab Equip-FNFB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01"/>
    <x v="10"/>
    <n v="0"/>
    <n v="0"/>
    <n v="0"/>
    <n v="0"/>
    <n v="0"/>
    <n v="0"/>
    <n v="0"/>
    <n v="0"/>
    <n v="0"/>
    <n v="0"/>
    <n v="0"/>
    <n v="0"/>
    <n v="0"/>
    <n v="0"/>
    <n v="0"/>
    <n v="0"/>
    <s v="FN-3950-Lab Equip-FNFB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47"/>
    <x v="9"/>
    <n v="0"/>
    <n v="0"/>
    <n v="0"/>
    <n v="0"/>
    <n v="0"/>
    <n v="0"/>
    <n v="0"/>
    <n v="0"/>
    <n v="0"/>
    <n v="0"/>
    <n v="0"/>
    <n v="0"/>
    <n v="0"/>
    <n v="0"/>
    <n v="0"/>
    <n v="0"/>
    <s v="FN-3950-Lab Equip-FNS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47"/>
    <x v="10"/>
    <n v="0"/>
    <n v="0"/>
    <n v="0"/>
    <n v="0"/>
    <n v="0"/>
    <n v="0"/>
    <n v="0"/>
    <n v="0"/>
    <n v="0"/>
    <n v="0"/>
    <n v="0"/>
    <n v="0"/>
    <n v="0"/>
    <n v="0"/>
    <n v="0"/>
    <n v="0"/>
    <s v="FN-3950-Lab Equip-FNS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84"/>
    <x v="9"/>
    <n v="0"/>
    <n v="0"/>
    <n v="5.0999999999999997E-2"/>
    <n v="0"/>
    <n v="0"/>
    <n v="0"/>
    <n v="0"/>
    <n v="0"/>
    <n v="0"/>
    <n v="0"/>
    <n v="0"/>
    <n v="0"/>
    <n v="0"/>
    <n v="0"/>
    <n v="0"/>
    <n v="0"/>
    <s v="FN-3960-Pwr Op Equip"/>
    <x v="36"/>
    <n v="16"/>
    <s v="Nat Gas General Plant"/>
    <s v="396-Power Operate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84"/>
    <x v="10"/>
    <n v="0"/>
    <n v="0"/>
    <n v="5.0999999999999997E-2"/>
    <n v="0"/>
    <n v="0"/>
    <n v="0"/>
    <n v="0"/>
    <n v="0"/>
    <n v="0"/>
    <n v="0"/>
    <n v="0"/>
    <n v="0"/>
    <n v="0"/>
    <n v="0"/>
    <n v="0"/>
    <n v="0"/>
    <s v="FN-3960-Pwr Op Equip"/>
    <x v="36"/>
    <n v="16"/>
    <s v="Nat Gas General Plant"/>
    <s v="396-Power Operate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56"/>
    <x v="9"/>
    <n v="355061.15"/>
    <n v="355061.15"/>
    <n v="5.0999999999999997E-2"/>
    <n v="1509.01"/>
    <n v="101269.13"/>
    <n v="0"/>
    <n v="0"/>
    <n v="0"/>
    <n v="0"/>
    <n v="0"/>
    <n v="0"/>
    <n v="0"/>
    <n v="0"/>
    <n v="0"/>
    <n v="0"/>
    <n v="0"/>
    <s v="FN-3960-Pwr Op Equip-FNCF"/>
    <x v="36"/>
    <n v="16"/>
    <s v="Nat Gas General Plant"/>
    <s v="396-Power Operated Equipment"/>
    <n v="0"/>
    <n v="0"/>
    <x v="3"/>
    <n v="0"/>
    <n v="0"/>
    <n v="0"/>
    <n v="355061.15"/>
    <n v="0"/>
    <n v="0"/>
    <n v="0"/>
    <n v="0"/>
    <n v="0"/>
    <n v="0"/>
    <n v="0"/>
    <n v="1509.01"/>
    <n v="1509.01"/>
    <n v="0"/>
    <n v="101269.13"/>
    <n v="1509.01"/>
  </r>
  <r>
    <n v="1"/>
    <d v="2021-10-01T00:00:00"/>
    <d v="2021-11-01T00:00:00"/>
    <n v="200256"/>
    <x v="10"/>
    <n v="355061.15"/>
    <n v="355061.15"/>
    <n v="5.0999999999999997E-2"/>
    <n v="1509.01"/>
    <n v="102778.14"/>
    <n v="0"/>
    <n v="0"/>
    <n v="0"/>
    <n v="0"/>
    <n v="0"/>
    <n v="0"/>
    <n v="0"/>
    <n v="0"/>
    <n v="0"/>
    <n v="0"/>
    <n v="0"/>
    <s v="FN-3960-Pwr Op Equip-FNCF"/>
    <x v="36"/>
    <n v="16"/>
    <s v="Nat Gas General Plant"/>
    <s v="396-Power Operated Equipment"/>
    <n v="0"/>
    <n v="0"/>
    <x v="3"/>
    <n v="0"/>
    <n v="0"/>
    <n v="0"/>
    <n v="355061.15"/>
    <n v="0"/>
    <n v="0"/>
    <n v="0"/>
    <n v="0"/>
    <n v="0"/>
    <n v="0"/>
    <n v="0"/>
    <n v="1509.01"/>
    <n v="1509.01"/>
    <n v="0"/>
    <n v="102778.14"/>
    <n v="1509.01"/>
  </r>
  <r>
    <n v="1"/>
    <d v="2021-10-01T00:00:00"/>
    <d v="2021-11-01T00:00:00"/>
    <n v="200302"/>
    <x v="9"/>
    <n v="95136.76"/>
    <n v="95136.76"/>
    <n v="5.0999999999999997E-2"/>
    <n v="404.33"/>
    <n v="16873.939999999999"/>
    <n v="0"/>
    <n v="0"/>
    <n v="0"/>
    <n v="0"/>
    <n v="0"/>
    <n v="0"/>
    <n v="0"/>
    <n v="0"/>
    <n v="0"/>
    <n v="0"/>
    <n v="0"/>
    <s v="FN-3960-Pwr Op Equip-FNFB"/>
    <x v="36"/>
    <n v="16"/>
    <s v="Nat Gas General Plant"/>
    <s v="396-Power Operated Equipment"/>
    <n v="0"/>
    <n v="0"/>
    <x v="3"/>
    <n v="0"/>
    <n v="0"/>
    <n v="0"/>
    <n v="95136.76"/>
    <n v="0"/>
    <n v="0"/>
    <n v="0"/>
    <n v="0"/>
    <n v="0"/>
    <n v="0"/>
    <n v="0"/>
    <n v="404.33"/>
    <n v="404.33"/>
    <n v="0"/>
    <n v="16873.939999999999"/>
    <n v="404.33"/>
  </r>
  <r>
    <n v="1"/>
    <d v="2021-10-01T00:00:00"/>
    <d v="2021-11-01T00:00:00"/>
    <n v="200302"/>
    <x v="10"/>
    <n v="95136.76"/>
    <n v="95136.76"/>
    <n v="5.0999999999999997E-2"/>
    <n v="404.33"/>
    <n v="17278.27"/>
    <n v="0"/>
    <n v="0"/>
    <n v="0"/>
    <n v="0"/>
    <n v="0"/>
    <n v="0"/>
    <n v="0"/>
    <n v="0"/>
    <n v="0"/>
    <n v="0"/>
    <n v="0"/>
    <s v="FN-3960-Pwr Op Equip-FNFB"/>
    <x v="36"/>
    <n v="16"/>
    <s v="Nat Gas General Plant"/>
    <s v="396-Power Operated Equipment"/>
    <n v="0"/>
    <n v="0"/>
    <x v="3"/>
    <n v="0"/>
    <n v="0"/>
    <n v="0"/>
    <n v="95136.76"/>
    <n v="0"/>
    <n v="0"/>
    <n v="0"/>
    <n v="0"/>
    <n v="0"/>
    <n v="0"/>
    <n v="0"/>
    <n v="404.33"/>
    <n v="404.33"/>
    <n v="0"/>
    <n v="17278.27"/>
    <n v="404.33"/>
  </r>
  <r>
    <n v="1"/>
    <d v="2021-10-01T00:00:00"/>
    <d v="2021-11-01T00:00:00"/>
    <n v="200348"/>
    <x v="9"/>
    <n v="512319.85"/>
    <n v="512319.85"/>
    <n v="5.0999999999999997E-2"/>
    <n v="2177.36"/>
    <n v="320654.52"/>
    <n v="0"/>
    <n v="0"/>
    <n v="0"/>
    <n v="0"/>
    <n v="0"/>
    <n v="0"/>
    <n v="0"/>
    <n v="0"/>
    <n v="0"/>
    <n v="0"/>
    <n v="0"/>
    <s v="FN-3960-Pwr Op Equip-FNSF"/>
    <x v="36"/>
    <n v="16"/>
    <s v="Nat Gas General Plant"/>
    <s v="396-Power Operated Equipment"/>
    <n v="0"/>
    <n v="0"/>
    <x v="3"/>
    <n v="0"/>
    <n v="0"/>
    <n v="0"/>
    <n v="512319.85"/>
    <n v="0"/>
    <n v="0"/>
    <n v="0"/>
    <n v="0"/>
    <n v="0"/>
    <n v="0"/>
    <n v="0"/>
    <n v="2177.36"/>
    <n v="2177.36"/>
    <n v="0"/>
    <n v="320654.52"/>
    <n v="2177.36"/>
  </r>
  <r>
    <n v="1"/>
    <d v="2021-10-01T00:00:00"/>
    <d v="2021-11-01T00:00:00"/>
    <n v="200348"/>
    <x v="10"/>
    <n v="512319.85"/>
    <n v="512319.85"/>
    <n v="5.0999999999999997E-2"/>
    <n v="2177.36"/>
    <n v="322831.88"/>
    <n v="0"/>
    <n v="0"/>
    <n v="0"/>
    <n v="0"/>
    <n v="0"/>
    <n v="0"/>
    <n v="0"/>
    <n v="0"/>
    <n v="0"/>
    <n v="0"/>
    <n v="0"/>
    <s v="FN-3960-Pwr Op Equip-FNSF"/>
    <x v="36"/>
    <n v="16"/>
    <s v="Nat Gas General Plant"/>
    <s v="396-Power Operated Equipment"/>
    <n v="0"/>
    <n v="0"/>
    <x v="3"/>
    <n v="0"/>
    <n v="0"/>
    <n v="0"/>
    <n v="512319.85"/>
    <n v="0"/>
    <n v="0"/>
    <n v="0"/>
    <n v="0"/>
    <n v="0"/>
    <n v="0"/>
    <n v="0"/>
    <n v="2177.36"/>
    <n v="2177.36"/>
    <n v="0"/>
    <n v="322831.88"/>
    <n v="2177.36"/>
  </r>
  <r>
    <n v="1"/>
    <d v="2021-10-01T00:00:00"/>
    <d v="2021-11-01T00:00:00"/>
    <n v="185"/>
    <x v="9"/>
    <n v="0"/>
    <n v="0"/>
    <n v="7.6923080000000005E-2"/>
    <n v="0"/>
    <n v="43315.86"/>
    <n v="0"/>
    <n v="0"/>
    <n v="0"/>
    <n v="0"/>
    <n v="0"/>
    <n v="0"/>
    <n v="0"/>
    <n v="0"/>
    <n v="0"/>
    <n v="3093.99"/>
    <n v="0"/>
    <s v="FN-3970-Comm Eq"/>
    <x v="37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3093.99"/>
    <n v="0"/>
    <n v="43315.86"/>
    <n v="3093.99"/>
  </r>
  <r>
    <n v="1"/>
    <d v="2021-10-01T00:00:00"/>
    <d v="2021-11-01T00:00:00"/>
    <n v="185"/>
    <x v="10"/>
    <n v="0"/>
    <n v="0"/>
    <n v="7.6923080000000005E-2"/>
    <n v="0"/>
    <n v="46409.85"/>
    <n v="0"/>
    <n v="0"/>
    <n v="0"/>
    <n v="0"/>
    <n v="0"/>
    <n v="0"/>
    <n v="0"/>
    <n v="0"/>
    <n v="0"/>
    <n v="3093.99"/>
    <n v="0"/>
    <s v="FN-3970-Comm Eq"/>
    <x v="37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3093.99"/>
    <n v="0"/>
    <n v="46409.85"/>
    <n v="3093.99"/>
  </r>
  <r>
    <n v="1"/>
    <d v="2021-10-01T00:00:00"/>
    <d v="2021-11-01T00:00:00"/>
    <n v="200257"/>
    <x v="9"/>
    <n v="292511.90000000002"/>
    <n v="292511.90000000002"/>
    <n v="7.6923080000000005E-2"/>
    <n v="1875.08"/>
    <n v="29334.55"/>
    <n v="0"/>
    <n v="0"/>
    <n v="0"/>
    <n v="0"/>
    <n v="0"/>
    <n v="0"/>
    <n v="0"/>
    <n v="0"/>
    <n v="0"/>
    <n v="0"/>
    <n v="0"/>
    <s v="FN-3970-Comm Eq-FNCF"/>
    <x v="37"/>
    <n v="16"/>
    <s v="Nat Gas General Plant"/>
    <s v="397-Communication Equipment"/>
    <n v="0"/>
    <n v="0"/>
    <x v="3"/>
    <n v="0"/>
    <n v="0"/>
    <n v="0"/>
    <n v="292511.90000000002"/>
    <n v="0"/>
    <n v="0"/>
    <n v="0"/>
    <n v="0"/>
    <n v="0"/>
    <n v="0"/>
    <n v="0"/>
    <n v="1875.08"/>
    <n v="1875.08"/>
    <n v="0"/>
    <n v="29334.55"/>
    <n v="1875.08"/>
  </r>
  <r>
    <n v="1"/>
    <d v="2021-10-01T00:00:00"/>
    <d v="2021-11-01T00:00:00"/>
    <n v="200257"/>
    <x v="10"/>
    <n v="292511.90000000002"/>
    <n v="292511.90000000002"/>
    <n v="7.6923080000000005E-2"/>
    <n v="1875.08"/>
    <n v="31209.63"/>
    <n v="0"/>
    <n v="0"/>
    <n v="0"/>
    <n v="0"/>
    <n v="0"/>
    <n v="0"/>
    <n v="0"/>
    <n v="0"/>
    <n v="0"/>
    <n v="0"/>
    <n v="0"/>
    <s v="FN-3970-Comm Eq-FNCF"/>
    <x v="37"/>
    <n v="16"/>
    <s v="Nat Gas General Plant"/>
    <s v="397-Communication Equipment"/>
    <n v="0"/>
    <n v="0"/>
    <x v="3"/>
    <n v="0"/>
    <n v="0"/>
    <n v="0"/>
    <n v="292511.90000000002"/>
    <n v="0"/>
    <n v="0"/>
    <n v="0"/>
    <n v="0"/>
    <n v="0"/>
    <n v="0"/>
    <n v="0"/>
    <n v="1875.08"/>
    <n v="1875.08"/>
    <n v="0"/>
    <n v="31209.63"/>
    <n v="1875.08"/>
  </r>
  <r>
    <n v="1"/>
    <d v="2021-10-01T00:00:00"/>
    <d v="2021-11-01T00:00:00"/>
    <n v="200303"/>
    <x v="9"/>
    <n v="19578.259999999998"/>
    <n v="19578.259999999998"/>
    <n v="7.6923080000000005E-2"/>
    <n v="125.5"/>
    <n v="4408.3999999999996"/>
    <n v="0"/>
    <n v="0"/>
    <n v="0"/>
    <n v="0"/>
    <n v="0"/>
    <n v="0"/>
    <n v="0"/>
    <n v="0"/>
    <n v="0"/>
    <n v="0"/>
    <n v="0"/>
    <s v="FN-3970-Comm Eq-FNFB"/>
    <x v="37"/>
    <n v="16"/>
    <s v="Nat Gas General Plant"/>
    <s v="397-Communication Equipment"/>
    <n v="0"/>
    <n v="0"/>
    <x v="3"/>
    <n v="0"/>
    <n v="0"/>
    <n v="0"/>
    <n v="19578.259999999998"/>
    <n v="0"/>
    <n v="0"/>
    <n v="0"/>
    <n v="0"/>
    <n v="0"/>
    <n v="0"/>
    <n v="0"/>
    <n v="125.5"/>
    <n v="125.5"/>
    <n v="0"/>
    <n v="4408.3999999999996"/>
    <n v="125.5"/>
  </r>
  <r>
    <n v="1"/>
    <d v="2021-10-01T00:00:00"/>
    <d v="2021-11-01T00:00:00"/>
    <n v="200303"/>
    <x v="10"/>
    <n v="19578.259999999998"/>
    <n v="19578.259999999998"/>
    <n v="7.6923080000000005E-2"/>
    <n v="125.5"/>
    <n v="4533.8999999999996"/>
    <n v="0"/>
    <n v="0"/>
    <n v="0"/>
    <n v="0"/>
    <n v="0"/>
    <n v="0"/>
    <n v="0"/>
    <n v="0"/>
    <n v="0"/>
    <n v="0"/>
    <n v="0"/>
    <s v="FN-3970-Comm Eq-FNFB"/>
    <x v="37"/>
    <n v="16"/>
    <s v="Nat Gas General Plant"/>
    <s v="397-Communication Equipment"/>
    <n v="0"/>
    <n v="0"/>
    <x v="3"/>
    <n v="0"/>
    <n v="0"/>
    <n v="0"/>
    <n v="19578.259999999998"/>
    <n v="0"/>
    <n v="0"/>
    <n v="0"/>
    <n v="0"/>
    <n v="0"/>
    <n v="0"/>
    <n v="0"/>
    <n v="125.5"/>
    <n v="125.5"/>
    <n v="0"/>
    <n v="4533.8999999999996"/>
    <n v="125.5"/>
  </r>
  <r>
    <n v="1"/>
    <d v="2021-10-01T00:00:00"/>
    <d v="2021-11-01T00:00:00"/>
    <n v="200349"/>
    <x v="9"/>
    <n v="850325.21"/>
    <n v="850325.21"/>
    <n v="7.6923080000000005E-2"/>
    <n v="5450.8"/>
    <n v="350715.88"/>
    <n v="0"/>
    <n v="0"/>
    <n v="0"/>
    <n v="0"/>
    <n v="0"/>
    <n v="0"/>
    <n v="0"/>
    <n v="0"/>
    <n v="0"/>
    <n v="0"/>
    <n v="0"/>
    <s v="FN-3970-Comm Eq-FNSF"/>
    <x v="37"/>
    <n v="16"/>
    <s v="Nat Gas General Plant"/>
    <s v="397-Communication Equipment"/>
    <n v="0"/>
    <n v="0"/>
    <x v="3"/>
    <n v="0"/>
    <n v="0"/>
    <n v="0"/>
    <n v="850325.21"/>
    <n v="0"/>
    <n v="0"/>
    <n v="0"/>
    <n v="0"/>
    <n v="0"/>
    <n v="0"/>
    <n v="0"/>
    <n v="5450.8"/>
    <n v="5450.8"/>
    <n v="0"/>
    <n v="350715.88"/>
    <n v="5450.8"/>
  </r>
  <r>
    <n v="1"/>
    <d v="2021-10-01T00:00:00"/>
    <d v="2021-11-01T00:00:00"/>
    <n v="200349"/>
    <x v="10"/>
    <n v="852840.78"/>
    <n v="852840.78"/>
    <n v="7.6923080000000005E-2"/>
    <n v="5466.93"/>
    <n v="353349.89"/>
    <n v="0"/>
    <n v="0"/>
    <n v="0"/>
    <n v="0"/>
    <n v="0"/>
    <n v="0"/>
    <n v="0"/>
    <n v="0"/>
    <n v="0"/>
    <n v="0"/>
    <n v="0"/>
    <s v="FN-3970-Comm Eq-FNSF"/>
    <x v="37"/>
    <n v="16"/>
    <s v="Nat Gas General Plant"/>
    <s v="397-Communication Equipment"/>
    <n v="0"/>
    <n v="-2832.92"/>
    <x v="3"/>
    <n v="0"/>
    <n v="0"/>
    <n v="0"/>
    <n v="852840.78"/>
    <n v="0"/>
    <n v="0"/>
    <n v="0"/>
    <n v="0"/>
    <n v="0"/>
    <n v="0"/>
    <n v="0"/>
    <n v="5466.93"/>
    <n v="5466.93"/>
    <n v="0"/>
    <n v="353349.89"/>
    <n v="5466.93"/>
  </r>
  <r>
    <n v="1"/>
    <d v="2021-10-01T00:00:00"/>
    <d v="2021-11-01T00:00:00"/>
    <n v="186"/>
    <x v="9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86"/>
    <x v="10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58"/>
    <x v="9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C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58"/>
    <x v="10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C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04"/>
    <x v="9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FB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04"/>
    <x v="10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FB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50"/>
    <x v="9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S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50"/>
    <x v="10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S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87"/>
    <x v="9"/>
    <n v="0"/>
    <n v="0"/>
    <n v="5.8823529999999999E-2"/>
    <n v="0"/>
    <n v="889"/>
    <n v="0"/>
    <n v="0"/>
    <n v="0"/>
    <n v="0"/>
    <n v="0"/>
    <n v="0"/>
    <n v="0"/>
    <n v="0"/>
    <n v="0"/>
    <n v="63.5"/>
    <n v="0"/>
    <s v="FN-3980-Misc Equip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63.5"/>
    <n v="0"/>
    <n v="889"/>
    <n v="63.5"/>
  </r>
  <r>
    <n v="1"/>
    <d v="2021-10-01T00:00:00"/>
    <d v="2021-11-01T00:00:00"/>
    <n v="187"/>
    <x v="10"/>
    <n v="0"/>
    <n v="0"/>
    <n v="5.8823529999999999E-2"/>
    <n v="0"/>
    <n v="952.5"/>
    <n v="0"/>
    <n v="0"/>
    <n v="0"/>
    <n v="0"/>
    <n v="0"/>
    <n v="0"/>
    <n v="0"/>
    <n v="0"/>
    <n v="0"/>
    <n v="63.5"/>
    <n v="0"/>
    <s v="FN-3980-Misc Equip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63.5"/>
    <n v="0"/>
    <n v="952.5"/>
    <n v="63.5"/>
  </r>
  <r>
    <n v="1"/>
    <d v="2021-10-01T00:00:00"/>
    <d v="2021-11-01T00:00:00"/>
    <n v="200259"/>
    <x v="9"/>
    <n v="66385.41"/>
    <n v="66385.41"/>
    <n v="5.8823529999999999E-2"/>
    <n v="325.42"/>
    <n v="12078.97"/>
    <n v="0"/>
    <n v="0"/>
    <n v="0"/>
    <n v="0"/>
    <n v="0"/>
    <n v="0"/>
    <n v="0"/>
    <n v="0"/>
    <n v="0"/>
    <n v="0"/>
    <n v="0"/>
    <s v="FN-3980-Misc Equip-FNCF"/>
    <x v="39"/>
    <n v="16"/>
    <s v="Nat Gas General Plant"/>
    <s v="398-Miscellaneous Equipment"/>
    <n v="0"/>
    <n v="0"/>
    <x v="3"/>
    <n v="0"/>
    <n v="0"/>
    <n v="0"/>
    <n v="66385.41"/>
    <n v="0"/>
    <n v="0"/>
    <n v="0"/>
    <n v="0"/>
    <n v="0"/>
    <n v="0"/>
    <n v="0"/>
    <n v="325.42"/>
    <n v="325.42"/>
    <n v="0"/>
    <n v="12078.97"/>
    <n v="325.42"/>
  </r>
  <r>
    <n v="1"/>
    <d v="2021-10-01T00:00:00"/>
    <d v="2021-11-01T00:00:00"/>
    <n v="200259"/>
    <x v="10"/>
    <n v="66385.41"/>
    <n v="66385.41"/>
    <n v="5.8823529999999999E-2"/>
    <n v="325.42"/>
    <n v="12404.39"/>
    <n v="0"/>
    <n v="0"/>
    <n v="0"/>
    <n v="0"/>
    <n v="0"/>
    <n v="0"/>
    <n v="0"/>
    <n v="0"/>
    <n v="0"/>
    <n v="0"/>
    <n v="0"/>
    <s v="FN-3980-Misc Equip-FNCF"/>
    <x v="39"/>
    <n v="16"/>
    <s v="Nat Gas General Plant"/>
    <s v="398-Miscellaneous Equipment"/>
    <n v="0"/>
    <n v="0"/>
    <x v="3"/>
    <n v="0"/>
    <n v="0"/>
    <n v="0"/>
    <n v="66385.41"/>
    <n v="0"/>
    <n v="0"/>
    <n v="0"/>
    <n v="0"/>
    <n v="0"/>
    <n v="0"/>
    <n v="0"/>
    <n v="325.42"/>
    <n v="325.42"/>
    <n v="0"/>
    <n v="12404.39"/>
    <n v="325.42"/>
  </r>
  <r>
    <n v="1"/>
    <d v="2021-10-01T00:00:00"/>
    <d v="2021-11-01T00:00:00"/>
    <n v="200305"/>
    <x v="9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0-Misc Equip-FNFB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05"/>
    <x v="10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0-Misc Equip-FNFB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51"/>
    <x v="9"/>
    <n v="128576.38"/>
    <n v="128576.38"/>
    <n v="5.8823529999999999E-2"/>
    <n v="630.28"/>
    <n v="117435.77"/>
    <n v="0"/>
    <n v="0"/>
    <n v="0"/>
    <n v="0"/>
    <n v="0"/>
    <n v="0"/>
    <n v="0"/>
    <n v="0"/>
    <n v="0"/>
    <n v="0"/>
    <n v="0"/>
    <s v="FN-3980-Misc Equip-FNSF"/>
    <x v="39"/>
    <n v="16"/>
    <s v="Nat Gas General Plant"/>
    <s v="398-Miscellaneous Equipment"/>
    <n v="0"/>
    <n v="0"/>
    <x v="3"/>
    <n v="0"/>
    <n v="0"/>
    <n v="0"/>
    <n v="128576.38"/>
    <n v="0"/>
    <n v="0"/>
    <n v="0"/>
    <n v="0"/>
    <n v="0"/>
    <n v="0"/>
    <n v="0"/>
    <n v="630.28"/>
    <n v="630.28"/>
    <n v="0"/>
    <n v="117435.77"/>
    <n v="630.28"/>
  </r>
  <r>
    <n v="1"/>
    <d v="2021-10-01T00:00:00"/>
    <d v="2021-11-01T00:00:00"/>
    <n v="200351"/>
    <x v="10"/>
    <n v="128576.38"/>
    <n v="128576.38"/>
    <n v="5.8823529999999999E-2"/>
    <n v="630.28"/>
    <n v="118066.05"/>
    <n v="0"/>
    <n v="0"/>
    <n v="0"/>
    <n v="0"/>
    <n v="0"/>
    <n v="0"/>
    <n v="0"/>
    <n v="0"/>
    <n v="0"/>
    <n v="0"/>
    <n v="0"/>
    <s v="FN-3980-Misc Equip-FNSF"/>
    <x v="39"/>
    <n v="16"/>
    <s v="Nat Gas General Plant"/>
    <s v="398-Miscellaneous Equipment"/>
    <n v="0"/>
    <n v="0"/>
    <x v="3"/>
    <n v="0"/>
    <n v="0"/>
    <n v="0"/>
    <n v="128576.38"/>
    <n v="0"/>
    <n v="0"/>
    <n v="0"/>
    <n v="0"/>
    <n v="0"/>
    <n v="0"/>
    <n v="0"/>
    <n v="630.28"/>
    <n v="630.28"/>
    <n v="0"/>
    <n v="118066.05"/>
    <n v="630.28"/>
  </r>
  <r>
    <n v="1"/>
    <d v="2021-10-01T00:00:00"/>
    <d v="2021-11-01T00:00:00"/>
    <n v="188"/>
    <x v="9"/>
    <n v="0"/>
    <n v="0"/>
    <n v="5.8823529999999999E-2"/>
    <n v="0"/>
    <n v="6588.12"/>
    <n v="0"/>
    <n v="0"/>
    <n v="0"/>
    <n v="0"/>
    <n v="0"/>
    <n v="0"/>
    <n v="0"/>
    <n v="0"/>
    <n v="0"/>
    <n v="470.58"/>
    <n v="0"/>
    <s v="FN-398A-Alloc Misc Equip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470.58"/>
    <n v="0"/>
    <n v="6588.12"/>
    <n v="470.58"/>
  </r>
  <r>
    <n v="1"/>
    <d v="2021-10-01T00:00:00"/>
    <d v="2021-11-01T00:00:00"/>
    <n v="188"/>
    <x v="10"/>
    <n v="0"/>
    <n v="0"/>
    <n v="5.8823529999999999E-2"/>
    <n v="0"/>
    <n v="7058.7"/>
    <n v="0"/>
    <n v="0"/>
    <n v="0"/>
    <n v="0"/>
    <n v="0"/>
    <n v="0"/>
    <n v="0"/>
    <n v="0"/>
    <n v="0"/>
    <n v="470.58"/>
    <n v="0"/>
    <s v="FN-398A-Alloc Misc Equip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470.58"/>
    <n v="0"/>
    <n v="7058.7"/>
    <n v="470.58"/>
  </r>
  <r>
    <n v="1"/>
    <d v="2021-10-01T00:00:00"/>
    <d v="2021-11-01T00:00:00"/>
    <n v="200260"/>
    <x v="9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C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260"/>
    <x v="10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C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06"/>
    <x v="9"/>
    <n v="69025.45"/>
    <n v="69025.45"/>
    <n v="5.8823529999999999E-2"/>
    <n v="338.36"/>
    <n v="32536.52"/>
    <n v="0"/>
    <n v="0"/>
    <n v="0"/>
    <n v="0"/>
    <n v="0"/>
    <n v="0"/>
    <n v="0"/>
    <n v="0"/>
    <n v="0"/>
    <n v="0"/>
    <n v="0"/>
    <s v="FN-398A-Alloc Misc Equip-FNFB"/>
    <x v="40"/>
    <n v="16"/>
    <s v="Nat Gas General Plant"/>
    <s v="398-Miscellaneous Equipment"/>
    <n v="0"/>
    <n v="0"/>
    <x v="3"/>
    <n v="0"/>
    <n v="0"/>
    <n v="0"/>
    <n v="69025.45"/>
    <n v="0"/>
    <n v="0"/>
    <n v="0"/>
    <n v="0"/>
    <n v="0"/>
    <n v="0"/>
    <n v="0"/>
    <n v="338.36"/>
    <n v="338.36"/>
    <n v="0"/>
    <n v="32536.52"/>
    <n v="338.36"/>
  </r>
  <r>
    <n v="1"/>
    <d v="2021-10-01T00:00:00"/>
    <d v="2021-11-01T00:00:00"/>
    <n v="200306"/>
    <x v="10"/>
    <n v="69025.45"/>
    <n v="69025.45"/>
    <n v="5.8823529999999999E-2"/>
    <n v="338.36"/>
    <n v="32874.879999999997"/>
    <n v="0"/>
    <n v="0"/>
    <n v="0"/>
    <n v="0"/>
    <n v="0"/>
    <n v="0"/>
    <n v="0"/>
    <n v="0"/>
    <n v="0"/>
    <n v="0"/>
    <n v="0"/>
    <s v="FN-398A-Alloc Misc Equip-FNFB"/>
    <x v="40"/>
    <n v="16"/>
    <s v="Nat Gas General Plant"/>
    <s v="398-Miscellaneous Equipment"/>
    <n v="0"/>
    <n v="0"/>
    <x v="3"/>
    <n v="0"/>
    <n v="0"/>
    <n v="0"/>
    <n v="69025.45"/>
    <n v="0"/>
    <n v="0"/>
    <n v="0"/>
    <n v="0"/>
    <n v="0"/>
    <n v="0"/>
    <n v="0"/>
    <n v="338.36"/>
    <n v="338.36"/>
    <n v="0"/>
    <n v="32874.879999999997"/>
    <n v="338.36"/>
  </r>
  <r>
    <n v="1"/>
    <d v="2021-10-01T00:00:00"/>
    <d v="2021-11-01T00:00:00"/>
    <n v="200352"/>
    <x v="9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S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352"/>
    <x v="10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S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89"/>
    <x v="9"/>
    <n v="0"/>
    <n v="0"/>
    <n v="0"/>
    <n v="0"/>
    <n v="0"/>
    <n v="0"/>
    <n v="0"/>
    <n v="0"/>
    <n v="0"/>
    <n v="0"/>
    <n v="0"/>
    <n v="0"/>
    <n v="0"/>
    <n v="0"/>
    <n v="0"/>
    <n v="0"/>
    <s v="FT-3030-Misc Intang Plant"/>
    <x v="43"/>
    <n v="18"/>
    <s v="Nat Gas Intangible Plant"/>
    <s v="303-Miscellaneous Intangible Pla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89"/>
    <x v="10"/>
    <n v="0"/>
    <n v="0"/>
    <n v="0"/>
    <n v="0"/>
    <n v="0"/>
    <n v="0"/>
    <n v="0"/>
    <n v="0"/>
    <n v="0"/>
    <n v="0"/>
    <n v="0"/>
    <n v="0"/>
    <n v="0"/>
    <n v="0"/>
    <n v="0"/>
    <n v="0"/>
    <s v="FT-3030-Misc Intang Plant"/>
    <x v="43"/>
    <n v="18"/>
    <s v="Nat Gas Intangible Plant"/>
    <s v="303-Miscellaneous Intangible Pla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542"/>
    <x v="9"/>
    <n v="0"/>
    <n v="0"/>
    <n v="1.8100000000000002E-2"/>
    <n v="0"/>
    <n v="0"/>
    <n v="0"/>
    <n v="0"/>
    <n v="0"/>
    <n v="0"/>
    <n v="0"/>
    <n v="0"/>
    <n v="0"/>
    <n v="0"/>
    <n v="0"/>
    <n v="0"/>
    <n v="0"/>
    <s v="FT-3760 - Mains"/>
    <x v="42"/>
    <n v="15"/>
    <s v="Nat Gas Distribution Plant"/>
    <s v="376-Mains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542"/>
    <x v="10"/>
    <n v="0"/>
    <n v="0"/>
    <n v="1.8100000000000002E-2"/>
    <n v="0"/>
    <n v="0"/>
    <n v="0"/>
    <n v="0"/>
    <n v="0"/>
    <n v="0"/>
    <n v="0"/>
    <n v="0"/>
    <n v="0"/>
    <n v="0"/>
    <n v="0"/>
    <n v="0"/>
    <n v="0"/>
    <s v="FT-3760 - Mains"/>
    <x v="42"/>
    <n v="15"/>
    <s v="Nat Gas Distribution Plant"/>
    <s v="376-Mains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90"/>
    <x v="9"/>
    <n v="194120.82"/>
    <n v="194120.82"/>
    <n v="1.8100000000000002E-2"/>
    <n v="292.8"/>
    <n v="26908.83"/>
    <n v="0"/>
    <n v="0"/>
    <n v="0"/>
    <n v="0"/>
    <n v="0"/>
    <n v="0"/>
    <n v="0"/>
    <n v="0"/>
    <n v="0"/>
    <n v="0"/>
    <n v="0"/>
    <s v="FT-3761-Mains PL"/>
    <x v="5"/>
    <n v="15"/>
    <s v="Nat Gas Distribution Plant"/>
    <s v="3761-Mains - Plastic"/>
    <n v="0"/>
    <n v="0"/>
    <x v="1"/>
    <n v="46.91"/>
    <n v="-1883.19"/>
    <n v="2.8999999999999998E-3"/>
    <n v="194120.82"/>
    <n v="0"/>
    <n v="0"/>
    <n v="0"/>
    <n v="0"/>
    <n v="0"/>
    <n v="0"/>
    <n v="46.910000000000004"/>
    <n v="292.8"/>
    <n v="292.8"/>
    <n v="46.91"/>
    <n v="25025.640000000003"/>
    <n v="339.71000000000004"/>
  </r>
  <r>
    <n v="1"/>
    <d v="2021-10-01T00:00:00"/>
    <d v="2021-11-01T00:00:00"/>
    <n v="190"/>
    <x v="10"/>
    <n v="214465.82"/>
    <n v="214465.82"/>
    <n v="1.8100000000000002E-2"/>
    <n v="323.49"/>
    <n v="27232.32"/>
    <n v="0"/>
    <n v="0"/>
    <n v="0"/>
    <n v="0"/>
    <n v="0"/>
    <n v="0"/>
    <n v="0"/>
    <n v="0"/>
    <n v="0"/>
    <n v="0"/>
    <n v="0"/>
    <s v="FT-3761-Mains PL"/>
    <x v="5"/>
    <n v="15"/>
    <s v="Nat Gas Distribution Plant"/>
    <s v="3761-Mains - Plastic"/>
    <n v="0"/>
    <n v="0"/>
    <x v="1"/>
    <n v="51.83"/>
    <n v="-1831.36"/>
    <n v="2.8999999999999998E-3"/>
    <n v="214465.82"/>
    <n v="0"/>
    <n v="0"/>
    <n v="0"/>
    <n v="0"/>
    <n v="0"/>
    <n v="0"/>
    <n v="51.83"/>
    <n v="323.49"/>
    <n v="323.49"/>
    <n v="51.83"/>
    <n v="25400.959999999999"/>
    <n v="375.32"/>
  </r>
  <r>
    <n v="1"/>
    <d v="2021-10-01T00:00:00"/>
    <d v="2021-11-01T00:00:00"/>
    <n v="191"/>
    <x v="9"/>
    <n v="282457.31"/>
    <n v="282457.31"/>
    <n v="1.719E-2"/>
    <n v="404.62"/>
    <n v="138098.70000000001"/>
    <n v="0"/>
    <n v="0"/>
    <n v="0"/>
    <n v="0"/>
    <n v="0"/>
    <n v="0"/>
    <n v="0"/>
    <n v="0"/>
    <n v="0"/>
    <n v="0"/>
    <n v="0"/>
    <s v="FT-3762-Mains ST"/>
    <x v="6"/>
    <n v="15"/>
    <s v="Nat Gas Distribution Plant"/>
    <s v="3762-Mains - Other"/>
    <n v="0"/>
    <n v="0"/>
    <x v="1"/>
    <n v="113.22"/>
    <n v="32134.76"/>
    <n v="4.81E-3"/>
    <n v="282457.31"/>
    <n v="0"/>
    <n v="0"/>
    <n v="0"/>
    <n v="0"/>
    <n v="0"/>
    <n v="0"/>
    <n v="113.22"/>
    <n v="404.62"/>
    <n v="404.62"/>
    <n v="113.22"/>
    <n v="170233.46000000002"/>
    <n v="517.84"/>
  </r>
  <r>
    <n v="1"/>
    <d v="2021-10-01T00:00:00"/>
    <d v="2021-11-01T00:00:00"/>
    <n v="191"/>
    <x v="10"/>
    <n v="282457.31"/>
    <n v="282457.31"/>
    <n v="1.719E-2"/>
    <n v="404.62"/>
    <n v="138503.32"/>
    <n v="0"/>
    <n v="0"/>
    <n v="0"/>
    <n v="0"/>
    <n v="0"/>
    <n v="0"/>
    <n v="0"/>
    <n v="0"/>
    <n v="0"/>
    <n v="0"/>
    <n v="0"/>
    <s v="FT-3762-Mains ST"/>
    <x v="6"/>
    <n v="15"/>
    <s v="Nat Gas Distribution Plant"/>
    <s v="3762-Mains - Other"/>
    <n v="0"/>
    <n v="0"/>
    <x v="1"/>
    <n v="113.22"/>
    <n v="32247.98"/>
    <n v="4.81E-3"/>
    <n v="282457.31"/>
    <n v="0"/>
    <n v="0"/>
    <n v="0"/>
    <n v="0"/>
    <n v="0"/>
    <n v="0"/>
    <n v="113.22"/>
    <n v="404.62"/>
    <n v="404.62"/>
    <n v="113.22"/>
    <n v="170751.30000000002"/>
    <n v="517.84"/>
  </r>
  <r>
    <n v="1"/>
    <d v="2021-10-01T00:00:00"/>
    <d v="2021-11-01T00:00:00"/>
    <n v="192"/>
    <x v="9"/>
    <n v="0"/>
    <n v="0"/>
    <n v="2.1000000000000001E-2"/>
    <n v="0"/>
    <n v="0"/>
    <n v="0"/>
    <n v="0"/>
    <n v="0"/>
    <n v="0"/>
    <n v="0"/>
    <n v="0"/>
    <n v="0"/>
    <n v="0"/>
    <n v="0"/>
    <n v="0"/>
    <n v="0"/>
    <s v="FT-376G-Mains GRIP"/>
    <x v="7"/>
    <n v="15"/>
    <s v="Nat Gas Distribution Plant"/>
    <s v="376G-Mains Plastic-GRIP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92"/>
    <x v="10"/>
    <n v="0"/>
    <n v="0"/>
    <n v="2.1000000000000001E-2"/>
    <n v="0"/>
    <n v="0"/>
    <n v="0"/>
    <n v="0"/>
    <n v="0"/>
    <n v="0"/>
    <n v="0"/>
    <n v="0"/>
    <n v="0"/>
    <n v="0"/>
    <n v="0"/>
    <n v="0"/>
    <n v="0"/>
    <s v="FT-376G-Mains GRIP"/>
    <x v="7"/>
    <n v="15"/>
    <s v="Nat Gas Distribution Plant"/>
    <s v="376G-Mains Plastic-GRIP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193"/>
    <x v="9"/>
    <n v="1068.8"/>
    <n v="1068.8"/>
    <n v="3.3329999999999999E-2"/>
    <n v="2.97"/>
    <n v="1068.8"/>
    <n v="0"/>
    <n v="0"/>
    <n v="-2.97"/>
    <n v="0"/>
    <n v="0"/>
    <n v="0"/>
    <n v="0"/>
    <n v="0"/>
    <n v="0"/>
    <n v="0"/>
    <n v="0"/>
    <s v="FT-3780-M&amp;R Stat Eq-Gen"/>
    <x v="8"/>
    <n v="15"/>
    <s v="Nat Gas Distribution Plant"/>
    <s v="378-M&amp;R Stat Equip-Gen"/>
    <n v="0"/>
    <n v="0"/>
    <x v="1"/>
    <n v="0.15"/>
    <n v="2.7"/>
    <n v="1.67E-3"/>
    <n v="1068.8"/>
    <n v="0"/>
    <n v="0"/>
    <n v="0"/>
    <n v="0"/>
    <n v="0"/>
    <n v="0"/>
    <n v="0.15"/>
    <n v="0"/>
    <n v="0"/>
    <n v="0.15"/>
    <n v="1071.5"/>
    <n v="0.15"/>
  </r>
  <r>
    <n v="1"/>
    <d v="2021-10-01T00:00:00"/>
    <d v="2021-11-01T00:00:00"/>
    <n v="193"/>
    <x v="10"/>
    <n v="1068.8"/>
    <n v="1068.8"/>
    <n v="3.3329999999999999E-2"/>
    <n v="2.97"/>
    <n v="1068.8"/>
    <n v="0"/>
    <n v="0"/>
    <n v="-2.97"/>
    <n v="0"/>
    <n v="0"/>
    <n v="0"/>
    <n v="0"/>
    <n v="0"/>
    <n v="0"/>
    <n v="0"/>
    <n v="0"/>
    <s v="FT-3780-M&amp;R Stat Eq-Gen"/>
    <x v="8"/>
    <n v="15"/>
    <s v="Nat Gas Distribution Plant"/>
    <s v="378-M&amp;R Stat Equip-Gen"/>
    <n v="0"/>
    <n v="0"/>
    <x v="1"/>
    <n v="0.15"/>
    <n v="2.85"/>
    <n v="1.67E-3"/>
    <n v="1068.8"/>
    <n v="0"/>
    <n v="0"/>
    <n v="0"/>
    <n v="0"/>
    <n v="0"/>
    <n v="0"/>
    <n v="0.15"/>
    <n v="0"/>
    <n v="0"/>
    <n v="0.15"/>
    <n v="1071.6499999999999"/>
    <n v="0.15"/>
  </r>
  <r>
    <n v="1"/>
    <d v="2021-10-01T00:00:00"/>
    <d v="2021-11-01T00:00:00"/>
    <n v="194"/>
    <x v="9"/>
    <n v="162952.04999999999"/>
    <n v="162952.04999999999"/>
    <n v="2.9520000000000001E-2"/>
    <n v="400.86"/>
    <n v="26391.48"/>
    <n v="0"/>
    <n v="0"/>
    <n v="0"/>
    <n v="0"/>
    <n v="0"/>
    <n v="0"/>
    <n v="0"/>
    <n v="0"/>
    <n v="0"/>
    <n v="0"/>
    <n v="0"/>
    <s v="FT-3790-M&amp;R Stat Eq-CGate"/>
    <x v="9"/>
    <n v="15"/>
    <s v="Nat Gas Distribution Plant"/>
    <s v="379-M&amp;R Stat Equip-Cgate"/>
    <n v="0"/>
    <n v="0"/>
    <x v="1"/>
    <n v="20.100000000000001"/>
    <n v="-14027.95"/>
    <n v="1.48E-3"/>
    <n v="162952.04999999999"/>
    <n v="0"/>
    <n v="0"/>
    <n v="0"/>
    <n v="0"/>
    <n v="0"/>
    <n v="0"/>
    <n v="20.100000000000001"/>
    <n v="400.86"/>
    <n v="400.86"/>
    <n v="20.100000000000001"/>
    <n v="12363.529999999999"/>
    <n v="420.96000000000004"/>
  </r>
  <r>
    <n v="1"/>
    <d v="2021-10-01T00:00:00"/>
    <d v="2021-11-01T00:00:00"/>
    <n v="194"/>
    <x v="10"/>
    <n v="162952.04999999999"/>
    <n v="162952.04999999999"/>
    <n v="2.9520000000000001E-2"/>
    <n v="400.86"/>
    <n v="26792.34"/>
    <n v="0"/>
    <n v="0"/>
    <n v="0"/>
    <n v="0"/>
    <n v="0"/>
    <n v="0"/>
    <n v="0"/>
    <n v="0"/>
    <n v="0"/>
    <n v="0"/>
    <n v="0"/>
    <s v="FT-3790-M&amp;R Stat Eq-CGate"/>
    <x v="9"/>
    <n v="15"/>
    <s v="Nat Gas Distribution Plant"/>
    <s v="379-M&amp;R Stat Equip-Cgate"/>
    <n v="0"/>
    <n v="0"/>
    <x v="1"/>
    <n v="20.100000000000001"/>
    <n v="-14007.85"/>
    <n v="1.48E-3"/>
    <n v="162952.04999999999"/>
    <n v="0"/>
    <n v="0"/>
    <n v="0"/>
    <n v="0"/>
    <n v="0"/>
    <n v="0"/>
    <n v="20.100000000000001"/>
    <n v="400.86"/>
    <n v="400.86"/>
    <n v="20.100000000000001"/>
    <n v="12784.49"/>
    <n v="420.96000000000004"/>
  </r>
  <r>
    <n v="1"/>
    <d v="2021-10-01T00:00:00"/>
    <d v="2021-11-01T00:00:00"/>
    <n v="195"/>
    <x v="9"/>
    <n v="74611.289999999994"/>
    <n v="74611.289999999994"/>
    <n v="1.8030000000000001E-2"/>
    <n v="112.1"/>
    <n v="24108.52"/>
    <n v="0"/>
    <n v="0"/>
    <n v="0"/>
    <n v="0"/>
    <n v="0"/>
    <n v="0"/>
    <n v="0"/>
    <n v="0"/>
    <n v="0"/>
    <n v="0"/>
    <n v="0"/>
    <s v="FT-3801-Services PL"/>
    <x v="10"/>
    <n v="15"/>
    <s v="Nat Gas Distribution Plant"/>
    <s v="3801-Services - Plastic"/>
    <n v="0"/>
    <n v="0"/>
    <x v="1"/>
    <n v="24.68"/>
    <n v="-13761.17"/>
    <n v="3.9699999999999996E-3"/>
    <n v="74611.289999999994"/>
    <n v="0"/>
    <n v="0"/>
    <n v="0"/>
    <n v="0"/>
    <n v="0"/>
    <n v="0"/>
    <n v="24.68"/>
    <n v="112.10000000000001"/>
    <n v="112.1"/>
    <n v="24.68"/>
    <n v="10347.35"/>
    <n v="136.78"/>
  </r>
  <r>
    <n v="1"/>
    <d v="2021-10-01T00:00:00"/>
    <d v="2021-11-01T00:00:00"/>
    <n v="195"/>
    <x v="10"/>
    <n v="74611.289999999994"/>
    <n v="74611.289999999994"/>
    <n v="1.8030000000000001E-2"/>
    <n v="112.1"/>
    <n v="24220.62"/>
    <n v="0"/>
    <n v="0"/>
    <n v="0"/>
    <n v="0"/>
    <n v="0"/>
    <n v="0"/>
    <n v="0"/>
    <n v="0"/>
    <n v="0"/>
    <n v="0"/>
    <n v="0"/>
    <s v="FT-3801-Services PL"/>
    <x v="10"/>
    <n v="15"/>
    <s v="Nat Gas Distribution Plant"/>
    <s v="3801-Services - Plastic"/>
    <n v="0"/>
    <n v="0"/>
    <x v="1"/>
    <n v="24.68"/>
    <n v="-13736.49"/>
    <n v="3.9699999999999996E-3"/>
    <n v="74611.289999999994"/>
    <n v="0"/>
    <n v="0"/>
    <n v="0"/>
    <n v="0"/>
    <n v="0"/>
    <n v="0"/>
    <n v="24.68"/>
    <n v="112.10000000000001"/>
    <n v="112.1"/>
    <n v="24.68"/>
    <n v="10484.129999999999"/>
    <n v="136.78"/>
  </r>
  <r>
    <n v="1"/>
    <d v="2021-10-01T00:00:00"/>
    <d v="2021-11-01T00:00:00"/>
    <n v="196"/>
    <x v="9"/>
    <n v="62198.23"/>
    <n v="62198.23"/>
    <n v="4.0890000000000003E-2"/>
    <n v="211.94"/>
    <n v="-46360"/>
    <n v="0"/>
    <n v="0"/>
    <n v="0"/>
    <n v="0"/>
    <n v="0"/>
    <n v="0"/>
    <n v="0"/>
    <n v="0"/>
    <n v="0"/>
    <n v="0"/>
    <n v="0"/>
    <s v="FT-3802-Services ST"/>
    <x v="11"/>
    <n v="15"/>
    <s v="Nat Gas Distribution Plant"/>
    <s v="3802-Services - Other"/>
    <n v="0"/>
    <n v="0"/>
    <x v="1"/>
    <n v="264.91000000000003"/>
    <n v="71462.05"/>
    <n v="5.1110000000000003E-2"/>
    <n v="62198.23"/>
    <n v="0"/>
    <n v="0"/>
    <n v="0"/>
    <n v="0"/>
    <n v="0"/>
    <n v="0"/>
    <n v="264.91000000000003"/>
    <n v="211.94"/>
    <n v="211.94"/>
    <n v="264.91000000000003"/>
    <n v="25102.050000000003"/>
    <n v="476.85"/>
  </r>
  <r>
    <n v="1"/>
    <d v="2021-10-01T00:00:00"/>
    <d v="2021-11-01T00:00:00"/>
    <n v="196"/>
    <x v="10"/>
    <n v="62198.23"/>
    <n v="62198.23"/>
    <n v="4.0890000000000003E-2"/>
    <n v="211.94"/>
    <n v="-46148.06"/>
    <n v="0"/>
    <n v="0"/>
    <n v="0"/>
    <n v="0"/>
    <n v="0"/>
    <n v="0"/>
    <n v="0"/>
    <n v="0"/>
    <n v="0"/>
    <n v="0"/>
    <n v="0"/>
    <s v="FT-3802-Services ST"/>
    <x v="11"/>
    <n v="15"/>
    <s v="Nat Gas Distribution Plant"/>
    <s v="3802-Services - Other"/>
    <n v="0"/>
    <n v="0"/>
    <x v="1"/>
    <n v="264.91000000000003"/>
    <n v="71726.960000000006"/>
    <n v="5.1110000000000003E-2"/>
    <n v="62198.23"/>
    <n v="0"/>
    <n v="0"/>
    <n v="0"/>
    <n v="0"/>
    <n v="0"/>
    <n v="0"/>
    <n v="264.91000000000003"/>
    <n v="211.94"/>
    <n v="211.94"/>
    <n v="264.91000000000003"/>
    <n v="25578.900000000009"/>
    <n v="476.85"/>
  </r>
  <r>
    <n v="1"/>
    <d v="2021-10-01T00:00:00"/>
    <d v="2021-11-01T00:00:00"/>
    <n v="197"/>
    <x v="9"/>
    <n v="253934.16"/>
    <n v="253934.16"/>
    <n v="1.8030000000000001E-2"/>
    <n v="381.54"/>
    <n v="20641.72"/>
    <n v="0"/>
    <n v="0"/>
    <n v="0"/>
    <n v="0"/>
    <n v="0"/>
    <n v="0"/>
    <n v="0"/>
    <n v="0"/>
    <n v="0"/>
    <n v="0"/>
    <n v="0"/>
    <s v="FT-380G-Services GRIP"/>
    <x v="12"/>
    <n v="15"/>
    <s v="Nat Gas Distribution Plant"/>
    <s v="380G-Services Plastic-GRIP"/>
    <n v="0"/>
    <n v="0"/>
    <x v="1"/>
    <n v="84.01"/>
    <n v="-110084.82"/>
    <n v="3.9699999999999996E-3"/>
    <n v="253934.16"/>
    <n v="0"/>
    <n v="0"/>
    <n v="0"/>
    <n v="0"/>
    <n v="0"/>
    <n v="0"/>
    <n v="84.01"/>
    <n v="381.54"/>
    <n v="381.54"/>
    <n v="84.01"/>
    <n v="-89443.1"/>
    <n v="465.55"/>
  </r>
  <r>
    <n v="1"/>
    <d v="2021-10-01T00:00:00"/>
    <d v="2021-11-01T00:00:00"/>
    <n v="197"/>
    <x v="10"/>
    <n v="253934.16"/>
    <n v="253934.16"/>
    <n v="1.8030000000000001E-2"/>
    <n v="381.54"/>
    <n v="21023.26"/>
    <n v="0"/>
    <n v="0"/>
    <n v="0"/>
    <n v="0"/>
    <n v="0"/>
    <n v="0"/>
    <n v="0"/>
    <n v="0"/>
    <n v="0"/>
    <n v="0"/>
    <n v="0"/>
    <s v="FT-380G-Services GRIP"/>
    <x v="12"/>
    <n v="15"/>
    <s v="Nat Gas Distribution Plant"/>
    <s v="380G-Services Plastic-GRIP"/>
    <n v="0"/>
    <n v="0"/>
    <x v="1"/>
    <n v="84.01"/>
    <n v="-110000.81"/>
    <n v="3.9699999999999996E-3"/>
    <n v="253934.16"/>
    <n v="0"/>
    <n v="0"/>
    <n v="0"/>
    <n v="0"/>
    <n v="0"/>
    <n v="0"/>
    <n v="84.01"/>
    <n v="381.54"/>
    <n v="381.54"/>
    <n v="84.01"/>
    <n v="-88977.55"/>
    <n v="465.55"/>
  </r>
  <r>
    <n v="1"/>
    <d v="2021-10-01T00:00:00"/>
    <d v="2021-11-01T00:00:00"/>
    <n v="198"/>
    <x v="9"/>
    <n v="149776.34"/>
    <n v="149776.34"/>
    <n v="3.5999999999999997E-2"/>
    <n v="449.33"/>
    <n v="34004.94"/>
    <n v="0"/>
    <n v="0"/>
    <n v="0"/>
    <n v="0"/>
    <n v="0"/>
    <n v="0"/>
    <n v="0"/>
    <n v="0"/>
    <n v="0"/>
    <n v="0"/>
    <n v="0"/>
    <s v="FT-3810-Meters"/>
    <x v="13"/>
    <n v="15"/>
    <s v="Nat Gas Distribution Plant"/>
    <s v="381-Meters"/>
    <n v="0"/>
    <n v="0"/>
    <x v="1"/>
    <n v="0"/>
    <n v="-721.02"/>
    <n v="0"/>
    <n v="149776.34"/>
    <n v="0"/>
    <n v="0"/>
    <n v="0"/>
    <n v="0"/>
    <n v="0"/>
    <n v="0"/>
    <n v="0"/>
    <n v="449.33"/>
    <n v="449.33"/>
    <n v="0"/>
    <n v="33283.920000000006"/>
    <n v="449.33"/>
  </r>
  <r>
    <n v="1"/>
    <d v="2021-10-01T00:00:00"/>
    <d v="2021-11-01T00:00:00"/>
    <n v="198"/>
    <x v="10"/>
    <n v="149776.34"/>
    <n v="149776.34"/>
    <n v="3.5999999999999997E-2"/>
    <n v="449.33"/>
    <n v="34454.269999999997"/>
    <n v="0"/>
    <n v="0"/>
    <n v="0"/>
    <n v="0"/>
    <n v="0"/>
    <n v="0"/>
    <n v="0"/>
    <n v="0"/>
    <n v="0"/>
    <n v="0"/>
    <n v="0"/>
    <s v="FT-3810-Meters"/>
    <x v="13"/>
    <n v="15"/>
    <s v="Nat Gas Distribution Plant"/>
    <s v="381-Meters"/>
    <n v="0"/>
    <n v="0"/>
    <x v="1"/>
    <n v="0"/>
    <n v="-721.02"/>
    <n v="0"/>
    <n v="149776.34"/>
    <n v="0"/>
    <n v="0"/>
    <n v="0"/>
    <n v="0"/>
    <n v="0"/>
    <n v="0"/>
    <n v="0"/>
    <n v="449.33"/>
    <n v="449.33"/>
    <n v="0"/>
    <n v="33733.25"/>
    <n v="449.33"/>
  </r>
  <r>
    <n v="1"/>
    <d v="2021-10-01T00:00:00"/>
    <d v="2021-11-01T00:00:00"/>
    <n v="199"/>
    <x v="9"/>
    <n v="63251.15"/>
    <n v="63251.15"/>
    <n v="2.9090000000000001E-2"/>
    <n v="153.33000000000001"/>
    <n v="9433.3799999999992"/>
    <n v="0"/>
    <n v="-42.77"/>
    <n v="0"/>
    <n v="0"/>
    <n v="0"/>
    <n v="0"/>
    <n v="0"/>
    <n v="0"/>
    <n v="0"/>
    <n v="0"/>
    <n v="0"/>
    <s v="FT-3820-Meter Installs"/>
    <x v="15"/>
    <n v="15"/>
    <s v="Nat Gas Distribution Plant"/>
    <s v="382-Meter Installations"/>
    <n v="0"/>
    <n v="0"/>
    <x v="1"/>
    <n v="15.34"/>
    <n v="-19216.22"/>
    <n v="2.9099999999999998E-3"/>
    <n v="63251.15"/>
    <n v="0"/>
    <n v="0"/>
    <n v="0"/>
    <n v="0"/>
    <n v="0"/>
    <n v="0"/>
    <n v="15.34"/>
    <n v="153.33000000000001"/>
    <n v="153.33000000000001"/>
    <n v="15.34"/>
    <n v="-9782.840000000002"/>
    <n v="168.67000000000002"/>
  </r>
  <r>
    <n v="1"/>
    <d v="2021-10-01T00:00:00"/>
    <d v="2021-11-01T00:00:00"/>
    <n v="199"/>
    <x v="10"/>
    <n v="63578.38"/>
    <n v="63578.38"/>
    <n v="2.9090000000000001E-2"/>
    <n v="154.12"/>
    <n v="9587.5"/>
    <n v="0"/>
    <n v="-23.7"/>
    <n v="0"/>
    <n v="0"/>
    <n v="0"/>
    <n v="0"/>
    <n v="0"/>
    <n v="0"/>
    <n v="0"/>
    <n v="0"/>
    <n v="0"/>
    <s v="FT-3820-Meter Installs"/>
    <x v="15"/>
    <n v="15"/>
    <s v="Nat Gas Distribution Plant"/>
    <s v="382-Meter Installations"/>
    <n v="0"/>
    <n v="0"/>
    <x v="1"/>
    <n v="15.42"/>
    <n v="-19224.5"/>
    <n v="2.9099999999999998E-3"/>
    <n v="63578.38"/>
    <n v="0"/>
    <n v="0"/>
    <n v="0"/>
    <n v="0"/>
    <n v="0"/>
    <n v="0"/>
    <n v="15.42"/>
    <n v="154.12"/>
    <n v="154.12"/>
    <n v="15.42"/>
    <n v="-9637"/>
    <n v="169.54"/>
  </r>
  <r>
    <n v="1"/>
    <d v="2021-10-01T00:00:00"/>
    <d v="2021-11-01T00:00:00"/>
    <n v="200418"/>
    <x v="9"/>
    <n v="0"/>
    <n v="0"/>
    <n v="2.3E-2"/>
    <n v="0"/>
    <n v="0"/>
    <n v="0"/>
    <n v="0"/>
    <n v="0"/>
    <n v="0"/>
    <n v="0"/>
    <n v="0"/>
    <n v="0"/>
    <n v="0"/>
    <n v="0"/>
    <n v="0"/>
    <n v="0"/>
    <s v="FT-3850-M&amp;R Stat Eq-Ind"/>
    <x v="19"/>
    <n v="15"/>
    <s v="Nat Gas Distribution Plant"/>
    <s v="385-Industrial M&amp;R Stat Equip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418"/>
    <x v="10"/>
    <n v="0"/>
    <n v="0"/>
    <n v="2.3E-2"/>
    <n v="0"/>
    <n v="0"/>
    <n v="0"/>
    <n v="0"/>
    <n v="0"/>
    <n v="0"/>
    <n v="0"/>
    <n v="0"/>
    <n v="0"/>
    <n v="0"/>
    <n v="0"/>
    <n v="0"/>
    <n v="0"/>
    <s v="FT-3850-M&amp;R Stat Eq-Ind"/>
    <x v="19"/>
    <n v="15"/>
    <s v="Nat Gas Distribution Plant"/>
    <s v="385-Industrial M&amp;R Stat Equip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0"/>
    <x v="9"/>
    <n v="24376.11"/>
    <n v="24376.11"/>
    <n v="0.04"/>
    <n v="81.25"/>
    <n v="24376.11"/>
    <n v="0"/>
    <n v="0"/>
    <n v="-81.25"/>
    <n v="0"/>
    <n v="0"/>
    <n v="0"/>
    <n v="0"/>
    <n v="0"/>
    <n v="0"/>
    <n v="0"/>
    <n v="0"/>
    <s v="FT-3870-Other Eq"/>
    <x v="20"/>
    <n v="15"/>
    <s v="Nat Gas Distribution Plant"/>
    <s v="387-Other Equipment"/>
    <n v="0"/>
    <n v="0"/>
    <x v="1"/>
    <n v="0"/>
    <n v="0"/>
    <n v="0"/>
    <n v="24376.11"/>
    <n v="0"/>
    <n v="0"/>
    <n v="0"/>
    <n v="0"/>
    <n v="0"/>
    <n v="0"/>
    <n v="0"/>
    <n v="0"/>
    <n v="0"/>
    <n v="0"/>
    <n v="24376.11"/>
    <n v="0"/>
  </r>
  <r>
    <n v="1"/>
    <d v="2021-10-01T00:00:00"/>
    <d v="2021-11-01T00:00:00"/>
    <n v="200"/>
    <x v="10"/>
    <n v="24376.11"/>
    <n v="24376.11"/>
    <n v="0.04"/>
    <n v="81.25"/>
    <n v="24376.11"/>
    <n v="0"/>
    <n v="0"/>
    <n v="-81.25"/>
    <n v="0"/>
    <n v="0"/>
    <n v="0"/>
    <n v="0"/>
    <n v="0"/>
    <n v="0"/>
    <n v="0"/>
    <n v="0"/>
    <s v="FT-3870-Other Eq"/>
    <x v="20"/>
    <n v="15"/>
    <s v="Nat Gas Distribution Plant"/>
    <s v="387-Other Equipment"/>
    <n v="0"/>
    <n v="0"/>
    <x v="1"/>
    <n v="0"/>
    <n v="0"/>
    <n v="0"/>
    <n v="24376.11"/>
    <n v="0"/>
    <n v="0"/>
    <n v="0"/>
    <n v="0"/>
    <n v="0"/>
    <n v="0"/>
    <n v="0"/>
    <n v="0"/>
    <n v="0"/>
    <n v="0"/>
    <n v="24376.11"/>
    <n v="0"/>
  </r>
  <r>
    <n v="1"/>
    <d v="2021-10-01T00:00:00"/>
    <d v="2021-11-01T00:00:00"/>
    <n v="201"/>
    <x v="9"/>
    <n v="0"/>
    <n v="0"/>
    <n v="0.05"/>
    <n v="0"/>
    <n v="-252.6"/>
    <n v="0"/>
    <n v="0"/>
    <n v="0"/>
    <n v="0"/>
    <n v="0"/>
    <n v="0"/>
    <n v="0"/>
    <n v="0"/>
    <n v="0"/>
    <n v="-8.92"/>
    <n v="0"/>
    <s v="FT-3913-Furn &amp; Fix"/>
    <x v="27"/>
    <n v="16"/>
    <s v="Nat Gas General Plant"/>
    <s v="3913-Furn &amp; Fix"/>
    <n v="0"/>
    <n v="0"/>
    <x v="1"/>
    <n v="0"/>
    <n v="0"/>
    <n v="0"/>
    <n v="0"/>
    <n v="0"/>
    <n v="0"/>
    <n v="0"/>
    <n v="0"/>
    <n v="0"/>
    <n v="0"/>
    <n v="0"/>
    <n v="0"/>
    <n v="-8.92"/>
    <n v="0"/>
    <n v="-252.6"/>
    <n v="-8.92"/>
  </r>
  <r>
    <n v="1"/>
    <d v="2021-10-01T00:00:00"/>
    <d v="2021-11-01T00:00:00"/>
    <n v="201"/>
    <x v="10"/>
    <n v="0"/>
    <n v="0"/>
    <n v="0.05"/>
    <n v="0"/>
    <n v="-261.52"/>
    <n v="0"/>
    <n v="0"/>
    <n v="0"/>
    <n v="0"/>
    <n v="0"/>
    <n v="0"/>
    <n v="0"/>
    <n v="0"/>
    <n v="0"/>
    <n v="-8.92"/>
    <n v="0"/>
    <s v="FT-3913-Furn &amp; Fix"/>
    <x v="27"/>
    <n v="16"/>
    <s v="Nat Gas General Plant"/>
    <s v="3913-Furn &amp; Fix"/>
    <n v="0"/>
    <n v="0"/>
    <x v="1"/>
    <n v="0"/>
    <n v="0"/>
    <n v="0"/>
    <n v="0"/>
    <n v="0"/>
    <n v="0"/>
    <n v="0"/>
    <n v="0"/>
    <n v="0"/>
    <n v="0"/>
    <n v="0"/>
    <n v="0"/>
    <n v="-8.92"/>
    <n v="0"/>
    <n v="-261.52"/>
    <n v="-8.92"/>
  </r>
  <r>
    <n v="1"/>
    <d v="2021-10-01T00:00:00"/>
    <d v="2021-11-01T00:00:00"/>
    <n v="202"/>
    <x v="9"/>
    <n v="4688.4799999999996"/>
    <n v="4688.4799999999996"/>
    <n v="0.1"/>
    <n v="39.07"/>
    <n v="829.49"/>
    <n v="0"/>
    <n v="0"/>
    <n v="0"/>
    <n v="0"/>
    <n v="0"/>
    <n v="0"/>
    <n v="0"/>
    <n v="0"/>
    <n v="0"/>
    <n v="5.75"/>
    <n v="0"/>
    <s v="FT-391S-Alloc Sys Software"/>
    <x v="30"/>
    <n v="16"/>
    <s v="Nat Gas General Plant"/>
    <s v="391-Office Furniture and Equipment"/>
    <n v="0"/>
    <n v="0"/>
    <x v="1"/>
    <n v="0"/>
    <n v="0"/>
    <n v="0"/>
    <n v="4688.4799999999996"/>
    <n v="0"/>
    <n v="0"/>
    <n v="0"/>
    <n v="0"/>
    <n v="0"/>
    <n v="0"/>
    <n v="0"/>
    <n v="39.07"/>
    <n v="44.82"/>
    <n v="0"/>
    <n v="829.49"/>
    <n v="44.82"/>
  </r>
  <r>
    <n v="1"/>
    <d v="2021-10-01T00:00:00"/>
    <d v="2021-11-01T00:00:00"/>
    <n v="202"/>
    <x v="10"/>
    <n v="4695.3599999999997"/>
    <n v="4695.3599999999997"/>
    <n v="0.1"/>
    <n v="39.130000000000003"/>
    <n v="874.37"/>
    <n v="0"/>
    <n v="0"/>
    <n v="0"/>
    <n v="0"/>
    <n v="0"/>
    <n v="0"/>
    <n v="0"/>
    <n v="0"/>
    <n v="0"/>
    <n v="5.75"/>
    <n v="0"/>
    <s v="FT-391S-Alloc Sys Software"/>
    <x v="30"/>
    <n v="16"/>
    <s v="Nat Gas General Plant"/>
    <s v="391-Office Furniture and Equipment"/>
    <n v="0"/>
    <n v="0"/>
    <x v="1"/>
    <n v="0"/>
    <n v="0"/>
    <n v="0"/>
    <n v="4695.3599999999997"/>
    <n v="0"/>
    <n v="0"/>
    <n v="0"/>
    <n v="0"/>
    <n v="0"/>
    <n v="0"/>
    <n v="0"/>
    <n v="39.130000000000003"/>
    <n v="44.88"/>
    <n v="0"/>
    <n v="874.37"/>
    <n v="44.88"/>
  </r>
  <r>
    <n v="1"/>
    <d v="2021-10-01T00:00:00"/>
    <d v="2021-11-01T00:00:00"/>
    <n v="203"/>
    <x v="9"/>
    <n v="0"/>
    <n v="0"/>
    <n v="0.17399999999999999"/>
    <n v="0"/>
    <n v="0"/>
    <n v="0"/>
    <n v="0"/>
    <n v="0"/>
    <n v="0"/>
    <n v="0"/>
    <n v="0"/>
    <n v="0"/>
    <n v="0"/>
    <n v="0"/>
    <n v="0"/>
    <n v="0"/>
    <s v="FT-3920-Transp Equip"/>
    <x v="34"/>
    <n v="16"/>
    <s v="Nat Gas General Plant"/>
    <s v="392-Transportation Equipme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203"/>
    <x v="10"/>
    <n v="0"/>
    <n v="0"/>
    <n v="0.17399999999999999"/>
    <n v="0"/>
    <n v="0"/>
    <n v="0"/>
    <n v="0"/>
    <n v="0"/>
    <n v="0"/>
    <n v="0"/>
    <n v="0"/>
    <n v="0"/>
    <n v="0"/>
    <n v="0"/>
    <n v="0"/>
    <n v="0"/>
    <s v="FT-3920-Transp Equip"/>
    <x v="34"/>
    <n v="16"/>
    <s v="Nat Gas General Plant"/>
    <s v="392-Transportation Equipme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0-01T00:00:00"/>
    <d v="2021-11-01T00:00:00"/>
    <n v="519"/>
    <x v="9"/>
    <n v="28000"/>
    <n v="28000"/>
    <n v="8.4000000000000005E-2"/>
    <n v="196"/>
    <n v="28000"/>
    <n v="0"/>
    <n v="0"/>
    <n v="-196"/>
    <n v="0"/>
    <n v="0"/>
    <n v="0"/>
    <n v="0"/>
    <n v="0"/>
    <n v="0"/>
    <n v="0"/>
    <n v="0"/>
    <s v="FT-3922-Lt Truck/Van"/>
    <x v="32"/>
    <n v="16"/>
    <s v="Nat Gas General Plant"/>
    <s v="3922-Trans-Light Trucks, Vans"/>
    <n v="0"/>
    <n v="0"/>
    <x v="1"/>
    <n v="0"/>
    <n v="0"/>
    <n v="0"/>
    <n v="28000"/>
    <n v="0"/>
    <n v="0"/>
    <n v="0"/>
    <n v="0"/>
    <n v="0"/>
    <n v="0"/>
    <n v="0"/>
    <n v="0"/>
    <n v="0"/>
    <n v="0"/>
    <n v="28000"/>
    <n v="0"/>
  </r>
  <r>
    <n v="1"/>
    <d v="2021-10-01T00:00:00"/>
    <d v="2021-11-01T00:00:00"/>
    <n v="519"/>
    <x v="10"/>
    <n v="28000"/>
    <n v="28000"/>
    <n v="8.4000000000000005E-2"/>
    <n v="196"/>
    <n v="28000"/>
    <n v="0"/>
    <n v="0"/>
    <n v="-196"/>
    <n v="0"/>
    <n v="0"/>
    <n v="0"/>
    <n v="0"/>
    <n v="0"/>
    <n v="0"/>
    <n v="0"/>
    <n v="0"/>
    <s v="FT-3922-Lt Truck/Van"/>
    <x v="32"/>
    <n v="16"/>
    <s v="Nat Gas General Plant"/>
    <s v="3922-Trans-Light Trucks, Vans"/>
    <n v="0"/>
    <n v="0"/>
    <x v="1"/>
    <n v="0"/>
    <n v="0"/>
    <n v="0"/>
    <n v="28000"/>
    <n v="0"/>
    <n v="0"/>
    <n v="0"/>
    <n v="0"/>
    <n v="0"/>
    <n v="0"/>
    <n v="0"/>
    <n v="0"/>
    <n v="0"/>
    <n v="0"/>
    <n v="28000"/>
    <n v="0"/>
  </r>
  <r>
    <n v="1"/>
    <d v="2021-12-01T00:00:00"/>
    <d v="2021-12-01T00:00:00"/>
    <n v="515"/>
    <x v="11"/>
    <n v="23328.06"/>
    <n v="23328.06"/>
    <n v="0.03"/>
    <n v="58.32"/>
    <n v="23328.06"/>
    <n v="0"/>
    <n v="0"/>
    <n v="-58.32"/>
    <n v="0"/>
    <n v="0"/>
    <n v="0"/>
    <n v="0"/>
    <n v="0"/>
    <n v="0"/>
    <n v="0"/>
    <n v="0"/>
    <s v="CF-3010-Organization"/>
    <x v="0"/>
    <n v="4"/>
    <s v="Common Intangible Plant"/>
    <s v="301-Organization"/>
    <n v="0"/>
    <n v="0"/>
    <x v="0"/>
    <n v="0"/>
    <n v="0"/>
    <n v="0"/>
    <n v="23328.06"/>
    <n v="0"/>
    <n v="0"/>
    <n v="0"/>
    <n v="0"/>
    <n v="0"/>
    <n v="0"/>
    <n v="0"/>
    <n v="0"/>
    <n v="0"/>
    <n v="0"/>
    <n v="23328.06"/>
    <n v="0"/>
  </r>
  <r>
    <n v="1"/>
    <d v="2021-12-01T00:00:00"/>
    <d v="2021-12-01T00:00:00"/>
    <n v="422"/>
    <x v="11"/>
    <n v="25081.87"/>
    <n v="25081.87"/>
    <n v="0"/>
    <n v="0"/>
    <n v="0"/>
    <n v="0"/>
    <n v="0"/>
    <n v="0"/>
    <n v="0"/>
    <n v="0"/>
    <n v="0"/>
    <n v="0"/>
    <n v="0"/>
    <n v="0"/>
    <n v="0"/>
    <n v="0"/>
    <s v="CF-3050-Struc&amp;Impr"/>
    <x v="1"/>
    <n v="14"/>
    <s v="Manufactured Gas Production Plant"/>
    <s v="304-G-Land and Land Rights"/>
    <n v="0"/>
    <n v="0"/>
    <x v="0"/>
    <n v="0"/>
    <n v="0"/>
    <n v="0"/>
    <n v="25081.87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424"/>
    <x v="11"/>
    <n v="0"/>
    <n v="0"/>
    <n v="5.5E-2"/>
    <n v="0"/>
    <n v="0"/>
    <n v="0"/>
    <n v="0"/>
    <n v="0"/>
    <n v="0"/>
    <n v="0"/>
    <n v="0"/>
    <n v="0"/>
    <n v="0"/>
    <n v="0"/>
    <n v="0"/>
    <n v="0"/>
    <s v="CF-3741-Land Rights"/>
    <x v="2"/>
    <n v="15"/>
    <s v="Nat Gas Distribution Plant"/>
    <s v="3741-Land Rights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423"/>
    <x v="11"/>
    <n v="212190.55"/>
    <n v="212190.55"/>
    <n v="0"/>
    <n v="0"/>
    <n v="0"/>
    <n v="0"/>
    <n v="0"/>
    <n v="0"/>
    <n v="0"/>
    <n v="0"/>
    <n v="0"/>
    <n v="0"/>
    <n v="0"/>
    <n v="0"/>
    <n v="0"/>
    <n v="0"/>
    <s v="CF-3740-Land &amp; Land Rights"/>
    <x v="3"/>
    <n v="15"/>
    <s v="Nat Gas Distribution Plant"/>
    <s v="374-Land - Distribution"/>
    <n v="0"/>
    <n v="0"/>
    <x v="0"/>
    <n v="0"/>
    <n v="0"/>
    <n v="0"/>
    <n v="212190.55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425"/>
    <x v="11"/>
    <n v="812136.78"/>
    <n v="812136.78"/>
    <n v="2.5000000000000001E-2"/>
    <n v="1691.95"/>
    <n v="266181"/>
    <n v="0"/>
    <n v="0"/>
    <n v="0"/>
    <n v="0"/>
    <n v="0"/>
    <n v="0"/>
    <n v="0"/>
    <n v="0"/>
    <n v="0"/>
    <n v="0"/>
    <n v="0"/>
    <s v="CF-3750-Struc&amp;Impr"/>
    <x v="4"/>
    <n v="15"/>
    <s v="Nat Gas Distribution Plant"/>
    <s v="375-Structures and Improvements"/>
    <n v="0"/>
    <n v="0"/>
    <x v="0"/>
    <n v="0"/>
    <n v="15724.92"/>
    <n v="0"/>
    <n v="812136.78"/>
    <n v="0"/>
    <n v="0"/>
    <n v="0"/>
    <n v="0"/>
    <n v="0"/>
    <n v="0"/>
    <n v="0"/>
    <n v="1691.95"/>
    <n v="1691.95"/>
    <n v="0"/>
    <n v="281905.91999999998"/>
    <n v="1691.95"/>
  </r>
  <r>
    <n v="1"/>
    <d v="2021-12-01T00:00:00"/>
    <d v="2021-12-01T00:00:00"/>
    <n v="426"/>
    <x v="11"/>
    <n v="35764934.020000003"/>
    <n v="35764934.020000003"/>
    <n v="1.8100000000000002E-2"/>
    <n v="53945.440000000002"/>
    <n v="8744751.5099999998"/>
    <n v="0"/>
    <n v="-31432.5"/>
    <n v="0"/>
    <n v="0"/>
    <n v="0"/>
    <n v="0"/>
    <n v="0"/>
    <n v="0"/>
    <n v="0"/>
    <n v="0"/>
    <n v="0"/>
    <s v="CF-3761-Mains PL"/>
    <x v="5"/>
    <n v="15"/>
    <s v="Nat Gas Distribution Plant"/>
    <s v="3761-Mains - Plastic"/>
    <n v="0"/>
    <n v="-4930.92"/>
    <x v="0"/>
    <n v="8643.19"/>
    <n v="2704307.26"/>
    <n v="2.8999999999999998E-3"/>
    <n v="35764934.020000003"/>
    <n v="0"/>
    <n v="0"/>
    <n v="0"/>
    <n v="0"/>
    <n v="0"/>
    <n v="0"/>
    <n v="8643.19"/>
    <n v="53945.440000000002"/>
    <n v="53945.440000000002"/>
    <n v="8643.19"/>
    <n v="11449058.77"/>
    <n v="62588.630000000005"/>
  </r>
  <r>
    <n v="1"/>
    <d v="2021-12-01T00:00:00"/>
    <d v="2021-12-01T00:00:00"/>
    <n v="427"/>
    <x v="11"/>
    <n v="21896353.600000001"/>
    <n v="21896353.600000001"/>
    <n v="1.719E-2"/>
    <n v="31366.53"/>
    <n v="6456927.0700000003"/>
    <n v="0"/>
    <n v="-59395.28"/>
    <n v="0"/>
    <n v="0"/>
    <n v="0"/>
    <n v="0"/>
    <n v="0"/>
    <n v="0"/>
    <n v="0"/>
    <n v="0"/>
    <n v="0"/>
    <s v="CF-3762-Mains ST"/>
    <x v="6"/>
    <n v="15"/>
    <s v="Nat Gas Distribution Plant"/>
    <s v="3762-Mains - Other"/>
    <n v="0"/>
    <n v="-47924.91"/>
    <x v="0"/>
    <n v="8776.7900000000009"/>
    <n v="22362.81"/>
    <n v="4.81E-3"/>
    <n v="21896353.600000001"/>
    <n v="0"/>
    <n v="0"/>
    <n v="0"/>
    <n v="0"/>
    <n v="0"/>
    <n v="0"/>
    <n v="8776.7900000000009"/>
    <n v="31366.53"/>
    <n v="31366.53"/>
    <n v="8776.7900000000009"/>
    <n v="6479289.8799999999"/>
    <n v="40143.32"/>
  </r>
  <r>
    <n v="1"/>
    <d v="2021-12-01T00:00:00"/>
    <d v="2021-12-01T00:00:00"/>
    <n v="428"/>
    <x v="11"/>
    <n v="38148544.289999999"/>
    <n v="38148544.289999999"/>
    <n v="1.8100000000000002E-2"/>
    <n v="57540.72"/>
    <n v="3722090.92"/>
    <n v="0"/>
    <n v="-77548.97"/>
    <n v="0"/>
    <n v="0"/>
    <n v="0"/>
    <n v="0"/>
    <n v="0"/>
    <n v="0"/>
    <n v="0"/>
    <n v="0"/>
    <n v="0"/>
    <s v="CF-376G-Mains GRIP"/>
    <x v="7"/>
    <n v="15"/>
    <s v="Nat Gas Distribution Plant"/>
    <s v="376G-Mains Plastic-GRIP"/>
    <n v="0"/>
    <n v="0"/>
    <x v="0"/>
    <n v="9219.23"/>
    <n v="190015.93"/>
    <n v="2.8999999999999998E-3"/>
    <n v="38148544.289999999"/>
    <n v="0"/>
    <n v="0"/>
    <n v="0"/>
    <n v="0"/>
    <n v="0"/>
    <n v="0"/>
    <n v="9219.23"/>
    <n v="57540.72"/>
    <n v="57540.72"/>
    <n v="9219.23"/>
    <n v="3912106.85"/>
    <n v="66759.95"/>
  </r>
  <r>
    <n v="1"/>
    <d v="2021-12-01T00:00:00"/>
    <d v="2021-12-01T00:00:00"/>
    <n v="429"/>
    <x v="11"/>
    <n v="2874480.33"/>
    <n v="2874480.33"/>
    <n v="3.3329999999999999E-2"/>
    <n v="7983.87"/>
    <n v="1004286.96"/>
    <n v="0"/>
    <n v="0"/>
    <n v="0"/>
    <n v="0"/>
    <n v="0"/>
    <n v="0"/>
    <n v="0"/>
    <n v="0"/>
    <n v="0"/>
    <n v="0"/>
    <n v="0"/>
    <s v="CF-3780-M&amp;R Stat Eq-Gen"/>
    <x v="8"/>
    <n v="15"/>
    <s v="Nat Gas Distribution Plant"/>
    <s v="378-M&amp;R Stat Equip-Gen"/>
    <n v="0"/>
    <n v="0"/>
    <x v="0"/>
    <n v="400.03"/>
    <n v="1774.67"/>
    <n v="1.67E-3"/>
    <n v="2874480.33"/>
    <n v="0"/>
    <n v="0"/>
    <n v="0"/>
    <n v="0"/>
    <n v="0"/>
    <n v="0"/>
    <n v="400.03000000000003"/>
    <n v="7983.87"/>
    <n v="7983.87"/>
    <n v="400.03"/>
    <n v="1006061.63"/>
    <n v="8383.9"/>
  </r>
  <r>
    <n v="1"/>
    <d v="2021-12-01T00:00:00"/>
    <d v="2021-12-01T00:00:00"/>
    <n v="430"/>
    <x v="11"/>
    <n v="7696692.21"/>
    <n v="7696692.21"/>
    <n v="2.9520000000000001E-2"/>
    <n v="18933.86"/>
    <n v="3033181.98"/>
    <n v="0"/>
    <n v="0"/>
    <n v="0"/>
    <n v="0"/>
    <n v="0"/>
    <n v="0"/>
    <n v="0"/>
    <n v="0"/>
    <n v="0"/>
    <n v="0"/>
    <n v="0"/>
    <s v="CF-3790-M&amp;R Stat Eq-CGate"/>
    <x v="9"/>
    <n v="15"/>
    <s v="Nat Gas Distribution Plant"/>
    <s v="379-M&amp;R Stat Equip-Cgate"/>
    <n v="0"/>
    <n v="0"/>
    <x v="0"/>
    <n v="949.26"/>
    <n v="141091.71"/>
    <n v="1.48E-3"/>
    <n v="7696692.21"/>
    <n v="0"/>
    <n v="0"/>
    <n v="0"/>
    <n v="0"/>
    <n v="0"/>
    <n v="0"/>
    <n v="949.26"/>
    <n v="18933.86"/>
    <n v="18933.86"/>
    <n v="949.26"/>
    <n v="3174273.69"/>
    <n v="19883.12"/>
  </r>
  <r>
    <n v="1"/>
    <d v="2021-12-01T00:00:00"/>
    <d v="2021-12-01T00:00:00"/>
    <n v="431"/>
    <x v="11"/>
    <n v="16941799.670000002"/>
    <n v="16941799.670000002"/>
    <n v="1.8030000000000001E-2"/>
    <n v="25455.05"/>
    <n v="2778401.87"/>
    <n v="0"/>
    <n v="0"/>
    <n v="0"/>
    <n v="0"/>
    <n v="0"/>
    <n v="0"/>
    <n v="0"/>
    <n v="0"/>
    <n v="0"/>
    <n v="0"/>
    <n v="0"/>
    <s v="CF-3801-Services PL"/>
    <x v="10"/>
    <n v="15"/>
    <s v="Nat Gas Distribution Plant"/>
    <s v="3801-Services - Plastic"/>
    <n v="0"/>
    <n v="-10469.530000000001"/>
    <x v="0"/>
    <n v="5604.91"/>
    <n v="993532.75"/>
    <n v="3.9699999999999996E-3"/>
    <n v="16941799.670000002"/>
    <n v="0"/>
    <n v="0"/>
    <n v="0"/>
    <n v="0"/>
    <n v="0"/>
    <n v="0"/>
    <n v="5604.91"/>
    <n v="25455.05"/>
    <n v="25455.05"/>
    <n v="5604.91"/>
    <n v="3771934.62"/>
    <n v="31059.96"/>
  </r>
  <r>
    <n v="1"/>
    <d v="2021-12-01T00:00:00"/>
    <d v="2021-12-01T00:00:00"/>
    <n v="432"/>
    <x v="11"/>
    <n v="32733.81"/>
    <n v="32733.81"/>
    <n v="4.0890000000000003E-2"/>
    <n v="111.54"/>
    <n v="-419821.77"/>
    <n v="0"/>
    <n v="-2528.06"/>
    <n v="0"/>
    <n v="0"/>
    <n v="0"/>
    <n v="0"/>
    <n v="0"/>
    <n v="0"/>
    <n v="0"/>
    <n v="0"/>
    <n v="0"/>
    <s v="CF-3802-Services ST"/>
    <x v="11"/>
    <n v="15"/>
    <s v="Nat Gas Distribution Plant"/>
    <s v="3802-Services - Other"/>
    <n v="0"/>
    <n v="0"/>
    <x v="0"/>
    <n v="139.41999999999999"/>
    <n v="49276.99"/>
    <n v="5.1110000000000003E-2"/>
    <n v="32733.81"/>
    <n v="0"/>
    <n v="0"/>
    <n v="0"/>
    <n v="0"/>
    <n v="0"/>
    <n v="0"/>
    <n v="139.42000000000002"/>
    <n v="111.54"/>
    <n v="111.54"/>
    <n v="139.41999999999999"/>
    <n v="-370544.78"/>
    <n v="250.95999999999998"/>
  </r>
  <r>
    <n v="1"/>
    <d v="2021-12-01T00:00:00"/>
    <d v="2021-12-01T00:00:00"/>
    <n v="433"/>
    <x v="11"/>
    <n v="3776644.13"/>
    <n v="3776644.13"/>
    <n v="1.8030000000000001E-2"/>
    <n v="5674.41"/>
    <n v="331158.77"/>
    <n v="0"/>
    <n v="0"/>
    <n v="0"/>
    <n v="0"/>
    <n v="0"/>
    <n v="0"/>
    <n v="0"/>
    <n v="0"/>
    <n v="0"/>
    <n v="0"/>
    <n v="0"/>
    <s v="CF-380G-Services GRIP"/>
    <x v="12"/>
    <n v="15"/>
    <s v="Nat Gas Distribution Plant"/>
    <s v="380G-Services Plastic-GRIP"/>
    <n v="0"/>
    <n v="0"/>
    <x v="0"/>
    <n v="1249.44"/>
    <n v="41369.64"/>
    <n v="3.9699999999999996E-3"/>
    <n v="3776644.13"/>
    <n v="0"/>
    <n v="0"/>
    <n v="0"/>
    <n v="0"/>
    <n v="0"/>
    <n v="0"/>
    <n v="1249.44"/>
    <n v="5674.41"/>
    <n v="5674.41"/>
    <n v="1249.44"/>
    <n v="372528.41000000003"/>
    <n v="6923.85"/>
  </r>
  <r>
    <n v="1"/>
    <d v="2021-12-01T00:00:00"/>
    <d v="2021-12-01T00:00:00"/>
    <n v="434"/>
    <x v="11"/>
    <n v="6595808.7999999998"/>
    <n v="6595808.7999999998"/>
    <n v="3.5999999999999997E-2"/>
    <n v="19787.43"/>
    <n v="1738626.98"/>
    <n v="0"/>
    <n v="0"/>
    <n v="0"/>
    <n v="0"/>
    <n v="0"/>
    <n v="0"/>
    <n v="0"/>
    <n v="0"/>
    <n v="0"/>
    <n v="0"/>
    <n v="0"/>
    <s v="CF-3810-Meters"/>
    <x v="13"/>
    <n v="15"/>
    <s v="Nat Gas Distribution Plant"/>
    <s v="381-Meters"/>
    <n v="0"/>
    <n v="-8733.75"/>
    <x v="0"/>
    <n v="0"/>
    <n v="0"/>
    <n v="0"/>
    <n v="6595808.7999999998"/>
    <n v="0"/>
    <n v="0"/>
    <n v="0"/>
    <n v="0"/>
    <n v="0"/>
    <n v="0"/>
    <n v="0"/>
    <n v="19787.43"/>
    <n v="19787.43"/>
    <n v="0"/>
    <n v="1738626.98"/>
    <n v="19787.43"/>
  </r>
  <r>
    <n v="1"/>
    <d v="2021-12-01T00:00:00"/>
    <d v="2021-12-01T00:00:00"/>
    <n v="435"/>
    <x v="11"/>
    <n v="2216410.7599999998"/>
    <n v="2216410.7599999998"/>
    <n v="4.2999999999999997E-2"/>
    <n v="7942.14"/>
    <n v="1355967.3"/>
    <n v="2106.66"/>
    <n v="0"/>
    <n v="0"/>
    <n v="0"/>
    <n v="0"/>
    <n v="0"/>
    <n v="0"/>
    <n v="0"/>
    <n v="6363.04"/>
    <n v="0"/>
    <n v="0"/>
    <s v="CF-3811-Meters-MTU/DCU"/>
    <x v="14"/>
    <n v="15"/>
    <s v="Nat Gas Distribution Plant"/>
    <s v="381-Meters"/>
    <n v="0"/>
    <n v="0"/>
    <x v="0"/>
    <n v="0"/>
    <n v="0"/>
    <n v="0"/>
    <n v="2216410.7599999998"/>
    <n v="0"/>
    <n v="0"/>
    <n v="0"/>
    <n v="0"/>
    <n v="0"/>
    <n v="0"/>
    <n v="0"/>
    <n v="10048.800000000001"/>
    <n v="10048.799999999999"/>
    <n v="0"/>
    <n v="1355967.3"/>
    <n v="10048.799999999999"/>
  </r>
  <r>
    <n v="1"/>
    <d v="2021-12-01T00:00:00"/>
    <d v="2021-12-01T00:00:00"/>
    <n v="436"/>
    <x v="11"/>
    <n v="5404625.7800000003"/>
    <n v="5404625.7800000003"/>
    <n v="2.9090000000000001E-2"/>
    <n v="13101.71"/>
    <n v="1594219.86"/>
    <n v="0"/>
    <n v="-1837.76"/>
    <n v="0"/>
    <n v="0"/>
    <n v="0"/>
    <n v="0"/>
    <n v="0"/>
    <n v="0"/>
    <n v="0"/>
    <n v="0"/>
    <n v="0"/>
    <s v="CF-3820-Meter Installs"/>
    <x v="15"/>
    <n v="15"/>
    <s v="Nat Gas Distribution Plant"/>
    <s v="382-Meter Installations"/>
    <n v="0"/>
    <n v="0"/>
    <x v="0"/>
    <n v="1310.6199999999999"/>
    <n v="24714.11"/>
    <n v="2.9099999999999998E-3"/>
    <n v="5404625.7800000003"/>
    <n v="0"/>
    <n v="0"/>
    <n v="0"/>
    <n v="0"/>
    <n v="0"/>
    <n v="0"/>
    <n v="1310.6200000000001"/>
    <n v="13101.710000000001"/>
    <n v="13101.71"/>
    <n v="1310.6199999999999"/>
    <n v="1618933.9700000002"/>
    <n v="14412.329999999998"/>
  </r>
  <r>
    <n v="1"/>
    <d v="2021-12-01T00:00:00"/>
    <d v="2021-12-01T00:00:00"/>
    <n v="437"/>
    <x v="11"/>
    <n v="593040.09"/>
    <n v="593040.09"/>
    <n v="2.3640000000000001E-2"/>
    <n v="1168.29"/>
    <n v="256801.79"/>
    <n v="0"/>
    <n v="0"/>
    <n v="0"/>
    <n v="0"/>
    <n v="0"/>
    <n v="0"/>
    <n v="0"/>
    <n v="0"/>
    <n v="0"/>
    <n v="0"/>
    <n v="0"/>
    <s v="CF-3821-Meter Installs-MTU/DCU"/>
    <x v="16"/>
    <n v="15"/>
    <s v="Nat Gas Distribution Plant"/>
    <s v="382-Meter Installations"/>
    <n v="0"/>
    <n v="0"/>
    <x v="0"/>
    <n v="116.63"/>
    <n v="11224.6"/>
    <n v="2.3600000000000001E-3"/>
    <n v="593040.09"/>
    <n v="0"/>
    <n v="0"/>
    <n v="0"/>
    <n v="0"/>
    <n v="0"/>
    <n v="0"/>
    <n v="116.63"/>
    <n v="1168.29"/>
    <n v="1168.29"/>
    <n v="116.63"/>
    <n v="268026.39"/>
    <n v="1284.92"/>
  </r>
  <r>
    <n v="1"/>
    <d v="2021-12-01T00:00:00"/>
    <d v="2021-12-01T00:00:00"/>
    <n v="438"/>
    <x v="11"/>
    <n v="1966789.58"/>
    <n v="1966789.58"/>
    <n v="3.3000000000000002E-2"/>
    <n v="5408.67"/>
    <n v="979376.32"/>
    <n v="0"/>
    <n v="0"/>
    <n v="0"/>
    <n v="0"/>
    <n v="0"/>
    <n v="0"/>
    <n v="0"/>
    <n v="0"/>
    <n v="0"/>
    <n v="0"/>
    <n v="0"/>
    <s v="CF-3830-House Reg"/>
    <x v="17"/>
    <n v="15"/>
    <s v="Nat Gas Distribution Plant"/>
    <s v="383-House Regulators"/>
    <n v="0"/>
    <n v="0"/>
    <x v="0"/>
    <n v="0"/>
    <n v="0"/>
    <n v="0"/>
    <n v="1966789.58"/>
    <n v="0"/>
    <n v="0"/>
    <n v="0"/>
    <n v="0"/>
    <n v="0"/>
    <n v="0"/>
    <n v="0"/>
    <n v="5408.67"/>
    <n v="5408.67"/>
    <n v="0"/>
    <n v="979376.32"/>
    <n v="5408.67"/>
  </r>
  <r>
    <n v="1"/>
    <d v="2021-12-01T00:00:00"/>
    <d v="2021-12-01T00:00:00"/>
    <n v="439"/>
    <x v="11"/>
    <n v="10001.719999999999"/>
    <n v="10001.719999999999"/>
    <n v="2.7E-2"/>
    <n v="22.5"/>
    <n v="48.87"/>
    <n v="0"/>
    <n v="0"/>
    <n v="0"/>
    <n v="0"/>
    <n v="0"/>
    <n v="0"/>
    <n v="0"/>
    <n v="0"/>
    <n v="0"/>
    <n v="0"/>
    <n v="0"/>
    <s v="CF-3840-House Reg Installs"/>
    <x v="18"/>
    <n v="15"/>
    <s v="Nat Gas Distribution Plant"/>
    <s v="384-House Reg Installations"/>
    <n v="0"/>
    <n v="0"/>
    <x v="0"/>
    <n v="0"/>
    <n v="0"/>
    <n v="0"/>
    <n v="10001.719999999999"/>
    <n v="0"/>
    <n v="0"/>
    <n v="0"/>
    <n v="0"/>
    <n v="0"/>
    <n v="0"/>
    <n v="0"/>
    <n v="22.5"/>
    <n v="22.5"/>
    <n v="0"/>
    <n v="48.87"/>
    <n v="22.5"/>
  </r>
  <r>
    <n v="1"/>
    <d v="2021-12-01T00:00:00"/>
    <d v="2021-12-01T00:00:00"/>
    <n v="440"/>
    <x v="11"/>
    <n v="1735689.87"/>
    <n v="1735689.87"/>
    <n v="2.3E-2"/>
    <n v="3326.74"/>
    <n v="1121463.1599999999"/>
    <n v="0"/>
    <n v="0"/>
    <n v="0"/>
    <n v="0"/>
    <n v="0"/>
    <n v="0"/>
    <n v="0"/>
    <n v="0"/>
    <n v="0"/>
    <n v="0"/>
    <n v="0"/>
    <s v="CF-3850-M&amp;R Stat Eq-Ind"/>
    <x v="19"/>
    <n v="15"/>
    <s v="Nat Gas Distribution Plant"/>
    <s v="385-Industrial M&amp;R Stat Equip"/>
    <n v="0"/>
    <n v="0"/>
    <x v="0"/>
    <n v="0"/>
    <n v="-37671.480000000003"/>
    <n v="0"/>
    <n v="1735689.87"/>
    <n v="0"/>
    <n v="0"/>
    <n v="0"/>
    <n v="0"/>
    <n v="0"/>
    <n v="0"/>
    <n v="0"/>
    <n v="3326.7400000000002"/>
    <n v="3326.74"/>
    <n v="0"/>
    <n v="1083791.68"/>
    <n v="3326.74"/>
  </r>
  <r>
    <n v="1"/>
    <d v="2021-12-01T00:00:00"/>
    <d v="2021-12-01T00:00:00"/>
    <n v="441"/>
    <x v="11"/>
    <n v="1129918.3899999999"/>
    <n v="1129918.3899999999"/>
    <n v="0.04"/>
    <n v="3766.39"/>
    <n v="675177.26"/>
    <n v="0"/>
    <n v="0"/>
    <n v="0"/>
    <n v="0"/>
    <n v="0"/>
    <n v="0"/>
    <n v="0"/>
    <n v="0"/>
    <n v="0"/>
    <n v="0"/>
    <n v="0"/>
    <s v="CF-3870-Other Eq"/>
    <x v="20"/>
    <n v="15"/>
    <s v="Nat Gas Distribution Plant"/>
    <s v="387-Other Equipment"/>
    <n v="0"/>
    <n v="0"/>
    <x v="0"/>
    <n v="0"/>
    <n v="3936.04"/>
    <n v="0"/>
    <n v="1129918.3899999999"/>
    <n v="0"/>
    <n v="0"/>
    <n v="0"/>
    <n v="0"/>
    <n v="0"/>
    <n v="0"/>
    <n v="0"/>
    <n v="3766.39"/>
    <n v="3766.39"/>
    <n v="0"/>
    <n v="679113.3"/>
    <n v="3766.39"/>
  </r>
  <r>
    <n v="1"/>
    <d v="2021-12-01T00:00:00"/>
    <d v="2021-12-01T00:00:00"/>
    <n v="442"/>
    <x v="11"/>
    <n v="8060"/>
    <n v="8060"/>
    <n v="0"/>
    <n v="0"/>
    <n v="1318.13"/>
    <n v="0"/>
    <n v="0"/>
    <n v="0"/>
    <n v="0"/>
    <n v="0"/>
    <n v="0"/>
    <n v="0"/>
    <n v="0"/>
    <n v="0"/>
    <n v="0"/>
    <n v="0"/>
    <s v="CF-3890-Land &amp; Land Rights"/>
    <x v="21"/>
    <n v="16"/>
    <s v="Nat Gas General Plant"/>
    <s v="389-Land - General"/>
    <n v="0"/>
    <n v="0"/>
    <x v="0"/>
    <n v="0"/>
    <n v="0"/>
    <n v="0"/>
    <n v="8060"/>
    <n v="0"/>
    <n v="0"/>
    <n v="0"/>
    <n v="0"/>
    <n v="0"/>
    <n v="0"/>
    <n v="0"/>
    <n v="0"/>
    <n v="0"/>
    <n v="0"/>
    <n v="1318.13"/>
    <n v="0"/>
  </r>
  <r>
    <n v="1"/>
    <d v="2021-12-01T00:00:00"/>
    <d v="2021-12-01T00:00:00"/>
    <n v="443"/>
    <x v="11"/>
    <n v="16463.04"/>
    <n v="16463.04"/>
    <n v="0"/>
    <n v="0"/>
    <n v="0"/>
    <n v="0"/>
    <n v="0"/>
    <n v="0"/>
    <n v="0"/>
    <n v="0"/>
    <n v="0"/>
    <n v="0"/>
    <n v="0"/>
    <n v="0"/>
    <n v="0"/>
    <n v="0"/>
    <s v="CF-389A-Alloc Land-FB"/>
    <x v="22"/>
    <n v="16"/>
    <s v="Nat Gas General Plant"/>
    <s v="389-Land - General"/>
    <n v="0"/>
    <n v="0"/>
    <x v="0"/>
    <n v="0"/>
    <n v="0"/>
    <n v="0"/>
    <n v="16463.04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444"/>
    <x v="11"/>
    <n v="103080.34"/>
    <n v="103080.34"/>
    <n v="2.3E-2"/>
    <n v="197.57"/>
    <n v="-178437.73"/>
    <n v="0"/>
    <n v="0"/>
    <n v="0"/>
    <n v="0"/>
    <n v="0"/>
    <n v="0"/>
    <n v="0"/>
    <n v="0"/>
    <n v="0"/>
    <n v="0"/>
    <n v="0"/>
    <s v="CF-3900-Struc&amp;Impr"/>
    <x v="23"/>
    <n v="16"/>
    <s v="Nat Gas General Plant"/>
    <s v="390-Structures and Improvements"/>
    <n v="0"/>
    <n v="0"/>
    <x v="0"/>
    <n v="0"/>
    <n v="0"/>
    <n v="0"/>
    <n v="103080.34"/>
    <n v="0"/>
    <n v="0"/>
    <n v="0"/>
    <n v="0"/>
    <n v="0"/>
    <n v="0"/>
    <n v="0"/>
    <n v="197.57"/>
    <n v="197.57"/>
    <n v="0"/>
    <n v="-178437.73"/>
    <n v="197.57"/>
  </r>
  <r>
    <n v="1"/>
    <d v="2021-12-01T00:00:00"/>
    <d v="2021-12-01T00:00:00"/>
    <n v="445"/>
    <x v="11"/>
    <n v="52132.36"/>
    <n v="52132.36"/>
    <n v="2.3E-2"/>
    <n v="99.92"/>
    <n v="8799.4"/>
    <n v="0"/>
    <n v="0"/>
    <n v="0"/>
    <n v="0"/>
    <n v="0"/>
    <n v="0"/>
    <n v="0"/>
    <n v="0"/>
    <n v="0"/>
    <n v="0"/>
    <n v="0"/>
    <s v="CF-390A-Alloc Struc&amp;Impr"/>
    <x v="24"/>
    <n v="16"/>
    <s v="Nat Gas General Plant"/>
    <s v="390-Structures and Improvements"/>
    <n v="0"/>
    <n v="0"/>
    <x v="0"/>
    <n v="0"/>
    <n v="0"/>
    <n v="0"/>
    <n v="52132.36"/>
    <n v="0"/>
    <n v="0"/>
    <n v="0"/>
    <n v="0"/>
    <n v="0"/>
    <n v="0"/>
    <n v="0"/>
    <n v="99.92"/>
    <n v="99.92"/>
    <n v="0"/>
    <n v="8799.4"/>
    <n v="99.92"/>
  </r>
  <r>
    <n v="1"/>
    <d v="2021-12-01T00:00:00"/>
    <d v="2021-12-01T00:00:00"/>
    <n v="446"/>
    <x v="11"/>
    <n v="66286.11"/>
    <n v="66286.11"/>
    <n v="7.1428569999999997E-2"/>
    <n v="394.56"/>
    <n v="458114.44"/>
    <n v="0"/>
    <n v="0"/>
    <n v="-394.56"/>
    <n v="0"/>
    <n v="0"/>
    <n v="0"/>
    <n v="0"/>
    <n v="0"/>
    <n v="0"/>
    <n v="-117658.71"/>
    <n v="0"/>
    <s v="CF-3910-Offc Furn &amp; Eq"/>
    <x v="25"/>
    <n v="16"/>
    <s v="Nat Gas General Plant"/>
    <s v="3910-Office Furniture"/>
    <n v="0"/>
    <n v="-1454.07"/>
    <x v="0"/>
    <n v="0"/>
    <n v="0"/>
    <n v="0"/>
    <n v="66286.11"/>
    <n v="0"/>
    <n v="0"/>
    <n v="0"/>
    <n v="0"/>
    <n v="0"/>
    <n v="0"/>
    <n v="0"/>
    <n v="0"/>
    <n v="-117658.71"/>
    <n v="0"/>
    <n v="458114.44"/>
    <n v="-117658.71"/>
  </r>
  <r>
    <n v="1"/>
    <d v="2021-12-01T00:00:00"/>
    <d v="2021-12-01T00:00:00"/>
    <n v="447"/>
    <x v="11"/>
    <n v="60038.52"/>
    <n v="60038.52"/>
    <n v="0.1"/>
    <n v="500.32"/>
    <n v="-103463.88"/>
    <n v="0"/>
    <n v="0"/>
    <n v="0"/>
    <n v="0"/>
    <n v="0"/>
    <n v="0"/>
    <n v="0"/>
    <n v="0"/>
    <n v="0"/>
    <n v="-27707.43"/>
    <n v="0"/>
    <s v="CF-3912-Comp Hdwr"/>
    <x v="26"/>
    <n v="16"/>
    <s v="Nat Gas General Plant"/>
    <s v="3912-Comp Hdwr"/>
    <n v="0"/>
    <n v="0"/>
    <x v="0"/>
    <n v="0"/>
    <n v="0"/>
    <n v="0"/>
    <n v="60038.52"/>
    <n v="0"/>
    <n v="0"/>
    <n v="0"/>
    <n v="0"/>
    <n v="0"/>
    <n v="0"/>
    <n v="0"/>
    <n v="500.32"/>
    <n v="-27207.11"/>
    <n v="0"/>
    <n v="-103463.88"/>
    <n v="-27207.11"/>
  </r>
  <r>
    <n v="1"/>
    <d v="2021-12-01T00:00:00"/>
    <d v="2021-12-01T00:00:00"/>
    <n v="448"/>
    <x v="11"/>
    <n v="111291.03"/>
    <n v="111291.03"/>
    <n v="0.05"/>
    <n v="463.71"/>
    <n v="67490.91"/>
    <n v="0"/>
    <n v="0"/>
    <n v="0"/>
    <n v="0"/>
    <n v="0"/>
    <n v="0"/>
    <n v="0"/>
    <n v="0"/>
    <n v="0"/>
    <n v="150400.98000000001"/>
    <n v="0"/>
    <s v="CF-3913-Furn &amp; Fix"/>
    <x v="27"/>
    <n v="16"/>
    <s v="Nat Gas General Plant"/>
    <s v="3913-Furn &amp; Fix"/>
    <n v="0"/>
    <n v="0"/>
    <x v="0"/>
    <n v="0"/>
    <n v="0"/>
    <n v="0"/>
    <n v="111291.03"/>
    <n v="0"/>
    <n v="0"/>
    <n v="0"/>
    <n v="0"/>
    <n v="0"/>
    <n v="0"/>
    <n v="0"/>
    <n v="463.71000000000004"/>
    <n v="150864.69"/>
    <n v="0"/>
    <n v="67490.91"/>
    <n v="150864.69"/>
  </r>
  <r>
    <n v="1"/>
    <d v="2021-12-01T00:00:00"/>
    <d v="2021-12-01T00:00:00"/>
    <n v="449"/>
    <x v="11"/>
    <n v="810410.85"/>
    <n v="810410.85"/>
    <n v="0.1"/>
    <n v="6753.42"/>
    <n v="2006.37"/>
    <n v="0"/>
    <n v="0"/>
    <n v="0"/>
    <n v="0"/>
    <n v="0"/>
    <n v="0"/>
    <n v="0"/>
    <n v="0"/>
    <n v="0"/>
    <n v="-1814.33"/>
    <n v="0"/>
    <s v="CF-3914-Sys Sftwr"/>
    <x v="28"/>
    <n v="16"/>
    <s v="Nat Gas General Plant"/>
    <s v="3914-Software"/>
    <n v="0"/>
    <n v="0"/>
    <x v="0"/>
    <n v="0"/>
    <n v="0"/>
    <n v="0"/>
    <n v="810410.85"/>
    <n v="0"/>
    <n v="0"/>
    <n v="0"/>
    <n v="0"/>
    <n v="0"/>
    <n v="0"/>
    <n v="0"/>
    <n v="6753.42"/>
    <n v="4939.09"/>
    <n v="0"/>
    <n v="2006.37"/>
    <n v="4939.09"/>
  </r>
  <r>
    <n v="1"/>
    <d v="2021-12-01T00:00:00"/>
    <d v="2021-12-01T00:00:00"/>
    <n v="200419"/>
    <x v="11"/>
    <n v="0"/>
    <n v="0"/>
    <n v="7.1428569999999997E-2"/>
    <n v="0"/>
    <n v="0"/>
    <n v="0"/>
    <n v="0"/>
    <n v="0"/>
    <n v="0"/>
    <n v="0"/>
    <n v="0"/>
    <n v="0"/>
    <n v="0"/>
    <n v="0"/>
    <n v="0"/>
    <n v="0"/>
    <s v="CF-391A-Alloc Offc Furn &amp; Eq"/>
    <x v="29"/>
    <n v="16"/>
    <s v="Nat Gas General Plant"/>
    <s v="391-Office Furniture and Equipment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450"/>
    <x v="11"/>
    <n v="188562.35"/>
    <n v="188562.35"/>
    <n v="0.1"/>
    <n v="1571.35"/>
    <n v="112846.68"/>
    <n v="0"/>
    <n v="0"/>
    <n v="0"/>
    <n v="0"/>
    <n v="0"/>
    <n v="0"/>
    <n v="0"/>
    <n v="0"/>
    <n v="0"/>
    <n v="1337.17"/>
    <n v="0"/>
    <s v="CF-391S-Alloc Sys Software"/>
    <x v="30"/>
    <n v="16"/>
    <s v="Nat Gas General Plant"/>
    <s v="391-Office Furniture and Equipment"/>
    <n v="0"/>
    <n v="0"/>
    <x v="0"/>
    <n v="0"/>
    <n v="0"/>
    <n v="0"/>
    <n v="188562.35"/>
    <n v="0"/>
    <n v="0"/>
    <n v="0"/>
    <n v="0"/>
    <n v="0"/>
    <n v="0"/>
    <n v="0"/>
    <n v="1571.3500000000001"/>
    <n v="2908.52"/>
    <n v="0"/>
    <n v="112846.68"/>
    <n v="2908.52"/>
  </r>
  <r>
    <n v="1"/>
    <d v="2021-12-01T00:00:00"/>
    <d v="2021-12-01T00:00:00"/>
    <n v="452"/>
    <x v="11"/>
    <n v="0"/>
    <n v="0"/>
    <n v="0.17399999999999999"/>
    <n v="0"/>
    <n v="-549.86"/>
    <n v="0"/>
    <n v="0"/>
    <n v="0"/>
    <n v="0"/>
    <n v="0"/>
    <n v="0"/>
    <n v="0"/>
    <n v="0"/>
    <n v="0"/>
    <n v="0"/>
    <n v="0"/>
    <s v="CF-3921-Cars"/>
    <x v="31"/>
    <n v="16"/>
    <s v="Nat Gas General Plant"/>
    <s v="3921-Transportation - Cars"/>
    <n v="0"/>
    <n v="0"/>
    <x v="0"/>
    <n v="0"/>
    <n v="0"/>
    <n v="0"/>
    <n v="0"/>
    <n v="0"/>
    <n v="0"/>
    <n v="0"/>
    <n v="0"/>
    <n v="0"/>
    <n v="0"/>
    <n v="0"/>
    <n v="0"/>
    <n v="0"/>
    <n v="0"/>
    <n v="-549.86"/>
    <n v="0"/>
  </r>
  <r>
    <n v="1"/>
    <d v="2021-12-01T00:00:00"/>
    <d v="2021-12-01T00:00:00"/>
    <n v="453"/>
    <x v="11"/>
    <n v="807380.81"/>
    <n v="807380.81"/>
    <n v="8.4000000000000005E-2"/>
    <n v="5651.67"/>
    <n v="466564.24"/>
    <n v="0"/>
    <n v="0"/>
    <n v="0"/>
    <n v="0"/>
    <n v="0"/>
    <n v="0"/>
    <n v="0"/>
    <n v="0"/>
    <n v="0"/>
    <n v="0"/>
    <n v="0"/>
    <s v="CF-3922-Lt Truck/Van"/>
    <x v="32"/>
    <n v="16"/>
    <s v="Nat Gas General Plant"/>
    <s v="3922-Trans-Light Trucks, Vans"/>
    <n v="0"/>
    <n v="-38478.959999999999"/>
    <x v="0"/>
    <n v="0"/>
    <n v="0"/>
    <n v="0"/>
    <n v="807380.81"/>
    <n v="0"/>
    <n v="0"/>
    <n v="0"/>
    <n v="0"/>
    <n v="0"/>
    <n v="0"/>
    <n v="0"/>
    <n v="5651.67"/>
    <n v="5651.67"/>
    <n v="0"/>
    <n v="466564.24"/>
    <n v="5651.67"/>
  </r>
  <r>
    <n v="1"/>
    <d v="2021-12-01T00:00:00"/>
    <d v="2021-12-01T00:00:00"/>
    <n v="454"/>
    <x v="11"/>
    <n v="9739.48"/>
    <n v="9739.48"/>
    <n v="5.8000000000000003E-2"/>
    <n v="47.07"/>
    <n v="-584.04999999999995"/>
    <n v="0"/>
    <n v="0"/>
    <n v="0"/>
    <n v="0"/>
    <n v="0"/>
    <n v="0"/>
    <n v="0"/>
    <n v="0"/>
    <n v="0"/>
    <n v="0"/>
    <n v="0"/>
    <s v="CF-3924-Trailers"/>
    <x v="33"/>
    <n v="16"/>
    <s v="Nat Gas General Plant"/>
    <s v="3924-Transportation - Trailers"/>
    <n v="0"/>
    <n v="0"/>
    <x v="0"/>
    <n v="0"/>
    <n v="0"/>
    <n v="0"/>
    <n v="9739.48"/>
    <n v="0"/>
    <n v="0"/>
    <n v="0"/>
    <n v="0"/>
    <n v="0"/>
    <n v="0"/>
    <n v="0"/>
    <n v="47.07"/>
    <n v="47.07"/>
    <n v="0"/>
    <n v="-584.04999999999995"/>
    <n v="47.07"/>
  </r>
  <r>
    <n v="1"/>
    <d v="2021-12-01T00:00:00"/>
    <d v="2021-12-01T00:00:00"/>
    <n v="451"/>
    <x v="11"/>
    <n v="86066.93"/>
    <n v="86066.93"/>
    <n v="8.4000000000000005E-2"/>
    <n v="602.47"/>
    <n v="-20860.47"/>
    <n v="0"/>
    <n v="0"/>
    <n v="0"/>
    <n v="0"/>
    <n v="0"/>
    <n v="0"/>
    <n v="0"/>
    <n v="0"/>
    <n v="0"/>
    <n v="0"/>
    <n v="0"/>
    <s v="CF-3920-Transp Equip"/>
    <x v="34"/>
    <n v="16"/>
    <s v="Nat Gas General Plant"/>
    <s v="392-Transportation Equipment"/>
    <n v="0"/>
    <n v="0"/>
    <x v="0"/>
    <n v="0"/>
    <n v="0"/>
    <n v="0"/>
    <n v="86066.93"/>
    <n v="0"/>
    <n v="0"/>
    <n v="0"/>
    <n v="0"/>
    <n v="0"/>
    <n v="0"/>
    <n v="0"/>
    <n v="602.47"/>
    <n v="602.47"/>
    <n v="0"/>
    <n v="-20860.47"/>
    <n v="602.47"/>
  </r>
  <r>
    <n v="1"/>
    <d v="2021-12-01T00:00:00"/>
    <d v="2021-12-01T00:00:00"/>
    <n v="455"/>
    <x v="11"/>
    <n v="346278.75"/>
    <n v="346278.75"/>
    <n v="6.6666699999999995E-2"/>
    <n v="1923.77"/>
    <n v="172082.12"/>
    <n v="0"/>
    <n v="0"/>
    <n v="0"/>
    <n v="0"/>
    <n v="0"/>
    <n v="0"/>
    <n v="0"/>
    <n v="0"/>
    <n v="0"/>
    <n v="112.59"/>
    <n v="0"/>
    <s v="CF-3940-Tools/Shop Eq"/>
    <x v="35"/>
    <n v="16"/>
    <s v="Nat Gas General Plant"/>
    <s v="394-Tools, Shop &amp; Garage Equip"/>
    <n v="0"/>
    <n v="0"/>
    <x v="0"/>
    <n v="0"/>
    <n v="0"/>
    <n v="0"/>
    <n v="346278.75"/>
    <n v="0"/>
    <n v="0"/>
    <n v="0"/>
    <n v="0"/>
    <n v="0"/>
    <n v="0"/>
    <n v="0"/>
    <n v="1923.77"/>
    <n v="2036.36"/>
    <n v="0"/>
    <n v="172082.12"/>
    <n v="2036.36"/>
  </r>
  <r>
    <n v="1"/>
    <d v="2021-12-01T00:00:00"/>
    <d v="2021-12-01T00:00:00"/>
    <n v="456"/>
    <x v="11"/>
    <n v="452230.64"/>
    <n v="452230.64"/>
    <n v="5.0999999999999997E-2"/>
    <n v="1921.98"/>
    <n v="562708.73"/>
    <n v="0"/>
    <n v="0"/>
    <n v="-1921.98"/>
    <n v="0"/>
    <n v="0"/>
    <n v="0"/>
    <n v="0"/>
    <n v="0"/>
    <n v="0"/>
    <n v="0"/>
    <n v="0"/>
    <s v="CF-3960-Pwr Op Equip"/>
    <x v="36"/>
    <n v="16"/>
    <s v="Nat Gas General Plant"/>
    <s v="396-Power Operated Equipment"/>
    <n v="0"/>
    <n v="0"/>
    <x v="0"/>
    <n v="0"/>
    <n v="0"/>
    <n v="0"/>
    <n v="452230.64"/>
    <n v="0"/>
    <n v="0"/>
    <n v="0"/>
    <n v="0"/>
    <n v="0"/>
    <n v="0"/>
    <n v="0"/>
    <n v="0"/>
    <n v="0"/>
    <n v="0"/>
    <n v="562708.73"/>
    <n v="0"/>
  </r>
  <r>
    <n v="1"/>
    <d v="2021-12-01T00:00:00"/>
    <d v="2021-12-01T00:00:00"/>
    <n v="457"/>
    <x v="11"/>
    <n v="865082.71"/>
    <n v="865082.71"/>
    <n v="7.6923080000000005E-2"/>
    <n v="5545.4"/>
    <n v="443047.12"/>
    <n v="0"/>
    <n v="0"/>
    <n v="0"/>
    <n v="0"/>
    <n v="0"/>
    <n v="0"/>
    <n v="0"/>
    <n v="0"/>
    <n v="0"/>
    <n v="-5388.92"/>
    <n v="0"/>
    <s v="CF-3970-Comm Eq"/>
    <x v="37"/>
    <n v="16"/>
    <s v="Nat Gas General Plant"/>
    <s v="397-Communication Equipment"/>
    <n v="0"/>
    <n v="0"/>
    <x v="0"/>
    <n v="0"/>
    <n v="0"/>
    <n v="0"/>
    <n v="865082.71"/>
    <n v="0"/>
    <n v="0"/>
    <n v="0"/>
    <n v="0"/>
    <n v="0"/>
    <n v="0"/>
    <n v="0"/>
    <n v="5545.4000000000005"/>
    <n v="156.47999999999956"/>
    <n v="0"/>
    <n v="443047.12"/>
    <n v="156.47999999999956"/>
  </r>
  <r>
    <n v="1"/>
    <d v="2021-12-01T00:00:00"/>
    <d v="2021-12-01T00:00:00"/>
    <n v="458"/>
    <x v="11"/>
    <n v="20124.740000000002"/>
    <n v="20124.740000000002"/>
    <n v="7.6923080000000005E-2"/>
    <n v="129"/>
    <n v="0"/>
    <n v="0"/>
    <n v="0"/>
    <n v="-129"/>
    <n v="0"/>
    <n v="0"/>
    <n v="0"/>
    <n v="0"/>
    <n v="-6363.04"/>
    <n v="0"/>
    <n v="0"/>
    <n v="0"/>
    <s v="CF-3971-DCU/AMR"/>
    <x v="38"/>
    <n v="16"/>
    <s v="Nat Gas General Plant"/>
    <s v="397-Communication Equipment"/>
    <n v="0"/>
    <n v="0"/>
    <x v="0"/>
    <n v="0"/>
    <n v="0"/>
    <n v="0"/>
    <n v="20124.740000000002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459"/>
    <x v="11"/>
    <n v="42473.919999999998"/>
    <n v="42473.919999999998"/>
    <n v="5.8823529999999999E-2"/>
    <n v="208.21"/>
    <n v="19730.330000000002"/>
    <n v="0"/>
    <n v="0"/>
    <n v="0"/>
    <n v="0"/>
    <n v="0"/>
    <n v="0"/>
    <n v="0"/>
    <n v="0"/>
    <n v="0"/>
    <n v="-446.09"/>
    <n v="0"/>
    <s v="CF-3980-Misc Equip"/>
    <x v="39"/>
    <n v="16"/>
    <s v="Nat Gas General Plant"/>
    <s v="398-Miscellaneous Equipment"/>
    <n v="0"/>
    <n v="0"/>
    <x v="0"/>
    <n v="0"/>
    <n v="0"/>
    <n v="0"/>
    <n v="42473.919999999998"/>
    <n v="0"/>
    <n v="0"/>
    <n v="0"/>
    <n v="0"/>
    <n v="0"/>
    <n v="0"/>
    <n v="0"/>
    <n v="208.21"/>
    <n v="-237.87999999999997"/>
    <n v="0"/>
    <n v="19730.330000000002"/>
    <n v="-237.87999999999997"/>
  </r>
  <r>
    <n v="1"/>
    <d v="2021-12-01T00:00:00"/>
    <d v="2021-12-01T00:00:00"/>
    <n v="460"/>
    <x v="11"/>
    <n v="19074.7"/>
    <n v="19074.7"/>
    <n v="5.8823529999999999E-2"/>
    <n v="93.5"/>
    <n v="11266.44"/>
    <n v="0"/>
    <n v="0"/>
    <n v="0"/>
    <n v="0"/>
    <n v="0"/>
    <n v="0"/>
    <n v="0"/>
    <n v="0"/>
    <n v="0"/>
    <n v="130.16999999999999"/>
    <n v="0"/>
    <s v="CF-398A-Alloc Misc Equip"/>
    <x v="40"/>
    <n v="16"/>
    <s v="Nat Gas General Plant"/>
    <s v="398-Miscellaneous Equipment"/>
    <n v="0"/>
    <n v="0"/>
    <x v="0"/>
    <n v="0"/>
    <n v="0"/>
    <n v="0"/>
    <n v="19074.7"/>
    <n v="0"/>
    <n v="0"/>
    <n v="0"/>
    <n v="0"/>
    <n v="0"/>
    <n v="0"/>
    <n v="0"/>
    <n v="93.5"/>
    <n v="223.67"/>
    <n v="0"/>
    <n v="11266.44"/>
    <n v="223.67"/>
  </r>
  <r>
    <n v="1"/>
    <d v="2021-12-01T00:00:00"/>
    <d v="2021-12-01T00:00:00"/>
    <n v="95"/>
    <x v="11"/>
    <n v="14132.29"/>
    <n v="14132.29"/>
    <n v="0.03"/>
    <n v="35.33"/>
    <n v="14132.29"/>
    <n v="0"/>
    <n v="0"/>
    <n v="-35.33"/>
    <n v="0"/>
    <n v="0"/>
    <n v="0"/>
    <n v="0"/>
    <n v="0"/>
    <n v="0"/>
    <n v="0"/>
    <n v="0"/>
    <s v="CF-3020-Franchise &amp; Consents"/>
    <x v="41"/>
    <n v="18"/>
    <s v="Nat Gas Intangible Plant"/>
    <s v="302-Franchises and Consents"/>
    <n v="0"/>
    <n v="0"/>
    <x v="0"/>
    <n v="0"/>
    <n v="0"/>
    <n v="0"/>
    <n v="14132.29"/>
    <n v="0"/>
    <n v="0"/>
    <n v="0"/>
    <n v="0"/>
    <n v="0"/>
    <n v="0"/>
    <n v="0"/>
    <n v="0"/>
    <n v="0"/>
    <n v="0"/>
    <n v="14132.29"/>
    <n v="0"/>
  </r>
  <r>
    <n v="1"/>
    <d v="2021-12-01T00:00:00"/>
    <d v="2021-12-01T00:00:00"/>
    <n v="317"/>
    <x v="11"/>
    <n v="742002.67"/>
    <n v="742002.67"/>
    <n v="7.1428569999999997E-2"/>
    <n v="4416.68"/>
    <n v="30015.37999999999"/>
    <n v="0"/>
    <n v="0"/>
    <n v="0"/>
    <n v="0"/>
    <n v="0"/>
    <n v="0"/>
    <n v="0"/>
    <n v="0"/>
    <n v="0"/>
    <n v="-578640.92000000004"/>
    <n v="0"/>
    <s v="FC-3910-Offc Furn &amp; Eq"/>
    <x v="25"/>
    <n v="2"/>
    <s v="Common General Plant"/>
    <s v="391-Office Furniture and Equipment"/>
    <n v="0"/>
    <n v="0"/>
    <x v="4"/>
    <n v="0"/>
    <n v="0"/>
    <n v="0"/>
    <n v="742002.67"/>
    <n v="0"/>
    <n v="0"/>
    <n v="0"/>
    <n v="0"/>
    <n v="0"/>
    <n v="0"/>
    <n v="0"/>
    <n v="4416.68"/>
    <n v="-574224.24"/>
    <n v="0"/>
    <n v="30015.37999999999"/>
    <n v="-574224.24"/>
  </r>
  <r>
    <n v="1"/>
    <d v="2021-12-01T00:00:00"/>
    <d v="2021-12-01T00:00:00"/>
    <n v="318"/>
    <x v="11"/>
    <n v="64153.94"/>
    <n v="64153.94"/>
    <n v="0.1"/>
    <n v="534.62"/>
    <n v="100219.34"/>
    <n v="0"/>
    <n v="0"/>
    <n v="-534.62"/>
    <n v="0"/>
    <n v="0"/>
    <n v="0"/>
    <n v="0"/>
    <n v="0"/>
    <n v="0"/>
    <n v="623492.03"/>
    <n v="0"/>
    <s v="FC-3912-Comp Hdwr"/>
    <x v="26"/>
    <n v="2"/>
    <s v="Common General Plant"/>
    <s v="391-Office Furniture and Equipment"/>
    <n v="0"/>
    <n v="-22321.4"/>
    <x v="4"/>
    <n v="0"/>
    <n v="0"/>
    <n v="0"/>
    <n v="64153.94"/>
    <n v="0"/>
    <n v="0"/>
    <n v="0"/>
    <n v="0"/>
    <n v="0"/>
    <n v="0"/>
    <n v="0"/>
    <n v="0"/>
    <n v="623492.03"/>
    <n v="0"/>
    <n v="100219.34"/>
    <n v="623492.03"/>
  </r>
  <r>
    <n v="1"/>
    <d v="2021-12-01T00:00:00"/>
    <d v="2021-12-01T00:00:00"/>
    <n v="319"/>
    <x v="11"/>
    <n v="432439.96"/>
    <n v="432439.96"/>
    <n v="0.05"/>
    <n v="1801.83"/>
    <n v="-240146.58000000002"/>
    <n v="0"/>
    <n v="0"/>
    <n v="0"/>
    <n v="0"/>
    <n v="0"/>
    <n v="0"/>
    <n v="0"/>
    <n v="0"/>
    <n v="0"/>
    <n v="-113617.71"/>
    <n v="0"/>
    <s v="FC-3913-Furn &amp; Fix"/>
    <x v="27"/>
    <n v="2"/>
    <s v="Common General Plant"/>
    <s v="391-Office Furniture and Equipment"/>
    <n v="0"/>
    <n v="0"/>
    <x v="4"/>
    <n v="0"/>
    <n v="0"/>
    <n v="0"/>
    <n v="432439.96"/>
    <n v="0"/>
    <n v="0"/>
    <n v="0"/>
    <n v="0"/>
    <n v="0"/>
    <n v="0"/>
    <n v="0"/>
    <n v="1801.83"/>
    <n v="-111815.88"/>
    <n v="0"/>
    <n v="-240146.58000000002"/>
    <n v="-111815.88"/>
  </r>
  <r>
    <n v="1"/>
    <d v="2021-12-01T00:00:00"/>
    <d v="2021-12-01T00:00:00"/>
    <n v="320"/>
    <x v="11"/>
    <n v="932207.7"/>
    <n v="932207.7"/>
    <n v="0.1"/>
    <n v="7768.4"/>
    <n v="-9031.5400000000009"/>
    <n v="0"/>
    <n v="0"/>
    <n v="0"/>
    <n v="0"/>
    <n v="0"/>
    <n v="0"/>
    <n v="0"/>
    <n v="0"/>
    <n v="0"/>
    <n v="-13705.25"/>
    <n v="0"/>
    <s v="FC-3914-Sys Sftwr"/>
    <x v="28"/>
    <n v="2"/>
    <s v="Common General Plant"/>
    <s v="391-Office Furniture and Equipment"/>
    <n v="0"/>
    <n v="0"/>
    <x v="4"/>
    <n v="0"/>
    <n v="0"/>
    <n v="0"/>
    <n v="932207.7"/>
    <n v="0"/>
    <n v="0"/>
    <n v="0"/>
    <n v="0"/>
    <n v="0"/>
    <n v="0"/>
    <n v="0"/>
    <n v="7768.4000000000005"/>
    <n v="-5936.85"/>
    <n v="0"/>
    <n v="-9031.5400000000009"/>
    <n v="-5936.85"/>
  </r>
  <r>
    <n v="1"/>
    <d v="2021-12-01T00:00:00"/>
    <d v="2021-12-01T00:00:00"/>
    <n v="321"/>
    <x v="11"/>
    <n v="258116.52"/>
    <n v="258116.52"/>
    <n v="0.17399999999999999"/>
    <n v="3742.69"/>
    <n v="155825.82999999999"/>
    <n v="0"/>
    <n v="0"/>
    <n v="0"/>
    <n v="0"/>
    <n v="0"/>
    <n v="0"/>
    <n v="0"/>
    <n v="0"/>
    <n v="0"/>
    <n v="0"/>
    <n v="0"/>
    <s v="FC-3921-Cars"/>
    <x v="31"/>
    <n v="2"/>
    <s v="Common General Plant"/>
    <s v="392-Transportation Equipment"/>
    <n v="0"/>
    <n v="0"/>
    <x v="4"/>
    <n v="0"/>
    <n v="0"/>
    <n v="0"/>
    <n v="258116.52"/>
    <n v="0"/>
    <n v="0"/>
    <n v="0"/>
    <n v="0"/>
    <n v="0"/>
    <n v="0"/>
    <n v="0"/>
    <n v="3742.69"/>
    <n v="3742.69"/>
    <n v="0"/>
    <n v="155825.82999999999"/>
    <n v="3742.69"/>
  </r>
  <r>
    <n v="1"/>
    <d v="2021-12-01T00:00:00"/>
    <d v="2021-12-01T00:00:00"/>
    <n v="322"/>
    <x v="11"/>
    <n v="763765.58"/>
    <n v="763765.58"/>
    <n v="8.4000000000000005E-2"/>
    <n v="5346.36"/>
    <n v="254232.94"/>
    <n v="0"/>
    <n v="0"/>
    <n v="0"/>
    <n v="0"/>
    <n v="0"/>
    <n v="0"/>
    <n v="0"/>
    <n v="0"/>
    <n v="0"/>
    <n v="-73796.75"/>
    <n v="0"/>
    <s v="FC-3922-Lt Truck/Van"/>
    <x v="32"/>
    <n v="2"/>
    <s v="Common General Plant"/>
    <s v="392-Transportation Equipment"/>
    <n v="0"/>
    <n v="0"/>
    <x v="4"/>
    <n v="0"/>
    <n v="0"/>
    <n v="0"/>
    <n v="763765.58"/>
    <n v="0"/>
    <n v="0"/>
    <n v="0"/>
    <n v="0"/>
    <n v="0"/>
    <n v="0"/>
    <n v="0"/>
    <n v="5346.36"/>
    <n v="-68450.39"/>
    <n v="0"/>
    <n v="254232.94"/>
    <n v="-68450.39"/>
  </r>
  <r>
    <n v="1"/>
    <d v="2021-12-01T00:00:00"/>
    <d v="2021-12-01T00:00:00"/>
    <n v="323"/>
    <x v="11"/>
    <n v="640740.72"/>
    <n v="640740.72"/>
    <n v="7.6923080000000005E-2"/>
    <n v="4107.3100000000004"/>
    <n v="192055.3"/>
    <n v="0"/>
    <n v="0"/>
    <n v="0"/>
    <n v="0"/>
    <n v="0"/>
    <n v="0"/>
    <n v="0"/>
    <n v="0"/>
    <n v="0"/>
    <n v="5227.2299999999996"/>
    <n v="0"/>
    <s v="FC-3970-Comm Eq"/>
    <x v="37"/>
    <n v="2"/>
    <s v="Common General Plant"/>
    <s v="397-Communication Equipment"/>
    <n v="0"/>
    <n v="0"/>
    <x v="4"/>
    <n v="0"/>
    <n v="0"/>
    <n v="0"/>
    <n v="640740.72"/>
    <n v="0"/>
    <n v="0"/>
    <n v="0"/>
    <n v="0"/>
    <n v="0"/>
    <n v="0"/>
    <n v="0"/>
    <n v="4107.3100000000004"/>
    <n v="9334.5400000000009"/>
    <n v="0"/>
    <n v="192055.3"/>
    <n v="9334.5400000000009"/>
  </r>
  <r>
    <n v="1"/>
    <d v="2021-12-01T00:00:00"/>
    <d v="2021-12-01T00:00:00"/>
    <n v="324"/>
    <x v="11"/>
    <n v="32922.449999999997"/>
    <n v="32922.449999999997"/>
    <n v="5.8823529999999999E-2"/>
    <n v="161.38"/>
    <n v="9977.82"/>
    <n v="0"/>
    <n v="0"/>
    <n v="0"/>
    <n v="0"/>
    <n v="0"/>
    <n v="0"/>
    <n v="0"/>
    <n v="0"/>
    <n v="0"/>
    <n v="1702.5700000000002"/>
    <n v="0"/>
    <s v="FC-3980-Misc Equip"/>
    <x v="39"/>
    <n v="2"/>
    <s v="Common General Plant"/>
    <s v="398-Miscellaneous Equipment"/>
    <n v="0"/>
    <n v="0"/>
    <x v="4"/>
    <n v="0"/>
    <n v="0"/>
    <n v="0"/>
    <n v="32922.449999999997"/>
    <n v="0"/>
    <n v="0"/>
    <n v="0"/>
    <n v="0"/>
    <n v="0"/>
    <n v="0"/>
    <n v="0"/>
    <n v="161.38"/>
    <n v="1863.9500000000003"/>
    <n v="0"/>
    <n v="9977.82"/>
    <n v="1863.9500000000003"/>
  </r>
  <r>
    <n v="1"/>
    <d v="2021-12-01T00:00:00"/>
    <d v="2021-12-01T00:00:00"/>
    <n v="325"/>
    <x v="11"/>
    <n v="0"/>
    <n v="0"/>
    <n v="0.2"/>
    <n v="0"/>
    <n v="0"/>
    <n v="0"/>
    <n v="0"/>
    <n v="0"/>
    <n v="0"/>
    <n v="0"/>
    <n v="0"/>
    <n v="0"/>
    <n v="0"/>
    <n v="0"/>
    <n v="0"/>
    <n v="0"/>
    <s v="FC-3990-Other Tang Prop"/>
    <x v="51"/>
    <n v="2"/>
    <s v="Common General Plant"/>
    <s v="399-Other Tangible Property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92"/>
    <x v="11"/>
    <n v="0"/>
    <n v="0"/>
    <n v="0"/>
    <n v="0"/>
    <n v="0"/>
    <n v="0"/>
    <n v="0"/>
    <n v="0"/>
    <n v="0"/>
    <n v="0"/>
    <n v="0"/>
    <n v="0"/>
    <n v="0"/>
    <n v="0"/>
    <n v="0"/>
    <n v="0"/>
    <s v="FC-1210-Plant Non-Utility Prop-Oth"/>
    <x v="52"/>
    <n v="4"/>
    <s v="Common Intangible Plant"/>
    <s v="121-Plant Non-Utility Prop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314"/>
    <x v="11"/>
    <n v="0"/>
    <n v="0"/>
    <n v="0"/>
    <n v="0"/>
    <n v="0"/>
    <n v="0"/>
    <n v="0"/>
    <n v="0"/>
    <n v="0"/>
    <n v="0"/>
    <n v="0"/>
    <n v="0"/>
    <n v="0"/>
    <n v="0"/>
    <n v="0"/>
    <n v="0"/>
    <s v="FC-3030-Misc Intangable Plant"/>
    <x v="43"/>
    <n v="4"/>
    <s v="Common Intangible Plant"/>
    <s v="303-Miscellaneous Intangible Plant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524"/>
    <x v="11"/>
    <n v="0"/>
    <n v="0"/>
    <n v="0"/>
    <n v="0"/>
    <n v="0"/>
    <n v="0"/>
    <n v="0"/>
    <n v="0"/>
    <n v="0"/>
    <n v="0"/>
    <n v="0"/>
    <n v="0"/>
    <n v="0"/>
    <n v="0"/>
    <n v="0"/>
    <n v="0"/>
    <s v="FC-1210-Plant Non-Utility Prop-land"/>
    <x v="52"/>
    <n v="5"/>
    <s v="Common Land&amp;Land Rights"/>
    <s v="121-Plant Non-Utility Prop"/>
    <n v="0"/>
    <n v="0"/>
    <x v="4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315"/>
    <x v="11"/>
    <n v="596857.97"/>
    <n v="596857.97"/>
    <n v="0"/>
    <n v="0"/>
    <n v="0"/>
    <n v="0"/>
    <n v="0"/>
    <n v="0"/>
    <n v="0"/>
    <n v="0"/>
    <n v="0"/>
    <n v="0"/>
    <n v="0"/>
    <n v="0"/>
    <n v="0"/>
    <n v="0"/>
    <s v="FC-3890-Land &amp; Land Rights"/>
    <x v="21"/>
    <n v="5"/>
    <s v="Common Land&amp;Land Rights"/>
    <s v="389-Land - General"/>
    <n v="0"/>
    <n v="0"/>
    <x v="4"/>
    <n v="0"/>
    <n v="0"/>
    <n v="0"/>
    <n v="596857.97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316"/>
    <x v="11"/>
    <n v="7746101.1600000001"/>
    <n v="7746101.1600000001"/>
    <n v="2.3E-2"/>
    <n v="14846.69"/>
    <n v="420142.72"/>
    <n v="0"/>
    <n v="0"/>
    <n v="0"/>
    <n v="0"/>
    <n v="0"/>
    <n v="0"/>
    <n v="0"/>
    <n v="0"/>
    <n v="0"/>
    <n v="1184.73"/>
    <n v="0"/>
    <s v="FC-3900-Struc&amp;Impr"/>
    <x v="23"/>
    <n v="6"/>
    <s v="Common Struct&amp;Improve"/>
    <s v="390-Structures and Improvements"/>
    <n v="0"/>
    <n v="0"/>
    <x v="4"/>
    <n v="0"/>
    <n v="0"/>
    <n v="0"/>
    <n v="7746101.1600000001"/>
    <n v="0"/>
    <n v="0"/>
    <n v="0"/>
    <n v="0"/>
    <n v="0"/>
    <n v="0"/>
    <n v="0"/>
    <n v="14846.69"/>
    <n v="16031.42"/>
    <n v="0"/>
    <n v="420142.72"/>
    <n v="16031.42"/>
  </r>
  <r>
    <n v="1"/>
    <d v="2021-12-01T00:00:00"/>
    <d v="2021-12-01T00:00:00"/>
    <n v="190"/>
    <x v="11"/>
    <n v="221018.17"/>
    <n v="221018.17"/>
    <n v="1.8100000000000002E-2"/>
    <n v="333.37"/>
    <n v="27565.69"/>
    <n v="0"/>
    <n v="0"/>
    <n v="0"/>
    <n v="0"/>
    <n v="0"/>
    <n v="0"/>
    <n v="0"/>
    <n v="0"/>
    <n v="0"/>
    <n v="0"/>
    <n v="0"/>
    <s v="FT-3761-Mains PL"/>
    <x v="5"/>
    <n v="15"/>
    <s v="Nat Gas Distribution Plant"/>
    <s v="3761-Mains - Plastic"/>
    <n v="0"/>
    <n v="0"/>
    <x v="1"/>
    <n v="53.41"/>
    <n v="-1777.95"/>
    <n v="2.8999999999999998E-3"/>
    <n v="221018.17"/>
    <n v="0"/>
    <n v="0"/>
    <n v="0"/>
    <n v="0"/>
    <n v="0"/>
    <n v="0"/>
    <n v="53.410000000000004"/>
    <n v="333.37"/>
    <n v="333.37"/>
    <n v="53.41"/>
    <n v="25787.739999999998"/>
    <n v="386.78"/>
  </r>
  <r>
    <n v="1"/>
    <d v="2021-12-01T00:00:00"/>
    <d v="2021-12-01T00:00:00"/>
    <n v="191"/>
    <x v="11"/>
    <n v="282457.31"/>
    <n v="282457.31"/>
    <n v="1.719E-2"/>
    <n v="404.62"/>
    <n v="138907.94"/>
    <n v="0"/>
    <n v="0"/>
    <n v="0"/>
    <n v="0"/>
    <n v="0"/>
    <n v="0"/>
    <n v="0"/>
    <n v="0"/>
    <n v="0"/>
    <n v="0"/>
    <n v="0"/>
    <s v="FT-3762-Mains ST"/>
    <x v="6"/>
    <n v="15"/>
    <s v="Nat Gas Distribution Plant"/>
    <s v="3762-Mains - Other"/>
    <n v="0"/>
    <n v="0"/>
    <x v="1"/>
    <n v="113.22"/>
    <n v="32361.200000000001"/>
    <n v="4.81E-3"/>
    <n v="282457.31"/>
    <n v="0"/>
    <n v="0"/>
    <n v="0"/>
    <n v="0"/>
    <n v="0"/>
    <n v="0"/>
    <n v="113.22"/>
    <n v="404.62"/>
    <n v="404.62"/>
    <n v="113.22"/>
    <n v="171269.14"/>
    <n v="517.84"/>
  </r>
  <r>
    <n v="1"/>
    <d v="2021-12-01T00:00:00"/>
    <d v="2021-12-01T00:00:00"/>
    <n v="192"/>
    <x v="11"/>
    <n v="0"/>
    <n v="0"/>
    <n v="2.1000000000000001E-2"/>
    <n v="0"/>
    <n v="0"/>
    <n v="0"/>
    <n v="0"/>
    <n v="0"/>
    <n v="0"/>
    <n v="0"/>
    <n v="0"/>
    <n v="0"/>
    <n v="0"/>
    <n v="0"/>
    <n v="0"/>
    <n v="0"/>
    <s v="FT-376G-Mains GRIP"/>
    <x v="7"/>
    <n v="15"/>
    <s v="Nat Gas Distribution Plant"/>
    <s v="376G-Mains Plastic-GRIP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542"/>
    <x v="11"/>
    <n v="0"/>
    <n v="0"/>
    <n v="1.8100000000000002E-2"/>
    <n v="0"/>
    <n v="0"/>
    <n v="0"/>
    <n v="0"/>
    <n v="0"/>
    <n v="0"/>
    <n v="0"/>
    <n v="0"/>
    <n v="0"/>
    <n v="0"/>
    <n v="0"/>
    <n v="0"/>
    <n v="0"/>
    <s v="FT-3760 - Mains"/>
    <x v="42"/>
    <n v="15"/>
    <s v="Nat Gas Distribution Plant"/>
    <s v="376-Mains"/>
    <n v="0"/>
    <n v="0"/>
    <x v="1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93"/>
    <x v="11"/>
    <n v="1068.8"/>
    <n v="1068.8"/>
    <n v="3.3329999999999999E-2"/>
    <n v="2.97"/>
    <n v="1068.8"/>
    <n v="0"/>
    <n v="0"/>
    <n v="-2.97"/>
    <n v="0"/>
    <n v="0"/>
    <n v="0"/>
    <n v="0"/>
    <n v="0"/>
    <n v="0"/>
    <n v="0"/>
    <n v="0"/>
    <s v="FT-3780-M&amp;R Stat Eq-Gen"/>
    <x v="8"/>
    <n v="15"/>
    <s v="Nat Gas Distribution Plant"/>
    <s v="378-M&amp;R Stat Equip-Gen"/>
    <n v="0"/>
    <n v="0"/>
    <x v="1"/>
    <n v="0.15"/>
    <n v="3"/>
    <n v="1.67E-3"/>
    <n v="1068.8"/>
    <n v="0"/>
    <n v="0"/>
    <n v="0"/>
    <n v="0"/>
    <n v="0"/>
    <n v="0"/>
    <n v="0.15"/>
    <n v="0"/>
    <n v="0"/>
    <n v="0.15"/>
    <n v="1071.8"/>
    <n v="0.15"/>
  </r>
  <r>
    <n v="1"/>
    <d v="2021-12-01T00:00:00"/>
    <d v="2021-12-01T00:00:00"/>
    <n v="194"/>
    <x v="11"/>
    <n v="162952.04999999999"/>
    <n v="162952.04999999999"/>
    <n v="2.9520000000000001E-2"/>
    <n v="400.86"/>
    <n v="27193.200000000001"/>
    <n v="0"/>
    <n v="0"/>
    <n v="0"/>
    <n v="0"/>
    <n v="0"/>
    <n v="0"/>
    <n v="0"/>
    <n v="0"/>
    <n v="0"/>
    <n v="0"/>
    <n v="0"/>
    <s v="FT-3790-M&amp;R Stat Eq-CGate"/>
    <x v="9"/>
    <n v="15"/>
    <s v="Nat Gas Distribution Plant"/>
    <s v="379-M&amp;R Stat Equip-Cgate"/>
    <n v="0"/>
    <n v="0"/>
    <x v="1"/>
    <n v="20.100000000000001"/>
    <n v="-13987.75"/>
    <n v="1.48E-3"/>
    <n v="162952.04999999999"/>
    <n v="0"/>
    <n v="0"/>
    <n v="0"/>
    <n v="0"/>
    <n v="0"/>
    <n v="0"/>
    <n v="20.100000000000001"/>
    <n v="400.86"/>
    <n v="400.86"/>
    <n v="20.100000000000001"/>
    <n v="13205.45"/>
    <n v="420.96000000000004"/>
  </r>
  <r>
    <n v="1"/>
    <d v="2021-12-01T00:00:00"/>
    <d v="2021-12-01T00:00:00"/>
    <n v="195"/>
    <x v="11"/>
    <n v="74611.289999999994"/>
    <n v="74611.289999999994"/>
    <n v="1.8030000000000001E-2"/>
    <n v="112.1"/>
    <n v="24332.720000000001"/>
    <n v="0"/>
    <n v="0"/>
    <n v="0"/>
    <n v="0"/>
    <n v="0"/>
    <n v="0"/>
    <n v="0"/>
    <n v="0"/>
    <n v="0"/>
    <n v="0"/>
    <n v="0"/>
    <s v="FT-3801-Services PL"/>
    <x v="10"/>
    <n v="15"/>
    <s v="Nat Gas Distribution Plant"/>
    <s v="3801-Services - Plastic"/>
    <n v="0"/>
    <n v="0"/>
    <x v="1"/>
    <n v="24.68"/>
    <n v="-13711.81"/>
    <n v="3.9699999999999996E-3"/>
    <n v="74611.289999999994"/>
    <n v="0"/>
    <n v="0"/>
    <n v="0"/>
    <n v="0"/>
    <n v="0"/>
    <n v="0"/>
    <n v="24.68"/>
    <n v="112.10000000000001"/>
    <n v="112.1"/>
    <n v="24.68"/>
    <n v="10620.910000000002"/>
    <n v="136.78"/>
  </r>
  <r>
    <n v="1"/>
    <d v="2021-12-01T00:00:00"/>
    <d v="2021-12-01T00:00:00"/>
    <n v="196"/>
    <x v="11"/>
    <n v="62198.23"/>
    <n v="62198.23"/>
    <n v="4.0890000000000003E-2"/>
    <n v="211.94"/>
    <n v="-45936.12"/>
    <n v="0"/>
    <n v="0"/>
    <n v="0"/>
    <n v="0"/>
    <n v="0"/>
    <n v="0"/>
    <n v="0"/>
    <n v="0"/>
    <n v="0"/>
    <n v="0"/>
    <n v="0"/>
    <s v="FT-3802-Services ST"/>
    <x v="11"/>
    <n v="15"/>
    <s v="Nat Gas Distribution Plant"/>
    <s v="3802-Services - Other"/>
    <n v="0"/>
    <n v="0"/>
    <x v="1"/>
    <n v="264.91000000000003"/>
    <n v="71991.87"/>
    <n v="5.1110000000000003E-2"/>
    <n v="62198.23"/>
    <n v="0"/>
    <n v="0"/>
    <n v="0"/>
    <n v="0"/>
    <n v="0"/>
    <n v="0"/>
    <n v="264.91000000000003"/>
    <n v="211.94"/>
    <n v="211.94"/>
    <n v="264.91000000000003"/>
    <n v="26055.749999999993"/>
    <n v="476.85"/>
  </r>
  <r>
    <n v="1"/>
    <d v="2021-12-01T00:00:00"/>
    <d v="2021-12-01T00:00:00"/>
    <n v="197"/>
    <x v="11"/>
    <n v="253934.16"/>
    <n v="253934.16"/>
    <n v="1.8030000000000001E-2"/>
    <n v="381.54"/>
    <n v="21404.799999999999"/>
    <n v="0"/>
    <n v="0"/>
    <n v="0"/>
    <n v="0"/>
    <n v="0"/>
    <n v="0"/>
    <n v="0"/>
    <n v="0"/>
    <n v="0"/>
    <n v="0"/>
    <n v="0"/>
    <s v="FT-380G-Services GRIP"/>
    <x v="12"/>
    <n v="15"/>
    <s v="Nat Gas Distribution Plant"/>
    <s v="380G-Services Plastic-GRIP"/>
    <n v="0"/>
    <n v="0"/>
    <x v="1"/>
    <n v="84.01"/>
    <n v="-109916.8"/>
    <n v="3.9699999999999996E-3"/>
    <n v="253934.16"/>
    <n v="0"/>
    <n v="0"/>
    <n v="0"/>
    <n v="0"/>
    <n v="0"/>
    <n v="0"/>
    <n v="84.01"/>
    <n v="381.54"/>
    <n v="381.54"/>
    <n v="84.01"/>
    <n v="-88512"/>
    <n v="465.55"/>
  </r>
  <r>
    <n v="1"/>
    <d v="2021-12-01T00:00:00"/>
    <d v="2021-12-01T00:00:00"/>
    <n v="198"/>
    <x v="11"/>
    <n v="149776.34"/>
    <n v="149776.34"/>
    <n v="3.5999999999999997E-2"/>
    <n v="449.33"/>
    <n v="34903.599999999999"/>
    <n v="0"/>
    <n v="0"/>
    <n v="0"/>
    <n v="0"/>
    <n v="0"/>
    <n v="0"/>
    <n v="0"/>
    <n v="0"/>
    <n v="0"/>
    <n v="0"/>
    <n v="0"/>
    <s v="FT-3810-Meters"/>
    <x v="13"/>
    <n v="15"/>
    <s v="Nat Gas Distribution Plant"/>
    <s v="381-Meters"/>
    <n v="0"/>
    <n v="0"/>
    <x v="1"/>
    <n v="0"/>
    <n v="-721.02"/>
    <n v="0"/>
    <n v="149776.34"/>
    <n v="0"/>
    <n v="0"/>
    <n v="0"/>
    <n v="0"/>
    <n v="0"/>
    <n v="0"/>
    <n v="0"/>
    <n v="449.33"/>
    <n v="449.33"/>
    <n v="0"/>
    <n v="34182.58"/>
    <n v="449.33"/>
  </r>
  <r>
    <n v="1"/>
    <d v="2021-12-01T00:00:00"/>
    <d v="2021-12-01T00:00:00"/>
    <n v="199"/>
    <x v="11"/>
    <n v="63759.68"/>
    <n v="63759.68"/>
    <n v="2.9090000000000001E-2"/>
    <n v="154.56"/>
    <n v="9742.06"/>
    <n v="0"/>
    <n v="-23.7"/>
    <n v="0"/>
    <n v="0"/>
    <n v="0"/>
    <n v="0"/>
    <n v="0"/>
    <n v="0"/>
    <n v="0"/>
    <n v="0"/>
    <n v="0"/>
    <s v="FT-3820-Meter Installs"/>
    <x v="15"/>
    <n v="15"/>
    <s v="Nat Gas Distribution Plant"/>
    <s v="382-Meter Installations"/>
    <n v="0"/>
    <n v="0"/>
    <x v="1"/>
    <n v="15.46"/>
    <n v="-19232.740000000002"/>
    <n v="2.9099999999999998E-3"/>
    <n v="63759.68"/>
    <n v="0"/>
    <n v="0"/>
    <n v="0"/>
    <n v="0"/>
    <n v="0"/>
    <n v="0"/>
    <n v="15.46"/>
    <n v="154.56"/>
    <n v="154.56"/>
    <n v="15.46"/>
    <n v="-9490.6800000000021"/>
    <n v="170.02"/>
  </r>
  <r>
    <n v="1"/>
    <d v="2021-12-01T00:00:00"/>
    <d v="2021-12-01T00:00:00"/>
    <n v="200418"/>
    <x v="11"/>
    <n v="0"/>
    <n v="0"/>
    <n v="2.3E-2"/>
    <n v="0"/>
    <n v="0"/>
    <n v="0"/>
    <n v="0"/>
    <n v="0"/>
    <n v="0"/>
    <n v="0"/>
    <n v="0"/>
    <n v="0"/>
    <n v="0"/>
    <n v="0"/>
    <n v="0"/>
    <n v="0"/>
    <s v="FT-3850-M&amp;R Stat Eq-Ind"/>
    <x v="19"/>
    <n v="15"/>
    <s v="Nat Gas Distribution Plant"/>
    <s v="385-Industrial M&amp;R Stat Equip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"/>
    <x v="11"/>
    <n v="24376.11"/>
    <n v="24376.11"/>
    <n v="0.04"/>
    <n v="81.25"/>
    <n v="24376.11"/>
    <n v="0"/>
    <n v="0"/>
    <n v="-81.25"/>
    <n v="0"/>
    <n v="0"/>
    <n v="0"/>
    <n v="0"/>
    <n v="0"/>
    <n v="0"/>
    <n v="0"/>
    <n v="0"/>
    <s v="FT-3870-Other Eq"/>
    <x v="20"/>
    <n v="15"/>
    <s v="Nat Gas Distribution Plant"/>
    <s v="387-Other Equipment"/>
    <n v="0"/>
    <n v="0"/>
    <x v="1"/>
    <n v="0"/>
    <n v="0"/>
    <n v="0"/>
    <n v="24376.11"/>
    <n v="0"/>
    <n v="0"/>
    <n v="0"/>
    <n v="0"/>
    <n v="0"/>
    <n v="0"/>
    <n v="0"/>
    <n v="0"/>
    <n v="0"/>
    <n v="0"/>
    <n v="24376.11"/>
    <n v="0"/>
  </r>
  <r>
    <n v="1"/>
    <d v="2021-12-01T00:00:00"/>
    <d v="2021-12-01T00:00:00"/>
    <n v="201"/>
    <x v="11"/>
    <n v="0"/>
    <n v="0"/>
    <n v="0.05"/>
    <n v="0"/>
    <n v="-270.44"/>
    <n v="0"/>
    <n v="0"/>
    <n v="0"/>
    <n v="0"/>
    <n v="0"/>
    <n v="0"/>
    <n v="0"/>
    <n v="0"/>
    <n v="0"/>
    <n v="-8.92"/>
    <n v="0"/>
    <s v="FT-3913-Furn &amp; Fix"/>
    <x v="27"/>
    <n v="16"/>
    <s v="Nat Gas General Plant"/>
    <s v="3913-Furn &amp; Fix"/>
    <n v="0"/>
    <n v="0"/>
    <x v="1"/>
    <n v="0"/>
    <n v="0"/>
    <n v="0"/>
    <n v="0"/>
    <n v="0"/>
    <n v="0"/>
    <n v="0"/>
    <n v="0"/>
    <n v="0"/>
    <n v="0"/>
    <n v="0"/>
    <n v="0"/>
    <n v="-8.92"/>
    <n v="0"/>
    <n v="-270.44"/>
    <n v="-8.92"/>
  </r>
  <r>
    <n v="1"/>
    <d v="2021-12-01T00:00:00"/>
    <d v="2021-12-01T00:00:00"/>
    <n v="202"/>
    <x v="11"/>
    <n v="4698.5600000000004"/>
    <n v="4698.5600000000004"/>
    <n v="0.1"/>
    <n v="39.15"/>
    <n v="919.27"/>
    <n v="0"/>
    <n v="0"/>
    <n v="0"/>
    <n v="0"/>
    <n v="0"/>
    <n v="0"/>
    <n v="0"/>
    <n v="0"/>
    <n v="0"/>
    <n v="5.75"/>
    <n v="0"/>
    <s v="FT-391S-Alloc Sys Software"/>
    <x v="30"/>
    <n v="16"/>
    <s v="Nat Gas General Plant"/>
    <s v="391-Office Furniture and Equipment"/>
    <n v="0"/>
    <n v="0"/>
    <x v="1"/>
    <n v="0"/>
    <n v="0"/>
    <n v="0"/>
    <n v="4698.5600000000004"/>
    <n v="0"/>
    <n v="0"/>
    <n v="0"/>
    <n v="0"/>
    <n v="0"/>
    <n v="0"/>
    <n v="0"/>
    <n v="39.15"/>
    <n v="44.9"/>
    <n v="0"/>
    <n v="919.27"/>
    <n v="44.9"/>
  </r>
  <r>
    <n v="1"/>
    <d v="2021-12-01T00:00:00"/>
    <d v="2021-12-01T00:00:00"/>
    <n v="519"/>
    <x v="11"/>
    <n v="28000"/>
    <n v="28000"/>
    <n v="8.4000000000000005E-2"/>
    <n v="196"/>
    <n v="28000"/>
    <n v="0"/>
    <n v="0"/>
    <n v="-196"/>
    <n v="0"/>
    <n v="0"/>
    <n v="0"/>
    <n v="0"/>
    <n v="0"/>
    <n v="0"/>
    <n v="0"/>
    <n v="0"/>
    <s v="FT-3922-Lt Truck/Van"/>
    <x v="32"/>
    <n v="16"/>
    <s v="Nat Gas General Plant"/>
    <s v="3922-Trans-Light Trucks, Vans"/>
    <n v="0"/>
    <n v="0"/>
    <x v="1"/>
    <n v="0"/>
    <n v="0"/>
    <n v="0"/>
    <n v="28000"/>
    <n v="0"/>
    <n v="0"/>
    <n v="0"/>
    <n v="0"/>
    <n v="0"/>
    <n v="0"/>
    <n v="0"/>
    <n v="0"/>
    <n v="0"/>
    <n v="0"/>
    <n v="28000"/>
    <n v="0"/>
  </r>
  <r>
    <n v="1"/>
    <d v="2021-12-01T00:00:00"/>
    <d v="2021-12-01T00:00:00"/>
    <n v="203"/>
    <x v="11"/>
    <n v="0"/>
    <n v="0"/>
    <n v="0.17399999999999999"/>
    <n v="0"/>
    <n v="0"/>
    <n v="0"/>
    <n v="0"/>
    <n v="0"/>
    <n v="0"/>
    <n v="0"/>
    <n v="0"/>
    <n v="0"/>
    <n v="0"/>
    <n v="0"/>
    <n v="0"/>
    <n v="0"/>
    <s v="FT-3920-Transp Equip"/>
    <x v="34"/>
    <n v="16"/>
    <s v="Nat Gas General Plant"/>
    <s v="392-Transportation Equipme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89"/>
    <x v="11"/>
    <n v="0"/>
    <n v="0"/>
    <n v="0"/>
    <n v="0"/>
    <n v="0"/>
    <n v="0"/>
    <n v="0"/>
    <n v="0"/>
    <n v="0"/>
    <n v="0"/>
    <n v="0"/>
    <n v="0"/>
    <n v="0"/>
    <n v="0"/>
    <n v="0"/>
    <n v="0"/>
    <s v="FT-3030-Misc Intang Plant"/>
    <x v="43"/>
    <n v="18"/>
    <s v="Nat Gas Intangible Plant"/>
    <s v="303-Miscellaneous Intangible Plant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919391"/>
    <x v="11"/>
    <n v="20500"/>
    <n v="20500"/>
    <n v="5.5E-2"/>
    <n v="93.96"/>
    <n v="1785.24"/>
    <n v="0"/>
    <n v="0"/>
    <n v="0"/>
    <n v="0"/>
    <n v="0"/>
    <n v="0"/>
    <n v="0"/>
    <n v="0"/>
    <n v="0"/>
    <n v="0"/>
    <n v="0"/>
    <s v="FI-3741-Land &amp; Land Rights"/>
    <x v="2"/>
    <n v="15"/>
    <s v="Nat Gas Distribution Plant"/>
    <s v="374-Land - Distribution"/>
    <n v="0"/>
    <n v="0"/>
    <x v="2"/>
    <n v="0"/>
    <n v="0"/>
    <n v="0"/>
    <n v="20500"/>
    <n v="0"/>
    <n v="0"/>
    <n v="0"/>
    <n v="0"/>
    <n v="0"/>
    <n v="0"/>
    <n v="0"/>
    <n v="93.960000000000008"/>
    <n v="93.96"/>
    <n v="0"/>
    <n v="1785.24"/>
    <n v="93.96"/>
  </r>
  <r>
    <n v="1"/>
    <d v="2021-12-01T00:00:00"/>
    <d v="2021-12-01T00:00:00"/>
    <n v="501"/>
    <x v="11"/>
    <n v="462705.36"/>
    <n v="462705.36"/>
    <n v="1.8100000000000002E-2"/>
    <n v="697.91"/>
    <n v="140624.12"/>
    <n v="0"/>
    <n v="0"/>
    <n v="0"/>
    <n v="0"/>
    <n v="0"/>
    <n v="0"/>
    <n v="0"/>
    <n v="0"/>
    <n v="0"/>
    <n v="0"/>
    <n v="0"/>
    <s v="FI-3761-Mains PL"/>
    <x v="5"/>
    <n v="15"/>
    <s v="Nat Gas Distribution Plant"/>
    <s v="3761-Mains - Plastic"/>
    <n v="0"/>
    <n v="0"/>
    <x v="2"/>
    <n v="111.82"/>
    <n v="51802.06"/>
    <n v="2.8999999999999998E-3"/>
    <n v="462705.36"/>
    <n v="0"/>
    <n v="0"/>
    <n v="0"/>
    <n v="0"/>
    <n v="0"/>
    <n v="0"/>
    <n v="111.82000000000001"/>
    <n v="697.91"/>
    <n v="697.91"/>
    <n v="111.82"/>
    <n v="192426.18"/>
    <n v="809.73"/>
  </r>
  <r>
    <n v="1"/>
    <d v="2021-12-01T00:00:00"/>
    <d v="2021-12-01T00:00:00"/>
    <n v="502"/>
    <x v="11"/>
    <n v="887798.71"/>
    <n v="887798.71"/>
    <n v="1.719E-2"/>
    <n v="1271.77"/>
    <n v="313334.69"/>
    <n v="0"/>
    <n v="0"/>
    <n v="0"/>
    <n v="0"/>
    <n v="0"/>
    <n v="0"/>
    <n v="0"/>
    <n v="0"/>
    <n v="0"/>
    <n v="0"/>
    <n v="0"/>
    <s v="FI-3762-Mains ST"/>
    <x v="6"/>
    <n v="15"/>
    <s v="Nat Gas Distribution Plant"/>
    <s v="3762-Mains - Other"/>
    <n v="0"/>
    <n v="0"/>
    <x v="2"/>
    <n v="355.86"/>
    <n v="104809.88"/>
    <n v="4.81E-3"/>
    <n v="887798.71"/>
    <n v="0"/>
    <n v="0"/>
    <n v="0"/>
    <n v="0"/>
    <n v="0"/>
    <n v="0"/>
    <n v="355.86"/>
    <n v="1271.77"/>
    <n v="1271.77"/>
    <n v="355.86"/>
    <n v="418144.57"/>
    <n v="1627.63"/>
  </r>
  <r>
    <n v="1"/>
    <d v="2021-12-01T00:00:00"/>
    <d v="2021-12-01T00:00:00"/>
    <n v="503"/>
    <x v="11"/>
    <n v="465762.02"/>
    <n v="465762.02"/>
    <n v="3.3329999999999999E-2"/>
    <n v="1293.6500000000001"/>
    <n v="140983.46"/>
    <n v="0"/>
    <n v="0"/>
    <n v="0"/>
    <n v="0"/>
    <n v="0"/>
    <n v="0"/>
    <n v="0"/>
    <n v="0"/>
    <n v="0"/>
    <n v="0"/>
    <n v="0"/>
    <s v="FI-3780-M&amp;R Stat Eq-Gen"/>
    <x v="8"/>
    <n v="15"/>
    <s v="Nat Gas Distribution Plant"/>
    <s v="378-M&amp;R Stat Equip-Gen"/>
    <n v="0"/>
    <n v="0"/>
    <x v="2"/>
    <n v="64.819999999999993"/>
    <n v="-3969.97"/>
    <n v="1.67E-3"/>
    <n v="465762.02"/>
    <n v="0"/>
    <n v="0"/>
    <n v="0"/>
    <n v="0"/>
    <n v="0"/>
    <n v="0"/>
    <n v="64.820000000000007"/>
    <n v="1293.6500000000001"/>
    <n v="1293.6500000000001"/>
    <n v="64.819999999999993"/>
    <n v="137013.49"/>
    <n v="1358.47"/>
  </r>
  <r>
    <n v="1"/>
    <d v="2021-12-01T00:00:00"/>
    <d v="2021-12-01T00:00:00"/>
    <n v="504"/>
    <x v="11"/>
    <n v="15763.74"/>
    <n v="15763.74"/>
    <n v="2.9520000000000001E-2"/>
    <n v="38.78"/>
    <n v="1215.6400000000001"/>
    <n v="0"/>
    <n v="0"/>
    <n v="0"/>
    <n v="0"/>
    <n v="0"/>
    <n v="0"/>
    <n v="0"/>
    <n v="0"/>
    <n v="0"/>
    <n v="0"/>
    <n v="0"/>
    <s v="FI-3790-M&amp;R Stat Eq-CGate"/>
    <x v="9"/>
    <n v="15"/>
    <s v="Nat Gas Distribution Plant"/>
    <s v="379-M&amp;R Stat Equip-Cgate"/>
    <n v="0"/>
    <n v="0"/>
    <x v="2"/>
    <n v="1.94"/>
    <n v="-763.24"/>
    <n v="1.48E-3"/>
    <n v="15763.74"/>
    <n v="0"/>
    <n v="0"/>
    <n v="0"/>
    <n v="0"/>
    <n v="0"/>
    <n v="0"/>
    <n v="1.94"/>
    <n v="38.78"/>
    <n v="38.78"/>
    <n v="1.94"/>
    <n v="452.40000000000009"/>
    <n v="40.72"/>
  </r>
  <r>
    <n v="1"/>
    <d v="2021-12-01T00:00:00"/>
    <d v="2021-12-01T00:00:00"/>
    <n v="505"/>
    <x v="11"/>
    <n v="106052.5"/>
    <n v="106052.5"/>
    <n v="1.8030000000000001E-2"/>
    <n v="159.34"/>
    <n v="120983.9"/>
    <n v="0"/>
    <n v="0"/>
    <n v="-159.34"/>
    <n v="0"/>
    <n v="0"/>
    <n v="0"/>
    <n v="0"/>
    <n v="0"/>
    <n v="0"/>
    <n v="0"/>
    <n v="0"/>
    <s v="FI-3801-Services PL"/>
    <x v="10"/>
    <n v="15"/>
    <s v="Nat Gas Distribution Plant"/>
    <s v="3801-Services - Plastic"/>
    <n v="0"/>
    <n v="0"/>
    <x v="2"/>
    <n v="35.090000000000003"/>
    <n v="13402.98"/>
    <n v="3.9699999999999996E-3"/>
    <n v="106052.5"/>
    <n v="0"/>
    <n v="0"/>
    <n v="0"/>
    <n v="0"/>
    <n v="0"/>
    <n v="0"/>
    <n v="35.090000000000003"/>
    <n v="0"/>
    <n v="0"/>
    <n v="35.090000000000003"/>
    <n v="134386.88"/>
    <n v="35.090000000000003"/>
  </r>
  <r>
    <n v="1"/>
    <d v="2021-12-01T00:00:00"/>
    <d v="2021-12-01T00:00:00"/>
    <n v="506"/>
    <x v="11"/>
    <n v="294203.84000000003"/>
    <n v="294203.84000000003"/>
    <n v="3.5999999999999997E-2"/>
    <n v="882.61"/>
    <n v="79367.45"/>
    <n v="0"/>
    <n v="0"/>
    <n v="0"/>
    <n v="0"/>
    <n v="0"/>
    <n v="0"/>
    <n v="0"/>
    <n v="0"/>
    <n v="0"/>
    <n v="0"/>
    <n v="0"/>
    <s v="FI-3810-Meters"/>
    <x v="13"/>
    <n v="15"/>
    <s v="Nat Gas Distribution Plant"/>
    <s v="381-Meters"/>
    <n v="0"/>
    <n v="0"/>
    <x v="2"/>
    <n v="0"/>
    <n v="0"/>
    <n v="0"/>
    <n v="294203.84000000003"/>
    <n v="0"/>
    <n v="0"/>
    <n v="0"/>
    <n v="0"/>
    <n v="0"/>
    <n v="0"/>
    <n v="0"/>
    <n v="882.61"/>
    <n v="882.61"/>
    <n v="0"/>
    <n v="79367.45"/>
    <n v="882.61"/>
  </r>
  <r>
    <n v="1"/>
    <d v="2021-12-01T00:00:00"/>
    <d v="2021-12-01T00:00:00"/>
    <n v="507"/>
    <x v="11"/>
    <n v="248092.27"/>
    <n v="248092.27"/>
    <n v="2.9090000000000001E-2"/>
    <n v="601.41999999999996"/>
    <n v="45234.12"/>
    <n v="0"/>
    <n v="0"/>
    <n v="0"/>
    <n v="0"/>
    <n v="0"/>
    <n v="0"/>
    <n v="0"/>
    <n v="0"/>
    <n v="0"/>
    <n v="0"/>
    <n v="0"/>
    <s v="FI-3820-Meter Installs"/>
    <x v="15"/>
    <n v="15"/>
    <s v="Nat Gas Distribution Plant"/>
    <s v="382-Meter Installations"/>
    <n v="0"/>
    <n v="0"/>
    <x v="2"/>
    <n v="60.16"/>
    <n v="3885.76"/>
    <n v="2.9099999999999998E-3"/>
    <n v="248092.27"/>
    <n v="0"/>
    <n v="0"/>
    <n v="0"/>
    <n v="0"/>
    <n v="0"/>
    <n v="0"/>
    <n v="60.160000000000004"/>
    <n v="601.41999999999996"/>
    <n v="601.41999999999996"/>
    <n v="60.16"/>
    <n v="49119.880000000005"/>
    <n v="661.57999999999993"/>
  </r>
  <r>
    <n v="1"/>
    <d v="2021-12-01T00:00:00"/>
    <d v="2021-12-01T00:00:00"/>
    <n v="508"/>
    <x v="11"/>
    <n v="20315.86"/>
    <n v="20315.86"/>
    <n v="3.3000000000000002E-2"/>
    <n v="55.87"/>
    <n v="13879.84"/>
    <n v="0"/>
    <n v="0"/>
    <n v="0"/>
    <n v="0"/>
    <n v="0"/>
    <n v="0"/>
    <n v="0"/>
    <n v="0"/>
    <n v="0"/>
    <n v="0"/>
    <n v="0"/>
    <s v="FI-3830-House Reg"/>
    <x v="17"/>
    <n v="15"/>
    <s v="Nat Gas Distribution Plant"/>
    <s v="383-House Regulators"/>
    <n v="0"/>
    <n v="0"/>
    <x v="2"/>
    <n v="0"/>
    <n v="0"/>
    <n v="0"/>
    <n v="20315.86"/>
    <n v="0"/>
    <n v="0"/>
    <n v="0"/>
    <n v="0"/>
    <n v="0"/>
    <n v="0"/>
    <n v="0"/>
    <n v="55.870000000000005"/>
    <n v="55.87"/>
    <n v="0"/>
    <n v="13879.84"/>
    <n v="55.87"/>
  </r>
  <r>
    <n v="1"/>
    <d v="2021-12-01T00:00:00"/>
    <d v="2021-12-01T00:00:00"/>
    <n v="200417"/>
    <x v="11"/>
    <n v="0"/>
    <n v="0"/>
    <n v="2.7E-2"/>
    <n v="0"/>
    <n v="0.44"/>
    <n v="0"/>
    <n v="0"/>
    <n v="0"/>
    <n v="0"/>
    <n v="0"/>
    <n v="0"/>
    <n v="0"/>
    <n v="0"/>
    <n v="0"/>
    <n v="0"/>
    <n v="0"/>
    <s v="FI-3840-House Reg Installs"/>
    <x v="18"/>
    <n v="15"/>
    <s v="Nat Gas Distribution Plant"/>
    <s v="384-House Reg Installations"/>
    <n v="0"/>
    <n v="0"/>
    <x v="2"/>
    <n v="0"/>
    <n v="0"/>
    <n v="0"/>
    <n v="0"/>
    <n v="0"/>
    <n v="0"/>
    <n v="0"/>
    <n v="0"/>
    <n v="0"/>
    <n v="0"/>
    <n v="0"/>
    <n v="0"/>
    <n v="0"/>
    <n v="0"/>
    <n v="0.44"/>
    <n v="0"/>
  </r>
  <r>
    <n v="1"/>
    <d v="2021-12-01T00:00:00"/>
    <d v="2021-12-01T00:00:00"/>
    <n v="509"/>
    <x v="11"/>
    <n v="99570.17"/>
    <n v="99570.17"/>
    <n v="2.3E-2"/>
    <n v="190.84"/>
    <n v="99570.17"/>
    <n v="0"/>
    <n v="0"/>
    <n v="-190.84"/>
    <n v="0"/>
    <n v="0"/>
    <n v="0"/>
    <n v="0"/>
    <n v="0"/>
    <n v="0"/>
    <n v="0"/>
    <n v="0"/>
    <s v="FI-3850-M&amp;R Stat Eq-Ind"/>
    <x v="19"/>
    <n v="15"/>
    <s v="Nat Gas Distribution Plant"/>
    <s v="385-Industrial M&amp;R Stat Equip"/>
    <n v="0"/>
    <n v="0"/>
    <x v="2"/>
    <n v="0"/>
    <n v="0"/>
    <n v="0"/>
    <n v="99570.17"/>
    <n v="0"/>
    <n v="0"/>
    <n v="0"/>
    <n v="0"/>
    <n v="0"/>
    <n v="0"/>
    <n v="0"/>
    <n v="0"/>
    <n v="0"/>
    <n v="0"/>
    <n v="99570.17"/>
    <n v="0"/>
  </r>
  <r>
    <n v="1"/>
    <d v="2021-12-01T00:00:00"/>
    <d v="2021-12-01T00:00:00"/>
    <n v="520"/>
    <x v="11"/>
    <n v="0"/>
    <n v="0"/>
    <n v="0"/>
    <n v="0"/>
    <n v="0"/>
    <n v="0"/>
    <n v="0"/>
    <n v="0"/>
    <n v="0"/>
    <n v="0"/>
    <n v="0"/>
    <n v="0"/>
    <n v="0"/>
    <n v="0"/>
    <n v="0"/>
    <n v="0"/>
    <s v="FI-3890-Land &amp; Land Rights"/>
    <x v="21"/>
    <n v="16"/>
    <s v="Nat Gas General Plant"/>
    <s v="389-Land - General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521"/>
    <x v="11"/>
    <n v="1266.3900000000001"/>
    <n v="1266.3900000000001"/>
    <n v="0"/>
    <n v="0"/>
    <n v="0"/>
    <n v="0"/>
    <n v="0"/>
    <n v="0"/>
    <n v="0"/>
    <n v="0"/>
    <n v="0"/>
    <n v="0"/>
    <n v="0"/>
    <n v="0"/>
    <n v="0"/>
    <n v="0"/>
    <s v="FI-389A-Alloc Land - FB"/>
    <x v="22"/>
    <n v="16"/>
    <s v="Nat Gas General Plant"/>
    <s v="389-Land - General"/>
    <n v="0"/>
    <n v="0"/>
    <x v="2"/>
    <n v="0"/>
    <n v="0"/>
    <n v="0"/>
    <n v="1266.3900000000001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510"/>
    <x v="11"/>
    <n v="4010.19"/>
    <n v="4010.19"/>
    <n v="2.3E-2"/>
    <n v="7.69"/>
    <n v="698.8"/>
    <n v="0"/>
    <n v="0"/>
    <n v="0"/>
    <n v="0"/>
    <n v="0"/>
    <n v="0"/>
    <n v="0"/>
    <n v="0"/>
    <n v="0"/>
    <n v="0"/>
    <n v="0"/>
    <s v="FI-390A-Alloc Struc&amp;Impr"/>
    <x v="24"/>
    <n v="16"/>
    <s v="Nat Gas General Plant"/>
    <s v="390-Structures and Improvements"/>
    <n v="0"/>
    <n v="0"/>
    <x v="2"/>
    <n v="0"/>
    <n v="0"/>
    <n v="0"/>
    <n v="4010.19"/>
    <n v="0"/>
    <n v="0"/>
    <n v="0"/>
    <n v="0"/>
    <n v="0"/>
    <n v="0"/>
    <n v="0"/>
    <n v="7.69"/>
    <n v="7.69"/>
    <n v="0"/>
    <n v="698.8"/>
    <n v="7.69"/>
  </r>
  <r>
    <n v="1"/>
    <d v="2021-12-01T00:00:00"/>
    <d v="2021-12-01T00:00:00"/>
    <n v="200414"/>
    <x v="11"/>
    <n v="0"/>
    <n v="0"/>
    <n v="0.1"/>
    <n v="0"/>
    <n v="810.8"/>
    <n v="0"/>
    <n v="0"/>
    <n v="0"/>
    <n v="0"/>
    <n v="0"/>
    <n v="0"/>
    <n v="0"/>
    <n v="0"/>
    <n v="0"/>
    <n v="6264.82"/>
    <n v="0"/>
    <s v="FI-3912-Comp Hdwr"/>
    <x v="26"/>
    <n v="16"/>
    <s v="Nat Gas General Plant"/>
    <s v="3912-Comp Hdwr"/>
    <n v="0"/>
    <n v="0"/>
    <x v="2"/>
    <n v="0"/>
    <n v="0"/>
    <n v="0"/>
    <n v="0"/>
    <n v="0"/>
    <n v="0"/>
    <n v="0"/>
    <n v="0"/>
    <n v="0"/>
    <n v="0"/>
    <n v="0"/>
    <n v="0"/>
    <n v="6264.82"/>
    <n v="0"/>
    <n v="810.8"/>
    <n v="6264.82"/>
  </r>
  <r>
    <n v="1"/>
    <d v="2021-12-01T00:00:00"/>
    <d v="2021-12-01T00:00:00"/>
    <n v="511"/>
    <x v="11"/>
    <n v="13227.98"/>
    <n v="13227.98"/>
    <n v="0.05"/>
    <n v="55.12"/>
    <n v="5076.87"/>
    <n v="0"/>
    <n v="0"/>
    <n v="0"/>
    <n v="0"/>
    <n v="0"/>
    <n v="0"/>
    <n v="0"/>
    <n v="0"/>
    <n v="0"/>
    <n v="-8305.57"/>
    <n v="0"/>
    <s v="FI-3913-Furn &amp; Fix"/>
    <x v="27"/>
    <n v="16"/>
    <s v="Nat Gas General Plant"/>
    <s v="3913-Furn &amp; Fix"/>
    <n v="0"/>
    <n v="0"/>
    <x v="2"/>
    <n v="0"/>
    <n v="0"/>
    <n v="0"/>
    <n v="13227.98"/>
    <n v="0"/>
    <n v="0"/>
    <n v="0"/>
    <n v="0"/>
    <n v="0"/>
    <n v="0"/>
    <n v="0"/>
    <n v="55.120000000000005"/>
    <n v="-8250.4499999999989"/>
    <n v="0"/>
    <n v="5076.87"/>
    <n v="-8250.4499999999989"/>
  </r>
  <r>
    <n v="1"/>
    <d v="2021-12-01T00:00:00"/>
    <d v="2021-12-01T00:00:00"/>
    <n v="512"/>
    <x v="11"/>
    <n v="81035.89"/>
    <n v="81035.89"/>
    <n v="0.1"/>
    <n v="675.3"/>
    <n v="41729.19"/>
    <n v="0"/>
    <n v="0"/>
    <n v="0"/>
    <n v="0"/>
    <n v="0"/>
    <n v="0"/>
    <n v="0"/>
    <n v="0"/>
    <n v="0"/>
    <n v="-45.67"/>
    <n v="0"/>
    <s v="FI-3914-Sys Sftwr"/>
    <x v="28"/>
    <n v="16"/>
    <s v="Nat Gas General Plant"/>
    <s v="3914-Software"/>
    <n v="0"/>
    <n v="0"/>
    <x v="2"/>
    <n v="0"/>
    <n v="0"/>
    <n v="0"/>
    <n v="81035.89"/>
    <n v="0"/>
    <n v="0"/>
    <n v="0"/>
    <n v="0"/>
    <n v="0"/>
    <n v="0"/>
    <n v="0"/>
    <n v="675.30000000000007"/>
    <n v="629.63"/>
    <n v="0"/>
    <n v="41729.19"/>
    <n v="629.63"/>
  </r>
  <r>
    <n v="1"/>
    <d v="2021-12-01T00:00:00"/>
    <d v="2021-12-01T00:00:00"/>
    <n v="513"/>
    <x v="11"/>
    <n v="374.07"/>
    <n v="374.07"/>
    <n v="7.1428569999999997E-2"/>
    <n v="2.23"/>
    <n v="1935.81"/>
    <n v="0"/>
    <n v="0"/>
    <n v="-2.23"/>
    <n v="0"/>
    <n v="0"/>
    <n v="0"/>
    <n v="0"/>
    <n v="0"/>
    <n v="0"/>
    <n v="1904.67"/>
    <n v="0"/>
    <s v="FI-391A-Alloc Offc Furn &amp; Eq"/>
    <x v="29"/>
    <n v="16"/>
    <s v="Nat Gas General Plant"/>
    <s v="391-Office Furniture and Equipment"/>
    <n v="0"/>
    <n v="0"/>
    <x v="2"/>
    <n v="0"/>
    <n v="0"/>
    <n v="0"/>
    <n v="374.07"/>
    <n v="0"/>
    <n v="0"/>
    <n v="0"/>
    <n v="0"/>
    <n v="0"/>
    <n v="0"/>
    <n v="0"/>
    <n v="0"/>
    <n v="1904.67"/>
    <n v="0"/>
    <n v="1935.81"/>
    <n v="1904.67"/>
  </r>
  <r>
    <n v="1"/>
    <d v="2021-12-01T00:00:00"/>
    <d v="2021-12-01T00:00:00"/>
    <n v="134"/>
    <x v="11"/>
    <n v="1331.9"/>
    <n v="1331.9"/>
    <n v="0.1"/>
    <n v="11.1"/>
    <n v="413"/>
    <n v="0"/>
    <n v="0"/>
    <n v="0"/>
    <n v="0"/>
    <n v="0"/>
    <n v="0"/>
    <n v="0"/>
    <n v="0"/>
    <n v="0"/>
    <n v="0"/>
    <n v="0"/>
    <s v="FI-391S-Alloc Sys Software"/>
    <x v="30"/>
    <n v="16"/>
    <s v="Nat Gas General Plant"/>
    <s v="391-Office Furniture and Equipment"/>
    <n v="0"/>
    <n v="0"/>
    <x v="2"/>
    <n v="0"/>
    <n v="0"/>
    <n v="0"/>
    <n v="1331.9"/>
    <n v="0"/>
    <n v="0"/>
    <n v="0"/>
    <n v="0"/>
    <n v="0"/>
    <n v="0"/>
    <n v="0"/>
    <n v="11.1"/>
    <n v="11.1"/>
    <n v="0"/>
    <n v="413"/>
    <n v="11.1"/>
  </r>
  <r>
    <n v="1"/>
    <d v="2021-12-01T00:00:00"/>
    <d v="2021-12-01T00:00:00"/>
    <n v="136"/>
    <x v="11"/>
    <n v="0"/>
    <n v="0"/>
    <n v="0.17399999999999999"/>
    <n v="0"/>
    <n v="0"/>
    <n v="0"/>
    <n v="0"/>
    <n v="0"/>
    <n v="0"/>
    <n v="0"/>
    <n v="0"/>
    <n v="0"/>
    <n v="0"/>
    <n v="0"/>
    <n v="0"/>
    <n v="0"/>
    <s v="FI-3921-Cars"/>
    <x v="31"/>
    <n v="16"/>
    <s v="Nat Gas General Plant"/>
    <s v="3921-Transportation - Ca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37"/>
    <x v="11"/>
    <n v="0"/>
    <n v="0"/>
    <n v="8.4000000000000005E-2"/>
    <n v="0"/>
    <n v="0"/>
    <n v="0"/>
    <n v="0"/>
    <n v="0"/>
    <n v="0"/>
    <n v="0"/>
    <n v="0"/>
    <n v="0"/>
    <n v="0"/>
    <n v="0"/>
    <n v="0"/>
    <n v="0"/>
    <s v="FI-3922-Lt Truck/Van"/>
    <x v="32"/>
    <n v="16"/>
    <s v="Nat Gas General Plant"/>
    <s v="3922-Trans-Light Trucks, Van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38"/>
    <x v="11"/>
    <n v="0"/>
    <n v="0"/>
    <n v="0"/>
    <n v="0"/>
    <n v="0"/>
    <n v="0"/>
    <n v="0"/>
    <n v="0"/>
    <n v="0"/>
    <n v="0"/>
    <n v="0"/>
    <n v="0"/>
    <n v="0"/>
    <n v="0"/>
    <n v="0"/>
    <n v="0"/>
    <s v="FI-3923-HD Truck/Bobtail"/>
    <x v="44"/>
    <n v="16"/>
    <s v="Nat Gas General Plant"/>
    <s v="3923-Transportation - Heavy Truck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39"/>
    <x v="11"/>
    <n v="0"/>
    <n v="0"/>
    <n v="5.8000000000000003E-2"/>
    <n v="0"/>
    <n v="0"/>
    <n v="0"/>
    <n v="0"/>
    <n v="0"/>
    <n v="0"/>
    <n v="0"/>
    <n v="0"/>
    <n v="0"/>
    <n v="0"/>
    <n v="0"/>
    <n v="0"/>
    <n v="0"/>
    <s v="FI-3924-Trailers"/>
    <x v="33"/>
    <n v="16"/>
    <s v="Nat Gas General Plant"/>
    <s v="3924-Transportation - Trailers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35"/>
    <x v="11"/>
    <n v="0"/>
    <n v="0"/>
    <n v="0.17399999999999999"/>
    <n v="0"/>
    <n v="0"/>
    <n v="0"/>
    <n v="0"/>
    <n v="0"/>
    <n v="0"/>
    <n v="0"/>
    <n v="0"/>
    <n v="0"/>
    <n v="0"/>
    <n v="0"/>
    <n v="0"/>
    <n v="0"/>
    <s v="FI-3920-Transp Equip"/>
    <x v="34"/>
    <n v="16"/>
    <s v="Nat Gas General Plant"/>
    <s v="392-Transportation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40"/>
    <x v="11"/>
    <n v="0"/>
    <n v="0"/>
    <n v="3.7999999999999999E-2"/>
    <n v="0"/>
    <n v="0"/>
    <n v="0"/>
    <n v="0"/>
    <n v="0"/>
    <n v="0"/>
    <n v="0"/>
    <n v="0"/>
    <n v="0"/>
    <n v="0"/>
    <n v="0"/>
    <n v="0"/>
    <n v="0"/>
    <s v="FI-3930-Stores Equip"/>
    <x v="45"/>
    <n v="16"/>
    <s v="Nat Gas General Plant"/>
    <s v="393-Stores Equipment"/>
    <n v="0"/>
    <n v="0"/>
    <x v="2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41"/>
    <x v="11"/>
    <n v="13438.12"/>
    <n v="13438.12"/>
    <n v="6.6666699999999995E-2"/>
    <n v="74.66"/>
    <n v="9961.89"/>
    <n v="0"/>
    <n v="0"/>
    <n v="0"/>
    <n v="0"/>
    <n v="0"/>
    <n v="0"/>
    <n v="0"/>
    <n v="0"/>
    <n v="0"/>
    <n v="56.83"/>
    <n v="0"/>
    <s v="FI-3940-Tools/Shop Eq"/>
    <x v="35"/>
    <n v="16"/>
    <s v="Nat Gas General Plant"/>
    <s v="394-Tools, Shop &amp; Garage Equip"/>
    <n v="0"/>
    <n v="0"/>
    <x v="2"/>
    <n v="0"/>
    <n v="0"/>
    <n v="0"/>
    <n v="13438.12"/>
    <n v="0"/>
    <n v="0"/>
    <n v="0"/>
    <n v="0"/>
    <n v="0"/>
    <n v="0"/>
    <n v="0"/>
    <n v="74.66"/>
    <n v="131.49"/>
    <n v="0"/>
    <n v="9961.89"/>
    <n v="131.49"/>
  </r>
  <r>
    <n v="1"/>
    <d v="2021-12-01T00:00:00"/>
    <d v="2021-12-01T00:00:00"/>
    <n v="142"/>
    <x v="11"/>
    <n v="58312.73"/>
    <n v="58312.73"/>
    <n v="5.0999999999999997E-2"/>
    <n v="247.83"/>
    <n v="24651.02"/>
    <n v="0"/>
    <n v="0"/>
    <n v="0"/>
    <n v="0"/>
    <n v="0"/>
    <n v="0"/>
    <n v="0"/>
    <n v="0"/>
    <n v="0"/>
    <n v="0"/>
    <n v="0"/>
    <s v="FI-3960-Pwr Op Equip"/>
    <x v="36"/>
    <n v="16"/>
    <s v="Nat Gas General Plant"/>
    <s v="396-Power Operated Equipment"/>
    <n v="0"/>
    <n v="0"/>
    <x v="2"/>
    <n v="0"/>
    <n v="0"/>
    <n v="0"/>
    <n v="58312.73"/>
    <n v="0"/>
    <n v="0"/>
    <n v="0"/>
    <n v="0"/>
    <n v="0"/>
    <n v="0"/>
    <n v="0"/>
    <n v="247.83"/>
    <n v="247.83"/>
    <n v="0"/>
    <n v="24651.02"/>
    <n v="247.83"/>
  </r>
  <r>
    <n v="1"/>
    <d v="2021-12-01T00:00:00"/>
    <d v="2021-12-01T00:00:00"/>
    <n v="522"/>
    <x v="11"/>
    <n v="13647.24"/>
    <n v="13647.24"/>
    <n v="5.8823529999999999E-2"/>
    <n v="66.900000000000006"/>
    <n v="13112.5"/>
    <n v="0"/>
    <n v="0"/>
    <n v="0"/>
    <n v="0"/>
    <n v="0"/>
    <n v="0"/>
    <n v="0"/>
    <n v="0"/>
    <n v="0"/>
    <n v="-87.5"/>
    <n v="0"/>
    <s v="FI-3980-Misc Equip"/>
    <x v="39"/>
    <n v="16"/>
    <s v="Nat Gas General Plant"/>
    <s v="398-Miscellaneous Equipment"/>
    <n v="0"/>
    <n v="0"/>
    <x v="2"/>
    <n v="0"/>
    <n v="0"/>
    <n v="0"/>
    <n v="13647.24"/>
    <n v="0"/>
    <n v="0"/>
    <n v="0"/>
    <n v="0"/>
    <n v="0"/>
    <n v="0"/>
    <n v="0"/>
    <n v="66.900000000000006"/>
    <n v="-20.599999999999994"/>
    <n v="0"/>
    <n v="13112.5"/>
    <n v="-20.599999999999994"/>
  </r>
  <r>
    <n v="1"/>
    <d v="2021-12-01T00:00:00"/>
    <d v="2021-12-01T00:00:00"/>
    <n v="144"/>
    <x v="11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17"/>
    <x v="11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C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63"/>
    <x v="11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FB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09"/>
    <x v="11"/>
    <n v="0"/>
    <n v="0"/>
    <n v="0"/>
    <n v="0"/>
    <n v="0"/>
    <n v="0"/>
    <n v="0"/>
    <n v="0"/>
    <n v="0"/>
    <n v="0"/>
    <n v="0"/>
    <n v="0"/>
    <n v="0"/>
    <n v="0"/>
    <n v="0"/>
    <n v="0"/>
    <s v="FN-3040-Land &amp; Land Rights-FNSF"/>
    <x v="46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45"/>
    <x v="11"/>
    <n v="0"/>
    <n v="0"/>
    <n v="0"/>
    <n v="0"/>
    <n v="0"/>
    <n v="0"/>
    <n v="0"/>
    <n v="0"/>
    <n v="0"/>
    <n v="0"/>
    <n v="0"/>
    <n v="0"/>
    <n v="0"/>
    <n v="0"/>
    <n v="0"/>
    <n v="0"/>
    <s v="FN-3050-Struc&amp;Impr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18"/>
    <x v="11"/>
    <n v="0"/>
    <n v="0"/>
    <n v="0"/>
    <n v="0"/>
    <n v="0"/>
    <n v="0"/>
    <n v="0"/>
    <n v="0"/>
    <n v="0"/>
    <n v="0"/>
    <n v="0"/>
    <n v="0"/>
    <n v="0"/>
    <n v="0"/>
    <n v="0"/>
    <n v="0"/>
    <s v="FN-3050-Struc&amp;Impr-FNC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64"/>
    <x v="11"/>
    <n v="0"/>
    <n v="0"/>
    <n v="0"/>
    <n v="0"/>
    <n v="0"/>
    <n v="0"/>
    <n v="0"/>
    <n v="0"/>
    <n v="0"/>
    <n v="0"/>
    <n v="0"/>
    <n v="0"/>
    <n v="0"/>
    <n v="0"/>
    <n v="0"/>
    <n v="0"/>
    <s v="FN-3050-Struc&amp;Impr-FNFB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10"/>
    <x v="11"/>
    <n v="0"/>
    <n v="0"/>
    <n v="0"/>
    <n v="0"/>
    <n v="0"/>
    <n v="0"/>
    <n v="0"/>
    <n v="0"/>
    <n v="0"/>
    <n v="0"/>
    <n v="0"/>
    <n v="0"/>
    <n v="0"/>
    <n v="0"/>
    <n v="0"/>
    <n v="0"/>
    <s v="FN-3050-Struc&amp;Impr-FNSF"/>
    <x v="1"/>
    <n v="14"/>
    <s v="Manufactured Gas Production Plant"/>
    <s v="304-G-Land and 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47"/>
    <x v="11"/>
    <n v="0"/>
    <n v="0"/>
    <n v="5.5E-2"/>
    <n v="0"/>
    <n v="0"/>
    <n v="0"/>
    <n v="0"/>
    <n v="0"/>
    <n v="0"/>
    <n v="0"/>
    <n v="0"/>
    <n v="0"/>
    <n v="0"/>
    <n v="0"/>
    <n v="0"/>
    <n v="0"/>
    <s v="FN-3741-Land Rights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20"/>
    <x v="11"/>
    <n v="0"/>
    <n v="0"/>
    <n v="5.5E-2"/>
    <n v="0"/>
    <n v="59.17"/>
    <n v="0"/>
    <n v="0"/>
    <n v="0"/>
    <n v="0"/>
    <n v="0"/>
    <n v="0"/>
    <n v="0"/>
    <n v="0"/>
    <n v="0"/>
    <n v="0"/>
    <n v="0"/>
    <s v="FN-3741-Land Rights-FNCF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59.17"/>
    <n v="0"/>
  </r>
  <r>
    <n v="1"/>
    <d v="2021-12-01T00:00:00"/>
    <d v="2021-12-01T00:00:00"/>
    <n v="200266"/>
    <x v="11"/>
    <n v="0"/>
    <n v="0"/>
    <n v="5.5E-2"/>
    <n v="0"/>
    <n v="0"/>
    <n v="0"/>
    <n v="0"/>
    <n v="0"/>
    <n v="0"/>
    <n v="0"/>
    <n v="0"/>
    <n v="0"/>
    <n v="0"/>
    <n v="0"/>
    <n v="0"/>
    <n v="0"/>
    <s v="FN-3741-Land Rights-FNFB"/>
    <x v="2"/>
    <n v="15"/>
    <s v="Nat Gas Distribution Plant"/>
    <s v="3741-Land Righ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12"/>
    <x v="11"/>
    <n v="12909.53"/>
    <n v="12909.53"/>
    <n v="5.5E-2"/>
    <n v="59.17"/>
    <n v="9688.44"/>
    <n v="0"/>
    <n v="0"/>
    <n v="0"/>
    <n v="0"/>
    <n v="0"/>
    <n v="0"/>
    <n v="0"/>
    <n v="0"/>
    <n v="0"/>
    <n v="0"/>
    <n v="0"/>
    <s v="FN-3741-Land Rights-FNSF"/>
    <x v="2"/>
    <n v="15"/>
    <s v="Nat Gas Distribution Plant"/>
    <s v="3741-Land Rights"/>
    <n v="0"/>
    <n v="0"/>
    <x v="3"/>
    <n v="0"/>
    <n v="0"/>
    <n v="0"/>
    <n v="12909.53"/>
    <n v="0"/>
    <n v="0"/>
    <n v="0"/>
    <n v="0"/>
    <n v="0"/>
    <n v="0"/>
    <n v="0"/>
    <n v="59.17"/>
    <n v="59.17"/>
    <n v="0"/>
    <n v="9688.44"/>
    <n v="59.17"/>
  </r>
  <r>
    <n v="1"/>
    <d v="2021-12-01T00:00:00"/>
    <d v="2021-12-01T00:00:00"/>
    <n v="146"/>
    <x v="11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19"/>
    <x v="11"/>
    <n v="44421.79"/>
    <n v="44421.79"/>
    <n v="0"/>
    <n v="0"/>
    <n v="0"/>
    <n v="0"/>
    <n v="0"/>
    <n v="0"/>
    <n v="0"/>
    <n v="0"/>
    <n v="0"/>
    <n v="0"/>
    <n v="0"/>
    <n v="0"/>
    <n v="0"/>
    <n v="0"/>
    <s v="FN-3740-Land &amp; Land Rights-FNCF"/>
    <x v="3"/>
    <n v="15"/>
    <s v="Nat Gas Distribution Plant"/>
    <s v="374-Land - Distribution"/>
    <n v="0"/>
    <n v="0"/>
    <x v="3"/>
    <n v="0"/>
    <n v="0"/>
    <n v="0"/>
    <n v="44421.79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65"/>
    <x v="11"/>
    <n v="0"/>
    <n v="0"/>
    <n v="0"/>
    <n v="0"/>
    <n v="0"/>
    <n v="0"/>
    <n v="0"/>
    <n v="0"/>
    <n v="0"/>
    <n v="0"/>
    <n v="0"/>
    <n v="0"/>
    <n v="0"/>
    <n v="0"/>
    <n v="0"/>
    <n v="0"/>
    <s v="FN-3740-Land &amp; Land Rights-FNFB"/>
    <x v="3"/>
    <n v="15"/>
    <s v="Nat Gas Distribution Plant"/>
    <s v="374-Land - Distribution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11"/>
    <x v="11"/>
    <n v="120186.26"/>
    <n v="120186.26"/>
    <n v="0"/>
    <n v="0"/>
    <n v="0"/>
    <n v="0"/>
    <n v="0"/>
    <n v="0"/>
    <n v="0"/>
    <n v="0"/>
    <n v="0"/>
    <n v="0"/>
    <n v="0"/>
    <n v="0"/>
    <n v="0"/>
    <n v="0"/>
    <s v="FN-3740-Land &amp; Land Rights-FNSF"/>
    <x v="3"/>
    <n v="15"/>
    <s v="Nat Gas Distribution Plant"/>
    <s v="374-Land - Distribution"/>
    <n v="0"/>
    <n v="0"/>
    <x v="3"/>
    <n v="0"/>
    <n v="0"/>
    <n v="0"/>
    <n v="120186.26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48"/>
    <x v="11"/>
    <n v="0"/>
    <n v="0"/>
    <n v="2.5000000000000001E-2"/>
    <n v="0"/>
    <n v="0"/>
    <n v="0"/>
    <n v="0"/>
    <n v="0"/>
    <n v="0"/>
    <n v="0"/>
    <n v="0"/>
    <n v="0"/>
    <n v="0"/>
    <n v="0"/>
    <n v="0"/>
    <n v="0"/>
    <s v="FN-3750-Struc&amp;Impr"/>
    <x v="4"/>
    <n v="15"/>
    <s v="Nat Gas Distribution Plant"/>
    <s v="375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21"/>
    <x v="11"/>
    <n v="470966.51"/>
    <n v="470966.51"/>
    <n v="2.5000000000000001E-2"/>
    <n v="981.18"/>
    <n v="-196151.66"/>
    <n v="0"/>
    <n v="0"/>
    <n v="0"/>
    <n v="0"/>
    <n v="0"/>
    <n v="0"/>
    <n v="0"/>
    <n v="0"/>
    <n v="0"/>
    <n v="0"/>
    <n v="0"/>
    <s v="FN-3750-Struc&amp;Impr-FNCF"/>
    <x v="4"/>
    <n v="15"/>
    <s v="Nat Gas Distribution Plant"/>
    <s v="375-Structures and Improvements"/>
    <n v="0"/>
    <n v="0"/>
    <x v="3"/>
    <n v="0"/>
    <n v="0"/>
    <n v="0"/>
    <n v="470966.51"/>
    <n v="0"/>
    <n v="0"/>
    <n v="0"/>
    <n v="0"/>
    <n v="0"/>
    <n v="0"/>
    <n v="0"/>
    <n v="981.18000000000006"/>
    <n v="981.18"/>
    <n v="0"/>
    <n v="-196151.66"/>
    <n v="981.18"/>
  </r>
  <r>
    <n v="1"/>
    <d v="2021-12-01T00:00:00"/>
    <d v="2021-12-01T00:00:00"/>
    <n v="200267"/>
    <x v="11"/>
    <n v="21532.6"/>
    <n v="21532.6"/>
    <n v="2.5000000000000001E-2"/>
    <n v="44.86"/>
    <n v="507.68"/>
    <n v="0"/>
    <n v="0"/>
    <n v="0"/>
    <n v="0"/>
    <n v="0"/>
    <n v="0"/>
    <n v="0"/>
    <n v="0"/>
    <n v="0"/>
    <n v="0"/>
    <n v="0"/>
    <s v="FN-3750-Struc&amp;Impr-FNFB"/>
    <x v="4"/>
    <n v="15"/>
    <s v="Nat Gas Distribution Plant"/>
    <s v="375-Structures and Improvements"/>
    <n v="0"/>
    <n v="0"/>
    <x v="3"/>
    <n v="0"/>
    <n v="0"/>
    <n v="0"/>
    <n v="21532.6"/>
    <n v="0"/>
    <n v="0"/>
    <n v="0"/>
    <n v="0"/>
    <n v="0"/>
    <n v="0"/>
    <n v="0"/>
    <n v="44.86"/>
    <n v="44.86"/>
    <n v="0"/>
    <n v="507.68"/>
    <n v="44.86"/>
  </r>
  <r>
    <n v="1"/>
    <d v="2021-12-01T00:00:00"/>
    <d v="2021-12-01T00:00:00"/>
    <n v="200313"/>
    <x v="11"/>
    <n v="210864.89"/>
    <n v="210864.89"/>
    <n v="2.5000000000000001E-2"/>
    <n v="439.3"/>
    <n v="238259.39"/>
    <n v="0"/>
    <n v="0"/>
    <n v="-439.3"/>
    <n v="0"/>
    <n v="0"/>
    <n v="0"/>
    <n v="0"/>
    <n v="0"/>
    <n v="0"/>
    <n v="0"/>
    <n v="0"/>
    <s v="FN-3750-Struc&amp;Impr-FNSF"/>
    <x v="4"/>
    <n v="15"/>
    <s v="Nat Gas Distribution Plant"/>
    <s v="375-Structures and Improvements"/>
    <n v="0"/>
    <n v="0"/>
    <x v="3"/>
    <n v="0"/>
    <n v="0"/>
    <n v="0"/>
    <n v="210864.89"/>
    <n v="0"/>
    <n v="0"/>
    <n v="0"/>
    <n v="0"/>
    <n v="0"/>
    <n v="0"/>
    <n v="0"/>
    <n v="0"/>
    <n v="0"/>
    <n v="0"/>
    <n v="238259.39"/>
    <n v="0"/>
  </r>
  <r>
    <n v="1"/>
    <d v="2021-12-01T00:00:00"/>
    <d v="2021-12-01T00:00:00"/>
    <n v="149"/>
    <x v="11"/>
    <n v="0"/>
    <n v="0"/>
    <n v="1.8100000000000002E-2"/>
    <n v="0"/>
    <n v="-0.02"/>
    <n v="0"/>
    <n v="0"/>
    <n v="0"/>
    <n v="0"/>
    <n v="0"/>
    <n v="0"/>
    <n v="0"/>
    <n v="0"/>
    <n v="0"/>
    <n v="0"/>
    <n v="0"/>
    <s v="FN-3761-Mains PL"/>
    <x v="5"/>
    <n v="15"/>
    <s v="Nat Gas Distribution Plant"/>
    <s v="3761-Mains - Plastic"/>
    <n v="0"/>
    <n v="0"/>
    <x v="3"/>
    <n v="0"/>
    <n v="0.05"/>
    <n v="2.8999999999999998E-3"/>
    <n v="0"/>
    <n v="0"/>
    <n v="0"/>
    <n v="0"/>
    <n v="0"/>
    <n v="0"/>
    <n v="0"/>
    <n v="0"/>
    <n v="0"/>
    <n v="0"/>
    <n v="0"/>
    <n v="3.0000000000000002E-2"/>
    <n v="0"/>
  </r>
  <r>
    <n v="1"/>
    <d v="2021-12-01T00:00:00"/>
    <d v="2021-12-01T00:00:00"/>
    <n v="200222"/>
    <x v="11"/>
    <n v="21624800.649999999"/>
    <n v="21624800.649999999"/>
    <n v="1.8100000000000002E-2"/>
    <n v="32617.41"/>
    <n v="1865800.98"/>
    <n v="0"/>
    <n v="0"/>
    <n v="0"/>
    <n v="0"/>
    <n v="0"/>
    <n v="0"/>
    <n v="0"/>
    <n v="0"/>
    <n v="0"/>
    <n v="0"/>
    <n v="0"/>
    <s v="FN-3761-Mains PL-FNCF"/>
    <x v="5"/>
    <n v="15"/>
    <s v="Nat Gas Distribution Plant"/>
    <s v="3761-Mains - Plastic"/>
    <n v="0"/>
    <n v="0"/>
    <x v="3"/>
    <n v="5225.99"/>
    <n v="142976.53"/>
    <n v="2.8999999999999998E-3"/>
    <n v="21624800.649999999"/>
    <n v="0"/>
    <n v="0"/>
    <n v="0"/>
    <n v="0"/>
    <n v="0"/>
    <n v="0"/>
    <n v="5225.99"/>
    <n v="32617.41"/>
    <n v="32617.41"/>
    <n v="5225.99"/>
    <n v="2008777.51"/>
    <n v="37843.4"/>
  </r>
  <r>
    <n v="1"/>
    <d v="2021-12-01T00:00:00"/>
    <d v="2021-12-01T00:00:00"/>
    <n v="200268"/>
    <x v="11"/>
    <n v="6960746.7000000002"/>
    <n v="6960746.7000000002"/>
    <n v="1.8100000000000002E-2"/>
    <n v="10499.13"/>
    <n v="894544.31"/>
    <n v="0"/>
    <n v="0"/>
    <n v="0"/>
    <n v="0"/>
    <n v="0"/>
    <n v="0"/>
    <n v="0"/>
    <n v="0"/>
    <n v="0"/>
    <n v="0"/>
    <n v="0"/>
    <s v="FN-3761-Mains PL-FNFB"/>
    <x v="5"/>
    <n v="15"/>
    <s v="Nat Gas Distribution Plant"/>
    <s v="3761-Mains - Plastic"/>
    <n v="0"/>
    <n v="0"/>
    <x v="3"/>
    <n v="1682.18"/>
    <n v="134048.57999999999"/>
    <n v="2.8999999999999998E-3"/>
    <n v="6960746.7000000002"/>
    <n v="0"/>
    <n v="0"/>
    <n v="0"/>
    <n v="0"/>
    <n v="0"/>
    <n v="0"/>
    <n v="1682.18"/>
    <n v="10499.130000000001"/>
    <n v="10499.13"/>
    <n v="1682.18"/>
    <n v="1028592.89"/>
    <n v="12181.31"/>
  </r>
  <r>
    <n v="1"/>
    <d v="2021-12-01T00:00:00"/>
    <d v="2021-12-01T00:00:00"/>
    <n v="200314"/>
    <x v="11"/>
    <n v="49997337.630000003"/>
    <n v="49997337.630000003"/>
    <n v="1.8100000000000002E-2"/>
    <n v="75412.649999999994"/>
    <n v="14567884.720000001"/>
    <n v="0"/>
    <n v="-72.28"/>
    <n v="0"/>
    <n v="0"/>
    <n v="0"/>
    <n v="0"/>
    <n v="0"/>
    <n v="0"/>
    <n v="0"/>
    <n v="0"/>
    <n v="0"/>
    <s v="FN-3761-Mains PL-FNSF"/>
    <x v="5"/>
    <n v="15"/>
    <s v="Nat Gas Distribution Plant"/>
    <s v="3761-Mains - Plastic"/>
    <n v="0"/>
    <n v="-107484.41"/>
    <x v="3"/>
    <n v="12082.69"/>
    <n v="1530672.46"/>
    <n v="2.8999999999999998E-3"/>
    <n v="49997337.630000003"/>
    <n v="0"/>
    <n v="0"/>
    <n v="0"/>
    <n v="0"/>
    <n v="0"/>
    <n v="0"/>
    <n v="12082.69"/>
    <n v="75412.650000000009"/>
    <n v="75412.649999999994"/>
    <n v="12082.69"/>
    <n v="16098557.18"/>
    <n v="87495.34"/>
  </r>
  <r>
    <n v="1"/>
    <d v="2021-12-01T00:00:00"/>
    <d v="2021-12-01T00:00:00"/>
    <n v="150"/>
    <x v="11"/>
    <n v="0"/>
    <n v="0"/>
    <n v="1.719E-2"/>
    <n v="0"/>
    <n v="-0.01"/>
    <n v="0"/>
    <n v="0"/>
    <n v="0"/>
    <n v="0"/>
    <n v="0"/>
    <n v="0"/>
    <n v="0"/>
    <n v="0"/>
    <n v="0"/>
    <n v="0"/>
    <n v="0"/>
    <s v="FN-3762-Mains ST"/>
    <x v="6"/>
    <n v="15"/>
    <s v="Nat Gas Distribution Plant"/>
    <s v="3762-Mains - Other"/>
    <n v="0"/>
    <n v="0"/>
    <x v="3"/>
    <n v="0"/>
    <n v="-0.03"/>
    <n v="4.81E-3"/>
    <n v="0"/>
    <n v="0"/>
    <n v="0"/>
    <n v="0"/>
    <n v="0"/>
    <n v="0"/>
    <n v="0"/>
    <n v="0"/>
    <n v="0"/>
    <n v="0"/>
    <n v="0"/>
    <n v="-0.04"/>
    <n v="0"/>
  </r>
  <r>
    <n v="1"/>
    <d v="2021-12-01T00:00:00"/>
    <d v="2021-12-01T00:00:00"/>
    <n v="200223"/>
    <x v="11"/>
    <n v="7612071.5800000001"/>
    <n v="7612071.5800000001"/>
    <n v="1.719E-2"/>
    <n v="10904.29"/>
    <n v="1087868"/>
    <n v="0"/>
    <n v="-5645.24"/>
    <n v="0"/>
    <n v="0"/>
    <n v="0"/>
    <n v="0"/>
    <n v="0"/>
    <n v="0"/>
    <n v="0"/>
    <n v="0"/>
    <n v="0"/>
    <s v="FN-3762-Mains ST-FNCF"/>
    <x v="6"/>
    <n v="15"/>
    <s v="Nat Gas Distribution Plant"/>
    <s v="3762-Mains - Other"/>
    <n v="0"/>
    <n v="-9886.3700000000008"/>
    <x v="3"/>
    <n v="3051.17"/>
    <n v="193890.17"/>
    <n v="4.81E-3"/>
    <n v="7612071.5800000001"/>
    <n v="0"/>
    <n v="0"/>
    <n v="0"/>
    <n v="0"/>
    <n v="0"/>
    <n v="0"/>
    <n v="3051.17"/>
    <n v="10904.29"/>
    <n v="10904.29"/>
    <n v="3051.17"/>
    <n v="1281758.17"/>
    <n v="13955.460000000001"/>
  </r>
  <r>
    <n v="1"/>
    <d v="2021-12-01T00:00:00"/>
    <d v="2021-12-01T00:00:00"/>
    <n v="200269"/>
    <x v="11"/>
    <n v="2861833.91"/>
    <n v="2861833.91"/>
    <n v="1.719E-2"/>
    <n v="4099.58"/>
    <n v="280456.89"/>
    <n v="0"/>
    <n v="0"/>
    <n v="0"/>
    <n v="0"/>
    <n v="0"/>
    <n v="0"/>
    <n v="0"/>
    <n v="0"/>
    <n v="0"/>
    <n v="0"/>
    <n v="0"/>
    <s v="FN-3762-Mains ST-FNFB"/>
    <x v="6"/>
    <n v="15"/>
    <s v="Nat Gas Distribution Plant"/>
    <s v="3762-Mains - Other"/>
    <n v="0"/>
    <n v="0"/>
    <x v="3"/>
    <n v="1147.1199999999999"/>
    <n v="78399.75"/>
    <n v="4.81E-3"/>
    <n v="2861833.91"/>
    <n v="0"/>
    <n v="0"/>
    <n v="0"/>
    <n v="0"/>
    <n v="0"/>
    <n v="0"/>
    <n v="1147.1200000000001"/>
    <n v="4099.58"/>
    <n v="4099.58"/>
    <n v="1147.1199999999999"/>
    <n v="358856.64"/>
    <n v="5246.7"/>
  </r>
  <r>
    <n v="1"/>
    <d v="2021-12-01T00:00:00"/>
    <d v="2021-12-01T00:00:00"/>
    <n v="200315"/>
    <x v="11"/>
    <n v="28621240"/>
    <n v="28621240"/>
    <n v="1.719E-2"/>
    <n v="40999.93"/>
    <n v="19154079.219999999"/>
    <n v="0"/>
    <n v="-401450.11"/>
    <n v="0"/>
    <n v="0"/>
    <n v="0"/>
    <n v="0"/>
    <n v="0"/>
    <n v="0"/>
    <n v="0"/>
    <n v="0"/>
    <n v="0"/>
    <s v="FN-3762-Mains ST-FNSF"/>
    <x v="6"/>
    <n v="15"/>
    <s v="Nat Gas Distribution Plant"/>
    <s v="3762-Mains - Other"/>
    <n v="0"/>
    <n v="-26365.77"/>
    <x v="3"/>
    <n v="11472.35"/>
    <n v="2238285.5"/>
    <n v="4.81E-3"/>
    <n v="28621240"/>
    <n v="0"/>
    <n v="0"/>
    <n v="0"/>
    <n v="0"/>
    <n v="0"/>
    <n v="0"/>
    <n v="11472.35"/>
    <n v="40999.93"/>
    <n v="40999.93"/>
    <n v="11472.35"/>
    <n v="21392364.719999999"/>
    <n v="52472.28"/>
  </r>
  <r>
    <n v="1"/>
    <d v="2021-12-01T00:00:00"/>
    <d v="2021-12-01T00:00:00"/>
    <n v="151"/>
    <x v="11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24"/>
    <x v="11"/>
    <n v="3522727.11"/>
    <n v="3522727.11"/>
    <n v="1.8100000000000002E-2"/>
    <n v="5313.45"/>
    <n v="270754.33"/>
    <n v="0"/>
    <n v="0"/>
    <n v="0"/>
    <n v="0"/>
    <n v="0"/>
    <n v="0"/>
    <n v="0"/>
    <n v="0"/>
    <n v="0"/>
    <n v="0"/>
    <n v="0"/>
    <s v="FN-376G-Mains GRIP-FNCF"/>
    <x v="7"/>
    <n v="15"/>
    <s v="Nat Gas Distribution Plant"/>
    <s v="376G-Mains Plastic-GRIP"/>
    <n v="0"/>
    <n v="0"/>
    <x v="3"/>
    <n v="851.33"/>
    <n v="39816.089999999997"/>
    <n v="2.8999999999999998E-3"/>
    <n v="3522727.11"/>
    <n v="0"/>
    <n v="0"/>
    <n v="0"/>
    <n v="0"/>
    <n v="0"/>
    <n v="0"/>
    <n v="851.33"/>
    <n v="5313.45"/>
    <n v="5313.45"/>
    <n v="851.33"/>
    <n v="310570.42000000004"/>
    <n v="6164.78"/>
  </r>
  <r>
    <n v="1"/>
    <d v="2021-12-01T00:00:00"/>
    <d v="2021-12-01T00:00:00"/>
    <n v="200270"/>
    <x v="11"/>
    <n v="0"/>
    <n v="0"/>
    <n v="1.8100000000000002E-2"/>
    <n v="0"/>
    <n v="0"/>
    <n v="0"/>
    <n v="0"/>
    <n v="0"/>
    <n v="0"/>
    <n v="0"/>
    <n v="0"/>
    <n v="0"/>
    <n v="0"/>
    <n v="0"/>
    <n v="0"/>
    <n v="0"/>
    <s v="FN-376G-Mains GRIP-FNFB"/>
    <x v="7"/>
    <n v="15"/>
    <s v="Nat Gas Distribution Plant"/>
    <s v="376G-Mains Plastic-GRIP"/>
    <n v="0"/>
    <n v="0"/>
    <x v="3"/>
    <n v="0"/>
    <n v="0"/>
    <n v="2.8999999999999998E-3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16"/>
    <x v="11"/>
    <n v="93300636.760000005"/>
    <n v="93300636.760000005"/>
    <n v="1.8100000000000002E-2"/>
    <n v="140728.46"/>
    <n v="9342813.9399999995"/>
    <n v="0"/>
    <n v="0"/>
    <n v="0"/>
    <n v="0"/>
    <n v="0"/>
    <n v="0"/>
    <n v="0"/>
    <n v="0"/>
    <n v="0"/>
    <n v="0"/>
    <n v="0"/>
    <s v="FN-376G-Mains GRIP-FNSF"/>
    <x v="7"/>
    <n v="15"/>
    <s v="Nat Gas Distribution Plant"/>
    <s v="376G-Mains Plastic-GRIP"/>
    <n v="0"/>
    <n v="0"/>
    <x v="3"/>
    <n v="22547.65"/>
    <n v="614943.71"/>
    <n v="2.8999999999999998E-3"/>
    <n v="93300636.760000005"/>
    <n v="0"/>
    <n v="0"/>
    <n v="0"/>
    <n v="0"/>
    <n v="0"/>
    <n v="0"/>
    <n v="22547.65"/>
    <n v="140728.46"/>
    <n v="140728.46"/>
    <n v="22547.65"/>
    <n v="9957757.6499999985"/>
    <n v="163276.10999999999"/>
  </r>
  <r>
    <n v="1"/>
    <d v="2021-12-01T00:00:00"/>
    <d v="2021-12-01T00:00:00"/>
    <n v="152"/>
    <x v="11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25"/>
    <x v="11"/>
    <n v="875259.36"/>
    <n v="875259.36"/>
    <n v="3.3329999999999999E-2"/>
    <n v="2431.0300000000002"/>
    <n v="67903.64"/>
    <n v="0"/>
    <n v="0"/>
    <n v="0"/>
    <n v="0"/>
    <n v="0"/>
    <n v="0"/>
    <n v="0"/>
    <n v="0"/>
    <n v="0"/>
    <n v="0"/>
    <n v="0"/>
    <s v="FN-3780-M&amp;R Stat Eq-Gen-FNCF"/>
    <x v="8"/>
    <n v="15"/>
    <s v="Nat Gas Distribution Plant"/>
    <s v="378-M&amp;R Stat Equip-Gen"/>
    <n v="0"/>
    <n v="0"/>
    <x v="3"/>
    <n v="121.81"/>
    <n v="-13195.74"/>
    <n v="1.67E-3"/>
    <n v="875259.36"/>
    <n v="0"/>
    <n v="0"/>
    <n v="0"/>
    <n v="0"/>
    <n v="0"/>
    <n v="0"/>
    <n v="121.81"/>
    <n v="2431.0300000000002"/>
    <n v="2431.0300000000002"/>
    <n v="121.81"/>
    <n v="54707.9"/>
    <n v="2552.84"/>
  </r>
  <r>
    <n v="1"/>
    <d v="2021-12-01T00:00:00"/>
    <d v="2021-12-01T00:00:00"/>
    <n v="200271"/>
    <x v="11"/>
    <n v="0"/>
    <n v="0"/>
    <n v="3.3329999999999999E-2"/>
    <n v="0"/>
    <n v="0"/>
    <n v="0"/>
    <n v="0"/>
    <n v="0"/>
    <n v="0"/>
    <n v="0"/>
    <n v="0"/>
    <n v="0"/>
    <n v="0"/>
    <n v="0"/>
    <n v="0"/>
    <n v="0"/>
    <s v="FN-3780-M&amp;R Stat Eq-Gen-FNFB"/>
    <x v="8"/>
    <n v="15"/>
    <s v="Nat Gas Distribution Plant"/>
    <s v="378-M&amp;R Stat Equip-Gen"/>
    <n v="0"/>
    <n v="0"/>
    <x v="3"/>
    <n v="0"/>
    <n v="0"/>
    <n v="1.67E-3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17"/>
    <x v="11"/>
    <n v="626637.56000000006"/>
    <n v="626637.56000000006"/>
    <n v="3.3329999999999999E-2"/>
    <n v="1740.49"/>
    <n v="339054.15"/>
    <n v="0"/>
    <n v="0"/>
    <n v="0"/>
    <n v="0"/>
    <n v="0"/>
    <n v="0"/>
    <n v="0"/>
    <n v="0"/>
    <n v="0"/>
    <n v="0"/>
    <n v="0"/>
    <s v="FN-3780-M&amp;R Stat Eq-Gen-FNSF"/>
    <x v="8"/>
    <n v="15"/>
    <s v="Nat Gas Distribution Plant"/>
    <s v="378-M&amp;R Stat Equip-Gen"/>
    <n v="0"/>
    <n v="0"/>
    <x v="3"/>
    <n v="87.21"/>
    <n v="4214.8500000000004"/>
    <n v="1.67E-3"/>
    <n v="626637.56000000006"/>
    <n v="0"/>
    <n v="0"/>
    <n v="0"/>
    <n v="0"/>
    <n v="0"/>
    <n v="0"/>
    <n v="87.210000000000008"/>
    <n v="1740.49"/>
    <n v="1740.49"/>
    <n v="87.21"/>
    <n v="343269"/>
    <n v="1827.7"/>
  </r>
  <r>
    <n v="1"/>
    <d v="2021-12-01T00:00:00"/>
    <d v="2021-12-01T00:00:00"/>
    <n v="153"/>
    <x v="11"/>
    <n v="0"/>
    <n v="0"/>
    <n v="2.9520000000000001E-2"/>
    <n v="0"/>
    <n v="0"/>
    <n v="0"/>
    <n v="0"/>
    <n v="0"/>
    <n v="0"/>
    <n v="0"/>
    <n v="0"/>
    <n v="0"/>
    <n v="0"/>
    <n v="0"/>
    <n v="0"/>
    <n v="0"/>
    <s v="FN-3790-M&amp;R Stat Eq-CGate"/>
    <x v="9"/>
    <n v="15"/>
    <s v="Nat Gas Distribution Plant"/>
    <s v="379-M&amp;R Stat Equip-Cgate"/>
    <n v="0"/>
    <n v="0"/>
    <x v="3"/>
    <n v="0"/>
    <n v="0"/>
    <n v="1.48E-3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26"/>
    <x v="11"/>
    <n v="1965582.09"/>
    <n v="1965582.09"/>
    <n v="2.9520000000000001E-2"/>
    <n v="4835.33"/>
    <n v="237806.07999999999"/>
    <n v="0"/>
    <n v="0"/>
    <n v="0"/>
    <n v="0"/>
    <n v="0"/>
    <n v="0"/>
    <n v="0"/>
    <n v="0"/>
    <n v="0"/>
    <n v="0"/>
    <n v="0"/>
    <s v="FN-3790-M&amp;R Stat Eq-CGate-FNCF"/>
    <x v="9"/>
    <n v="15"/>
    <s v="Nat Gas Distribution Plant"/>
    <s v="379-M&amp;R Stat Equip-Cgate"/>
    <n v="0"/>
    <n v="0"/>
    <x v="3"/>
    <n v="242.42"/>
    <n v="-1866.78"/>
    <n v="1.48E-3"/>
    <n v="1965582.09"/>
    <n v="0"/>
    <n v="0"/>
    <n v="0"/>
    <n v="0"/>
    <n v="0"/>
    <n v="0"/>
    <n v="242.42000000000002"/>
    <n v="4835.33"/>
    <n v="4835.33"/>
    <n v="242.42"/>
    <n v="235939.3"/>
    <n v="5077.75"/>
  </r>
  <r>
    <n v="1"/>
    <d v="2021-12-01T00:00:00"/>
    <d v="2021-12-01T00:00:00"/>
    <n v="200272"/>
    <x v="11"/>
    <n v="58747.62"/>
    <n v="58747.62"/>
    <n v="2.9520000000000001E-2"/>
    <n v="144.52000000000001"/>
    <n v="11265.72"/>
    <n v="0"/>
    <n v="0"/>
    <n v="0"/>
    <n v="0"/>
    <n v="0"/>
    <n v="0"/>
    <n v="0"/>
    <n v="0"/>
    <n v="0"/>
    <n v="0"/>
    <n v="0"/>
    <s v="FN-3790-M&amp;R Stat Eq-CGate-FNFB"/>
    <x v="9"/>
    <n v="15"/>
    <s v="Nat Gas Distribution Plant"/>
    <s v="379-M&amp;R Stat Equip-Cgate"/>
    <n v="0"/>
    <n v="0"/>
    <x v="3"/>
    <n v="7.25"/>
    <n v="539.76"/>
    <n v="1.48E-3"/>
    <n v="58747.62"/>
    <n v="0"/>
    <n v="0"/>
    <n v="0"/>
    <n v="0"/>
    <n v="0"/>
    <n v="0"/>
    <n v="7.25"/>
    <n v="144.52000000000001"/>
    <n v="144.52000000000001"/>
    <n v="7.25"/>
    <n v="11805.48"/>
    <n v="151.77000000000001"/>
  </r>
  <r>
    <n v="1"/>
    <d v="2021-12-01T00:00:00"/>
    <d v="2021-12-01T00:00:00"/>
    <n v="200318"/>
    <x v="11"/>
    <n v="4132977.66"/>
    <n v="4132977.66"/>
    <n v="2.9520000000000001E-2"/>
    <n v="10167.129999999999"/>
    <n v="2086810.03"/>
    <n v="0"/>
    <n v="0"/>
    <n v="0"/>
    <n v="0"/>
    <n v="0"/>
    <n v="0"/>
    <n v="0"/>
    <n v="0"/>
    <n v="0"/>
    <n v="0"/>
    <n v="0"/>
    <s v="FN-3790-M&amp;R Stat Eq-CGate-FNSF"/>
    <x v="9"/>
    <n v="15"/>
    <s v="Nat Gas Distribution Plant"/>
    <s v="379-M&amp;R Stat Equip-Cgate"/>
    <n v="0"/>
    <n v="0"/>
    <x v="3"/>
    <n v="509.73"/>
    <n v="-52418.66"/>
    <n v="1.48E-3"/>
    <n v="4132977.66"/>
    <n v="0"/>
    <n v="0"/>
    <n v="0"/>
    <n v="0"/>
    <n v="0"/>
    <n v="0"/>
    <n v="509.73"/>
    <n v="10167.130000000001"/>
    <n v="10167.129999999999"/>
    <n v="509.73"/>
    <n v="2034391.37"/>
    <n v="10676.859999999999"/>
  </r>
  <r>
    <n v="1"/>
    <d v="2021-12-01T00:00:00"/>
    <d v="2021-12-01T00:00:00"/>
    <n v="154"/>
    <x v="11"/>
    <n v="0"/>
    <n v="0"/>
    <n v="1.8030000000000001E-2"/>
    <n v="0"/>
    <n v="-0.01"/>
    <n v="0"/>
    <n v="0"/>
    <n v="0"/>
    <n v="0"/>
    <n v="0"/>
    <n v="0"/>
    <n v="0"/>
    <n v="0"/>
    <n v="0"/>
    <n v="0"/>
    <n v="0"/>
    <s v="FN-3801-Services PL"/>
    <x v="10"/>
    <n v="15"/>
    <s v="Nat Gas Distribution Plant"/>
    <s v="3801-Services - Plastic"/>
    <n v="0"/>
    <n v="0"/>
    <x v="3"/>
    <n v="0"/>
    <n v="-0.01"/>
    <n v="3.9699999999999996E-3"/>
    <n v="0"/>
    <n v="0"/>
    <n v="0"/>
    <n v="0"/>
    <n v="0"/>
    <n v="0"/>
    <n v="0"/>
    <n v="0"/>
    <n v="0"/>
    <n v="0"/>
    <n v="0"/>
    <n v="-0.02"/>
    <n v="0"/>
  </r>
  <r>
    <n v="1"/>
    <d v="2021-12-01T00:00:00"/>
    <d v="2021-12-01T00:00:00"/>
    <n v="200227"/>
    <x v="11"/>
    <n v="14444970.49"/>
    <n v="14444970.49"/>
    <n v="1.8030000000000001E-2"/>
    <n v="21703.57"/>
    <n v="1153769.48"/>
    <n v="0"/>
    <n v="-0.09"/>
    <n v="0"/>
    <n v="0"/>
    <n v="0"/>
    <n v="0"/>
    <n v="0"/>
    <n v="0"/>
    <n v="0"/>
    <n v="0"/>
    <n v="0"/>
    <s v="FN-3801-Services PL-FNCF"/>
    <x v="10"/>
    <n v="15"/>
    <s v="Nat Gas Distribution Plant"/>
    <s v="3801-Services - Plastic"/>
    <n v="0"/>
    <n v="-13599.06"/>
    <x v="3"/>
    <n v="4778.88"/>
    <n v="45992.11"/>
    <n v="3.9699999999999996E-3"/>
    <n v="14444970.49"/>
    <n v="0"/>
    <n v="0"/>
    <n v="0"/>
    <n v="0"/>
    <n v="0"/>
    <n v="0"/>
    <n v="4778.88"/>
    <n v="21703.57"/>
    <n v="21703.57"/>
    <n v="4778.88"/>
    <n v="1199761.5900000001"/>
    <n v="26482.45"/>
  </r>
  <r>
    <n v="1"/>
    <d v="2021-12-01T00:00:00"/>
    <d v="2021-12-01T00:00:00"/>
    <n v="200273"/>
    <x v="11"/>
    <n v="2650570.62"/>
    <n v="2650570.62"/>
    <n v="1.8030000000000001E-2"/>
    <n v="3982.48"/>
    <n v="170268.53"/>
    <n v="0"/>
    <n v="0"/>
    <n v="0"/>
    <n v="0"/>
    <n v="0"/>
    <n v="0"/>
    <n v="0"/>
    <n v="0"/>
    <n v="0"/>
    <n v="0"/>
    <n v="0"/>
    <s v="FN-3801-Services PL-FNFB"/>
    <x v="10"/>
    <n v="15"/>
    <s v="Nat Gas Distribution Plant"/>
    <s v="3801-Services - Plastic"/>
    <n v="0"/>
    <n v="0"/>
    <x v="3"/>
    <n v="876.9"/>
    <n v="36259.94"/>
    <n v="3.9699999999999996E-3"/>
    <n v="2650570.62"/>
    <n v="0"/>
    <n v="0"/>
    <n v="0"/>
    <n v="0"/>
    <n v="0"/>
    <n v="0"/>
    <n v="876.9"/>
    <n v="3982.48"/>
    <n v="3982.48"/>
    <n v="876.9"/>
    <n v="206528.47"/>
    <n v="4859.38"/>
  </r>
  <r>
    <n v="1"/>
    <d v="2021-12-01T00:00:00"/>
    <d v="2021-12-01T00:00:00"/>
    <n v="200319"/>
    <x v="11"/>
    <n v="32652554.780000001"/>
    <n v="32652554.780000001"/>
    <n v="1.8030000000000001E-2"/>
    <n v="49060.46"/>
    <n v="9746067.1600000001"/>
    <n v="0"/>
    <n v="-2123.86"/>
    <n v="0"/>
    <n v="0"/>
    <n v="0"/>
    <n v="0"/>
    <n v="0"/>
    <n v="0"/>
    <n v="0"/>
    <n v="0"/>
    <n v="0"/>
    <s v="FN-3801-Services PL-FNSF"/>
    <x v="10"/>
    <n v="15"/>
    <s v="Nat Gas Distribution Plant"/>
    <s v="3801-Services - Plastic"/>
    <n v="0"/>
    <n v="-536691.48"/>
    <x v="3"/>
    <n v="10802.55"/>
    <n v="-355671.33"/>
    <n v="3.9699999999999996E-3"/>
    <n v="32652554.780000001"/>
    <n v="0"/>
    <n v="0"/>
    <n v="0"/>
    <n v="0"/>
    <n v="0"/>
    <n v="0"/>
    <n v="10802.550000000001"/>
    <n v="49060.46"/>
    <n v="49060.46"/>
    <n v="10802.55"/>
    <n v="9390395.8300000001"/>
    <n v="59863.009999999995"/>
  </r>
  <r>
    <n v="1"/>
    <d v="2021-12-01T00:00:00"/>
    <d v="2021-12-01T00:00:00"/>
    <n v="155"/>
    <x v="11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28"/>
    <x v="11"/>
    <n v="651169.4"/>
    <n v="651169.4"/>
    <n v="4.0890000000000003E-2"/>
    <n v="2218.86"/>
    <n v="173251.91"/>
    <n v="0"/>
    <n v="-11908.71"/>
    <n v="0"/>
    <n v="0"/>
    <n v="0"/>
    <n v="0"/>
    <n v="0"/>
    <n v="0"/>
    <n v="0"/>
    <n v="0"/>
    <n v="0"/>
    <s v="FN-3802-Services ST-FNCF"/>
    <x v="11"/>
    <n v="15"/>
    <s v="Nat Gas Distribution Plant"/>
    <s v="3802-Services - Other"/>
    <n v="0"/>
    <n v="-1481.47"/>
    <x v="3"/>
    <n v="2773.44"/>
    <n v="213323.67"/>
    <n v="5.1110000000000003E-2"/>
    <n v="651169.4"/>
    <n v="0"/>
    <n v="0"/>
    <n v="0"/>
    <n v="0"/>
    <n v="0"/>
    <n v="0"/>
    <n v="2773.44"/>
    <n v="2218.86"/>
    <n v="2218.86"/>
    <n v="2773.44"/>
    <n v="386575.58"/>
    <n v="4992.3"/>
  </r>
  <r>
    <n v="1"/>
    <d v="2021-12-01T00:00:00"/>
    <d v="2021-12-01T00:00:00"/>
    <n v="200274"/>
    <x v="11"/>
    <n v="0"/>
    <n v="0"/>
    <n v="4.0890000000000003E-2"/>
    <n v="0"/>
    <n v="0"/>
    <n v="0"/>
    <n v="0"/>
    <n v="0"/>
    <n v="0"/>
    <n v="0"/>
    <n v="0"/>
    <n v="0"/>
    <n v="0"/>
    <n v="0"/>
    <n v="0"/>
    <n v="0"/>
    <s v="FN-3802-Services ST-FNFB"/>
    <x v="11"/>
    <n v="15"/>
    <s v="Nat Gas Distribution Plant"/>
    <s v="3802-Services - Other"/>
    <n v="0"/>
    <n v="0"/>
    <x v="3"/>
    <n v="0"/>
    <n v="0"/>
    <n v="5.1110000000000003E-2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20"/>
    <x v="11"/>
    <n v="966075.65"/>
    <n v="966075.65"/>
    <n v="4.0890000000000003E-2"/>
    <n v="3291.9"/>
    <n v="1035432.68"/>
    <n v="0"/>
    <n v="-12638.31"/>
    <n v="-3291.9"/>
    <n v="0"/>
    <n v="0"/>
    <n v="0"/>
    <n v="0"/>
    <n v="0"/>
    <n v="0"/>
    <n v="0"/>
    <n v="0"/>
    <s v="FN-3802-Services ST-FNSF"/>
    <x v="11"/>
    <n v="15"/>
    <s v="Nat Gas Distribution Plant"/>
    <s v="3802-Services - Other"/>
    <n v="0"/>
    <n v="-6622.25"/>
    <x v="3"/>
    <n v="4114.68"/>
    <n v="1218084.58"/>
    <n v="5.1110000000000003E-2"/>
    <n v="966075.65"/>
    <n v="0"/>
    <n v="0"/>
    <n v="0"/>
    <n v="0"/>
    <n v="0"/>
    <n v="0"/>
    <n v="4114.68"/>
    <n v="0"/>
    <n v="0"/>
    <n v="4114.68"/>
    <n v="2253517.2600000002"/>
    <n v="4114.68"/>
  </r>
  <r>
    <n v="1"/>
    <d v="2021-12-01T00:00:00"/>
    <d v="2021-12-01T00:00:00"/>
    <n v="156"/>
    <x v="11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29"/>
    <x v="11"/>
    <n v="7071170.4100000001"/>
    <n v="7071170.4100000001"/>
    <n v="1.8030000000000001E-2"/>
    <n v="10624.43"/>
    <n v="408463.2"/>
    <n v="0"/>
    <n v="0"/>
    <n v="0"/>
    <n v="0"/>
    <n v="0"/>
    <n v="0"/>
    <n v="0"/>
    <n v="0"/>
    <n v="0"/>
    <n v="0"/>
    <n v="0"/>
    <s v="FN-380G-Services GRIP-FNCF"/>
    <x v="12"/>
    <n v="15"/>
    <s v="Nat Gas Distribution Plant"/>
    <s v="380G-Services Plastic-GRIP"/>
    <n v="0"/>
    <n v="0"/>
    <x v="3"/>
    <n v="2339.38"/>
    <n v="-303281.38"/>
    <n v="3.9699999999999996E-3"/>
    <n v="7071170.4100000001"/>
    <n v="0"/>
    <n v="0"/>
    <n v="0"/>
    <n v="0"/>
    <n v="0"/>
    <n v="0"/>
    <n v="2339.38"/>
    <n v="10624.43"/>
    <n v="10624.43"/>
    <n v="2339.38"/>
    <n v="105181.82"/>
    <n v="12963.810000000001"/>
  </r>
  <r>
    <n v="1"/>
    <d v="2021-12-01T00:00:00"/>
    <d v="2021-12-01T00:00:00"/>
    <n v="200275"/>
    <x v="11"/>
    <n v="0"/>
    <n v="0"/>
    <n v="1.8030000000000001E-2"/>
    <n v="0"/>
    <n v="0"/>
    <n v="0"/>
    <n v="0"/>
    <n v="0"/>
    <n v="0"/>
    <n v="0"/>
    <n v="0"/>
    <n v="0"/>
    <n v="0"/>
    <n v="0"/>
    <n v="0"/>
    <n v="0"/>
    <s v="FN-380G-Services GRIP-FNFB"/>
    <x v="12"/>
    <n v="15"/>
    <s v="Nat Gas Distribution Plant"/>
    <s v="380G-Services Plastic-GRIP"/>
    <n v="0"/>
    <n v="0"/>
    <x v="3"/>
    <n v="0"/>
    <n v="0"/>
    <n v="3.9699999999999996E-3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21"/>
    <x v="11"/>
    <n v="33715849.670000002"/>
    <n v="33715849.670000002"/>
    <n v="1.8030000000000001E-2"/>
    <n v="50658.06"/>
    <n v="2899447.45"/>
    <n v="0"/>
    <n v="0"/>
    <n v="0"/>
    <n v="0"/>
    <n v="0"/>
    <n v="0"/>
    <n v="0"/>
    <n v="0"/>
    <n v="0"/>
    <n v="0"/>
    <n v="0"/>
    <s v="FN-380G-Services GRIP-FNSF"/>
    <x v="12"/>
    <n v="15"/>
    <s v="Nat Gas Distribution Plant"/>
    <s v="380G-Services Plastic-GRIP"/>
    <n v="0"/>
    <n v="0"/>
    <x v="3"/>
    <n v="11154.33"/>
    <n v="-1149057.49"/>
    <n v="3.9699999999999996E-3"/>
    <n v="33715849.670000002"/>
    <n v="0"/>
    <n v="0"/>
    <n v="0"/>
    <n v="0"/>
    <n v="0"/>
    <n v="0"/>
    <n v="11154.33"/>
    <n v="50658.06"/>
    <n v="50658.06"/>
    <n v="11154.33"/>
    <n v="1750389.9600000002"/>
    <n v="61812.39"/>
  </r>
  <r>
    <n v="1"/>
    <d v="2021-12-01T00:00:00"/>
    <d v="2021-12-01T00:00:00"/>
    <n v="157"/>
    <x v="11"/>
    <n v="0"/>
    <n v="0"/>
    <n v="3.5999999999999997E-2"/>
    <n v="0"/>
    <n v="0"/>
    <n v="0"/>
    <n v="0"/>
    <n v="0"/>
    <n v="0"/>
    <n v="0"/>
    <n v="0"/>
    <n v="0"/>
    <n v="0"/>
    <n v="0"/>
    <n v="0"/>
    <n v="0"/>
    <s v="FN-3810-Meters"/>
    <x v="13"/>
    <n v="15"/>
    <s v="Nat Gas Distribution Plant"/>
    <s v="381-Met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30"/>
    <x v="11"/>
    <n v="3275461.94"/>
    <n v="3275461.94"/>
    <n v="3.5999999999999997E-2"/>
    <n v="9826.39"/>
    <n v="375229.98"/>
    <n v="0"/>
    <n v="0"/>
    <n v="0"/>
    <n v="65"/>
    <n v="0"/>
    <n v="0"/>
    <n v="0"/>
    <n v="0"/>
    <n v="0"/>
    <n v="0"/>
    <n v="0"/>
    <s v="FN-3810-Meters-FNCF"/>
    <x v="13"/>
    <n v="15"/>
    <s v="Nat Gas Distribution Plant"/>
    <s v="381-Meters"/>
    <n v="0"/>
    <n v="-6174.3"/>
    <x v="3"/>
    <n v="0"/>
    <n v="0"/>
    <n v="0"/>
    <n v="3275461.94"/>
    <n v="0"/>
    <n v="0"/>
    <n v="0"/>
    <n v="0"/>
    <n v="0"/>
    <n v="0"/>
    <n v="0"/>
    <n v="9826.39"/>
    <n v="9826.39"/>
    <n v="0"/>
    <n v="375229.98"/>
    <n v="9826.39"/>
  </r>
  <r>
    <n v="1"/>
    <d v="2021-12-01T00:00:00"/>
    <d v="2021-12-01T00:00:00"/>
    <n v="200276"/>
    <x v="11"/>
    <n v="552930.69999999995"/>
    <n v="552930.69999999995"/>
    <n v="3.5999999999999997E-2"/>
    <n v="1658.79"/>
    <n v="88655.16"/>
    <n v="0"/>
    <n v="0"/>
    <n v="0"/>
    <n v="0"/>
    <n v="0"/>
    <n v="0"/>
    <n v="0"/>
    <n v="0"/>
    <n v="0"/>
    <n v="0"/>
    <n v="0"/>
    <s v="FN-3810-Meters-FNFB"/>
    <x v="13"/>
    <n v="15"/>
    <s v="Nat Gas Distribution Plant"/>
    <s v="381-Meters"/>
    <n v="0"/>
    <n v="0"/>
    <x v="3"/>
    <n v="0"/>
    <n v="0"/>
    <n v="0"/>
    <n v="552930.69999999995"/>
    <n v="0"/>
    <n v="0"/>
    <n v="0"/>
    <n v="0"/>
    <n v="0"/>
    <n v="0"/>
    <n v="0"/>
    <n v="1658.79"/>
    <n v="1658.79"/>
    <n v="0"/>
    <n v="88655.16"/>
    <n v="1658.79"/>
  </r>
  <r>
    <n v="1"/>
    <d v="2021-12-01T00:00:00"/>
    <d v="2021-12-01T00:00:00"/>
    <n v="200322"/>
    <x v="11"/>
    <n v="11510740.529999999"/>
    <n v="11510740.529999999"/>
    <n v="3.5999999999999997E-2"/>
    <n v="34532.22"/>
    <n v="4526787.18"/>
    <n v="0"/>
    <n v="0"/>
    <n v="0"/>
    <n v="0"/>
    <n v="0"/>
    <n v="0"/>
    <n v="0"/>
    <n v="0"/>
    <n v="0"/>
    <n v="0"/>
    <n v="0"/>
    <s v="FN-3810-Meters-FNSF"/>
    <x v="13"/>
    <n v="15"/>
    <s v="Nat Gas Distribution Plant"/>
    <s v="381-Meters"/>
    <n v="0"/>
    <n v="-22572.420000000002"/>
    <x v="3"/>
    <n v="0"/>
    <n v="0"/>
    <n v="0"/>
    <n v="11510740.529999999"/>
    <n v="0"/>
    <n v="0"/>
    <n v="0"/>
    <n v="0"/>
    <n v="0"/>
    <n v="0"/>
    <n v="0"/>
    <n v="34532.22"/>
    <n v="34532.22"/>
    <n v="0"/>
    <n v="4526787.18"/>
    <n v="34532.22"/>
  </r>
  <r>
    <n v="1"/>
    <d v="2021-12-01T00:00:00"/>
    <d v="2021-12-01T00:00:00"/>
    <n v="158"/>
    <x v="11"/>
    <n v="0"/>
    <n v="0"/>
    <n v="2.9090000000000001E-2"/>
    <n v="0"/>
    <n v="0"/>
    <n v="0"/>
    <n v="0"/>
    <n v="0"/>
    <n v="0"/>
    <n v="0"/>
    <n v="0"/>
    <n v="0"/>
    <n v="0"/>
    <n v="0"/>
    <n v="0"/>
    <n v="0"/>
    <s v="FN-3820-Meter Installs"/>
    <x v="15"/>
    <n v="15"/>
    <s v="Nat Gas Distribution Plant"/>
    <s v="382-Meter Installations"/>
    <n v="0"/>
    <n v="0"/>
    <x v="3"/>
    <n v="0"/>
    <n v="0"/>
    <n v="2.9099999999999998E-3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31"/>
    <x v="11"/>
    <n v="4129231.65"/>
    <n v="4129231.65"/>
    <n v="2.9090000000000001E-2"/>
    <n v="10009.950000000001"/>
    <n v="532652.97"/>
    <n v="0"/>
    <n v="-879.48"/>
    <n v="0"/>
    <n v="0"/>
    <n v="0"/>
    <n v="0"/>
    <n v="0"/>
    <n v="0"/>
    <n v="0"/>
    <n v="0"/>
    <n v="0"/>
    <s v="FN-3820-Meter Installs-FNCF"/>
    <x v="15"/>
    <n v="15"/>
    <s v="Nat Gas Distribution Plant"/>
    <s v="382-Meter Installations"/>
    <n v="0"/>
    <n v="0"/>
    <x v="3"/>
    <n v="1001.34"/>
    <n v="-17504.37"/>
    <n v="2.9099999999999998E-3"/>
    <n v="4129231.65"/>
    <n v="0"/>
    <n v="0"/>
    <n v="0"/>
    <n v="0"/>
    <n v="0"/>
    <n v="0"/>
    <n v="1001.34"/>
    <n v="10009.950000000001"/>
    <n v="10009.950000000001"/>
    <n v="1001.34"/>
    <n v="515148.6"/>
    <n v="11011.29"/>
  </r>
  <r>
    <n v="1"/>
    <d v="2021-12-01T00:00:00"/>
    <d v="2021-12-01T00:00:00"/>
    <n v="200277"/>
    <x v="11"/>
    <n v="620539.48"/>
    <n v="620539.48"/>
    <n v="2.9090000000000001E-2"/>
    <n v="1504.29"/>
    <n v="47089.77"/>
    <n v="0"/>
    <n v="-58.74"/>
    <n v="0"/>
    <n v="0"/>
    <n v="0"/>
    <n v="0"/>
    <n v="0"/>
    <n v="0"/>
    <n v="0"/>
    <n v="0"/>
    <n v="0"/>
    <s v="FN-3820-Meter Installs-FNFB"/>
    <x v="15"/>
    <n v="15"/>
    <s v="Nat Gas Distribution Plant"/>
    <s v="382-Meter Installations"/>
    <n v="0"/>
    <n v="0"/>
    <x v="3"/>
    <n v="150.47999999999999"/>
    <n v="2228.31"/>
    <n v="2.9099999999999998E-3"/>
    <n v="620539.48"/>
    <n v="0"/>
    <n v="0"/>
    <n v="0"/>
    <n v="0"/>
    <n v="0"/>
    <n v="0"/>
    <n v="150.47999999999999"/>
    <n v="1504.29"/>
    <n v="1504.29"/>
    <n v="150.47999999999999"/>
    <n v="49318.079999999994"/>
    <n v="1654.77"/>
  </r>
  <r>
    <n v="1"/>
    <d v="2021-12-01T00:00:00"/>
    <d v="2021-12-01T00:00:00"/>
    <n v="200323"/>
    <x v="11"/>
    <n v="7334109.4500000002"/>
    <n v="7334109.4500000002"/>
    <n v="2.9090000000000001E-2"/>
    <n v="17779.099999999999"/>
    <n v="2492582.2400000002"/>
    <n v="0"/>
    <n v="-7066.36"/>
    <n v="0"/>
    <n v="0"/>
    <n v="0"/>
    <n v="0"/>
    <n v="0"/>
    <n v="0"/>
    <n v="0"/>
    <n v="0"/>
    <n v="0"/>
    <s v="FN-3820-Meter Installs-FNSF"/>
    <x v="15"/>
    <n v="15"/>
    <s v="Nat Gas Distribution Plant"/>
    <s v="382-Meter Installations"/>
    <n v="0"/>
    <n v="0"/>
    <x v="3"/>
    <n v="1778.52"/>
    <n v="-204649.65"/>
    <n v="2.9099999999999998E-3"/>
    <n v="7334109.4500000002"/>
    <n v="0"/>
    <n v="0"/>
    <n v="0"/>
    <n v="0"/>
    <n v="0"/>
    <n v="0"/>
    <n v="1778.52"/>
    <n v="17779.100000000002"/>
    <n v="17779.099999999999"/>
    <n v="1778.52"/>
    <n v="2287932.5900000003"/>
    <n v="19557.62"/>
  </r>
  <r>
    <n v="1"/>
    <d v="2021-12-01T00:00:00"/>
    <d v="2021-12-01T00:00:00"/>
    <n v="159"/>
    <x v="11"/>
    <n v="0"/>
    <n v="0"/>
    <n v="3.3000000000000002E-2"/>
    <n v="0"/>
    <n v="0"/>
    <n v="0"/>
    <n v="0"/>
    <n v="0"/>
    <n v="0"/>
    <n v="0"/>
    <n v="0"/>
    <n v="0"/>
    <n v="0"/>
    <n v="0"/>
    <n v="0"/>
    <n v="0"/>
    <s v="FN-3830-House Reg"/>
    <x v="17"/>
    <n v="15"/>
    <s v="Nat Gas Distribution Plant"/>
    <s v="383-House Regulato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32"/>
    <x v="11"/>
    <n v="1379150.99"/>
    <n v="1379150.99"/>
    <n v="3.3000000000000002E-2"/>
    <n v="3792.67"/>
    <n v="168471.48"/>
    <n v="0"/>
    <n v="0"/>
    <n v="0"/>
    <n v="0"/>
    <n v="0"/>
    <n v="0"/>
    <n v="0"/>
    <n v="0"/>
    <n v="0"/>
    <n v="0"/>
    <n v="0"/>
    <s v="FN-3830-House Reg-FNCF"/>
    <x v="17"/>
    <n v="15"/>
    <s v="Nat Gas Distribution Plant"/>
    <s v="383-House Regulators"/>
    <n v="0"/>
    <n v="0"/>
    <x v="3"/>
    <n v="0"/>
    <n v="0"/>
    <n v="0"/>
    <n v="1379150.99"/>
    <n v="0"/>
    <n v="0"/>
    <n v="0"/>
    <n v="0"/>
    <n v="0"/>
    <n v="0"/>
    <n v="0"/>
    <n v="3792.67"/>
    <n v="3792.67"/>
    <n v="0"/>
    <n v="168471.48"/>
    <n v="3792.67"/>
  </r>
  <r>
    <n v="1"/>
    <d v="2021-12-01T00:00:00"/>
    <d v="2021-12-01T00:00:00"/>
    <n v="200278"/>
    <x v="11"/>
    <n v="353414.65"/>
    <n v="353414.65"/>
    <n v="3.3000000000000002E-2"/>
    <n v="971.89"/>
    <n v="34321.160000000003"/>
    <n v="0"/>
    <n v="0"/>
    <n v="0"/>
    <n v="0"/>
    <n v="0"/>
    <n v="0"/>
    <n v="0"/>
    <n v="0"/>
    <n v="0"/>
    <n v="0"/>
    <n v="0"/>
    <s v="FN-3830-House Reg-FNFB"/>
    <x v="17"/>
    <n v="15"/>
    <s v="Nat Gas Distribution Plant"/>
    <s v="383-House Regulators"/>
    <n v="0"/>
    <n v="0"/>
    <x v="3"/>
    <n v="0"/>
    <n v="0"/>
    <n v="0"/>
    <n v="353414.65"/>
    <n v="0"/>
    <n v="0"/>
    <n v="0"/>
    <n v="0"/>
    <n v="0"/>
    <n v="0"/>
    <n v="0"/>
    <n v="971.89"/>
    <n v="971.89"/>
    <n v="0"/>
    <n v="34321.160000000003"/>
    <n v="971.89"/>
  </r>
  <r>
    <n v="1"/>
    <d v="2021-12-01T00:00:00"/>
    <d v="2021-12-01T00:00:00"/>
    <n v="200324"/>
    <x v="11"/>
    <n v="2906290.55"/>
    <n v="2906290.55"/>
    <n v="3.3000000000000002E-2"/>
    <n v="7992.3"/>
    <n v="1713257.62"/>
    <n v="0"/>
    <n v="0"/>
    <n v="0"/>
    <n v="0"/>
    <n v="0"/>
    <n v="0"/>
    <n v="0"/>
    <n v="0"/>
    <n v="0"/>
    <n v="0"/>
    <n v="0"/>
    <s v="FN-3830-House Reg-FNSF"/>
    <x v="17"/>
    <n v="15"/>
    <s v="Nat Gas Distribution Plant"/>
    <s v="383-House Regulators"/>
    <n v="0"/>
    <n v="-2703.26"/>
    <x v="3"/>
    <n v="0"/>
    <n v="-34.64"/>
    <n v="0"/>
    <n v="2906290.55"/>
    <n v="0"/>
    <n v="0"/>
    <n v="0"/>
    <n v="0"/>
    <n v="0"/>
    <n v="0"/>
    <n v="0"/>
    <n v="7992.3"/>
    <n v="7992.3"/>
    <n v="0"/>
    <n v="1713222.9800000002"/>
    <n v="7992.3"/>
  </r>
  <r>
    <n v="1"/>
    <d v="2021-12-01T00:00:00"/>
    <d v="2021-12-01T00:00:00"/>
    <n v="160"/>
    <x v="11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33"/>
    <x v="11"/>
    <n v="380181.77"/>
    <n v="380181.77"/>
    <n v="2.7E-2"/>
    <n v="855.41"/>
    <n v="89894.46"/>
    <n v="0"/>
    <n v="0"/>
    <n v="0"/>
    <n v="0"/>
    <n v="0"/>
    <n v="0"/>
    <n v="0"/>
    <n v="0"/>
    <n v="0"/>
    <n v="0"/>
    <n v="0"/>
    <s v="FN-3840-House Reg Installs-FNCF"/>
    <x v="18"/>
    <n v="15"/>
    <s v="Nat Gas Distribution Plant"/>
    <s v="384-House Reg Installations"/>
    <n v="0"/>
    <n v="0"/>
    <x v="3"/>
    <n v="0"/>
    <n v="2551.4699999999998"/>
    <n v="0"/>
    <n v="380181.77"/>
    <n v="0"/>
    <n v="0"/>
    <n v="0"/>
    <n v="0"/>
    <n v="0"/>
    <n v="0"/>
    <n v="0"/>
    <n v="855.41"/>
    <n v="855.41"/>
    <n v="0"/>
    <n v="92445.930000000008"/>
    <n v="855.41"/>
  </r>
  <r>
    <n v="1"/>
    <d v="2021-12-01T00:00:00"/>
    <d v="2021-12-01T00:00:00"/>
    <n v="200279"/>
    <x v="11"/>
    <n v="0"/>
    <n v="0"/>
    <n v="2.7E-2"/>
    <n v="0"/>
    <n v="0"/>
    <n v="0"/>
    <n v="0"/>
    <n v="0"/>
    <n v="0"/>
    <n v="0"/>
    <n v="0"/>
    <n v="0"/>
    <n v="0"/>
    <n v="0"/>
    <n v="0"/>
    <n v="0"/>
    <s v="FN-3840-House Reg Installs-FNFB"/>
    <x v="18"/>
    <n v="15"/>
    <s v="Nat Gas Distribution Plant"/>
    <s v="384-House Reg Installatio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25"/>
    <x v="11"/>
    <n v="663569.57999999996"/>
    <n v="663569.57999999996"/>
    <n v="2.7E-2"/>
    <n v="1493.03"/>
    <n v="554087.19999999995"/>
    <n v="0"/>
    <n v="0"/>
    <n v="0"/>
    <n v="0"/>
    <n v="0"/>
    <n v="0"/>
    <n v="0"/>
    <n v="0"/>
    <n v="0"/>
    <n v="0"/>
    <n v="0"/>
    <s v="FN-3840-House Reg Installs-FNSF"/>
    <x v="18"/>
    <n v="15"/>
    <s v="Nat Gas Distribution Plant"/>
    <s v="384-House Reg Installations"/>
    <n v="0"/>
    <n v="0"/>
    <x v="3"/>
    <n v="0"/>
    <n v="18699.28"/>
    <n v="0"/>
    <n v="663569.57999999996"/>
    <n v="0"/>
    <n v="0"/>
    <n v="0"/>
    <n v="0"/>
    <n v="0"/>
    <n v="0"/>
    <n v="0"/>
    <n v="1493.03"/>
    <n v="1493.03"/>
    <n v="0"/>
    <n v="572786.48"/>
    <n v="1493.03"/>
  </r>
  <r>
    <n v="1"/>
    <d v="2021-12-01T00:00:00"/>
    <d v="2021-12-01T00:00:00"/>
    <n v="161"/>
    <x v="11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34"/>
    <x v="11"/>
    <n v="10317.370000000001"/>
    <n v="10317.370000000001"/>
    <n v="2.3E-2"/>
    <n v="19.77"/>
    <n v="1739.59"/>
    <n v="0"/>
    <n v="0"/>
    <n v="0"/>
    <n v="0"/>
    <n v="0"/>
    <n v="0"/>
    <n v="0"/>
    <n v="0"/>
    <n v="0"/>
    <n v="0"/>
    <n v="0"/>
    <s v="FN-3850-M&amp;R Stat Eq-Ind-FNCF"/>
    <x v="19"/>
    <n v="15"/>
    <s v="Nat Gas Distribution Plant"/>
    <s v="385-Industrial M&amp;R Stat Equip"/>
    <n v="0"/>
    <n v="0"/>
    <x v="3"/>
    <n v="0"/>
    <n v="0"/>
    <n v="0"/>
    <n v="10317.370000000001"/>
    <n v="0"/>
    <n v="0"/>
    <n v="0"/>
    <n v="0"/>
    <n v="0"/>
    <n v="0"/>
    <n v="0"/>
    <n v="19.77"/>
    <n v="19.77"/>
    <n v="0"/>
    <n v="1739.59"/>
    <n v="19.77"/>
  </r>
  <r>
    <n v="1"/>
    <d v="2021-12-01T00:00:00"/>
    <d v="2021-12-01T00:00:00"/>
    <n v="200280"/>
    <x v="11"/>
    <n v="0"/>
    <n v="0"/>
    <n v="2.3E-2"/>
    <n v="0"/>
    <n v="0"/>
    <n v="0"/>
    <n v="0"/>
    <n v="0"/>
    <n v="0"/>
    <n v="0"/>
    <n v="0"/>
    <n v="0"/>
    <n v="0"/>
    <n v="0"/>
    <n v="0"/>
    <n v="0"/>
    <s v="FN-3850-M&amp;R Stat Eq-Ind-FNFB"/>
    <x v="19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26"/>
    <x v="11"/>
    <n v="45147.72"/>
    <n v="45147.72"/>
    <n v="2.3E-2"/>
    <n v="86.53"/>
    <n v="45070.14"/>
    <n v="0"/>
    <n v="0"/>
    <n v="0"/>
    <n v="0"/>
    <n v="0"/>
    <n v="0"/>
    <n v="0"/>
    <n v="0"/>
    <n v="0"/>
    <n v="0"/>
    <n v="0"/>
    <s v="FN-3850-M&amp;R Stat Eq-Ind-FNSF"/>
    <x v="19"/>
    <n v="15"/>
    <s v="Nat Gas Distribution Plant"/>
    <s v="385-Industrial M&amp;R Stat Equip"/>
    <n v="0"/>
    <n v="0"/>
    <x v="3"/>
    <n v="0"/>
    <n v="0"/>
    <n v="0"/>
    <n v="45147.72"/>
    <n v="0"/>
    <n v="0"/>
    <n v="0"/>
    <n v="0"/>
    <n v="0"/>
    <n v="0"/>
    <n v="0"/>
    <n v="86.53"/>
    <n v="86.53"/>
    <n v="0"/>
    <n v="45070.14"/>
    <n v="86.53"/>
  </r>
  <r>
    <n v="1"/>
    <d v="2021-12-01T00:00:00"/>
    <d v="2021-12-01T00:00:00"/>
    <n v="162"/>
    <x v="11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35"/>
    <x v="11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C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81"/>
    <x v="11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FB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27"/>
    <x v="11"/>
    <n v="0"/>
    <n v="0"/>
    <n v="2.3E-2"/>
    <n v="0"/>
    <n v="0"/>
    <n v="0"/>
    <n v="0"/>
    <n v="0"/>
    <n v="0"/>
    <n v="0"/>
    <n v="0"/>
    <n v="0"/>
    <n v="0"/>
    <n v="0"/>
    <n v="0"/>
    <n v="0"/>
    <s v="FN-385V-M&amp;R Stat Eq-Ind Convrs-FNSF"/>
    <x v="47"/>
    <n v="15"/>
    <s v="Nat Gas Distribution Plant"/>
    <s v="385-Industrial M&amp;R Stat Equip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63"/>
    <x v="11"/>
    <n v="0"/>
    <n v="0"/>
    <n v="0.04"/>
    <n v="0"/>
    <n v="0"/>
    <n v="0"/>
    <n v="0"/>
    <n v="0"/>
    <n v="0"/>
    <n v="0"/>
    <n v="0"/>
    <n v="0"/>
    <n v="0"/>
    <n v="0"/>
    <n v="0"/>
    <n v="0"/>
    <s v="FN-3870-Other Eq"/>
    <x v="20"/>
    <n v="15"/>
    <s v="Nat Gas Distribution Plant"/>
    <s v="387-Other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36"/>
    <x v="11"/>
    <n v="826555.12"/>
    <n v="826555.12"/>
    <n v="0.04"/>
    <n v="2755.18"/>
    <n v="147782.85999999999"/>
    <n v="0"/>
    <n v="0"/>
    <n v="0"/>
    <n v="0"/>
    <n v="0"/>
    <n v="0"/>
    <n v="0"/>
    <n v="0"/>
    <n v="0"/>
    <n v="0"/>
    <n v="0"/>
    <s v="FN-3870-Other Eq-FNCF"/>
    <x v="20"/>
    <n v="15"/>
    <s v="Nat Gas Distribution Plant"/>
    <s v="387-Other Equipment"/>
    <n v="0"/>
    <n v="0"/>
    <x v="3"/>
    <n v="0"/>
    <n v="0"/>
    <n v="0"/>
    <n v="826555.12"/>
    <n v="0"/>
    <n v="0"/>
    <n v="0"/>
    <n v="0"/>
    <n v="0"/>
    <n v="0"/>
    <n v="0"/>
    <n v="2755.18"/>
    <n v="2755.18"/>
    <n v="0"/>
    <n v="147782.85999999999"/>
    <n v="2755.18"/>
  </r>
  <r>
    <n v="1"/>
    <d v="2021-12-01T00:00:00"/>
    <d v="2021-12-01T00:00:00"/>
    <n v="200282"/>
    <x v="11"/>
    <n v="46850.41"/>
    <n v="46850.41"/>
    <n v="0.04"/>
    <n v="156.16999999999999"/>
    <n v="9394.4"/>
    <n v="0"/>
    <n v="0"/>
    <n v="0"/>
    <n v="0"/>
    <n v="0"/>
    <n v="0"/>
    <n v="0"/>
    <n v="0"/>
    <n v="0"/>
    <n v="0"/>
    <n v="0"/>
    <s v="FN-3870-Other Eq-FNFB"/>
    <x v="20"/>
    <n v="15"/>
    <s v="Nat Gas Distribution Plant"/>
    <s v="387-Other Equipment"/>
    <n v="0"/>
    <n v="0"/>
    <x v="3"/>
    <n v="0"/>
    <n v="0"/>
    <n v="0"/>
    <n v="46850.41"/>
    <n v="0"/>
    <n v="0"/>
    <n v="0"/>
    <n v="0"/>
    <n v="0"/>
    <n v="0"/>
    <n v="0"/>
    <n v="156.17000000000002"/>
    <n v="156.16999999999999"/>
    <n v="0"/>
    <n v="9394.4"/>
    <n v="156.16999999999999"/>
  </r>
  <r>
    <n v="1"/>
    <d v="2021-12-01T00:00:00"/>
    <d v="2021-12-01T00:00:00"/>
    <n v="200328"/>
    <x v="11"/>
    <n v="1076602.21"/>
    <n v="1076602.21"/>
    <n v="0.04"/>
    <n v="3588.67"/>
    <n v="507028.69"/>
    <n v="0"/>
    <n v="0"/>
    <n v="0"/>
    <n v="0"/>
    <n v="0"/>
    <n v="0"/>
    <n v="0"/>
    <n v="0"/>
    <n v="0"/>
    <n v="0"/>
    <n v="0"/>
    <s v="FN-3870-Other Eq-FNSF"/>
    <x v="20"/>
    <n v="15"/>
    <s v="Nat Gas Distribution Plant"/>
    <s v="387-Other Equipment"/>
    <n v="0"/>
    <n v="0"/>
    <x v="3"/>
    <n v="0"/>
    <n v="0"/>
    <n v="0"/>
    <n v="1076602.21"/>
    <n v="0"/>
    <n v="0"/>
    <n v="0"/>
    <n v="0"/>
    <n v="0"/>
    <n v="0"/>
    <n v="0"/>
    <n v="3588.67"/>
    <n v="3588.67"/>
    <n v="0"/>
    <n v="507028.69"/>
    <n v="3588.67"/>
  </r>
  <r>
    <n v="1"/>
    <d v="2021-12-01T00:00:00"/>
    <d v="2021-12-01T00:00:00"/>
    <n v="164"/>
    <x v="11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37"/>
    <x v="11"/>
    <n v="418724.56"/>
    <n v="418724.56"/>
    <n v="0"/>
    <n v="0"/>
    <n v="0"/>
    <n v="0"/>
    <n v="0"/>
    <n v="0"/>
    <n v="0"/>
    <n v="0"/>
    <n v="0"/>
    <n v="0"/>
    <n v="0"/>
    <n v="0"/>
    <n v="0"/>
    <n v="0"/>
    <s v="FN-3890-Land &amp; Land Rights-FNCF"/>
    <x v="21"/>
    <n v="16"/>
    <s v="Nat Gas General Plant"/>
    <s v="389-Land - General"/>
    <n v="0"/>
    <n v="0"/>
    <x v="3"/>
    <n v="0"/>
    <n v="0"/>
    <n v="0"/>
    <n v="418724.56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83"/>
    <x v="11"/>
    <n v="0"/>
    <n v="0"/>
    <n v="0"/>
    <n v="0"/>
    <n v="0"/>
    <n v="0"/>
    <n v="0"/>
    <n v="0"/>
    <n v="0"/>
    <n v="0"/>
    <n v="0"/>
    <n v="0"/>
    <n v="0"/>
    <n v="0"/>
    <n v="0"/>
    <n v="0"/>
    <s v="FN-3890-Land &amp; Land Rights-FNFB"/>
    <x v="21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29"/>
    <x v="11"/>
    <n v="77973.149999999994"/>
    <n v="77973.149999999994"/>
    <n v="0"/>
    <n v="0"/>
    <n v="0"/>
    <n v="0"/>
    <n v="0"/>
    <n v="0"/>
    <n v="0"/>
    <n v="0"/>
    <n v="0"/>
    <n v="0"/>
    <n v="0"/>
    <n v="0"/>
    <n v="0"/>
    <n v="0"/>
    <s v="FN-3890-Land &amp; Land Rights-FNSF"/>
    <x v="21"/>
    <n v="16"/>
    <s v="Nat Gas General Plant"/>
    <s v="389-Land - General"/>
    <n v="0"/>
    <n v="0"/>
    <x v="3"/>
    <n v="0"/>
    <n v="0"/>
    <n v="0"/>
    <n v="77973.149999999994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65"/>
    <x v="11"/>
    <n v="0"/>
    <n v="0"/>
    <n v="0"/>
    <n v="0"/>
    <n v="0"/>
    <n v="0"/>
    <n v="0"/>
    <n v="0"/>
    <n v="0"/>
    <n v="0"/>
    <n v="0"/>
    <n v="0"/>
    <n v="0"/>
    <n v="0"/>
    <n v="0"/>
    <n v="0"/>
    <s v="FN-389A-Alloc Land-FB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38"/>
    <x v="11"/>
    <n v="0"/>
    <n v="0"/>
    <n v="0"/>
    <n v="0"/>
    <n v="0"/>
    <n v="0"/>
    <n v="0"/>
    <n v="0"/>
    <n v="0"/>
    <n v="0"/>
    <n v="0"/>
    <n v="0"/>
    <n v="0"/>
    <n v="0"/>
    <n v="0"/>
    <n v="0"/>
    <s v="FN-389A-Alloc Land-FB-FNCF"/>
    <x v="22"/>
    <n v="16"/>
    <s v="Nat Gas General Plant"/>
    <s v="389-Land - General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84"/>
    <x v="11"/>
    <n v="238080.94"/>
    <n v="238080.94"/>
    <n v="0"/>
    <n v="0"/>
    <n v="0"/>
    <n v="0"/>
    <n v="0"/>
    <n v="0"/>
    <n v="0"/>
    <n v="0"/>
    <n v="0"/>
    <n v="0"/>
    <n v="0"/>
    <n v="0"/>
    <n v="0"/>
    <n v="0"/>
    <s v="FN-389A-Alloc Land-FB-FNFB"/>
    <x v="22"/>
    <n v="16"/>
    <s v="Nat Gas General Plant"/>
    <s v="389-Land - General"/>
    <n v="0"/>
    <n v="0"/>
    <x v="3"/>
    <n v="0"/>
    <n v="0"/>
    <n v="0"/>
    <n v="238080.94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30"/>
    <x v="11"/>
    <n v="1616.45"/>
    <n v="1616.45"/>
    <n v="0"/>
    <n v="0"/>
    <n v="0"/>
    <n v="0"/>
    <n v="0"/>
    <n v="0"/>
    <n v="0"/>
    <n v="0"/>
    <n v="0"/>
    <n v="0"/>
    <n v="0"/>
    <n v="0"/>
    <n v="0"/>
    <n v="0"/>
    <s v="FN-389A-Alloc Land-FB-FNSF"/>
    <x v="22"/>
    <n v="16"/>
    <s v="Nat Gas General Plant"/>
    <s v="389-Land - General"/>
    <n v="0"/>
    <n v="0"/>
    <x v="3"/>
    <n v="0"/>
    <n v="0"/>
    <n v="0"/>
    <n v="1616.45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66"/>
    <x v="11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39"/>
    <x v="11"/>
    <n v="1646402.23"/>
    <n v="1646402.23"/>
    <n v="2.3E-2"/>
    <n v="3155.6"/>
    <n v="645858.52"/>
    <n v="0"/>
    <n v="0"/>
    <n v="0"/>
    <n v="0"/>
    <n v="0"/>
    <n v="0"/>
    <n v="0"/>
    <n v="0"/>
    <n v="0"/>
    <n v="0"/>
    <n v="0"/>
    <s v="FN-3900-Struc&amp;Impr-FNCF"/>
    <x v="23"/>
    <n v="16"/>
    <s v="Nat Gas General Plant"/>
    <s v="390-Structures and Improvements"/>
    <n v="0"/>
    <n v="0"/>
    <x v="3"/>
    <n v="0"/>
    <n v="0"/>
    <n v="0"/>
    <n v="1646402.23"/>
    <n v="0"/>
    <n v="0"/>
    <n v="0"/>
    <n v="0"/>
    <n v="0"/>
    <n v="0"/>
    <n v="0"/>
    <n v="3155.6"/>
    <n v="3155.6"/>
    <n v="0"/>
    <n v="645858.52"/>
    <n v="3155.6"/>
  </r>
  <r>
    <n v="1"/>
    <d v="2021-12-01T00:00:00"/>
    <d v="2021-12-01T00:00:00"/>
    <n v="200285"/>
    <x v="11"/>
    <n v="0"/>
    <n v="0"/>
    <n v="2.3E-2"/>
    <n v="0"/>
    <n v="0"/>
    <n v="0"/>
    <n v="0"/>
    <n v="0"/>
    <n v="0"/>
    <n v="0"/>
    <n v="0"/>
    <n v="0"/>
    <n v="0"/>
    <n v="0"/>
    <n v="0"/>
    <n v="0"/>
    <s v="FN-3900-Struc&amp;Impr-FNFB"/>
    <x v="23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31"/>
    <x v="11"/>
    <n v="340732.2"/>
    <n v="340732.2"/>
    <n v="2.3E-2"/>
    <n v="653.07000000000005"/>
    <n v="-46240.79"/>
    <n v="0"/>
    <n v="0"/>
    <n v="0"/>
    <n v="0"/>
    <n v="0"/>
    <n v="0"/>
    <n v="0"/>
    <n v="0"/>
    <n v="0"/>
    <n v="0"/>
    <n v="0"/>
    <s v="FN-3900-Struc&amp;Impr-FNSF"/>
    <x v="23"/>
    <n v="16"/>
    <s v="Nat Gas General Plant"/>
    <s v="390-Structures and Improvements"/>
    <n v="0"/>
    <n v="0"/>
    <x v="3"/>
    <n v="0"/>
    <n v="0"/>
    <n v="0"/>
    <n v="340732.2"/>
    <n v="0"/>
    <n v="0"/>
    <n v="0"/>
    <n v="0"/>
    <n v="0"/>
    <n v="0"/>
    <n v="0"/>
    <n v="653.07000000000005"/>
    <n v="653.07000000000005"/>
    <n v="0"/>
    <n v="-46240.79"/>
    <n v="653.07000000000005"/>
  </r>
  <r>
    <n v="1"/>
    <d v="2021-12-01T00:00:00"/>
    <d v="2021-12-01T00:00:00"/>
    <n v="167"/>
    <x v="11"/>
    <n v="0"/>
    <n v="0"/>
    <n v="2.3E-2"/>
    <n v="0"/>
    <n v="0"/>
    <n v="0"/>
    <n v="0"/>
    <n v="0"/>
    <n v="0"/>
    <n v="0"/>
    <n v="0"/>
    <n v="0"/>
    <n v="0"/>
    <n v="0"/>
    <n v="0"/>
    <n v="0"/>
    <s v="FN-3901-Leasehold Improvements"/>
    <x v="48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68"/>
    <x v="11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40"/>
    <x v="11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C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86"/>
    <x v="11"/>
    <n v="753913.87"/>
    <n v="753913.87"/>
    <n v="2.3E-2"/>
    <n v="1445"/>
    <n v="127192"/>
    <n v="0"/>
    <n v="0"/>
    <n v="0"/>
    <n v="0"/>
    <n v="0"/>
    <n v="0"/>
    <n v="0"/>
    <n v="0"/>
    <n v="0"/>
    <n v="0"/>
    <n v="0"/>
    <s v="FN-390A-Alloc Struc&amp;Impr-FNFB"/>
    <x v="24"/>
    <n v="16"/>
    <s v="Nat Gas General Plant"/>
    <s v="390-Structures and Improvements"/>
    <n v="0"/>
    <n v="0"/>
    <x v="3"/>
    <n v="0"/>
    <n v="0"/>
    <n v="0"/>
    <n v="753913.87"/>
    <n v="0"/>
    <n v="0"/>
    <n v="0"/>
    <n v="0"/>
    <n v="0"/>
    <n v="0"/>
    <n v="0"/>
    <n v="1445"/>
    <n v="1445"/>
    <n v="0"/>
    <n v="127192"/>
    <n v="1445"/>
  </r>
  <r>
    <n v="1"/>
    <d v="2021-12-01T00:00:00"/>
    <d v="2021-12-01T00:00:00"/>
    <n v="200332"/>
    <x v="11"/>
    <n v="0"/>
    <n v="0"/>
    <n v="2.3E-2"/>
    <n v="0"/>
    <n v="0"/>
    <n v="0"/>
    <n v="0"/>
    <n v="0"/>
    <n v="0"/>
    <n v="0"/>
    <n v="0"/>
    <n v="0"/>
    <n v="0"/>
    <n v="0"/>
    <n v="0"/>
    <n v="0"/>
    <s v="FN-390A-Alloc Struc&amp;Impr-FNSF"/>
    <x v="24"/>
    <n v="16"/>
    <s v="Nat Gas General Plant"/>
    <s v="390-Structures and Improvement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69"/>
    <x v="11"/>
    <n v="0"/>
    <n v="0"/>
    <n v="7.1428569999999997E-2"/>
    <n v="0"/>
    <n v="13210.92"/>
    <n v="0"/>
    <n v="0"/>
    <n v="0"/>
    <n v="0"/>
    <n v="0"/>
    <n v="0"/>
    <n v="0"/>
    <n v="0"/>
    <n v="0"/>
    <n v="4606.0200000000004"/>
    <n v="0"/>
    <s v="FN-3910-Offc Furn &amp; Eq"/>
    <x v="25"/>
    <n v="16"/>
    <s v="Nat Gas General Plant"/>
    <s v="3910-Office Furniture"/>
    <n v="0"/>
    <n v="0"/>
    <x v="3"/>
    <n v="0"/>
    <n v="0"/>
    <n v="0"/>
    <n v="0"/>
    <n v="0"/>
    <n v="0"/>
    <n v="0"/>
    <n v="0"/>
    <n v="0"/>
    <n v="0"/>
    <n v="0"/>
    <n v="0"/>
    <n v="4606.0200000000004"/>
    <n v="0"/>
    <n v="13210.92"/>
    <n v="4606.0200000000004"/>
  </r>
  <r>
    <n v="1"/>
    <d v="2021-12-01T00:00:00"/>
    <d v="2021-12-01T00:00:00"/>
    <n v="200241"/>
    <x v="11"/>
    <n v="215580.69"/>
    <n v="215580.69"/>
    <n v="7.1428569999999997E-2"/>
    <n v="1283.22"/>
    <n v="72424.009999999995"/>
    <n v="0"/>
    <n v="0"/>
    <n v="0"/>
    <n v="0"/>
    <n v="0"/>
    <n v="0"/>
    <n v="0"/>
    <n v="0"/>
    <n v="0"/>
    <n v="0"/>
    <n v="0"/>
    <s v="FN-3910-Offc Furn &amp; Eq-FNCF"/>
    <x v="25"/>
    <n v="16"/>
    <s v="Nat Gas General Plant"/>
    <s v="3910-Office Furniture"/>
    <n v="0"/>
    <n v="0"/>
    <x v="3"/>
    <n v="0"/>
    <n v="0"/>
    <n v="0"/>
    <n v="215580.69"/>
    <n v="0"/>
    <n v="0"/>
    <n v="0"/>
    <n v="0"/>
    <n v="0"/>
    <n v="0"/>
    <n v="0"/>
    <n v="1283.22"/>
    <n v="1283.22"/>
    <n v="0"/>
    <n v="72424.009999999995"/>
    <n v="1283.22"/>
  </r>
  <r>
    <n v="1"/>
    <d v="2021-12-01T00:00:00"/>
    <d v="2021-12-01T00:00:00"/>
    <n v="200287"/>
    <x v="11"/>
    <n v="4280.46"/>
    <n v="4280.46"/>
    <n v="7.1428569999999997E-2"/>
    <n v="25.48"/>
    <n v="1512.27"/>
    <n v="0"/>
    <n v="0"/>
    <n v="0"/>
    <n v="0"/>
    <n v="0"/>
    <n v="0"/>
    <n v="0"/>
    <n v="0"/>
    <n v="0"/>
    <n v="0"/>
    <n v="0"/>
    <s v="FN-3910-Offc Furn &amp; Eq-FNFB"/>
    <x v="25"/>
    <n v="16"/>
    <s v="Nat Gas General Plant"/>
    <s v="3910-Office Furniture"/>
    <n v="0"/>
    <n v="0"/>
    <x v="3"/>
    <n v="0"/>
    <n v="0"/>
    <n v="0"/>
    <n v="4280.46"/>
    <n v="0"/>
    <n v="0"/>
    <n v="0"/>
    <n v="0"/>
    <n v="0"/>
    <n v="0"/>
    <n v="0"/>
    <n v="25.48"/>
    <n v="25.48"/>
    <n v="0"/>
    <n v="1512.27"/>
    <n v="25.48"/>
  </r>
  <r>
    <n v="1"/>
    <d v="2021-12-01T00:00:00"/>
    <d v="2021-12-01T00:00:00"/>
    <n v="200333"/>
    <x v="11"/>
    <n v="756831.87"/>
    <n v="756831.87"/>
    <n v="7.1428569999999997E-2"/>
    <n v="4504.95"/>
    <n v="225411.74"/>
    <n v="0"/>
    <n v="0"/>
    <n v="0"/>
    <n v="0"/>
    <n v="0"/>
    <n v="0"/>
    <n v="0"/>
    <n v="0"/>
    <n v="0"/>
    <n v="0"/>
    <n v="0"/>
    <s v="FN-3910-Offc Furn &amp; Eq-FNSF"/>
    <x v="25"/>
    <n v="16"/>
    <s v="Nat Gas General Plant"/>
    <s v="3910-Office Furniture"/>
    <n v="0"/>
    <n v="0"/>
    <x v="3"/>
    <n v="0"/>
    <n v="0"/>
    <n v="0"/>
    <n v="756831.87"/>
    <n v="0"/>
    <n v="0"/>
    <n v="0"/>
    <n v="0"/>
    <n v="0"/>
    <n v="0"/>
    <n v="0"/>
    <n v="4504.95"/>
    <n v="4504.95"/>
    <n v="0"/>
    <n v="225411.74"/>
    <n v="4504.95"/>
  </r>
  <r>
    <n v="1"/>
    <d v="2021-12-01T00:00:00"/>
    <d v="2021-12-01T00:00:00"/>
    <n v="170"/>
    <x v="11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42"/>
    <x v="11"/>
    <n v="0"/>
    <n v="0"/>
    <n v="0.1"/>
    <n v="0"/>
    <n v="1192.03"/>
    <n v="0"/>
    <n v="0"/>
    <n v="0"/>
    <n v="0"/>
    <n v="0"/>
    <n v="0"/>
    <n v="0"/>
    <n v="0"/>
    <n v="0"/>
    <n v="0"/>
    <n v="0"/>
    <s v="FN-3911-Comp &amp; Periph-FNCF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1192.03"/>
    <n v="0"/>
  </r>
  <r>
    <n v="1"/>
    <d v="2021-12-01T00:00:00"/>
    <d v="2021-12-01T00:00:00"/>
    <n v="200288"/>
    <x v="11"/>
    <n v="0"/>
    <n v="0"/>
    <n v="0.1"/>
    <n v="0"/>
    <n v="0"/>
    <n v="0"/>
    <n v="0"/>
    <n v="0"/>
    <n v="0"/>
    <n v="0"/>
    <n v="0"/>
    <n v="0"/>
    <n v="0"/>
    <n v="0"/>
    <n v="0"/>
    <n v="0"/>
    <s v="FN-3911-Comp &amp; Periph-FNFB"/>
    <x v="49"/>
    <n v="16"/>
    <s v="Nat Gas General Plant"/>
    <s v="3911-Computers &amp; Peripheral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34"/>
    <x v="11"/>
    <n v="143043.96"/>
    <n v="143043.96"/>
    <n v="0.1"/>
    <n v="1192.03"/>
    <n v="62328.09"/>
    <n v="0"/>
    <n v="0"/>
    <n v="0"/>
    <n v="0"/>
    <n v="0"/>
    <n v="0"/>
    <n v="0"/>
    <n v="0"/>
    <n v="0"/>
    <n v="0"/>
    <n v="0"/>
    <s v="FN-3911-Comp &amp; Periph-FNSF"/>
    <x v="49"/>
    <n v="16"/>
    <s v="Nat Gas General Plant"/>
    <s v="3911-Computers &amp; Peripherals"/>
    <n v="0"/>
    <n v="0"/>
    <x v="3"/>
    <n v="0"/>
    <n v="0"/>
    <n v="0"/>
    <n v="143043.96"/>
    <n v="0"/>
    <n v="0"/>
    <n v="0"/>
    <n v="0"/>
    <n v="0"/>
    <n v="0"/>
    <n v="0"/>
    <n v="1192.03"/>
    <n v="1192.03"/>
    <n v="0"/>
    <n v="62328.09"/>
    <n v="1192.03"/>
  </r>
  <r>
    <n v="1"/>
    <d v="2021-12-01T00:00:00"/>
    <d v="2021-12-01T00:00:00"/>
    <n v="171"/>
    <x v="11"/>
    <n v="0"/>
    <n v="0"/>
    <n v="0.1"/>
    <n v="0"/>
    <n v="6565.16"/>
    <n v="0"/>
    <n v="0"/>
    <n v="0"/>
    <n v="0"/>
    <n v="0"/>
    <n v="0"/>
    <n v="0"/>
    <n v="0"/>
    <n v="0"/>
    <n v="-3999.79"/>
    <n v="0"/>
    <s v="FN-3912-Comp Hdwr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-3999.79"/>
    <n v="0"/>
    <n v="6565.16"/>
    <n v="-3999.79"/>
  </r>
  <r>
    <n v="1"/>
    <d v="2021-12-01T00:00:00"/>
    <d v="2021-12-01T00:00:00"/>
    <n v="200243"/>
    <x v="11"/>
    <n v="18941.330000000002"/>
    <n v="18941.330000000002"/>
    <n v="0.1"/>
    <n v="157.84"/>
    <n v="-174823.29"/>
    <n v="0"/>
    <n v="0"/>
    <n v="0"/>
    <n v="0"/>
    <n v="0"/>
    <n v="0"/>
    <n v="0"/>
    <n v="0"/>
    <n v="0"/>
    <n v="0"/>
    <n v="0"/>
    <s v="FN-3912-Comp Hdwr-FNCF"/>
    <x v="26"/>
    <n v="16"/>
    <s v="Nat Gas General Plant"/>
    <s v="3912-Comp Hdwr"/>
    <n v="0"/>
    <n v="0"/>
    <x v="3"/>
    <n v="0"/>
    <n v="0"/>
    <n v="0"/>
    <n v="18941.330000000002"/>
    <n v="0"/>
    <n v="0"/>
    <n v="0"/>
    <n v="0"/>
    <n v="0"/>
    <n v="0"/>
    <n v="0"/>
    <n v="157.84"/>
    <n v="157.84"/>
    <n v="0"/>
    <n v="-174823.29"/>
    <n v="157.84"/>
  </r>
  <r>
    <n v="1"/>
    <d v="2021-12-01T00:00:00"/>
    <d v="2021-12-01T00:00:00"/>
    <n v="200289"/>
    <x v="11"/>
    <n v="0"/>
    <n v="0"/>
    <n v="0.1"/>
    <n v="0"/>
    <n v="0"/>
    <n v="0"/>
    <n v="0"/>
    <n v="0"/>
    <n v="0"/>
    <n v="0"/>
    <n v="0"/>
    <n v="0"/>
    <n v="0"/>
    <n v="0"/>
    <n v="0"/>
    <n v="0"/>
    <s v="FN-3912-Comp Hdwr-FNFB"/>
    <x v="26"/>
    <n v="16"/>
    <s v="Nat Gas General Plant"/>
    <s v="3912-Comp Hdwr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35"/>
    <x v="11"/>
    <n v="49189.53"/>
    <n v="49189.53"/>
    <n v="0.1"/>
    <n v="409.91"/>
    <n v="-33109.879999999997"/>
    <n v="0"/>
    <n v="0"/>
    <n v="0"/>
    <n v="0"/>
    <n v="0"/>
    <n v="0"/>
    <n v="0"/>
    <n v="0"/>
    <n v="0"/>
    <n v="0"/>
    <n v="0"/>
    <s v="FN-3912-Comp Hdwr-FNSF"/>
    <x v="26"/>
    <n v="16"/>
    <s v="Nat Gas General Plant"/>
    <s v="3912-Comp Hdwr"/>
    <n v="0"/>
    <n v="-3953.83"/>
    <x v="3"/>
    <n v="0"/>
    <n v="0"/>
    <n v="0"/>
    <n v="49189.53"/>
    <n v="0"/>
    <n v="0"/>
    <n v="0"/>
    <n v="0"/>
    <n v="0"/>
    <n v="0"/>
    <n v="0"/>
    <n v="409.91"/>
    <n v="409.91"/>
    <n v="0"/>
    <n v="-33109.879999999997"/>
    <n v="409.91"/>
  </r>
  <r>
    <n v="1"/>
    <d v="2021-12-01T00:00:00"/>
    <d v="2021-12-01T00:00:00"/>
    <n v="172"/>
    <x v="11"/>
    <n v="0"/>
    <n v="0"/>
    <n v="0.05"/>
    <n v="0"/>
    <n v="11642.48"/>
    <n v="0"/>
    <n v="0"/>
    <n v="0"/>
    <n v="0"/>
    <n v="0"/>
    <n v="0"/>
    <n v="0"/>
    <n v="0"/>
    <n v="0"/>
    <n v="1357.43"/>
    <n v="0"/>
    <s v="FN-3913-Furn &amp; Fix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1357.43"/>
    <n v="0"/>
    <n v="11642.48"/>
    <n v="1357.43"/>
  </r>
  <r>
    <n v="1"/>
    <d v="2021-12-01T00:00:00"/>
    <d v="2021-12-01T00:00:00"/>
    <n v="200244"/>
    <x v="11"/>
    <n v="62263.26"/>
    <n v="62263.26"/>
    <n v="0.05"/>
    <n v="259.43"/>
    <n v="-11877.74"/>
    <n v="0"/>
    <n v="0"/>
    <n v="0"/>
    <n v="0"/>
    <n v="0"/>
    <n v="0"/>
    <n v="0"/>
    <n v="0"/>
    <n v="0"/>
    <n v="0"/>
    <n v="0"/>
    <s v="FN-3913-Furn &amp; Fix-FNCF"/>
    <x v="27"/>
    <n v="16"/>
    <s v="Nat Gas General Plant"/>
    <s v="3913-Furn &amp; Fix"/>
    <n v="0"/>
    <n v="-1749.8400000000001"/>
    <x v="3"/>
    <n v="0"/>
    <n v="0"/>
    <n v="0"/>
    <n v="62263.26"/>
    <n v="0"/>
    <n v="0"/>
    <n v="0"/>
    <n v="0"/>
    <n v="0"/>
    <n v="0"/>
    <n v="0"/>
    <n v="259.43"/>
    <n v="259.43"/>
    <n v="0"/>
    <n v="-11877.74"/>
    <n v="259.43"/>
  </r>
  <r>
    <n v="1"/>
    <d v="2021-12-01T00:00:00"/>
    <d v="2021-12-01T00:00:00"/>
    <n v="200290"/>
    <x v="11"/>
    <n v="0"/>
    <n v="0"/>
    <n v="0.05"/>
    <n v="0"/>
    <n v="0"/>
    <n v="0"/>
    <n v="0"/>
    <n v="0"/>
    <n v="0"/>
    <n v="0"/>
    <n v="0"/>
    <n v="0"/>
    <n v="0"/>
    <n v="0"/>
    <n v="0"/>
    <n v="0"/>
    <s v="FN-3913-Furn &amp; Fix-FNFB"/>
    <x v="27"/>
    <n v="16"/>
    <s v="Nat Gas General Plant"/>
    <s v="3913-Furn &amp; Fix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36"/>
    <x v="11"/>
    <n v="2195.9"/>
    <n v="2195.9"/>
    <n v="0.05"/>
    <n v="9.15"/>
    <n v="61360.2"/>
    <n v="0"/>
    <n v="0"/>
    <n v="-9.15"/>
    <n v="0"/>
    <n v="0"/>
    <n v="0"/>
    <n v="0"/>
    <n v="0"/>
    <n v="0"/>
    <n v="0"/>
    <n v="0"/>
    <s v="FN-3913-Furn &amp; Fix-FNSF"/>
    <x v="27"/>
    <n v="16"/>
    <s v="Nat Gas General Plant"/>
    <s v="3913-Furn &amp; Fix"/>
    <n v="0"/>
    <n v="0"/>
    <x v="3"/>
    <n v="0"/>
    <n v="0"/>
    <n v="0"/>
    <n v="2195.9"/>
    <n v="0"/>
    <n v="0"/>
    <n v="0"/>
    <n v="0"/>
    <n v="0"/>
    <n v="0"/>
    <n v="0"/>
    <n v="0"/>
    <n v="0"/>
    <n v="0"/>
    <n v="61360.2"/>
    <n v="0"/>
  </r>
  <r>
    <n v="1"/>
    <d v="2021-12-01T00:00:00"/>
    <d v="2021-12-01T00:00:00"/>
    <n v="173"/>
    <x v="11"/>
    <n v="0"/>
    <n v="0"/>
    <n v="0.1"/>
    <n v="0"/>
    <n v="107391.78"/>
    <n v="0"/>
    <n v="0"/>
    <n v="0"/>
    <n v="0"/>
    <n v="0"/>
    <n v="0"/>
    <n v="0"/>
    <n v="0"/>
    <n v="0"/>
    <n v="11932.42"/>
    <n v="0"/>
    <s v="FN-3914-Sys Sftwr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11932.42"/>
    <n v="0"/>
    <n v="107391.78"/>
    <n v="11932.42"/>
  </r>
  <r>
    <n v="1"/>
    <d v="2021-12-01T00:00:00"/>
    <d v="2021-12-01T00:00:00"/>
    <n v="200245"/>
    <x v="11"/>
    <n v="926.98"/>
    <n v="926.98"/>
    <n v="0.1"/>
    <n v="7.72"/>
    <n v="34754.080000000002"/>
    <n v="0"/>
    <n v="0"/>
    <n v="-7.72"/>
    <n v="0"/>
    <n v="0"/>
    <n v="0"/>
    <n v="0"/>
    <n v="0"/>
    <n v="0"/>
    <n v="0"/>
    <n v="0"/>
    <s v="FN-3914-Sys Sftwr-FNCF"/>
    <x v="28"/>
    <n v="16"/>
    <s v="Nat Gas General Plant"/>
    <s v="3914-Software"/>
    <n v="0"/>
    <n v="0"/>
    <x v="3"/>
    <n v="0"/>
    <n v="0"/>
    <n v="0"/>
    <n v="926.98"/>
    <n v="0"/>
    <n v="0"/>
    <n v="0"/>
    <n v="0"/>
    <n v="0"/>
    <n v="0"/>
    <n v="0"/>
    <n v="0"/>
    <n v="0"/>
    <n v="0"/>
    <n v="34754.080000000002"/>
    <n v="0"/>
  </r>
  <r>
    <n v="1"/>
    <d v="2021-12-01T00:00:00"/>
    <d v="2021-12-01T00:00:00"/>
    <n v="200291"/>
    <x v="11"/>
    <n v="0"/>
    <n v="0"/>
    <n v="0.1"/>
    <n v="0"/>
    <n v="0"/>
    <n v="0"/>
    <n v="0"/>
    <n v="0"/>
    <n v="0"/>
    <n v="0"/>
    <n v="0"/>
    <n v="0"/>
    <n v="0"/>
    <n v="0"/>
    <n v="0"/>
    <n v="0"/>
    <s v="FN-3914-Sys Sftwr-FNFB"/>
    <x v="28"/>
    <n v="16"/>
    <s v="Nat Gas General Plant"/>
    <s v="3914-Software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37"/>
    <x v="11"/>
    <n v="4903364.41"/>
    <n v="4903364.41"/>
    <n v="0.1"/>
    <n v="40861.370000000003"/>
    <n v="2301998.11"/>
    <n v="0"/>
    <n v="0"/>
    <n v="0"/>
    <n v="0"/>
    <n v="0"/>
    <n v="0"/>
    <n v="0"/>
    <n v="0"/>
    <n v="0"/>
    <n v="0"/>
    <n v="0"/>
    <s v="FN-3914-Sys Sftwr-FNSF"/>
    <x v="28"/>
    <n v="16"/>
    <s v="Nat Gas General Plant"/>
    <s v="3914-Software"/>
    <n v="0"/>
    <n v="0"/>
    <x v="3"/>
    <n v="0"/>
    <n v="0"/>
    <n v="0"/>
    <n v="4903364.41"/>
    <n v="0"/>
    <n v="0"/>
    <n v="0"/>
    <n v="0"/>
    <n v="0"/>
    <n v="0"/>
    <n v="0"/>
    <n v="40861.370000000003"/>
    <n v="40861.370000000003"/>
    <n v="0"/>
    <n v="2301998.11"/>
    <n v="40861.370000000003"/>
  </r>
  <r>
    <n v="1"/>
    <d v="2021-12-01T00:00:00"/>
    <d v="2021-12-01T00:00:00"/>
    <n v="174"/>
    <x v="11"/>
    <n v="0"/>
    <n v="0"/>
    <n v="7.1428569999999997E-2"/>
    <n v="0"/>
    <n v="-1426.72"/>
    <n v="0"/>
    <n v="0"/>
    <n v="0"/>
    <n v="0"/>
    <n v="0"/>
    <n v="0"/>
    <n v="0"/>
    <n v="0"/>
    <n v="0"/>
    <n v="-89.17"/>
    <n v="0"/>
    <s v="FN-391A-Alloc Offc Furn &amp; Eq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-89.17"/>
    <n v="0"/>
    <n v="-1426.72"/>
    <n v="-89.17"/>
  </r>
  <r>
    <n v="1"/>
    <d v="2021-12-01T00:00:00"/>
    <d v="2021-12-01T00:00:00"/>
    <n v="200246"/>
    <x v="11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C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92"/>
    <x v="11"/>
    <n v="70324.75"/>
    <n v="70324.75"/>
    <n v="7.1428569999999997E-2"/>
    <n v="418.6"/>
    <n v="35556.879999999997"/>
    <n v="0"/>
    <n v="0"/>
    <n v="0"/>
    <n v="0"/>
    <n v="0"/>
    <n v="0"/>
    <n v="0"/>
    <n v="0"/>
    <n v="0"/>
    <n v="0"/>
    <n v="0"/>
    <s v="FN-391A-Alloc Offc Furn &amp; Eq-FNFB"/>
    <x v="29"/>
    <n v="16"/>
    <s v="Nat Gas General Plant"/>
    <s v="391-Office Furniture and Equipment"/>
    <n v="0"/>
    <n v="0"/>
    <x v="3"/>
    <n v="0"/>
    <n v="0"/>
    <n v="0"/>
    <n v="70324.75"/>
    <n v="0"/>
    <n v="0"/>
    <n v="0"/>
    <n v="0"/>
    <n v="0"/>
    <n v="0"/>
    <n v="0"/>
    <n v="418.6"/>
    <n v="418.6"/>
    <n v="0"/>
    <n v="35556.879999999997"/>
    <n v="418.6"/>
  </r>
  <r>
    <n v="1"/>
    <d v="2021-12-01T00:00:00"/>
    <d v="2021-12-01T00:00:00"/>
    <n v="200338"/>
    <x v="11"/>
    <n v="0"/>
    <n v="0"/>
    <n v="7.1428569999999997E-2"/>
    <n v="0"/>
    <n v="0"/>
    <n v="0"/>
    <n v="0"/>
    <n v="0"/>
    <n v="0"/>
    <n v="0"/>
    <n v="0"/>
    <n v="0"/>
    <n v="0"/>
    <n v="0"/>
    <n v="0"/>
    <n v="0"/>
    <s v="FN-391A-Alloc Offc Furn &amp; Eq-FNSF"/>
    <x v="29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75"/>
    <x v="11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47"/>
    <x v="11"/>
    <n v="0"/>
    <n v="0"/>
    <n v="0.1"/>
    <n v="0"/>
    <n v="2256.73"/>
    <n v="0"/>
    <n v="0"/>
    <n v="0"/>
    <n v="0"/>
    <n v="0"/>
    <n v="0"/>
    <n v="0"/>
    <n v="0"/>
    <n v="0"/>
    <n v="0"/>
    <n v="0"/>
    <s v="FN-391S-Alloc Sys Software-FNCF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2256.73"/>
    <n v="0"/>
  </r>
  <r>
    <n v="1"/>
    <d v="2021-12-01T00:00:00"/>
    <d v="2021-12-01T00:00:00"/>
    <n v="200293"/>
    <x v="11"/>
    <n v="0"/>
    <n v="0"/>
    <n v="0.1"/>
    <n v="0"/>
    <n v="0"/>
    <n v="0"/>
    <n v="0"/>
    <n v="0"/>
    <n v="0"/>
    <n v="0"/>
    <n v="0"/>
    <n v="0"/>
    <n v="0"/>
    <n v="0"/>
    <n v="0"/>
    <n v="0"/>
    <s v="FN-391S-Alloc Sys Software-FNFB"/>
    <x v="30"/>
    <n v="16"/>
    <s v="Nat Gas General Plant"/>
    <s v="391-Office Furniture an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39"/>
    <x v="11"/>
    <n v="270807.74"/>
    <n v="270807.74"/>
    <n v="0.1"/>
    <n v="2256.73"/>
    <n v="93402.23"/>
    <n v="0"/>
    <n v="0"/>
    <n v="0"/>
    <n v="0"/>
    <n v="0"/>
    <n v="0"/>
    <n v="0"/>
    <n v="0"/>
    <n v="0"/>
    <n v="0"/>
    <n v="0"/>
    <s v="FN-391S-Alloc Sys Software-FNSF"/>
    <x v="30"/>
    <n v="16"/>
    <s v="Nat Gas General Plant"/>
    <s v="391-Office Furniture and Equipment"/>
    <n v="0"/>
    <n v="0"/>
    <x v="3"/>
    <n v="0"/>
    <n v="0"/>
    <n v="0"/>
    <n v="270807.74"/>
    <n v="0"/>
    <n v="0"/>
    <n v="0"/>
    <n v="0"/>
    <n v="0"/>
    <n v="0"/>
    <n v="0"/>
    <n v="2256.73"/>
    <n v="2256.73"/>
    <n v="0"/>
    <n v="93402.23"/>
    <n v="2256.73"/>
  </r>
  <r>
    <n v="1"/>
    <d v="2021-12-01T00:00:00"/>
    <d v="2021-12-01T00:00:00"/>
    <n v="177"/>
    <x v="11"/>
    <n v="0"/>
    <n v="0"/>
    <n v="0.17399999999999999"/>
    <n v="0"/>
    <n v="0"/>
    <n v="0"/>
    <n v="0"/>
    <n v="0"/>
    <n v="0"/>
    <n v="0"/>
    <n v="0"/>
    <n v="0"/>
    <n v="0"/>
    <n v="0"/>
    <n v="0"/>
    <n v="0"/>
    <s v="FN-3921-Cars"/>
    <x v="31"/>
    <n v="16"/>
    <s v="Nat Gas General Plant"/>
    <s v="3921-Transportation - Ca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49"/>
    <x v="11"/>
    <n v="34680.050000000003"/>
    <n v="34680.050000000003"/>
    <n v="0.17399999999999999"/>
    <n v="502.86"/>
    <n v="25147.9"/>
    <n v="0"/>
    <n v="0"/>
    <n v="0"/>
    <n v="0"/>
    <n v="0"/>
    <n v="0"/>
    <n v="0"/>
    <n v="0"/>
    <n v="0"/>
    <n v="0"/>
    <n v="0"/>
    <s v="FN-3921-Cars-FNCF"/>
    <x v="31"/>
    <n v="16"/>
    <s v="Nat Gas General Plant"/>
    <s v="3921-Transportation - Cars"/>
    <n v="0"/>
    <n v="0"/>
    <x v="3"/>
    <n v="0"/>
    <n v="0"/>
    <n v="0"/>
    <n v="34680.050000000003"/>
    <n v="0"/>
    <n v="0"/>
    <n v="0"/>
    <n v="0"/>
    <n v="0"/>
    <n v="0"/>
    <n v="0"/>
    <n v="502.86"/>
    <n v="502.86"/>
    <n v="0"/>
    <n v="25147.9"/>
    <n v="502.86"/>
  </r>
  <r>
    <n v="1"/>
    <d v="2021-12-01T00:00:00"/>
    <d v="2021-12-01T00:00:00"/>
    <n v="200295"/>
    <x v="11"/>
    <n v="50090.8"/>
    <n v="50090.8"/>
    <n v="0.17399999999999999"/>
    <n v="726.32"/>
    <n v="726.32"/>
    <n v="0"/>
    <n v="0"/>
    <n v="0"/>
    <n v="0"/>
    <n v="0"/>
    <n v="0"/>
    <n v="0"/>
    <n v="0"/>
    <n v="0"/>
    <n v="0"/>
    <n v="0"/>
    <s v="FN-3921-Cars-FNFB"/>
    <x v="31"/>
    <n v="16"/>
    <s v="Nat Gas General Plant"/>
    <s v="3921-Transportation - Cars"/>
    <n v="0"/>
    <n v="0"/>
    <x v="3"/>
    <n v="0"/>
    <n v="0"/>
    <n v="0"/>
    <n v="50090.8"/>
    <n v="0"/>
    <n v="0"/>
    <n v="0"/>
    <n v="0"/>
    <n v="0"/>
    <n v="0"/>
    <n v="0"/>
    <n v="726.32"/>
    <n v="726.32"/>
    <n v="0"/>
    <n v="726.32"/>
    <n v="726.32"/>
  </r>
  <r>
    <n v="1"/>
    <d v="2021-12-01T00:00:00"/>
    <d v="2021-12-01T00:00:00"/>
    <n v="200341"/>
    <x v="11"/>
    <n v="24242.3"/>
    <n v="24242.3"/>
    <n v="0.17399999999999999"/>
    <n v="351.51"/>
    <n v="33606.58"/>
    <n v="0"/>
    <n v="0"/>
    <n v="-351.51"/>
    <n v="0"/>
    <n v="0"/>
    <n v="0"/>
    <n v="0"/>
    <n v="0"/>
    <n v="0"/>
    <n v="0"/>
    <n v="0"/>
    <s v="FN-3921-Cars-FNSF"/>
    <x v="31"/>
    <n v="16"/>
    <s v="Nat Gas General Plant"/>
    <s v="3921-Transportation - Cars"/>
    <n v="0"/>
    <n v="0"/>
    <x v="3"/>
    <n v="0"/>
    <n v="0"/>
    <n v="0"/>
    <n v="24242.3"/>
    <n v="0"/>
    <n v="0"/>
    <n v="0"/>
    <n v="0"/>
    <n v="0"/>
    <n v="0"/>
    <n v="0"/>
    <n v="0"/>
    <n v="0"/>
    <n v="0"/>
    <n v="33606.58"/>
    <n v="0"/>
  </r>
  <r>
    <n v="1"/>
    <d v="2021-12-01T00:00:00"/>
    <d v="2021-12-01T00:00:00"/>
    <n v="178"/>
    <x v="11"/>
    <n v="0"/>
    <n v="0"/>
    <n v="8.4000000000000005E-2"/>
    <n v="0"/>
    <n v="0"/>
    <n v="0"/>
    <n v="0"/>
    <n v="0"/>
    <n v="0"/>
    <n v="0"/>
    <n v="0"/>
    <n v="0"/>
    <n v="0"/>
    <n v="0"/>
    <n v="0"/>
    <n v="0"/>
    <s v="FN-3922-Lt Truck/Van"/>
    <x v="32"/>
    <n v="16"/>
    <s v="Nat Gas General Plant"/>
    <s v="3922-Trans-Light Trucks, Van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50"/>
    <x v="11"/>
    <n v="1200956.1000000001"/>
    <n v="1200956.1000000001"/>
    <n v="8.4000000000000005E-2"/>
    <n v="8406.69"/>
    <n v="215726.51"/>
    <n v="0"/>
    <n v="0"/>
    <n v="0"/>
    <n v="0"/>
    <n v="0"/>
    <n v="0"/>
    <n v="0"/>
    <n v="0"/>
    <n v="0"/>
    <n v="0"/>
    <n v="0"/>
    <s v="FN-3922-Lt Truck/Van-FNCF"/>
    <x v="32"/>
    <n v="16"/>
    <s v="Nat Gas General Plant"/>
    <s v="3922-Trans-Light Trucks, Vans"/>
    <n v="0"/>
    <n v="0"/>
    <x v="3"/>
    <n v="0"/>
    <n v="0"/>
    <n v="0"/>
    <n v="1200956.1000000001"/>
    <n v="0"/>
    <n v="0"/>
    <n v="0"/>
    <n v="0"/>
    <n v="0"/>
    <n v="0"/>
    <n v="0"/>
    <n v="8406.69"/>
    <n v="8406.69"/>
    <n v="0"/>
    <n v="215726.51"/>
    <n v="8406.69"/>
  </r>
  <r>
    <n v="1"/>
    <d v="2021-12-01T00:00:00"/>
    <d v="2021-12-01T00:00:00"/>
    <n v="200296"/>
    <x v="11"/>
    <n v="298039.17"/>
    <n v="298039.17"/>
    <n v="8.4000000000000005E-2"/>
    <n v="2086.27"/>
    <n v="146779.59"/>
    <n v="0"/>
    <n v="10000"/>
    <n v="0"/>
    <n v="0"/>
    <n v="0"/>
    <n v="0"/>
    <n v="0"/>
    <n v="0"/>
    <n v="0"/>
    <n v="0"/>
    <n v="0"/>
    <s v="FN-3922-Lt Truck/Van-FNFB"/>
    <x v="32"/>
    <n v="16"/>
    <s v="Nat Gas General Plant"/>
    <s v="3922-Trans-Light Trucks, Vans"/>
    <n v="0"/>
    <n v="0"/>
    <x v="3"/>
    <n v="0"/>
    <n v="10000"/>
    <n v="0"/>
    <n v="298039.17"/>
    <n v="0"/>
    <n v="0"/>
    <n v="0"/>
    <n v="0"/>
    <n v="0"/>
    <n v="0"/>
    <n v="0"/>
    <n v="2086.27"/>
    <n v="2086.27"/>
    <n v="0"/>
    <n v="156779.59"/>
    <n v="2086.27"/>
  </r>
  <r>
    <n v="1"/>
    <d v="2021-12-01T00:00:00"/>
    <d v="2021-12-01T00:00:00"/>
    <n v="200342"/>
    <x v="11"/>
    <n v="2711504.13"/>
    <n v="2711504.13"/>
    <n v="8.4000000000000005E-2"/>
    <n v="18980.53"/>
    <n v="1464638.33"/>
    <n v="0"/>
    <n v="45100"/>
    <n v="0"/>
    <n v="0"/>
    <n v="0"/>
    <n v="0"/>
    <n v="0"/>
    <n v="0"/>
    <n v="0"/>
    <n v="0"/>
    <n v="0"/>
    <s v="FN-3922-Lt Truck/Van-FNSF"/>
    <x v="32"/>
    <n v="16"/>
    <s v="Nat Gas General Plant"/>
    <s v="3922-Trans-Light Trucks, Vans"/>
    <n v="0"/>
    <n v="-80953.850000000006"/>
    <x v="3"/>
    <n v="0"/>
    <n v="60768"/>
    <n v="0"/>
    <n v="2711504.13"/>
    <n v="0"/>
    <n v="0"/>
    <n v="0"/>
    <n v="0"/>
    <n v="0"/>
    <n v="0"/>
    <n v="0"/>
    <n v="18980.53"/>
    <n v="18980.53"/>
    <n v="0"/>
    <n v="1525406.33"/>
    <n v="18980.53"/>
  </r>
  <r>
    <n v="1"/>
    <d v="2021-12-01T00:00:00"/>
    <d v="2021-12-01T00:00:00"/>
    <n v="179"/>
    <x v="11"/>
    <n v="0"/>
    <n v="0"/>
    <n v="0"/>
    <n v="0"/>
    <n v="0"/>
    <n v="0"/>
    <n v="0"/>
    <n v="0"/>
    <n v="0"/>
    <n v="0"/>
    <n v="0"/>
    <n v="0"/>
    <n v="0"/>
    <n v="0"/>
    <n v="0"/>
    <n v="0"/>
    <s v="FN-3923-HD Truck/Bobtail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51"/>
    <x v="11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C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97"/>
    <x v="11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FB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43"/>
    <x v="11"/>
    <n v="0"/>
    <n v="0"/>
    <n v="0"/>
    <n v="0"/>
    <n v="0"/>
    <n v="0"/>
    <n v="0"/>
    <n v="0"/>
    <n v="0"/>
    <n v="0"/>
    <n v="0"/>
    <n v="0"/>
    <n v="0"/>
    <n v="0"/>
    <n v="0"/>
    <n v="0"/>
    <s v="FN-3923-HD Truck/Bobtail-FNSF"/>
    <x v="44"/>
    <n v="16"/>
    <s v="Nat Gas General Plant"/>
    <s v="3923-Transportation - Heavy Truck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80"/>
    <x v="11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52"/>
    <x v="11"/>
    <n v="23894.04"/>
    <n v="23894.04"/>
    <n v="5.8000000000000003E-2"/>
    <n v="115.49"/>
    <n v="6823.29"/>
    <n v="0"/>
    <n v="0"/>
    <n v="0"/>
    <n v="0"/>
    <n v="0"/>
    <n v="0"/>
    <n v="0"/>
    <n v="0"/>
    <n v="0"/>
    <n v="0"/>
    <n v="0"/>
    <s v="FN-3924-Trailers-FNCF"/>
    <x v="33"/>
    <n v="16"/>
    <s v="Nat Gas General Plant"/>
    <s v="3924-Transportation - Trailers"/>
    <n v="0"/>
    <n v="0"/>
    <x v="3"/>
    <n v="0"/>
    <n v="0"/>
    <n v="0"/>
    <n v="23894.04"/>
    <n v="0"/>
    <n v="0"/>
    <n v="0"/>
    <n v="0"/>
    <n v="0"/>
    <n v="0"/>
    <n v="0"/>
    <n v="115.49000000000001"/>
    <n v="115.49"/>
    <n v="0"/>
    <n v="6823.29"/>
    <n v="115.49"/>
  </r>
  <r>
    <n v="1"/>
    <d v="2021-12-01T00:00:00"/>
    <d v="2021-12-01T00:00:00"/>
    <n v="200298"/>
    <x v="11"/>
    <n v="0"/>
    <n v="0"/>
    <n v="5.8000000000000003E-2"/>
    <n v="0"/>
    <n v="0"/>
    <n v="0"/>
    <n v="0"/>
    <n v="0"/>
    <n v="0"/>
    <n v="0"/>
    <n v="0"/>
    <n v="0"/>
    <n v="0"/>
    <n v="0"/>
    <n v="0"/>
    <n v="0"/>
    <s v="FN-3924-Trailers-FNFB"/>
    <x v="33"/>
    <n v="16"/>
    <s v="Nat Gas General Plant"/>
    <s v="3924-Transportation - Trailers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44"/>
    <x v="11"/>
    <n v="45430.54"/>
    <n v="45430.54"/>
    <n v="5.8000000000000003E-2"/>
    <n v="219.58"/>
    <n v="39698.949999999997"/>
    <n v="0"/>
    <n v="0"/>
    <n v="0"/>
    <n v="0"/>
    <n v="0"/>
    <n v="0"/>
    <n v="0"/>
    <n v="0"/>
    <n v="0"/>
    <n v="0"/>
    <n v="0"/>
    <s v="FN-3924-Trailers-FNSF"/>
    <x v="33"/>
    <n v="16"/>
    <s v="Nat Gas General Plant"/>
    <s v="3924-Transportation - Trailers"/>
    <n v="0"/>
    <n v="0"/>
    <x v="3"/>
    <n v="0"/>
    <n v="0"/>
    <n v="0"/>
    <n v="45430.54"/>
    <n v="0"/>
    <n v="0"/>
    <n v="0"/>
    <n v="0"/>
    <n v="0"/>
    <n v="0"/>
    <n v="0"/>
    <n v="219.58"/>
    <n v="219.58"/>
    <n v="0"/>
    <n v="39698.949999999997"/>
    <n v="219.58"/>
  </r>
  <r>
    <n v="1"/>
    <d v="2021-12-01T00:00:00"/>
    <d v="2021-12-01T00:00:00"/>
    <n v="176"/>
    <x v="11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48"/>
    <x v="11"/>
    <n v="0"/>
    <n v="0"/>
    <n v="0.17399999999999999"/>
    <n v="0"/>
    <n v="275.32"/>
    <n v="0"/>
    <n v="0"/>
    <n v="0"/>
    <n v="0"/>
    <n v="0"/>
    <n v="0"/>
    <n v="0"/>
    <n v="0"/>
    <n v="0"/>
    <n v="0"/>
    <n v="0"/>
    <s v="FN-3920-Transp Equip-FNCF"/>
    <x v="34"/>
    <n v="16"/>
    <s v="Nat Gas General Plant"/>
    <s v="392-Transportation Equipment"/>
    <n v="0"/>
    <n v="0"/>
    <x v="3"/>
    <n v="0"/>
    <n v="3809"/>
    <n v="0"/>
    <n v="0"/>
    <n v="0"/>
    <n v="0"/>
    <n v="0"/>
    <n v="0"/>
    <n v="0"/>
    <n v="0"/>
    <n v="0"/>
    <n v="0"/>
    <n v="0"/>
    <n v="0"/>
    <n v="4084.32"/>
    <n v="0"/>
  </r>
  <r>
    <n v="1"/>
    <d v="2021-12-01T00:00:00"/>
    <d v="2021-12-01T00:00:00"/>
    <n v="200294"/>
    <x v="11"/>
    <n v="0"/>
    <n v="0"/>
    <n v="0.17399999999999999"/>
    <n v="0"/>
    <n v="0"/>
    <n v="0"/>
    <n v="0"/>
    <n v="0"/>
    <n v="0"/>
    <n v="0"/>
    <n v="0"/>
    <n v="0"/>
    <n v="0"/>
    <n v="0"/>
    <n v="0"/>
    <n v="0"/>
    <s v="FN-3920-Transp Equip-FNFB"/>
    <x v="34"/>
    <n v="16"/>
    <s v="Nat Gas General Plant"/>
    <s v="392-Transport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40"/>
    <x v="11"/>
    <n v="18987.63"/>
    <n v="18987.63"/>
    <n v="0.17399999999999999"/>
    <n v="275.32"/>
    <n v="1927.24"/>
    <n v="0"/>
    <n v="0"/>
    <n v="0"/>
    <n v="0"/>
    <n v="0"/>
    <n v="0"/>
    <n v="0"/>
    <n v="0"/>
    <n v="0"/>
    <n v="0"/>
    <n v="0"/>
    <s v="FN-3920-Transp Equip-FNSF"/>
    <x v="34"/>
    <n v="16"/>
    <s v="Nat Gas General Plant"/>
    <s v="392-Transportation Equipment"/>
    <n v="0"/>
    <n v="0"/>
    <x v="3"/>
    <n v="0"/>
    <n v="0"/>
    <n v="0"/>
    <n v="18987.63"/>
    <n v="0"/>
    <n v="0"/>
    <n v="0"/>
    <n v="0"/>
    <n v="0"/>
    <n v="0"/>
    <n v="0"/>
    <n v="275.32"/>
    <n v="275.32"/>
    <n v="0"/>
    <n v="1927.24"/>
    <n v="275.32"/>
  </r>
  <r>
    <n v="1"/>
    <d v="2021-12-01T00:00:00"/>
    <d v="2021-12-01T00:00:00"/>
    <n v="181"/>
    <x v="11"/>
    <n v="0"/>
    <n v="0"/>
    <n v="3.8461500000000003E-2"/>
    <n v="0"/>
    <n v="-244"/>
    <n v="0"/>
    <n v="0"/>
    <n v="0"/>
    <n v="0"/>
    <n v="0"/>
    <n v="0"/>
    <n v="0"/>
    <n v="0"/>
    <n v="0"/>
    <n v="-15.25"/>
    <n v="0"/>
    <s v="FN-3930-Stores Equip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-15.25"/>
    <n v="0"/>
    <n v="-244"/>
    <n v="-15.25"/>
  </r>
  <r>
    <n v="1"/>
    <d v="2021-12-01T00:00:00"/>
    <d v="2021-12-01T00:00:00"/>
    <n v="200253"/>
    <x v="11"/>
    <n v="5773.36"/>
    <n v="5773.36"/>
    <n v="3.8461500000000003E-2"/>
    <n v="18.5"/>
    <n v="760.56"/>
    <n v="0"/>
    <n v="0"/>
    <n v="0"/>
    <n v="0"/>
    <n v="0"/>
    <n v="0"/>
    <n v="0"/>
    <n v="0"/>
    <n v="0"/>
    <n v="0"/>
    <n v="0"/>
    <s v="FN-3930-Stores Equip-FNCF"/>
    <x v="45"/>
    <n v="16"/>
    <s v="Nat Gas General Plant"/>
    <s v="393-Stores Equipment"/>
    <n v="0"/>
    <n v="0"/>
    <x v="3"/>
    <n v="0"/>
    <n v="0"/>
    <n v="0"/>
    <n v="5773.36"/>
    <n v="0"/>
    <n v="0"/>
    <n v="0"/>
    <n v="0"/>
    <n v="0"/>
    <n v="0"/>
    <n v="0"/>
    <n v="18.5"/>
    <n v="18.5"/>
    <n v="0"/>
    <n v="760.56"/>
    <n v="18.5"/>
  </r>
  <r>
    <n v="1"/>
    <d v="2021-12-01T00:00:00"/>
    <d v="2021-12-01T00:00:00"/>
    <n v="200299"/>
    <x v="11"/>
    <n v="0"/>
    <n v="0"/>
    <n v="3.8461500000000003E-2"/>
    <n v="0"/>
    <n v="0"/>
    <n v="0"/>
    <n v="0"/>
    <n v="0"/>
    <n v="0"/>
    <n v="0"/>
    <n v="0"/>
    <n v="0"/>
    <n v="0"/>
    <n v="0"/>
    <n v="0"/>
    <n v="0"/>
    <s v="FN-3930-Stores Equip-FNFB"/>
    <x v="45"/>
    <n v="16"/>
    <s v="Nat Gas General Plant"/>
    <s v="393-Store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45"/>
    <x v="11"/>
    <n v="24209.09"/>
    <n v="24209.09"/>
    <n v="3.8461500000000003E-2"/>
    <n v="77.59"/>
    <n v="13862.73"/>
    <n v="0"/>
    <n v="0"/>
    <n v="0"/>
    <n v="0"/>
    <n v="0"/>
    <n v="0"/>
    <n v="0"/>
    <n v="0"/>
    <n v="0"/>
    <n v="0"/>
    <n v="0"/>
    <s v="FN-3930-Stores Equip-FNSF"/>
    <x v="45"/>
    <n v="16"/>
    <s v="Nat Gas General Plant"/>
    <s v="393-Stores Equipment"/>
    <n v="0"/>
    <n v="0"/>
    <x v="3"/>
    <n v="0"/>
    <n v="0"/>
    <n v="0"/>
    <n v="24209.09"/>
    <n v="0"/>
    <n v="0"/>
    <n v="0"/>
    <n v="0"/>
    <n v="0"/>
    <n v="0"/>
    <n v="0"/>
    <n v="77.59"/>
    <n v="77.59"/>
    <n v="0"/>
    <n v="13862.73"/>
    <n v="77.59"/>
  </r>
  <r>
    <n v="1"/>
    <d v="2021-12-01T00:00:00"/>
    <d v="2021-12-01T00:00:00"/>
    <n v="182"/>
    <x v="11"/>
    <n v="0"/>
    <n v="0"/>
    <n v="6.6666699999999995E-2"/>
    <n v="0"/>
    <n v="15416"/>
    <n v="0"/>
    <n v="0"/>
    <n v="0"/>
    <n v="0"/>
    <n v="0"/>
    <n v="0"/>
    <n v="0"/>
    <n v="0"/>
    <n v="0"/>
    <n v="963.5"/>
    <n v="0"/>
    <s v="FN-3940-Tools/Shop Eq"/>
    <x v="35"/>
    <n v="16"/>
    <s v="Nat Gas General Plant"/>
    <s v="394-Tools, Shop &amp; Garage Equip"/>
    <n v="0"/>
    <n v="0"/>
    <x v="3"/>
    <n v="0"/>
    <n v="0"/>
    <n v="0"/>
    <n v="0"/>
    <n v="0"/>
    <n v="0"/>
    <n v="0"/>
    <n v="0"/>
    <n v="0"/>
    <n v="0"/>
    <n v="0"/>
    <n v="0"/>
    <n v="963.5"/>
    <n v="0"/>
    <n v="15416"/>
    <n v="963.5"/>
  </r>
  <r>
    <n v="1"/>
    <d v="2021-12-01T00:00:00"/>
    <d v="2021-12-01T00:00:00"/>
    <n v="200254"/>
    <x v="11"/>
    <n v="187521.45"/>
    <n v="187521.45"/>
    <n v="6.6666699999999995E-2"/>
    <n v="1041.79"/>
    <n v="-12637.25"/>
    <n v="0"/>
    <n v="0"/>
    <n v="0"/>
    <n v="0"/>
    <n v="0"/>
    <n v="0"/>
    <n v="0"/>
    <n v="0"/>
    <n v="0"/>
    <n v="0"/>
    <n v="0"/>
    <s v="FN-3940-Tools/Shop Eq-FNCF"/>
    <x v="35"/>
    <n v="16"/>
    <s v="Nat Gas General Plant"/>
    <s v="394-Tools, Shop &amp; Garage Equip"/>
    <n v="0"/>
    <n v="0"/>
    <x v="3"/>
    <n v="0"/>
    <n v="0"/>
    <n v="0"/>
    <n v="187521.45"/>
    <n v="0"/>
    <n v="0"/>
    <n v="0"/>
    <n v="0"/>
    <n v="0"/>
    <n v="0"/>
    <n v="0"/>
    <n v="1041.79"/>
    <n v="1041.79"/>
    <n v="0"/>
    <n v="-12637.25"/>
    <n v="1041.79"/>
  </r>
  <r>
    <n v="1"/>
    <d v="2021-12-01T00:00:00"/>
    <d v="2021-12-01T00:00:00"/>
    <n v="200300"/>
    <x v="11"/>
    <n v="204989.86"/>
    <n v="204989.86"/>
    <n v="6.6666699999999995E-2"/>
    <n v="1138.83"/>
    <n v="72954.960000000006"/>
    <n v="0"/>
    <n v="0"/>
    <n v="0"/>
    <n v="0"/>
    <n v="0"/>
    <n v="0"/>
    <n v="0"/>
    <n v="0"/>
    <n v="0"/>
    <n v="0"/>
    <n v="0"/>
    <s v="FN-3940-Tools/Shop Eq-FNFB"/>
    <x v="35"/>
    <n v="16"/>
    <s v="Nat Gas General Plant"/>
    <s v="394-Tools, Shop &amp; Garage Equip"/>
    <n v="0"/>
    <n v="0"/>
    <x v="3"/>
    <n v="0"/>
    <n v="0"/>
    <n v="0"/>
    <n v="204989.86"/>
    <n v="0"/>
    <n v="0"/>
    <n v="0"/>
    <n v="0"/>
    <n v="0"/>
    <n v="0"/>
    <n v="0"/>
    <n v="1138.83"/>
    <n v="1138.83"/>
    <n v="0"/>
    <n v="72954.960000000006"/>
    <n v="1138.83"/>
  </r>
  <r>
    <n v="1"/>
    <d v="2021-12-01T00:00:00"/>
    <d v="2021-12-01T00:00:00"/>
    <n v="200346"/>
    <x v="11"/>
    <n v="350646.04"/>
    <n v="350646.04"/>
    <n v="6.6666699999999995E-2"/>
    <n v="1948.03"/>
    <n v="346513.12"/>
    <n v="0"/>
    <n v="0"/>
    <n v="-1948.03"/>
    <n v="0"/>
    <n v="0"/>
    <n v="0"/>
    <n v="0"/>
    <n v="0"/>
    <n v="0"/>
    <n v="0"/>
    <n v="0"/>
    <s v="FN-3940-Tools/Shop Eq-FNSF"/>
    <x v="35"/>
    <n v="16"/>
    <s v="Nat Gas General Plant"/>
    <s v="394-Tools, Shop &amp; Garage Equip"/>
    <n v="0"/>
    <n v="-10290.11"/>
    <x v="3"/>
    <n v="0"/>
    <n v="0"/>
    <n v="0"/>
    <n v="350646.04"/>
    <n v="0"/>
    <n v="0"/>
    <n v="0"/>
    <n v="0"/>
    <n v="0"/>
    <n v="0"/>
    <n v="0"/>
    <n v="0"/>
    <n v="0"/>
    <n v="0"/>
    <n v="346513.12"/>
    <n v="0"/>
  </r>
  <r>
    <n v="1"/>
    <d v="2021-12-01T00:00:00"/>
    <d v="2021-12-01T00:00:00"/>
    <n v="183"/>
    <x v="11"/>
    <n v="0"/>
    <n v="0"/>
    <n v="0"/>
    <n v="0"/>
    <n v="0"/>
    <n v="0"/>
    <n v="0"/>
    <n v="0"/>
    <n v="0"/>
    <n v="0"/>
    <n v="0"/>
    <n v="0"/>
    <n v="0"/>
    <n v="0"/>
    <n v="0"/>
    <n v="0"/>
    <s v="FN-3950-Lab Equip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55"/>
    <x v="11"/>
    <n v="0"/>
    <n v="0"/>
    <n v="0"/>
    <n v="0"/>
    <n v="0"/>
    <n v="0"/>
    <n v="0"/>
    <n v="0"/>
    <n v="0"/>
    <n v="0"/>
    <n v="0"/>
    <n v="0"/>
    <n v="0"/>
    <n v="0"/>
    <n v="0"/>
    <n v="0"/>
    <s v="FN-3950-Lab Equip-FNC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01"/>
    <x v="11"/>
    <n v="0"/>
    <n v="0"/>
    <n v="0"/>
    <n v="0"/>
    <n v="0"/>
    <n v="0"/>
    <n v="0"/>
    <n v="0"/>
    <n v="0"/>
    <n v="0"/>
    <n v="0"/>
    <n v="0"/>
    <n v="0"/>
    <n v="0"/>
    <n v="0"/>
    <n v="0"/>
    <s v="FN-3950-Lab Equip-FNFB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47"/>
    <x v="11"/>
    <n v="0"/>
    <n v="0"/>
    <n v="0"/>
    <n v="0"/>
    <n v="0"/>
    <n v="0"/>
    <n v="0"/>
    <n v="0"/>
    <n v="0"/>
    <n v="0"/>
    <n v="0"/>
    <n v="0"/>
    <n v="0"/>
    <n v="0"/>
    <n v="0"/>
    <n v="0"/>
    <s v="FN-3950-Lab Equip-FNSF"/>
    <x v="50"/>
    <n v="16"/>
    <s v="Nat Gas General Plant"/>
    <s v="395-Laboratory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84"/>
    <x v="11"/>
    <n v="0"/>
    <n v="0"/>
    <n v="5.0999999999999997E-2"/>
    <n v="0"/>
    <n v="0"/>
    <n v="0"/>
    <n v="0"/>
    <n v="0"/>
    <n v="0"/>
    <n v="0"/>
    <n v="0"/>
    <n v="0"/>
    <n v="0"/>
    <n v="0"/>
    <n v="0"/>
    <n v="0"/>
    <s v="FN-3960-Pwr Op Equip"/>
    <x v="36"/>
    <n v="16"/>
    <s v="Nat Gas General Plant"/>
    <s v="396-Power Operated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56"/>
    <x v="11"/>
    <n v="355061.15"/>
    <n v="355061.15"/>
    <n v="5.0999999999999997E-2"/>
    <n v="1509.01"/>
    <n v="104287.15"/>
    <n v="0"/>
    <n v="0"/>
    <n v="0"/>
    <n v="0"/>
    <n v="0"/>
    <n v="0"/>
    <n v="0"/>
    <n v="0"/>
    <n v="0"/>
    <n v="0"/>
    <n v="0"/>
    <s v="FN-3960-Pwr Op Equip-FNCF"/>
    <x v="36"/>
    <n v="16"/>
    <s v="Nat Gas General Plant"/>
    <s v="396-Power Operated Equipment"/>
    <n v="0"/>
    <n v="0"/>
    <x v="3"/>
    <n v="0"/>
    <n v="0"/>
    <n v="0"/>
    <n v="355061.15"/>
    <n v="0"/>
    <n v="0"/>
    <n v="0"/>
    <n v="0"/>
    <n v="0"/>
    <n v="0"/>
    <n v="0"/>
    <n v="1509.01"/>
    <n v="1509.01"/>
    <n v="0"/>
    <n v="104287.15"/>
    <n v="1509.01"/>
  </r>
  <r>
    <n v="1"/>
    <d v="2021-12-01T00:00:00"/>
    <d v="2021-12-01T00:00:00"/>
    <n v="200302"/>
    <x v="11"/>
    <n v="95136.76"/>
    <n v="95136.76"/>
    <n v="5.0999999999999997E-2"/>
    <n v="404.33"/>
    <n v="17682.599999999999"/>
    <n v="0"/>
    <n v="0"/>
    <n v="0"/>
    <n v="0"/>
    <n v="0"/>
    <n v="0"/>
    <n v="0"/>
    <n v="0"/>
    <n v="0"/>
    <n v="0"/>
    <n v="0"/>
    <s v="FN-3960-Pwr Op Equip-FNFB"/>
    <x v="36"/>
    <n v="16"/>
    <s v="Nat Gas General Plant"/>
    <s v="396-Power Operated Equipment"/>
    <n v="0"/>
    <n v="0"/>
    <x v="3"/>
    <n v="0"/>
    <n v="0"/>
    <n v="0"/>
    <n v="95136.76"/>
    <n v="0"/>
    <n v="0"/>
    <n v="0"/>
    <n v="0"/>
    <n v="0"/>
    <n v="0"/>
    <n v="0"/>
    <n v="404.33"/>
    <n v="404.33"/>
    <n v="0"/>
    <n v="17682.599999999999"/>
    <n v="404.33"/>
  </r>
  <r>
    <n v="1"/>
    <d v="2021-12-01T00:00:00"/>
    <d v="2021-12-01T00:00:00"/>
    <n v="200348"/>
    <x v="11"/>
    <n v="512319.85"/>
    <n v="512319.85"/>
    <n v="5.0999999999999997E-2"/>
    <n v="2177.36"/>
    <n v="264106.84999999998"/>
    <n v="0"/>
    <n v="0"/>
    <n v="0"/>
    <n v="0"/>
    <n v="0"/>
    <n v="0"/>
    <n v="0"/>
    <n v="0"/>
    <n v="0"/>
    <n v="0"/>
    <n v="0"/>
    <s v="FN-3960-Pwr Op Equip-FNSF"/>
    <x v="36"/>
    <n v="16"/>
    <s v="Nat Gas General Plant"/>
    <s v="396-Power Operated Equipment"/>
    <n v="0"/>
    <n v="-60902.39"/>
    <x v="3"/>
    <n v="0"/>
    <n v="0"/>
    <n v="0"/>
    <n v="512319.85"/>
    <n v="0"/>
    <n v="0"/>
    <n v="0"/>
    <n v="0"/>
    <n v="0"/>
    <n v="0"/>
    <n v="0"/>
    <n v="2177.36"/>
    <n v="2177.36"/>
    <n v="0"/>
    <n v="264106.84999999998"/>
    <n v="2177.36"/>
  </r>
  <r>
    <n v="1"/>
    <d v="2021-12-01T00:00:00"/>
    <d v="2021-12-01T00:00:00"/>
    <n v="185"/>
    <x v="11"/>
    <n v="0"/>
    <n v="0"/>
    <n v="7.6923080000000005E-2"/>
    <n v="0"/>
    <n v="49503.839999999997"/>
    <n v="0"/>
    <n v="0"/>
    <n v="0"/>
    <n v="0"/>
    <n v="0"/>
    <n v="0"/>
    <n v="0"/>
    <n v="0"/>
    <n v="0"/>
    <n v="3093.99"/>
    <n v="0"/>
    <s v="FN-3970-Comm Eq"/>
    <x v="37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3093.99"/>
    <n v="0"/>
    <n v="49503.839999999997"/>
    <n v="3093.99"/>
  </r>
  <r>
    <n v="1"/>
    <d v="2021-12-01T00:00:00"/>
    <d v="2021-12-01T00:00:00"/>
    <n v="200257"/>
    <x v="11"/>
    <n v="292511.90000000002"/>
    <n v="292511.90000000002"/>
    <n v="7.6923080000000005E-2"/>
    <n v="1875.08"/>
    <n v="-16118.29"/>
    <n v="0"/>
    <n v="0"/>
    <n v="0"/>
    <n v="0"/>
    <n v="0"/>
    <n v="0"/>
    <n v="0"/>
    <n v="0"/>
    <n v="0"/>
    <n v="0"/>
    <n v="0"/>
    <s v="FN-3970-Comm Eq-FNCF"/>
    <x v="37"/>
    <n v="16"/>
    <s v="Nat Gas General Plant"/>
    <s v="397-Communication Equipment"/>
    <n v="0"/>
    <n v="-49203"/>
    <x v="3"/>
    <n v="0"/>
    <n v="0"/>
    <n v="0"/>
    <n v="292511.90000000002"/>
    <n v="0"/>
    <n v="0"/>
    <n v="0"/>
    <n v="0"/>
    <n v="0"/>
    <n v="0"/>
    <n v="0"/>
    <n v="1875.08"/>
    <n v="1875.08"/>
    <n v="0"/>
    <n v="-16118.29"/>
    <n v="1875.08"/>
  </r>
  <r>
    <n v="1"/>
    <d v="2021-12-01T00:00:00"/>
    <d v="2021-12-01T00:00:00"/>
    <n v="200303"/>
    <x v="11"/>
    <n v="19578.259999999998"/>
    <n v="19578.259999999998"/>
    <n v="7.6923080000000005E-2"/>
    <n v="125.5"/>
    <n v="4659.3999999999996"/>
    <n v="0"/>
    <n v="0"/>
    <n v="0"/>
    <n v="0"/>
    <n v="0"/>
    <n v="0"/>
    <n v="0"/>
    <n v="0"/>
    <n v="0"/>
    <n v="0"/>
    <n v="0"/>
    <s v="FN-3970-Comm Eq-FNFB"/>
    <x v="37"/>
    <n v="16"/>
    <s v="Nat Gas General Plant"/>
    <s v="397-Communication Equipment"/>
    <n v="0"/>
    <n v="0"/>
    <x v="3"/>
    <n v="0"/>
    <n v="0"/>
    <n v="0"/>
    <n v="19578.259999999998"/>
    <n v="0"/>
    <n v="0"/>
    <n v="0"/>
    <n v="0"/>
    <n v="0"/>
    <n v="0"/>
    <n v="0"/>
    <n v="125.5"/>
    <n v="125.5"/>
    <n v="0"/>
    <n v="4659.3999999999996"/>
    <n v="125.5"/>
  </r>
  <r>
    <n v="1"/>
    <d v="2021-12-01T00:00:00"/>
    <d v="2021-12-01T00:00:00"/>
    <n v="200349"/>
    <x v="11"/>
    <n v="850007.86"/>
    <n v="850007.86"/>
    <n v="7.6923080000000005E-2"/>
    <n v="5448.77"/>
    <n v="358090.43"/>
    <n v="0"/>
    <n v="0"/>
    <n v="0"/>
    <n v="0"/>
    <n v="0"/>
    <n v="0"/>
    <n v="0"/>
    <n v="0"/>
    <n v="0"/>
    <n v="0"/>
    <n v="0"/>
    <s v="FN-3970-Comm Eq-FNSF"/>
    <x v="37"/>
    <n v="16"/>
    <s v="Nat Gas General Plant"/>
    <s v="397-Communication Equipment"/>
    <n v="0"/>
    <n v="-708.23"/>
    <x v="3"/>
    <n v="0"/>
    <n v="0"/>
    <n v="0"/>
    <n v="850007.86"/>
    <n v="0"/>
    <n v="0"/>
    <n v="0"/>
    <n v="0"/>
    <n v="0"/>
    <n v="0"/>
    <n v="0"/>
    <n v="5448.77"/>
    <n v="5448.77"/>
    <n v="0"/>
    <n v="358090.43"/>
    <n v="5448.77"/>
  </r>
  <r>
    <n v="1"/>
    <d v="2021-12-01T00:00:00"/>
    <d v="2021-12-01T00:00:00"/>
    <n v="186"/>
    <x v="11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58"/>
    <x v="11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C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04"/>
    <x v="11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FB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50"/>
    <x v="11"/>
    <n v="0"/>
    <n v="0"/>
    <n v="7.6999999999999999E-2"/>
    <n v="0"/>
    <n v="0"/>
    <n v="0"/>
    <n v="0"/>
    <n v="0"/>
    <n v="0"/>
    <n v="0"/>
    <n v="0"/>
    <n v="0"/>
    <n v="0"/>
    <n v="0"/>
    <n v="0"/>
    <n v="0"/>
    <s v="FN-3971-DCU/AMR-FNSF"/>
    <x v="38"/>
    <n v="16"/>
    <s v="Nat Gas General Plant"/>
    <s v="397-Communication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87"/>
    <x v="11"/>
    <n v="0"/>
    <n v="0"/>
    <n v="5.8823529999999999E-2"/>
    <n v="0"/>
    <n v="1016"/>
    <n v="0"/>
    <n v="0"/>
    <n v="0"/>
    <n v="0"/>
    <n v="0"/>
    <n v="0"/>
    <n v="0"/>
    <n v="0"/>
    <n v="0"/>
    <n v="63.5"/>
    <n v="0"/>
    <s v="FN-3980-Misc Equip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63.5"/>
    <n v="0"/>
    <n v="1016"/>
    <n v="63.5"/>
  </r>
  <r>
    <n v="1"/>
    <d v="2021-12-01T00:00:00"/>
    <d v="2021-12-01T00:00:00"/>
    <n v="200259"/>
    <x v="11"/>
    <n v="66385.41"/>
    <n v="66385.41"/>
    <n v="5.8823529999999999E-2"/>
    <n v="325.42"/>
    <n v="12729.81"/>
    <n v="0"/>
    <n v="0"/>
    <n v="0"/>
    <n v="0"/>
    <n v="0"/>
    <n v="0"/>
    <n v="0"/>
    <n v="0"/>
    <n v="0"/>
    <n v="0"/>
    <n v="0"/>
    <s v="FN-3980-Misc Equip-FNCF"/>
    <x v="39"/>
    <n v="16"/>
    <s v="Nat Gas General Plant"/>
    <s v="398-Miscellaneous Equipment"/>
    <n v="0"/>
    <n v="0"/>
    <x v="3"/>
    <n v="0"/>
    <n v="0"/>
    <n v="0"/>
    <n v="66385.41"/>
    <n v="0"/>
    <n v="0"/>
    <n v="0"/>
    <n v="0"/>
    <n v="0"/>
    <n v="0"/>
    <n v="0"/>
    <n v="325.42"/>
    <n v="325.42"/>
    <n v="0"/>
    <n v="12729.81"/>
    <n v="325.42"/>
  </r>
  <r>
    <n v="1"/>
    <d v="2021-12-01T00:00:00"/>
    <d v="2021-12-01T00:00:00"/>
    <n v="200305"/>
    <x v="11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0-Misc Equip-FNFB"/>
    <x v="39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51"/>
    <x v="11"/>
    <n v="128576.38"/>
    <n v="128576.38"/>
    <n v="5.8823529999999999E-2"/>
    <n v="630.28"/>
    <n v="118696.33"/>
    <n v="0"/>
    <n v="0"/>
    <n v="0"/>
    <n v="0"/>
    <n v="0"/>
    <n v="0"/>
    <n v="0"/>
    <n v="0"/>
    <n v="0"/>
    <n v="0"/>
    <n v="0"/>
    <s v="FN-3980-Misc Equip-FNSF"/>
    <x v="39"/>
    <n v="16"/>
    <s v="Nat Gas General Plant"/>
    <s v="398-Miscellaneous Equipment"/>
    <n v="0"/>
    <n v="0"/>
    <x v="3"/>
    <n v="0"/>
    <n v="0"/>
    <n v="0"/>
    <n v="128576.38"/>
    <n v="0"/>
    <n v="0"/>
    <n v="0"/>
    <n v="0"/>
    <n v="0"/>
    <n v="0"/>
    <n v="0"/>
    <n v="630.28"/>
    <n v="630.28"/>
    <n v="0"/>
    <n v="118696.33"/>
    <n v="630.28"/>
  </r>
  <r>
    <n v="1"/>
    <d v="2021-12-01T00:00:00"/>
    <d v="2021-12-01T00:00:00"/>
    <n v="188"/>
    <x v="11"/>
    <n v="0"/>
    <n v="0"/>
    <n v="5.8823529999999999E-2"/>
    <n v="0"/>
    <n v="7529.28"/>
    <n v="0"/>
    <n v="0"/>
    <n v="0"/>
    <n v="0"/>
    <n v="0"/>
    <n v="0"/>
    <n v="0"/>
    <n v="0"/>
    <n v="0"/>
    <n v="470.58"/>
    <n v="0"/>
    <s v="FN-398A-Alloc Misc Equip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470.58"/>
    <n v="0"/>
    <n v="7529.28"/>
    <n v="470.58"/>
  </r>
  <r>
    <n v="1"/>
    <d v="2021-12-01T00:00:00"/>
    <d v="2021-12-01T00:00:00"/>
    <n v="200260"/>
    <x v="11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C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06"/>
    <x v="11"/>
    <n v="69025.45"/>
    <n v="69025.45"/>
    <n v="5.8823529999999999E-2"/>
    <n v="338.36"/>
    <n v="33213.24"/>
    <n v="0"/>
    <n v="0"/>
    <n v="0"/>
    <n v="0"/>
    <n v="0"/>
    <n v="0"/>
    <n v="0"/>
    <n v="0"/>
    <n v="0"/>
    <n v="0"/>
    <n v="0"/>
    <s v="FN-398A-Alloc Misc Equip-FNFB"/>
    <x v="40"/>
    <n v="16"/>
    <s v="Nat Gas General Plant"/>
    <s v="398-Miscellaneous Equipment"/>
    <n v="0"/>
    <n v="0"/>
    <x v="3"/>
    <n v="0"/>
    <n v="0"/>
    <n v="0"/>
    <n v="69025.45"/>
    <n v="0"/>
    <n v="0"/>
    <n v="0"/>
    <n v="0"/>
    <n v="0"/>
    <n v="0"/>
    <n v="0"/>
    <n v="338.36"/>
    <n v="338.36"/>
    <n v="0"/>
    <n v="33213.24"/>
    <n v="338.36"/>
  </r>
  <r>
    <n v="1"/>
    <d v="2021-12-01T00:00:00"/>
    <d v="2021-12-01T00:00:00"/>
    <n v="200352"/>
    <x v="11"/>
    <n v="0"/>
    <n v="0"/>
    <n v="5.8823529999999999E-2"/>
    <n v="0"/>
    <n v="0"/>
    <n v="0"/>
    <n v="0"/>
    <n v="0"/>
    <n v="0"/>
    <n v="0"/>
    <n v="0"/>
    <n v="0"/>
    <n v="0"/>
    <n v="0"/>
    <n v="0"/>
    <n v="0"/>
    <s v="FN-398A-Alloc Misc Equip-FNSF"/>
    <x v="40"/>
    <n v="16"/>
    <s v="Nat Gas General Plant"/>
    <s v="398-Miscellaneous Equipme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143"/>
    <x v="11"/>
    <n v="0"/>
    <n v="0"/>
    <n v="0"/>
    <n v="0"/>
    <n v="0"/>
    <n v="0"/>
    <n v="0"/>
    <n v="0"/>
    <n v="0"/>
    <n v="0"/>
    <n v="0"/>
    <n v="0"/>
    <n v="0"/>
    <n v="0"/>
    <n v="0"/>
    <n v="0"/>
    <s v="FN-3030-Misc Intang Plant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216"/>
    <x v="11"/>
    <n v="213641.38"/>
    <n v="0"/>
    <n v="0"/>
    <n v="0"/>
    <n v="127641.78"/>
    <n v="0"/>
    <n v="0"/>
    <n v="0"/>
    <n v="0"/>
    <n v="0"/>
    <n v="0"/>
    <n v="0"/>
    <n v="0"/>
    <n v="0"/>
    <n v="0"/>
    <n v="0"/>
    <s v="FN-3030-Misc Intang Plant-FNC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127641.78"/>
    <n v="0"/>
  </r>
  <r>
    <n v="1"/>
    <d v="2021-12-01T00:00:00"/>
    <d v="2021-12-01T00:00:00"/>
    <n v="200262"/>
    <x v="11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FB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  <r>
    <n v="1"/>
    <d v="2021-12-01T00:00:00"/>
    <d v="2021-12-01T00:00:00"/>
    <n v="200308"/>
    <x v="11"/>
    <n v="0"/>
    <n v="0"/>
    <n v="0"/>
    <n v="0"/>
    <n v="0"/>
    <n v="0"/>
    <n v="0"/>
    <n v="0"/>
    <n v="0"/>
    <n v="0"/>
    <n v="0"/>
    <n v="0"/>
    <n v="0"/>
    <n v="0"/>
    <n v="0"/>
    <n v="0"/>
    <s v="FN-3030-Misc Intang Plant-FNSF"/>
    <x v="43"/>
    <n v="18"/>
    <s v="Nat Gas Intangible Plant"/>
    <s v="303-Miscellaneous Intangible Plant"/>
    <n v="0"/>
    <n v="0"/>
    <x v="3"/>
    <n v="0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08">
  <r>
    <s v="CFG"/>
    <x v="0"/>
    <x v="0"/>
    <n v="0"/>
  </r>
  <r>
    <s v="CFG"/>
    <x v="1"/>
    <x v="0"/>
    <n v="0"/>
  </r>
  <r>
    <s v="CFG"/>
    <x v="2"/>
    <x v="0"/>
    <n v="0"/>
  </r>
  <r>
    <s v="CFG"/>
    <x v="3"/>
    <x v="0"/>
    <n v="0"/>
  </r>
  <r>
    <s v="CFG"/>
    <x v="4"/>
    <x v="0"/>
    <n v="0"/>
  </r>
  <r>
    <s v="CFG"/>
    <x v="5"/>
    <x v="0"/>
    <n v="1660.81"/>
  </r>
  <r>
    <s v="CFG"/>
    <x v="6"/>
    <x v="0"/>
    <n v="58375.97"/>
  </r>
  <r>
    <s v="CFG"/>
    <x v="7"/>
    <x v="0"/>
    <n v="38425.360000000001"/>
  </r>
  <r>
    <s v="CFG"/>
    <x v="8"/>
    <x v="0"/>
    <n v="62767.51"/>
  </r>
  <r>
    <s v="CFG"/>
    <x v="9"/>
    <x v="0"/>
    <n v="8250.31"/>
  </r>
  <r>
    <s v="CFG"/>
    <x v="10"/>
    <x v="0"/>
    <n v="19535.95"/>
  </r>
  <r>
    <s v="CFG"/>
    <x v="11"/>
    <x v="0"/>
    <n v="28835.02"/>
  </r>
  <r>
    <s v="CFG"/>
    <x v="12"/>
    <x v="0"/>
    <n v="0"/>
  </r>
  <r>
    <s v="CFG"/>
    <x v="13"/>
    <x v="0"/>
    <n v="6425.9"/>
  </r>
  <r>
    <s v="CFG"/>
    <x v="14"/>
    <x v="0"/>
    <n v="17906.22"/>
  </r>
  <r>
    <s v="CFG"/>
    <x v="15"/>
    <x v="0"/>
    <n v="7942.14"/>
  </r>
  <r>
    <s v="CFG"/>
    <x v="16"/>
    <x v="0"/>
    <n v="13627.46"/>
  </r>
  <r>
    <s v="CFG"/>
    <x v="17"/>
    <x v="0"/>
    <n v="1284.92"/>
  </r>
  <r>
    <s v="CFG"/>
    <x v="18"/>
    <x v="0"/>
    <n v="5241.74"/>
  </r>
  <r>
    <s v="CFG"/>
    <x v="19"/>
    <x v="0"/>
    <n v="0"/>
  </r>
  <r>
    <s v="CFG"/>
    <x v="20"/>
    <x v="0"/>
    <n v="3326.74"/>
  </r>
  <r>
    <s v="CFG"/>
    <x v="21"/>
    <x v="0"/>
    <n v="3742.26"/>
  </r>
  <r>
    <s v="CFG"/>
    <x v="22"/>
    <x v="0"/>
    <n v="0"/>
  </r>
  <r>
    <s v="CFG"/>
    <x v="23"/>
    <x v="0"/>
    <n v="0"/>
  </r>
  <r>
    <s v="CFG"/>
    <x v="24"/>
    <x v="0"/>
    <n v="131.63"/>
  </r>
  <r>
    <s v="CFG"/>
    <x v="25"/>
    <x v="0"/>
    <n v="99.92"/>
  </r>
  <r>
    <s v="CFG"/>
    <x v="26"/>
    <x v="0"/>
    <n v="2503.17"/>
  </r>
  <r>
    <s v="CFG"/>
    <x v="27"/>
    <x v="0"/>
    <n v="3847.3"/>
  </r>
  <r>
    <s v="CFG"/>
    <x v="28"/>
    <x v="0"/>
    <n v="-370.95"/>
  </r>
  <r>
    <s v="CFG"/>
    <x v="29"/>
    <x v="0"/>
    <n v="4797.63"/>
  </r>
  <r>
    <s v="CFG"/>
    <x v="30"/>
    <x v="0"/>
    <n v="0"/>
  </r>
  <r>
    <s v="CFG"/>
    <x v="31"/>
    <x v="0"/>
    <n v="2908.52"/>
  </r>
  <r>
    <s v="CFG"/>
    <x v="32"/>
    <x v="0"/>
    <n v="602.47"/>
  </r>
  <r>
    <s v="CFG"/>
    <x v="33"/>
    <x v="0"/>
    <n v="0"/>
  </r>
  <r>
    <s v="CFG"/>
    <x v="34"/>
    <x v="0"/>
    <n v="4697.3999999999996"/>
  </r>
  <r>
    <s v="CFG"/>
    <x v="35"/>
    <x v="0"/>
    <n v="47.07"/>
  </r>
  <r>
    <s v="CFG"/>
    <x v="36"/>
    <x v="0"/>
    <n v="1866.8799999999999"/>
  </r>
  <r>
    <s v="CFG"/>
    <x v="37"/>
    <x v="0"/>
    <n v="0"/>
  </r>
  <r>
    <s v="CFG"/>
    <x v="38"/>
    <x v="0"/>
    <n v="528.72999999999956"/>
  </r>
  <r>
    <s v="CFG"/>
    <x v="39"/>
    <x v="0"/>
    <n v="129"/>
  </r>
  <r>
    <s v="CFG"/>
    <x v="40"/>
    <x v="0"/>
    <n v="-237.87999999999997"/>
  </r>
  <r>
    <s v="CFG"/>
    <x v="41"/>
    <x v="0"/>
    <n v="223.67"/>
  </r>
  <r>
    <s v="CFG"/>
    <x v="0"/>
    <x v="1"/>
    <n v="0"/>
  </r>
  <r>
    <s v="CFG"/>
    <x v="1"/>
    <x v="1"/>
    <n v="0"/>
  </r>
  <r>
    <s v="CFG"/>
    <x v="2"/>
    <x v="1"/>
    <n v="0"/>
  </r>
  <r>
    <s v="CFG"/>
    <x v="3"/>
    <x v="1"/>
    <n v="0"/>
  </r>
  <r>
    <s v="CFG"/>
    <x v="4"/>
    <x v="1"/>
    <n v="0"/>
  </r>
  <r>
    <s v="CFG"/>
    <x v="5"/>
    <x v="1"/>
    <n v="1691.95"/>
  </r>
  <r>
    <s v="CFG"/>
    <x v="6"/>
    <x v="1"/>
    <n v="58661.42"/>
  </r>
  <r>
    <s v="CFG"/>
    <x v="7"/>
    <x v="1"/>
    <n v="38425.360000000001"/>
  </r>
  <r>
    <s v="CFG"/>
    <x v="8"/>
    <x v="1"/>
    <n v="62865.590000000004"/>
  </r>
  <r>
    <s v="CFG"/>
    <x v="9"/>
    <x v="1"/>
    <n v="8250.31"/>
  </r>
  <r>
    <s v="CFG"/>
    <x v="10"/>
    <x v="1"/>
    <n v="19536.97"/>
  </r>
  <r>
    <s v="CFG"/>
    <x v="11"/>
    <x v="1"/>
    <n v="29000.73"/>
  </r>
  <r>
    <s v="CFG"/>
    <x v="12"/>
    <x v="1"/>
    <n v="12.67"/>
  </r>
  <r>
    <s v="CFG"/>
    <x v="13"/>
    <x v="1"/>
    <n v="6506.1399999999994"/>
  </r>
  <r>
    <s v="CFG"/>
    <x v="14"/>
    <x v="1"/>
    <n v="18175.79"/>
  </r>
  <r>
    <s v="CFG"/>
    <x v="15"/>
    <x v="1"/>
    <n v="7942.14"/>
  </r>
  <r>
    <s v="CFG"/>
    <x v="16"/>
    <x v="1"/>
    <n v="13679.86"/>
  </r>
  <r>
    <s v="CFG"/>
    <x v="17"/>
    <x v="1"/>
    <n v="1284.92"/>
  </r>
  <r>
    <s v="CFG"/>
    <x v="18"/>
    <x v="1"/>
    <n v="5311.35"/>
  </r>
  <r>
    <s v="CFG"/>
    <x v="19"/>
    <x v="1"/>
    <n v="0"/>
  </r>
  <r>
    <s v="CFG"/>
    <x v="20"/>
    <x v="1"/>
    <n v="3326.74"/>
  </r>
  <r>
    <s v="CFG"/>
    <x v="21"/>
    <x v="1"/>
    <n v="3742.26"/>
  </r>
  <r>
    <s v="CFG"/>
    <x v="22"/>
    <x v="1"/>
    <n v="0"/>
  </r>
  <r>
    <s v="CFG"/>
    <x v="23"/>
    <x v="1"/>
    <n v="0"/>
  </r>
  <r>
    <s v="CFG"/>
    <x v="24"/>
    <x v="1"/>
    <n v="131.63"/>
  </r>
  <r>
    <s v="CFG"/>
    <x v="25"/>
    <x v="1"/>
    <n v="99.92"/>
  </r>
  <r>
    <s v="CFG"/>
    <x v="26"/>
    <x v="1"/>
    <n v="2503.17"/>
  </r>
  <r>
    <s v="CFG"/>
    <x v="27"/>
    <x v="1"/>
    <n v="3847.3"/>
  </r>
  <r>
    <s v="CFG"/>
    <x v="28"/>
    <x v="1"/>
    <n v="-370.95"/>
  </r>
  <r>
    <s v="CFG"/>
    <x v="29"/>
    <x v="1"/>
    <n v="4821.1499999999996"/>
  </r>
  <r>
    <s v="CFG"/>
    <x v="30"/>
    <x v="1"/>
    <n v="0"/>
  </r>
  <r>
    <s v="CFG"/>
    <x v="31"/>
    <x v="1"/>
    <n v="2908.52"/>
  </r>
  <r>
    <s v="CFG"/>
    <x v="32"/>
    <x v="1"/>
    <n v="602.47"/>
  </r>
  <r>
    <s v="CFG"/>
    <x v="33"/>
    <x v="1"/>
    <n v="0"/>
  </r>
  <r>
    <s v="CFG"/>
    <x v="34"/>
    <x v="1"/>
    <n v="4697.3999999999996"/>
  </r>
  <r>
    <s v="CFG"/>
    <x v="35"/>
    <x v="1"/>
    <n v="47.07"/>
  </r>
  <r>
    <s v="CFG"/>
    <x v="36"/>
    <x v="1"/>
    <n v="1866.8799999999999"/>
  </r>
  <r>
    <s v="CFG"/>
    <x v="37"/>
    <x v="1"/>
    <n v="0"/>
  </r>
  <r>
    <s v="CFG"/>
    <x v="38"/>
    <x v="1"/>
    <n v="528.72999999999956"/>
  </r>
  <r>
    <s v="CFG"/>
    <x v="39"/>
    <x v="1"/>
    <n v="129"/>
  </r>
  <r>
    <s v="CFG"/>
    <x v="40"/>
    <x v="1"/>
    <n v="-237.87999999999997"/>
  </r>
  <r>
    <s v="CFG"/>
    <x v="41"/>
    <x v="1"/>
    <n v="223.67"/>
  </r>
  <r>
    <s v="CFG"/>
    <x v="0"/>
    <x v="2"/>
    <n v="0"/>
  </r>
  <r>
    <s v="CFG"/>
    <x v="1"/>
    <x v="2"/>
    <n v="0"/>
  </r>
  <r>
    <s v="CFG"/>
    <x v="2"/>
    <x v="2"/>
    <n v="0"/>
  </r>
  <r>
    <s v="CFG"/>
    <x v="3"/>
    <x v="2"/>
    <n v="0"/>
  </r>
  <r>
    <s v="CFG"/>
    <x v="4"/>
    <x v="2"/>
    <n v="0"/>
  </r>
  <r>
    <s v="CFG"/>
    <x v="5"/>
    <x v="2"/>
    <n v="1691.95"/>
  </r>
  <r>
    <s v="CFG"/>
    <x v="6"/>
    <x v="2"/>
    <n v="58779.229999999996"/>
  </r>
  <r>
    <s v="CFG"/>
    <x v="7"/>
    <x v="2"/>
    <n v="38425.360000000001"/>
  </r>
  <r>
    <s v="CFG"/>
    <x v="8"/>
    <x v="2"/>
    <n v="62861.98"/>
  </r>
  <r>
    <s v="CFG"/>
    <x v="9"/>
    <x v="2"/>
    <n v="8250.31"/>
  </r>
  <r>
    <s v="CFG"/>
    <x v="10"/>
    <x v="2"/>
    <n v="19536.97"/>
  </r>
  <r>
    <s v="CFG"/>
    <x v="11"/>
    <x v="2"/>
    <n v="29190.77"/>
  </r>
  <r>
    <s v="CFG"/>
    <x v="12"/>
    <x v="2"/>
    <n v="12.69"/>
  </r>
  <r>
    <s v="CFG"/>
    <x v="13"/>
    <x v="2"/>
    <n v="6549.01"/>
  </r>
  <r>
    <s v="CFG"/>
    <x v="14"/>
    <x v="2"/>
    <n v="18407.18"/>
  </r>
  <r>
    <s v="CFG"/>
    <x v="15"/>
    <x v="2"/>
    <n v="7942.14"/>
  </r>
  <r>
    <s v="CFG"/>
    <x v="16"/>
    <x v="2"/>
    <n v="13724.55"/>
  </r>
  <r>
    <s v="CFG"/>
    <x v="17"/>
    <x v="2"/>
    <n v="1284.92"/>
  </r>
  <r>
    <s v="CFG"/>
    <x v="18"/>
    <x v="2"/>
    <n v="5374.87"/>
  </r>
  <r>
    <s v="CFG"/>
    <x v="19"/>
    <x v="2"/>
    <n v="0"/>
  </r>
  <r>
    <s v="CFG"/>
    <x v="20"/>
    <x v="2"/>
    <n v="3326.74"/>
  </r>
  <r>
    <s v="CFG"/>
    <x v="21"/>
    <x v="2"/>
    <n v="3742.26"/>
  </r>
  <r>
    <s v="CFG"/>
    <x v="22"/>
    <x v="2"/>
    <n v="0"/>
  </r>
  <r>
    <s v="CFG"/>
    <x v="23"/>
    <x v="2"/>
    <n v="0"/>
  </r>
  <r>
    <s v="CFG"/>
    <x v="24"/>
    <x v="2"/>
    <n v="160.38"/>
  </r>
  <r>
    <s v="CFG"/>
    <x v="25"/>
    <x v="2"/>
    <n v="99.92"/>
  </r>
  <r>
    <s v="CFG"/>
    <x v="26"/>
    <x v="2"/>
    <n v="2503.17"/>
  </r>
  <r>
    <s v="CFG"/>
    <x v="27"/>
    <x v="2"/>
    <n v="3847.3"/>
  </r>
  <r>
    <s v="CFG"/>
    <x v="28"/>
    <x v="2"/>
    <n v="-370.95"/>
  </r>
  <r>
    <s v="CFG"/>
    <x v="29"/>
    <x v="2"/>
    <n v="4827.58"/>
  </r>
  <r>
    <s v="CFG"/>
    <x v="30"/>
    <x v="2"/>
    <n v="0"/>
  </r>
  <r>
    <s v="CFG"/>
    <x v="31"/>
    <x v="2"/>
    <n v="2908.52"/>
  </r>
  <r>
    <s v="CFG"/>
    <x v="32"/>
    <x v="2"/>
    <n v="602.47"/>
  </r>
  <r>
    <s v="CFG"/>
    <x v="33"/>
    <x v="2"/>
    <n v="0"/>
  </r>
  <r>
    <s v="CFG"/>
    <x v="34"/>
    <x v="2"/>
    <n v="4697.3999999999996"/>
  </r>
  <r>
    <s v="CFG"/>
    <x v="35"/>
    <x v="2"/>
    <n v="47.07"/>
  </r>
  <r>
    <s v="CFG"/>
    <x v="36"/>
    <x v="2"/>
    <n v="1866.8799999999999"/>
  </r>
  <r>
    <s v="CFG"/>
    <x v="37"/>
    <x v="2"/>
    <n v="0"/>
  </r>
  <r>
    <s v="CFG"/>
    <x v="38"/>
    <x v="2"/>
    <n v="528.72999999999956"/>
  </r>
  <r>
    <s v="CFG"/>
    <x v="39"/>
    <x v="2"/>
    <n v="129"/>
  </r>
  <r>
    <s v="CFG"/>
    <x v="40"/>
    <x v="2"/>
    <n v="-237.87999999999997"/>
  </r>
  <r>
    <s v="CFG"/>
    <x v="41"/>
    <x v="2"/>
    <n v="223.67"/>
  </r>
  <r>
    <s v="CFG"/>
    <x v="0"/>
    <x v="3"/>
    <n v="0"/>
  </r>
  <r>
    <s v="CFG"/>
    <x v="1"/>
    <x v="3"/>
    <n v="0"/>
  </r>
  <r>
    <s v="CFG"/>
    <x v="2"/>
    <x v="3"/>
    <n v="0"/>
  </r>
  <r>
    <s v="CFG"/>
    <x v="3"/>
    <x v="3"/>
    <n v="0"/>
  </r>
  <r>
    <s v="CFG"/>
    <x v="4"/>
    <x v="3"/>
    <n v="0"/>
  </r>
  <r>
    <s v="CFG"/>
    <x v="5"/>
    <x v="3"/>
    <n v="1691.95"/>
  </r>
  <r>
    <s v="CFG"/>
    <x v="6"/>
    <x v="3"/>
    <n v="58803.6"/>
  </r>
  <r>
    <s v="CFG"/>
    <x v="7"/>
    <x v="3"/>
    <n v="38420.49"/>
  </r>
  <r>
    <s v="CFG"/>
    <x v="8"/>
    <x v="3"/>
    <n v="62932.03"/>
  </r>
  <r>
    <s v="CFG"/>
    <x v="9"/>
    <x v="3"/>
    <n v="8250.31"/>
  </r>
  <r>
    <s v="CFG"/>
    <x v="10"/>
    <x v="3"/>
    <n v="19536.97"/>
  </r>
  <r>
    <s v="CFG"/>
    <x v="11"/>
    <x v="3"/>
    <n v="29395.989999999998"/>
  </r>
  <r>
    <s v="CFG"/>
    <x v="12"/>
    <x v="3"/>
    <n v="12.69"/>
  </r>
  <r>
    <s v="CFG"/>
    <x v="13"/>
    <x v="3"/>
    <n v="6683.43"/>
  </r>
  <r>
    <s v="CFG"/>
    <x v="14"/>
    <x v="3"/>
    <n v="18487.89"/>
  </r>
  <r>
    <s v="CFG"/>
    <x v="15"/>
    <x v="3"/>
    <n v="7942.14"/>
  </r>
  <r>
    <s v="CFG"/>
    <x v="16"/>
    <x v="3"/>
    <n v="13844.82"/>
  </r>
  <r>
    <s v="CFG"/>
    <x v="17"/>
    <x v="3"/>
    <n v="1284.92"/>
  </r>
  <r>
    <s v="CFG"/>
    <x v="18"/>
    <x v="3"/>
    <n v="5374.87"/>
  </r>
  <r>
    <s v="CFG"/>
    <x v="19"/>
    <x v="3"/>
    <n v="0"/>
  </r>
  <r>
    <s v="CFG"/>
    <x v="20"/>
    <x v="3"/>
    <n v="3326.74"/>
  </r>
  <r>
    <s v="CFG"/>
    <x v="21"/>
    <x v="3"/>
    <n v="3742.26"/>
  </r>
  <r>
    <s v="CFG"/>
    <x v="22"/>
    <x v="3"/>
    <n v="0"/>
  </r>
  <r>
    <s v="CFG"/>
    <x v="23"/>
    <x v="3"/>
    <n v="0"/>
  </r>
  <r>
    <s v="CFG"/>
    <x v="24"/>
    <x v="3"/>
    <n v="160.38"/>
  </r>
  <r>
    <s v="CFG"/>
    <x v="25"/>
    <x v="3"/>
    <n v="99.92"/>
  </r>
  <r>
    <s v="CFG"/>
    <x v="26"/>
    <x v="3"/>
    <n v="2503.17"/>
  </r>
  <r>
    <s v="CFG"/>
    <x v="27"/>
    <x v="3"/>
    <n v="3847.3"/>
  </r>
  <r>
    <s v="CFG"/>
    <x v="28"/>
    <x v="3"/>
    <n v="-370.95"/>
  </r>
  <r>
    <s v="CFG"/>
    <x v="29"/>
    <x v="3"/>
    <n v="4900.38"/>
  </r>
  <r>
    <s v="CFG"/>
    <x v="30"/>
    <x v="3"/>
    <n v="0"/>
  </r>
  <r>
    <s v="CFG"/>
    <x v="31"/>
    <x v="3"/>
    <n v="2908.52"/>
  </r>
  <r>
    <s v="CFG"/>
    <x v="32"/>
    <x v="3"/>
    <n v="602.47"/>
  </r>
  <r>
    <s v="CFG"/>
    <x v="33"/>
    <x v="3"/>
    <n v="0"/>
  </r>
  <r>
    <s v="CFG"/>
    <x v="34"/>
    <x v="3"/>
    <n v="4697.3999999999996"/>
  </r>
  <r>
    <s v="CFG"/>
    <x v="35"/>
    <x v="3"/>
    <n v="47.07"/>
  </r>
  <r>
    <s v="CFG"/>
    <x v="36"/>
    <x v="3"/>
    <n v="1866.8799999999999"/>
  </r>
  <r>
    <s v="CFG"/>
    <x v="37"/>
    <x v="3"/>
    <n v="0"/>
  </r>
  <r>
    <s v="CFG"/>
    <x v="38"/>
    <x v="3"/>
    <n v="528.72999999999956"/>
  </r>
  <r>
    <s v="CFG"/>
    <x v="39"/>
    <x v="3"/>
    <n v="129"/>
  </r>
  <r>
    <s v="CFG"/>
    <x v="40"/>
    <x v="3"/>
    <n v="-237.87999999999997"/>
  </r>
  <r>
    <s v="CFG"/>
    <x v="41"/>
    <x v="3"/>
    <n v="223.67"/>
  </r>
  <r>
    <s v="CFG"/>
    <x v="0"/>
    <x v="4"/>
    <n v="0"/>
  </r>
  <r>
    <s v="CFG"/>
    <x v="1"/>
    <x v="4"/>
    <n v="0"/>
  </r>
  <r>
    <s v="CFG"/>
    <x v="2"/>
    <x v="4"/>
    <n v="0"/>
  </r>
  <r>
    <s v="CFG"/>
    <x v="3"/>
    <x v="4"/>
    <n v="0"/>
  </r>
  <r>
    <s v="CFG"/>
    <x v="4"/>
    <x v="4"/>
    <n v="0"/>
  </r>
  <r>
    <s v="CFG"/>
    <x v="5"/>
    <x v="4"/>
    <n v="1691.95"/>
  </r>
  <r>
    <s v="CFG"/>
    <x v="6"/>
    <x v="4"/>
    <n v="58820.490000000005"/>
  </r>
  <r>
    <s v="CFG"/>
    <x v="7"/>
    <x v="4"/>
    <n v="38420.5"/>
  </r>
  <r>
    <s v="CFG"/>
    <x v="8"/>
    <x v="4"/>
    <n v="63575.83"/>
  </r>
  <r>
    <s v="CFG"/>
    <x v="9"/>
    <x v="4"/>
    <n v="8250.31"/>
  </r>
  <r>
    <s v="CFG"/>
    <x v="10"/>
    <x v="4"/>
    <n v="19536.97"/>
  </r>
  <r>
    <s v="CFG"/>
    <x v="11"/>
    <x v="4"/>
    <n v="29639.7"/>
  </r>
  <r>
    <s v="CFG"/>
    <x v="12"/>
    <x v="4"/>
    <n v="106.03"/>
  </r>
  <r>
    <s v="CFG"/>
    <x v="13"/>
    <x v="4"/>
    <n v="6711.1100000000006"/>
  </r>
  <r>
    <s v="CFG"/>
    <x v="14"/>
    <x v="4"/>
    <n v="18734.43"/>
  </r>
  <r>
    <s v="CFG"/>
    <x v="15"/>
    <x v="4"/>
    <n v="7942.14"/>
  </r>
  <r>
    <s v="CFG"/>
    <x v="16"/>
    <x v="4"/>
    <n v="13910.51"/>
  </r>
  <r>
    <s v="CFG"/>
    <x v="17"/>
    <x v="4"/>
    <n v="1284.92"/>
  </r>
  <r>
    <s v="CFG"/>
    <x v="18"/>
    <x v="4"/>
    <n v="5374.87"/>
  </r>
  <r>
    <s v="CFG"/>
    <x v="19"/>
    <x v="4"/>
    <n v="0"/>
  </r>
  <r>
    <s v="CFG"/>
    <x v="20"/>
    <x v="4"/>
    <n v="3326.74"/>
  </r>
  <r>
    <s v="CFG"/>
    <x v="21"/>
    <x v="4"/>
    <n v="3742.26"/>
  </r>
  <r>
    <s v="CFG"/>
    <x v="22"/>
    <x v="4"/>
    <n v="0"/>
  </r>
  <r>
    <s v="CFG"/>
    <x v="23"/>
    <x v="4"/>
    <n v="0"/>
  </r>
  <r>
    <s v="CFG"/>
    <x v="24"/>
    <x v="4"/>
    <n v="160.38"/>
  </r>
  <r>
    <s v="CFG"/>
    <x v="25"/>
    <x v="4"/>
    <n v="99.92"/>
  </r>
  <r>
    <s v="CFG"/>
    <x v="26"/>
    <x v="4"/>
    <n v="2503.17"/>
  </r>
  <r>
    <s v="CFG"/>
    <x v="27"/>
    <x v="4"/>
    <n v="3847.3"/>
  </r>
  <r>
    <s v="CFG"/>
    <x v="28"/>
    <x v="4"/>
    <n v="-370.95"/>
  </r>
  <r>
    <s v="CFG"/>
    <x v="29"/>
    <x v="4"/>
    <n v="4909.71"/>
  </r>
  <r>
    <s v="CFG"/>
    <x v="30"/>
    <x v="4"/>
    <n v="0"/>
  </r>
  <r>
    <s v="CFG"/>
    <x v="31"/>
    <x v="4"/>
    <n v="2908.52"/>
  </r>
  <r>
    <s v="CFG"/>
    <x v="32"/>
    <x v="4"/>
    <n v="602.47"/>
  </r>
  <r>
    <s v="CFG"/>
    <x v="33"/>
    <x v="4"/>
    <n v="0"/>
  </r>
  <r>
    <s v="CFG"/>
    <x v="34"/>
    <x v="4"/>
    <n v="4697.3999999999996"/>
  </r>
  <r>
    <s v="CFG"/>
    <x v="35"/>
    <x v="4"/>
    <n v="47.07"/>
  </r>
  <r>
    <s v="CFG"/>
    <x v="36"/>
    <x v="4"/>
    <n v="1866.8799999999999"/>
  </r>
  <r>
    <s v="CFG"/>
    <x v="37"/>
    <x v="4"/>
    <n v="0"/>
  </r>
  <r>
    <s v="CFG"/>
    <x v="38"/>
    <x v="4"/>
    <n v="528.72999999999956"/>
  </r>
  <r>
    <s v="CFG"/>
    <x v="39"/>
    <x v="4"/>
    <n v="129"/>
  </r>
  <r>
    <s v="CFG"/>
    <x v="40"/>
    <x v="4"/>
    <n v="-237.87999999999997"/>
  </r>
  <r>
    <s v="CFG"/>
    <x v="41"/>
    <x v="4"/>
    <n v="223.67"/>
  </r>
  <r>
    <s v="CFG"/>
    <x v="0"/>
    <x v="5"/>
    <n v="0"/>
  </r>
  <r>
    <s v="CFG"/>
    <x v="1"/>
    <x v="5"/>
    <n v="0"/>
  </r>
  <r>
    <s v="CFG"/>
    <x v="2"/>
    <x v="5"/>
    <n v="0"/>
  </r>
  <r>
    <s v="CFG"/>
    <x v="3"/>
    <x v="5"/>
    <n v="0"/>
  </r>
  <r>
    <s v="CFG"/>
    <x v="4"/>
    <x v="5"/>
    <n v="0"/>
  </r>
  <r>
    <s v="CFG"/>
    <x v="5"/>
    <x v="5"/>
    <n v="1691.95"/>
  </r>
  <r>
    <s v="CFG"/>
    <x v="6"/>
    <x v="5"/>
    <n v="130283.28"/>
  </r>
  <r>
    <s v="CFG"/>
    <x v="7"/>
    <x v="5"/>
    <n v="38505.019999999997"/>
  </r>
  <r>
    <s v="CFG"/>
    <x v="8"/>
    <x v="5"/>
    <n v="65961.42"/>
  </r>
  <r>
    <s v="CFG"/>
    <x v="9"/>
    <x v="5"/>
    <n v="8383.9"/>
  </r>
  <r>
    <s v="CFG"/>
    <x v="10"/>
    <x v="5"/>
    <n v="19591.43"/>
  </r>
  <r>
    <s v="CFG"/>
    <x v="11"/>
    <x v="5"/>
    <n v="29757.420000000002"/>
  </r>
  <r>
    <s v="CFG"/>
    <x v="12"/>
    <x v="5"/>
    <n v="106.13"/>
  </r>
  <r>
    <s v="CFG"/>
    <x v="13"/>
    <x v="5"/>
    <n v="6769.9800000000005"/>
  </r>
  <r>
    <s v="CFG"/>
    <x v="14"/>
    <x v="5"/>
    <n v="18763.849999999999"/>
  </r>
  <r>
    <s v="CFG"/>
    <x v="15"/>
    <x v="5"/>
    <n v="7942.14"/>
  </r>
  <r>
    <s v="CFG"/>
    <x v="16"/>
    <x v="5"/>
    <n v="13963.130000000001"/>
  </r>
  <r>
    <s v="CFG"/>
    <x v="17"/>
    <x v="5"/>
    <n v="1284.92"/>
  </r>
  <r>
    <s v="CFG"/>
    <x v="18"/>
    <x v="5"/>
    <n v="5378.31"/>
  </r>
  <r>
    <s v="CFG"/>
    <x v="19"/>
    <x v="5"/>
    <n v="0"/>
  </r>
  <r>
    <s v="CFG"/>
    <x v="20"/>
    <x v="5"/>
    <n v="3326.74"/>
  </r>
  <r>
    <s v="CFG"/>
    <x v="21"/>
    <x v="5"/>
    <n v="3742.26"/>
  </r>
  <r>
    <s v="CFG"/>
    <x v="22"/>
    <x v="5"/>
    <n v="0"/>
  </r>
  <r>
    <s v="CFG"/>
    <x v="23"/>
    <x v="5"/>
    <n v="0"/>
  </r>
  <r>
    <s v="CFG"/>
    <x v="24"/>
    <x v="5"/>
    <n v="197.57"/>
  </r>
  <r>
    <s v="CFG"/>
    <x v="25"/>
    <x v="5"/>
    <n v="99.92"/>
  </r>
  <r>
    <s v="CFG"/>
    <x v="26"/>
    <x v="5"/>
    <n v="2503.17"/>
  </r>
  <r>
    <s v="CFG"/>
    <x v="27"/>
    <x v="5"/>
    <n v="3847.3"/>
  </r>
  <r>
    <s v="CFG"/>
    <x v="28"/>
    <x v="5"/>
    <n v="-370.95"/>
  </r>
  <r>
    <s v="CFG"/>
    <x v="29"/>
    <x v="5"/>
    <n v="4926.0200000000004"/>
  </r>
  <r>
    <s v="CFG"/>
    <x v="30"/>
    <x v="5"/>
    <n v="0"/>
  </r>
  <r>
    <s v="CFG"/>
    <x v="31"/>
    <x v="5"/>
    <n v="2908.52"/>
  </r>
  <r>
    <s v="CFG"/>
    <x v="32"/>
    <x v="5"/>
    <n v="602.47"/>
  </r>
  <r>
    <s v="CFG"/>
    <x v="33"/>
    <x v="5"/>
    <n v="0"/>
  </r>
  <r>
    <s v="CFG"/>
    <x v="34"/>
    <x v="5"/>
    <n v="4697.3999999999996"/>
  </r>
  <r>
    <s v="CFG"/>
    <x v="35"/>
    <x v="5"/>
    <n v="47.07"/>
  </r>
  <r>
    <s v="CFG"/>
    <x v="36"/>
    <x v="5"/>
    <n v="1955.1699999999998"/>
  </r>
  <r>
    <s v="CFG"/>
    <x v="37"/>
    <x v="5"/>
    <n v="0"/>
  </r>
  <r>
    <s v="CFG"/>
    <x v="38"/>
    <x v="5"/>
    <n v="288.30999999999949"/>
  </r>
  <r>
    <s v="CFG"/>
    <x v="39"/>
    <x v="5"/>
    <n v="129"/>
  </r>
  <r>
    <s v="CFG"/>
    <x v="40"/>
    <x v="5"/>
    <n v="-237.87999999999997"/>
  </r>
  <r>
    <s v="CFG"/>
    <x v="41"/>
    <x v="5"/>
    <n v="223.67"/>
  </r>
  <r>
    <s v="CFG"/>
    <x v="0"/>
    <x v="6"/>
    <n v="0"/>
  </r>
  <r>
    <s v="CFG"/>
    <x v="1"/>
    <x v="6"/>
    <n v="0"/>
  </r>
  <r>
    <s v="CFG"/>
    <x v="2"/>
    <x v="6"/>
    <n v="0"/>
  </r>
  <r>
    <s v="CFG"/>
    <x v="3"/>
    <x v="6"/>
    <n v="0"/>
  </r>
  <r>
    <s v="CFG"/>
    <x v="4"/>
    <x v="6"/>
    <n v="0"/>
  </r>
  <r>
    <s v="CFG"/>
    <x v="5"/>
    <x v="6"/>
    <n v="1691.95"/>
  </r>
  <r>
    <s v="CFG"/>
    <x v="6"/>
    <x v="6"/>
    <n v="61316.11"/>
  </r>
  <r>
    <s v="CFG"/>
    <x v="7"/>
    <x v="6"/>
    <n v="38505.019999999997"/>
  </r>
  <r>
    <s v="CFG"/>
    <x v="8"/>
    <x v="6"/>
    <n v="66178.52"/>
  </r>
  <r>
    <s v="CFG"/>
    <x v="9"/>
    <x v="6"/>
    <n v="8383.9"/>
  </r>
  <r>
    <s v="CFG"/>
    <x v="10"/>
    <x v="6"/>
    <n v="19591.43"/>
  </r>
  <r>
    <s v="CFG"/>
    <x v="11"/>
    <x v="6"/>
    <n v="29904.780000000002"/>
  </r>
  <r>
    <s v="CFG"/>
    <x v="12"/>
    <x v="6"/>
    <n v="116.26"/>
  </r>
  <r>
    <s v="CFG"/>
    <x v="13"/>
    <x v="6"/>
    <n v="6777.92"/>
  </r>
  <r>
    <s v="CFG"/>
    <x v="14"/>
    <x v="6"/>
    <n v="18891.45"/>
  </r>
  <r>
    <s v="CFG"/>
    <x v="15"/>
    <x v="6"/>
    <n v="7942.14"/>
  </r>
  <r>
    <s v="CFG"/>
    <x v="16"/>
    <x v="6"/>
    <n v="14005.12"/>
  </r>
  <r>
    <s v="CFG"/>
    <x v="17"/>
    <x v="6"/>
    <n v="1284.92"/>
  </r>
  <r>
    <s v="CFG"/>
    <x v="18"/>
    <x v="6"/>
    <n v="5378.31"/>
  </r>
  <r>
    <s v="CFG"/>
    <x v="19"/>
    <x v="6"/>
    <n v="0"/>
  </r>
  <r>
    <s v="CFG"/>
    <x v="20"/>
    <x v="6"/>
    <n v="3326.74"/>
  </r>
  <r>
    <s v="CFG"/>
    <x v="21"/>
    <x v="6"/>
    <n v="3742.26"/>
  </r>
  <r>
    <s v="CFG"/>
    <x v="22"/>
    <x v="6"/>
    <n v="0"/>
  </r>
  <r>
    <s v="CFG"/>
    <x v="23"/>
    <x v="6"/>
    <n v="0"/>
  </r>
  <r>
    <s v="CFG"/>
    <x v="24"/>
    <x v="6"/>
    <n v="197.57"/>
  </r>
  <r>
    <s v="CFG"/>
    <x v="25"/>
    <x v="6"/>
    <n v="99.92"/>
  </r>
  <r>
    <s v="CFG"/>
    <x v="26"/>
    <x v="6"/>
    <n v="2503.17"/>
  </r>
  <r>
    <s v="CFG"/>
    <x v="27"/>
    <x v="6"/>
    <n v="3847.3"/>
  </r>
  <r>
    <s v="CFG"/>
    <x v="28"/>
    <x v="6"/>
    <n v="-370.95"/>
  </r>
  <r>
    <s v="CFG"/>
    <x v="29"/>
    <x v="6"/>
    <n v="4926.0200000000004"/>
  </r>
  <r>
    <s v="CFG"/>
    <x v="30"/>
    <x v="6"/>
    <n v="0"/>
  </r>
  <r>
    <s v="CFG"/>
    <x v="31"/>
    <x v="6"/>
    <n v="2908.52"/>
  </r>
  <r>
    <s v="CFG"/>
    <x v="32"/>
    <x v="6"/>
    <n v="602.47"/>
  </r>
  <r>
    <s v="CFG"/>
    <x v="33"/>
    <x v="6"/>
    <n v="0"/>
  </r>
  <r>
    <s v="CFG"/>
    <x v="34"/>
    <x v="6"/>
    <n v="4697.3999999999996"/>
  </r>
  <r>
    <s v="CFG"/>
    <x v="35"/>
    <x v="6"/>
    <n v="47.07"/>
  </r>
  <r>
    <s v="CFG"/>
    <x v="36"/>
    <x v="6"/>
    <n v="1996.34"/>
  </r>
  <r>
    <s v="CFG"/>
    <x v="37"/>
    <x v="6"/>
    <n v="0"/>
  </r>
  <r>
    <s v="CFG"/>
    <x v="38"/>
    <x v="6"/>
    <n v="288.30999999999949"/>
  </r>
  <r>
    <s v="CFG"/>
    <x v="39"/>
    <x v="6"/>
    <n v="129"/>
  </r>
  <r>
    <s v="CFG"/>
    <x v="40"/>
    <x v="6"/>
    <n v="-237.87999999999997"/>
  </r>
  <r>
    <s v="CFG"/>
    <x v="41"/>
    <x v="6"/>
    <n v="223.67"/>
  </r>
  <r>
    <s v="CFG"/>
    <x v="0"/>
    <x v="7"/>
    <n v="0"/>
  </r>
  <r>
    <s v="CFG"/>
    <x v="1"/>
    <x v="7"/>
    <n v="0"/>
  </r>
  <r>
    <s v="CFG"/>
    <x v="2"/>
    <x v="7"/>
    <n v="0"/>
  </r>
  <r>
    <s v="CFG"/>
    <x v="3"/>
    <x v="7"/>
    <n v="0"/>
  </r>
  <r>
    <s v="CFG"/>
    <x v="4"/>
    <x v="7"/>
    <n v="0"/>
  </r>
  <r>
    <s v="CFG"/>
    <x v="5"/>
    <x v="7"/>
    <n v="1691.95"/>
  </r>
  <r>
    <s v="CFG"/>
    <x v="6"/>
    <x v="7"/>
    <n v="61555.5"/>
  </r>
  <r>
    <s v="CFG"/>
    <x v="7"/>
    <x v="7"/>
    <n v="39577.130000000005"/>
  </r>
  <r>
    <s v="CFG"/>
    <x v="8"/>
    <x v="7"/>
    <n v="66204.22"/>
  </r>
  <r>
    <s v="CFG"/>
    <x v="9"/>
    <x v="7"/>
    <n v="8383.9"/>
  </r>
  <r>
    <s v="CFG"/>
    <x v="10"/>
    <x v="7"/>
    <n v="19591.43"/>
  </r>
  <r>
    <s v="CFG"/>
    <x v="11"/>
    <x v="7"/>
    <n v="30079"/>
  </r>
  <r>
    <s v="CFG"/>
    <x v="12"/>
    <x v="7"/>
    <n v="116.36"/>
  </r>
  <r>
    <s v="CFG"/>
    <x v="13"/>
    <x v="7"/>
    <n v="6798.89"/>
  </r>
  <r>
    <s v="CFG"/>
    <x v="14"/>
    <x v="7"/>
    <n v="18899.91"/>
  </r>
  <r>
    <s v="CFG"/>
    <x v="15"/>
    <x v="7"/>
    <n v="7942.14"/>
  </r>
  <r>
    <s v="CFG"/>
    <x v="16"/>
    <x v="7"/>
    <n v="14043.810000000001"/>
  </r>
  <r>
    <s v="CFG"/>
    <x v="17"/>
    <x v="7"/>
    <n v="1284.92"/>
  </r>
  <r>
    <s v="CFG"/>
    <x v="18"/>
    <x v="7"/>
    <n v="5378.31"/>
  </r>
  <r>
    <s v="CFG"/>
    <x v="19"/>
    <x v="7"/>
    <n v="0"/>
  </r>
  <r>
    <s v="CFG"/>
    <x v="20"/>
    <x v="7"/>
    <n v="3326.74"/>
  </r>
  <r>
    <s v="CFG"/>
    <x v="21"/>
    <x v="7"/>
    <n v="3742.26"/>
  </r>
  <r>
    <s v="CFG"/>
    <x v="22"/>
    <x v="7"/>
    <n v="0"/>
  </r>
  <r>
    <s v="CFG"/>
    <x v="23"/>
    <x v="7"/>
    <n v="0"/>
  </r>
  <r>
    <s v="CFG"/>
    <x v="24"/>
    <x v="7"/>
    <n v="197.57"/>
  </r>
  <r>
    <s v="CFG"/>
    <x v="25"/>
    <x v="7"/>
    <n v="99.92"/>
  </r>
  <r>
    <s v="CFG"/>
    <x v="26"/>
    <x v="7"/>
    <n v="2503.17"/>
  </r>
  <r>
    <s v="CFG"/>
    <x v="27"/>
    <x v="7"/>
    <n v="3877.98"/>
  </r>
  <r>
    <s v="CFG"/>
    <x v="28"/>
    <x v="7"/>
    <n v="-370.95"/>
  </r>
  <r>
    <s v="CFG"/>
    <x v="29"/>
    <x v="7"/>
    <n v="4926.0200000000004"/>
  </r>
  <r>
    <s v="CFG"/>
    <x v="30"/>
    <x v="7"/>
    <n v="0"/>
  </r>
  <r>
    <s v="CFG"/>
    <x v="31"/>
    <x v="7"/>
    <n v="2908.52"/>
  </r>
  <r>
    <s v="CFG"/>
    <x v="32"/>
    <x v="7"/>
    <n v="602.47"/>
  </r>
  <r>
    <s v="CFG"/>
    <x v="33"/>
    <x v="7"/>
    <n v="0"/>
  </r>
  <r>
    <s v="CFG"/>
    <x v="34"/>
    <x v="7"/>
    <n v="4697.3999999999996"/>
  </r>
  <r>
    <s v="CFG"/>
    <x v="35"/>
    <x v="7"/>
    <n v="47.07"/>
  </r>
  <r>
    <s v="CFG"/>
    <x v="36"/>
    <x v="7"/>
    <n v="1996.34"/>
  </r>
  <r>
    <s v="CFG"/>
    <x v="37"/>
    <x v="7"/>
    <n v="0"/>
  </r>
  <r>
    <s v="CFG"/>
    <x v="38"/>
    <x v="7"/>
    <n v="288.30999999999949"/>
  </r>
  <r>
    <s v="CFG"/>
    <x v="39"/>
    <x v="7"/>
    <n v="129"/>
  </r>
  <r>
    <s v="CFG"/>
    <x v="40"/>
    <x v="7"/>
    <n v="-237.87999999999997"/>
  </r>
  <r>
    <s v="CFG"/>
    <x v="41"/>
    <x v="7"/>
    <n v="223.67"/>
  </r>
  <r>
    <s v="CFG"/>
    <x v="0"/>
    <x v="8"/>
    <n v="0"/>
  </r>
  <r>
    <s v="CFG"/>
    <x v="1"/>
    <x v="8"/>
    <n v="0"/>
  </r>
  <r>
    <s v="CFG"/>
    <x v="2"/>
    <x v="8"/>
    <n v="0"/>
  </r>
  <r>
    <s v="CFG"/>
    <x v="3"/>
    <x v="8"/>
    <n v="0"/>
  </r>
  <r>
    <s v="CFG"/>
    <x v="4"/>
    <x v="8"/>
    <n v="0"/>
  </r>
  <r>
    <s v="CFG"/>
    <x v="5"/>
    <x v="8"/>
    <n v="1691.95"/>
  </r>
  <r>
    <s v="CFG"/>
    <x v="6"/>
    <x v="8"/>
    <n v="61775.58"/>
  </r>
  <r>
    <s v="CFG"/>
    <x v="7"/>
    <x v="8"/>
    <n v="39953.32"/>
  </r>
  <r>
    <s v="CFG"/>
    <x v="8"/>
    <x v="8"/>
    <n v="66258.03"/>
  </r>
  <r>
    <s v="CFG"/>
    <x v="9"/>
    <x v="8"/>
    <n v="8383.9"/>
  </r>
  <r>
    <s v="CFG"/>
    <x v="10"/>
    <x v="8"/>
    <n v="19591.43"/>
  </r>
  <r>
    <s v="CFG"/>
    <x v="11"/>
    <x v="8"/>
    <n v="30258.85"/>
  </r>
  <r>
    <s v="CFG"/>
    <x v="12"/>
    <x v="8"/>
    <n v="174.16"/>
  </r>
  <r>
    <s v="CFG"/>
    <x v="13"/>
    <x v="8"/>
    <n v="6814.75"/>
  </r>
  <r>
    <s v="CFG"/>
    <x v="14"/>
    <x v="8"/>
    <n v="19175.57"/>
  </r>
  <r>
    <s v="CFG"/>
    <x v="15"/>
    <x v="8"/>
    <n v="7942.14"/>
  </r>
  <r>
    <s v="CFG"/>
    <x v="16"/>
    <x v="8"/>
    <n v="14202.26"/>
  </r>
  <r>
    <s v="CFG"/>
    <x v="17"/>
    <x v="8"/>
    <n v="1284.92"/>
  </r>
  <r>
    <s v="CFG"/>
    <x v="18"/>
    <x v="8"/>
    <n v="5381.33"/>
  </r>
  <r>
    <s v="CFG"/>
    <x v="19"/>
    <x v="8"/>
    <n v="0"/>
  </r>
  <r>
    <s v="CFG"/>
    <x v="20"/>
    <x v="8"/>
    <n v="3326.74"/>
  </r>
  <r>
    <s v="CFG"/>
    <x v="21"/>
    <x v="8"/>
    <n v="3742.26"/>
  </r>
  <r>
    <s v="CFG"/>
    <x v="22"/>
    <x v="8"/>
    <n v="0"/>
  </r>
  <r>
    <s v="CFG"/>
    <x v="23"/>
    <x v="8"/>
    <n v="0"/>
  </r>
  <r>
    <s v="CFG"/>
    <x v="24"/>
    <x v="8"/>
    <n v="197.57"/>
  </r>
  <r>
    <s v="CFG"/>
    <x v="25"/>
    <x v="8"/>
    <n v="99.92"/>
  </r>
  <r>
    <s v="CFG"/>
    <x v="26"/>
    <x v="8"/>
    <n v="2503.17"/>
  </r>
  <r>
    <s v="CFG"/>
    <x v="27"/>
    <x v="8"/>
    <n v="3877.98"/>
  </r>
  <r>
    <s v="CFG"/>
    <x v="28"/>
    <x v="8"/>
    <n v="-370.95"/>
  </r>
  <r>
    <s v="CFG"/>
    <x v="29"/>
    <x v="8"/>
    <n v="4926.0200000000004"/>
  </r>
  <r>
    <s v="CFG"/>
    <x v="30"/>
    <x v="8"/>
    <n v="0"/>
  </r>
  <r>
    <s v="CFG"/>
    <x v="31"/>
    <x v="8"/>
    <n v="2908.52"/>
  </r>
  <r>
    <s v="CFG"/>
    <x v="32"/>
    <x v="8"/>
    <n v="602.47"/>
  </r>
  <r>
    <s v="CFG"/>
    <x v="33"/>
    <x v="8"/>
    <n v="0"/>
  </r>
  <r>
    <s v="CFG"/>
    <x v="34"/>
    <x v="8"/>
    <n v="4697.3999999999996"/>
  </r>
  <r>
    <s v="CFG"/>
    <x v="35"/>
    <x v="8"/>
    <n v="47.07"/>
  </r>
  <r>
    <s v="CFG"/>
    <x v="36"/>
    <x v="8"/>
    <n v="1996.34"/>
  </r>
  <r>
    <s v="CFG"/>
    <x v="37"/>
    <x v="8"/>
    <n v="0"/>
  </r>
  <r>
    <s v="CFG"/>
    <x v="38"/>
    <x v="8"/>
    <n v="288.30999999999949"/>
  </r>
  <r>
    <s v="CFG"/>
    <x v="39"/>
    <x v="8"/>
    <n v="129"/>
  </r>
  <r>
    <s v="CFG"/>
    <x v="40"/>
    <x v="8"/>
    <n v="-237.87999999999997"/>
  </r>
  <r>
    <s v="CFG"/>
    <x v="41"/>
    <x v="8"/>
    <n v="223.67"/>
  </r>
  <r>
    <s v="CFG"/>
    <x v="0"/>
    <x v="9"/>
    <n v="0"/>
  </r>
  <r>
    <s v="CFG"/>
    <x v="1"/>
    <x v="9"/>
    <n v="0"/>
  </r>
  <r>
    <s v="CFG"/>
    <x v="2"/>
    <x v="9"/>
    <n v="0"/>
  </r>
  <r>
    <s v="CFG"/>
    <x v="3"/>
    <x v="9"/>
    <n v="0"/>
  </r>
  <r>
    <s v="CFG"/>
    <x v="4"/>
    <x v="9"/>
    <n v="0"/>
  </r>
  <r>
    <s v="CFG"/>
    <x v="5"/>
    <x v="9"/>
    <n v="1691.95"/>
  </r>
  <r>
    <s v="CFG"/>
    <x v="6"/>
    <x v="9"/>
    <n v="61726.420000000006"/>
  </r>
  <r>
    <s v="CFG"/>
    <x v="7"/>
    <x v="9"/>
    <n v="40062.69"/>
  </r>
  <r>
    <s v="CFG"/>
    <x v="8"/>
    <x v="9"/>
    <n v="66601.47"/>
  </r>
  <r>
    <s v="CFG"/>
    <x v="9"/>
    <x v="9"/>
    <n v="8383.9"/>
  </r>
  <r>
    <s v="CFG"/>
    <x v="10"/>
    <x v="9"/>
    <n v="19804.519999999997"/>
  </r>
  <r>
    <s v="CFG"/>
    <x v="11"/>
    <x v="9"/>
    <n v="30483.88"/>
  </r>
  <r>
    <s v="CFG"/>
    <x v="12"/>
    <x v="9"/>
    <n v="174.27999999999997"/>
  </r>
  <r>
    <s v="CFG"/>
    <x v="13"/>
    <x v="9"/>
    <n v="6907.66"/>
  </r>
  <r>
    <s v="CFG"/>
    <x v="14"/>
    <x v="9"/>
    <n v="19383.03"/>
  </r>
  <r>
    <s v="CFG"/>
    <x v="15"/>
    <x v="9"/>
    <n v="7942.14"/>
  </r>
  <r>
    <s v="CFG"/>
    <x v="16"/>
    <x v="9"/>
    <n v="14254.71"/>
  </r>
  <r>
    <s v="CFG"/>
    <x v="17"/>
    <x v="9"/>
    <n v="1284.92"/>
  </r>
  <r>
    <s v="CFG"/>
    <x v="18"/>
    <x v="9"/>
    <n v="5381.33"/>
  </r>
  <r>
    <s v="CFG"/>
    <x v="19"/>
    <x v="9"/>
    <n v="0"/>
  </r>
  <r>
    <s v="CFG"/>
    <x v="20"/>
    <x v="9"/>
    <n v="3326.74"/>
  </r>
  <r>
    <s v="CFG"/>
    <x v="21"/>
    <x v="9"/>
    <n v="3742.26"/>
  </r>
  <r>
    <s v="CFG"/>
    <x v="22"/>
    <x v="9"/>
    <n v="0"/>
  </r>
  <r>
    <s v="CFG"/>
    <x v="23"/>
    <x v="9"/>
    <n v="0"/>
  </r>
  <r>
    <s v="CFG"/>
    <x v="24"/>
    <x v="9"/>
    <n v="197.57"/>
  </r>
  <r>
    <s v="CFG"/>
    <x v="25"/>
    <x v="9"/>
    <n v="99.92"/>
  </r>
  <r>
    <s v="CFG"/>
    <x v="26"/>
    <x v="9"/>
    <n v="2503.17"/>
  </r>
  <r>
    <s v="CFG"/>
    <x v="27"/>
    <x v="9"/>
    <n v="3866.65"/>
  </r>
  <r>
    <s v="CFG"/>
    <x v="28"/>
    <x v="9"/>
    <n v="-370.95"/>
  </r>
  <r>
    <s v="CFG"/>
    <x v="29"/>
    <x v="9"/>
    <n v="4929.74"/>
  </r>
  <r>
    <s v="CFG"/>
    <x v="30"/>
    <x v="9"/>
    <n v="0"/>
  </r>
  <r>
    <s v="CFG"/>
    <x v="31"/>
    <x v="9"/>
    <n v="2908.52"/>
  </r>
  <r>
    <s v="CFG"/>
    <x v="32"/>
    <x v="9"/>
    <n v="602.47"/>
  </r>
  <r>
    <s v="CFG"/>
    <x v="33"/>
    <x v="9"/>
    <n v="0"/>
  </r>
  <r>
    <s v="CFG"/>
    <x v="34"/>
    <x v="9"/>
    <n v="5301.1"/>
  </r>
  <r>
    <s v="CFG"/>
    <x v="35"/>
    <x v="9"/>
    <n v="47.07"/>
  </r>
  <r>
    <s v="CFG"/>
    <x v="36"/>
    <x v="9"/>
    <n v="1996.34"/>
  </r>
  <r>
    <s v="CFG"/>
    <x v="37"/>
    <x v="9"/>
    <n v="0"/>
  </r>
  <r>
    <s v="CFG"/>
    <x v="38"/>
    <x v="9"/>
    <n v="397.94999999999982"/>
  </r>
  <r>
    <s v="CFG"/>
    <x v="39"/>
    <x v="9"/>
    <n v="129"/>
  </r>
  <r>
    <s v="CFG"/>
    <x v="40"/>
    <x v="9"/>
    <n v="-237.87999999999997"/>
  </r>
  <r>
    <s v="CFG"/>
    <x v="41"/>
    <x v="9"/>
    <n v="223.67"/>
  </r>
  <r>
    <s v="CFG"/>
    <x v="0"/>
    <x v="10"/>
    <n v="0"/>
  </r>
  <r>
    <s v="CFG"/>
    <x v="1"/>
    <x v="10"/>
    <n v="0"/>
  </r>
  <r>
    <s v="CFG"/>
    <x v="2"/>
    <x v="10"/>
    <n v="0"/>
  </r>
  <r>
    <s v="CFG"/>
    <x v="3"/>
    <x v="10"/>
    <n v="0"/>
  </r>
  <r>
    <s v="CFG"/>
    <x v="4"/>
    <x v="10"/>
    <n v="0"/>
  </r>
  <r>
    <s v="CFG"/>
    <x v="5"/>
    <x v="10"/>
    <n v="1691.95"/>
  </r>
  <r>
    <s v="CFG"/>
    <x v="6"/>
    <x v="10"/>
    <n v="62536.65"/>
  </r>
  <r>
    <s v="CFG"/>
    <x v="7"/>
    <x v="10"/>
    <n v="40093.089999999997"/>
  </r>
  <r>
    <s v="CFG"/>
    <x v="8"/>
    <x v="10"/>
    <n v="66670.97"/>
  </r>
  <r>
    <s v="CFG"/>
    <x v="9"/>
    <x v="10"/>
    <n v="8383.9"/>
  </r>
  <r>
    <s v="CFG"/>
    <x v="10"/>
    <x v="10"/>
    <n v="19804.519999999997"/>
  </r>
  <r>
    <s v="CFG"/>
    <x v="11"/>
    <x v="10"/>
    <n v="30826.83"/>
  </r>
  <r>
    <s v="CFG"/>
    <x v="12"/>
    <x v="10"/>
    <n v="279.54000000000002"/>
  </r>
  <r>
    <s v="CFG"/>
    <x v="13"/>
    <x v="10"/>
    <n v="6915.13"/>
  </r>
  <r>
    <s v="CFG"/>
    <x v="14"/>
    <x v="10"/>
    <n v="19411.72"/>
  </r>
  <r>
    <s v="CFG"/>
    <x v="15"/>
    <x v="10"/>
    <n v="7942.14"/>
  </r>
  <r>
    <s v="CFG"/>
    <x v="16"/>
    <x v="10"/>
    <n v="14314"/>
  </r>
  <r>
    <s v="CFG"/>
    <x v="17"/>
    <x v="10"/>
    <n v="1284.92"/>
  </r>
  <r>
    <s v="CFG"/>
    <x v="18"/>
    <x v="10"/>
    <n v="5407.63"/>
  </r>
  <r>
    <s v="CFG"/>
    <x v="19"/>
    <x v="10"/>
    <n v="21.52"/>
  </r>
  <r>
    <s v="CFG"/>
    <x v="20"/>
    <x v="10"/>
    <n v="3326.74"/>
  </r>
  <r>
    <s v="CFG"/>
    <x v="21"/>
    <x v="10"/>
    <n v="3742.26"/>
  </r>
  <r>
    <s v="CFG"/>
    <x v="22"/>
    <x v="10"/>
    <n v="0"/>
  </r>
  <r>
    <s v="CFG"/>
    <x v="23"/>
    <x v="10"/>
    <n v="0"/>
  </r>
  <r>
    <s v="CFG"/>
    <x v="24"/>
    <x v="10"/>
    <n v="197.57"/>
  </r>
  <r>
    <s v="CFG"/>
    <x v="25"/>
    <x v="10"/>
    <n v="99.92"/>
  </r>
  <r>
    <s v="CFG"/>
    <x v="26"/>
    <x v="10"/>
    <n v="2503.17"/>
  </r>
  <r>
    <s v="CFG"/>
    <x v="27"/>
    <x v="10"/>
    <n v="3866.65"/>
  </r>
  <r>
    <s v="CFG"/>
    <x v="28"/>
    <x v="10"/>
    <n v="-370.95"/>
  </r>
  <r>
    <s v="CFG"/>
    <x v="29"/>
    <x v="10"/>
    <n v="4936.12"/>
  </r>
  <r>
    <s v="CFG"/>
    <x v="30"/>
    <x v="10"/>
    <n v="0"/>
  </r>
  <r>
    <s v="CFG"/>
    <x v="31"/>
    <x v="10"/>
    <n v="2908.52"/>
  </r>
  <r>
    <s v="CFG"/>
    <x v="32"/>
    <x v="10"/>
    <n v="602.47"/>
  </r>
  <r>
    <s v="CFG"/>
    <x v="33"/>
    <x v="10"/>
    <n v="0"/>
  </r>
  <r>
    <s v="CFG"/>
    <x v="34"/>
    <x v="10"/>
    <n v="5651.1"/>
  </r>
  <r>
    <s v="CFG"/>
    <x v="35"/>
    <x v="10"/>
    <n v="47.07"/>
  </r>
  <r>
    <s v="CFG"/>
    <x v="36"/>
    <x v="10"/>
    <n v="2036.36"/>
  </r>
  <r>
    <s v="CFG"/>
    <x v="37"/>
    <x v="10"/>
    <n v="0"/>
  </r>
  <r>
    <s v="CFG"/>
    <x v="38"/>
    <x v="10"/>
    <n v="397.94999999999982"/>
  </r>
  <r>
    <s v="CFG"/>
    <x v="39"/>
    <x v="10"/>
    <n v="129"/>
  </r>
  <r>
    <s v="CFG"/>
    <x v="40"/>
    <x v="10"/>
    <n v="-237.87999999999997"/>
  </r>
  <r>
    <s v="CFG"/>
    <x v="41"/>
    <x v="10"/>
    <n v="223.67"/>
  </r>
  <r>
    <s v="CFG"/>
    <x v="0"/>
    <x v="11"/>
    <n v="0"/>
  </r>
  <r>
    <s v="CFG"/>
    <x v="1"/>
    <x v="11"/>
    <n v="0"/>
  </r>
  <r>
    <s v="CFG"/>
    <x v="2"/>
    <x v="11"/>
    <n v="0"/>
  </r>
  <r>
    <s v="CFG"/>
    <x v="3"/>
    <x v="11"/>
    <n v="0"/>
  </r>
  <r>
    <s v="CFG"/>
    <x v="4"/>
    <x v="11"/>
    <n v="0"/>
  </r>
  <r>
    <s v="CFG"/>
    <x v="5"/>
    <x v="11"/>
    <n v="1691.95"/>
  </r>
  <r>
    <s v="CFG"/>
    <x v="6"/>
    <x v="11"/>
    <n v="62588.630000000005"/>
  </r>
  <r>
    <s v="CFG"/>
    <x v="7"/>
    <x v="11"/>
    <n v="40143.32"/>
  </r>
  <r>
    <s v="CFG"/>
    <x v="8"/>
    <x v="11"/>
    <n v="66759.95"/>
  </r>
  <r>
    <s v="CFG"/>
    <x v="9"/>
    <x v="11"/>
    <n v="8383.9"/>
  </r>
  <r>
    <s v="CFG"/>
    <x v="10"/>
    <x v="11"/>
    <n v="19883.12"/>
  </r>
  <r>
    <s v="CFG"/>
    <x v="11"/>
    <x v="11"/>
    <n v="31059.96"/>
  </r>
  <r>
    <s v="CFG"/>
    <x v="12"/>
    <x v="11"/>
    <n v="250.95999999999998"/>
  </r>
  <r>
    <s v="CFG"/>
    <x v="13"/>
    <x v="11"/>
    <n v="6923.85"/>
  </r>
  <r>
    <s v="CFG"/>
    <x v="14"/>
    <x v="11"/>
    <n v="19787.43"/>
  </r>
  <r>
    <s v="CFG"/>
    <x v="15"/>
    <x v="11"/>
    <n v="10048.799999999999"/>
  </r>
  <r>
    <s v="CFG"/>
    <x v="16"/>
    <x v="11"/>
    <n v="14412.329999999998"/>
  </r>
  <r>
    <s v="CFG"/>
    <x v="17"/>
    <x v="11"/>
    <n v="1284.92"/>
  </r>
  <r>
    <s v="CFG"/>
    <x v="18"/>
    <x v="11"/>
    <n v="5408.67"/>
  </r>
  <r>
    <s v="CFG"/>
    <x v="19"/>
    <x v="11"/>
    <n v="22.5"/>
  </r>
  <r>
    <s v="CFG"/>
    <x v="20"/>
    <x v="11"/>
    <n v="3326.74"/>
  </r>
  <r>
    <s v="CFG"/>
    <x v="21"/>
    <x v="11"/>
    <n v="3766.39"/>
  </r>
  <r>
    <s v="CFG"/>
    <x v="22"/>
    <x v="11"/>
    <n v="0"/>
  </r>
  <r>
    <s v="CFG"/>
    <x v="23"/>
    <x v="11"/>
    <n v="0"/>
  </r>
  <r>
    <s v="CFG"/>
    <x v="24"/>
    <x v="11"/>
    <n v="197.57"/>
  </r>
  <r>
    <s v="CFG"/>
    <x v="25"/>
    <x v="11"/>
    <n v="99.92"/>
  </r>
  <r>
    <s v="CFG"/>
    <x v="26"/>
    <x v="11"/>
    <n v="-117658.71"/>
  </r>
  <r>
    <s v="CFG"/>
    <x v="27"/>
    <x v="11"/>
    <n v="-27207.11"/>
  </r>
  <r>
    <s v="CFG"/>
    <x v="28"/>
    <x v="11"/>
    <n v="150864.69"/>
  </r>
  <r>
    <s v="CFG"/>
    <x v="29"/>
    <x v="11"/>
    <n v="4939.09"/>
  </r>
  <r>
    <s v="CFG"/>
    <x v="30"/>
    <x v="11"/>
    <n v="0"/>
  </r>
  <r>
    <s v="CFG"/>
    <x v="31"/>
    <x v="11"/>
    <n v="2908.52"/>
  </r>
  <r>
    <s v="CFG"/>
    <x v="32"/>
    <x v="11"/>
    <n v="602.47"/>
  </r>
  <r>
    <s v="CFG"/>
    <x v="33"/>
    <x v="11"/>
    <n v="0"/>
  </r>
  <r>
    <s v="CFG"/>
    <x v="34"/>
    <x v="11"/>
    <n v="5651.67"/>
  </r>
  <r>
    <s v="CFG"/>
    <x v="35"/>
    <x v="11"/>
    <n v="47.07"/>
  </r>
  <r>
    <s v="CFG"/>
    <x v="36"/>
    <x v="11"/>
    <n v="2036.36"/>
  </r>
  <r>
    <s v="CFG"/>
    <x v="37"/>
    <x v="11"/>
    <n v="0"/>
  </r>
  <r>
    <s v="CFG"/>
    <x v="38"/>
    <x v="11"/>
    <n v="156.47999999999956"/>
  </r>
  <r>
    <s v="CFG"/>
    <x v="39"/>
    <x v="11"/>
    <n v="0"/>
  </r>
  <r>
    <s v="CFG"/>
    <x v="40"/>
    <x v="11"/>
    <n v="-237.87999999999997"/>
  </r>
  <r>
    <s v="CFG"/>
    <x v="41"/>
    <x v="11"/>
    <n v="223.67"/>
  </r>
  <r>
    <s v="FT"/>
    <x v="42"/>
    <x v="0"/>
    <n v="0"/>
  </r>
  <r>
    <s v="FT"/>
    <x v="43"/>
    <x v="0"/>
    <n v="0"/>
  </r>
  <r>
    <s v="FT"/>
    <x v="6"/>
    <x v="0"/>
    <n v="297.49"/>
  </r>
  <r>
    <s v="FT"/>
    <x v="7"/>
    <x v="0"/>
    <n v="300.95999999999998"/>
  </r>
  <r>
    <s v="FT"/>
    <x v="8"/>
    <x v="0"/>
    <n v="0"/>
  </r>
  <r>
    <s v="FT"/>
    <x v="9"/>
    <x v="0"/>
    <n v="0.15"/>
  </r>
  <r>
    <s v="FT"/>
    <x v="10"/>
    <x v="0"/>
    <n v="420.96000000000004"/>
  </r>
  <r>
    <s v="FT"/>
    <x v="11"/>
    <x v="0"/>
    <n v="136.78"/>
  </r>
  <r>
    <s v="FT"/>
    <x v="12"/>
    <x v="0"/>
    <n v="476.85"/>
  </r>
  <r>
    <s v="FT"/>
    <x v="13"/>
    <x v="0"/>
    <n v="465.55"/>
  </r>
  <r>
    <s v="FT"/>
    <x v="14"/>
    <x v="0"/>
    <n v="449.33"/>
  </r>
  <r>
    <s v="FT"/>
    <x v="16"/>
    <x v="0"/>
    <n v="164.48000000000002"/>
  </r>
  <r>
    <s v="FT"/>
    <x v="20"/>
    <x v="0"/>
    <n v="226.74"/>
  </r>
  <r>
    <s v="FT"/>
    <x v="21"/>
    <x v="0"/>
    <n v="0"/>
  </r>
  <r>
    <s v="FT"/>
    <x v="28"/>
    <x v="0"/>
    <n v="-8.92"/>
  </r>
  <r>
    <s v="FT"/>
    <x v="31"/>
    <x v="0"/>
    <n v="43.63"/>
  </r>
  <r>
    <s v="FT"/>
    <x v="32"/>
    <x v="0"/>
    <n v="0"/>
  </r>
  <r>
    <s v="FT"/>
    <x v="34"/>
    <x v="0"/>
    <n v="0"/>
  </r>
  <r>
    <s v="FT"/>
    <x v="42"/>
    <x v="1"/>
    <n v="0"/>
  </r>
  <r>
    <s v="FT"/>
    <x v="43"/>
    <x v="1"/>
    <n v="0"/>
  </r>
  <r>
    <s v="FT"/>
    <x v="6"/>
    <x v="1"/>
    <n v="297.49"/>
  </r>
  <r>
    <s v="FT"/>
    <x v="7"/>
    <x v="1"/>
    <n v="300.95999999999998"/>
  </r>
  <r>
    <s v="FT"/>
    <x v="8"/>
    <x v="1"/>
    <n v="0"/>
  </r>
  <r>
    <s v="FT"/>
    <x v="9"/>
    <x v="1"/>
    <n v="0.15"/>
  </r>
  <r>
    <s v="FT"/>
    <x v="10"/>
    <x v="1"/>
    <n v="420.96000000000004"/>
  </r>
  <r>
    <s v="FT"/>
    <x v="11"/>
    <x v="1"/>
    <n v="136.78"/>
  </r>
  <r>
    <s v="FT"/>
    <x v="12"/>
    <x v="1"/>
    <n v="476.85"/>
  </r>
  <r>
    <s v="FT"/>
    <x v="13"/>
    <x v="1"/>
    <n v="465.55"/>
  </r>
  <r>
    <s v="FT"/>
    <x v="14"/>
    <x v="1"/>
    <n v="449.33"/>
  </r>
  <r>
    <s v="FT"/>
    <x v="16"/>
    <x v="1"/>
    <n v="165.3"/>
  </r>
  <r>
    <s v="FT"/>
    <x v="20"/>
    <x v="1"/>
    <n v="226.74"/>
  </r>
  <r>
    <s v="FT"/>
    <x v="21"/>
    <x v="1"/>
    <n v="0"/>
  </r>
  <r>
    <s v="FT"/>
    <x v="28"/>
    <x v="1"/>
    <n v="-8.92"/>
  </r>
  <r>
    <s v="FT"/>
    <x v="31"/>
    <x v="1"/>
    <n v="43.85"/>
  </r>
  <r>
    <s v="FT"/>
    <x v="32"/>
    <x v="1"/>
    <n v="0"/>
  </r>
  <r>
    <s v="FT"/>
    <x v="34"/>
    <x v="1"/>
    <n v="0"/>
  </r>
  <r>
    <s v="FT"/>
    <x v="42"/>
    <x v="2"/>
    <n v="0"/>
  </r>
  <r>
    <s v="FT"/>
    <x v="43"/>
    <x v="2"/>
    <n v="0"/>
  </r>
  <r>
    <s v="FT"/>
    <x v="6"/>
    <x v="2"/>
    <n v="297.49"/>
  </r>
  <r>
    <s v="FT"/>
    <x v="7"/>
    <x v="2"/>
    <n v="300.95999999999998"/>
  </r>
  <r>
    <s v="FT"/>
    <x v="8"/>
    <x v="2"/>
    <n v="0"/>
  </r>
  <r>
    <s v="FT"/>
    <x v="9"/>
    <x v="2"/>
    <n v="0.15"/>
  </r>
  <r>
    <s v="FT"/>
    <x v="10"/>
    <x v="2"/>
    <n v="420.96000000000004"/>
  </r>
  <r>
    <s v="FT"/>
    <x v="11"/>
    <x v="2"/>
    <n v="136.78"/>
  </r>
  <r>
    <s v="FT"/>
    <x v="12"/>
    <x v="2"/>
    <n v="476.85"/>
  </r>
  <r>
    <s v="FT"/>
    <x v="13"/>
    <x v="2"/>
    <n v="465.55"/>
  </r>
  <r>
    <s v="FT"/>
    <x v="14"/>
    <x v="2"/>
    <n v="449.33"/>
  </r>
  <r>
    <s v="FT"/>
    <x v="16"/>
    <x v="2"/>
    <n v="165.3"/>
  </r>
  <r>
    <s v="FT"/>
    <x v="20"/>
    <x v="2"/>
    <n v="226.74"/>
  </r>
  <r>
    <s v="FT"/>
    <x v="21"/>
    <x v="2"/>
    <n v="0"/>
  </r>
  <r>
    <s v="FT"/>
    <x v="28"/>
    <x v="2"/>
    <n v="-8.92"/>
  </r>
  <r>
    <s v="FT"/>
    <x v="31"/>
    <x v="2"/>
    <n v="43.9"/>
  </r>
  <r>
    <s v="FT"/>
    <x v="32"/>
    <x v="2"/>
    <n v="0"/>
  </r>
  <r>
    <s v="FT"/>
    <x v="34"/>
    <x v="2"/>
    <n v="0"/>
  </r>
  <r>
    <s v="FT"/>
    <x v="42"/>
    <x v="3"/>
    <n v="0"/>
  </r>
  <r>
    <s v="FT"/>
    <x v="43"/>
    <x v="3"/>
    <n v="0"/>
  </r>
  <r>
    <s v="FT"/>
    <x v="6"/>
    <x v="3"/>
    <n v="297.49"/>
  </r>
  <r>
    <s v="FT"/>
    <x v="7"/>
    <x v="3"/>
    <n v="300.95999999999998"/>
  </r>
  <r>
    <s v="FT"/>
    <x v="8"/>
    <x v="3"/>
    <n v="0"/>
  </r>
  <r>
    <s v="FT"/>
    <x v="9"/>
    <x v="3"/>
    <n v="0.15"/>
  </r>
  <r>
    <s v="FT"/>
    <x v="10"/>
    <x v="3"/>
    <n v="420.96000000000004"/>
  </r>
  <r>
    <s v="FT"/>
    <x v="11"/>
    <x v="3"/>
    <n v="136.78"/>
  </r>
  <r>
    <s v="FT"/>
    <x v="12"/>
    <x v="3"/>
    <n v="476.85"/>
  </r>
  <r>
    <s v="FT"/>
    <x v="13"/>
    <x v="3"/>
    <n v="465.55"/>
  </r>
  <r>
    <s v="FT"/>
    <x v="14"/>
    <x v="3"/>
    <n v="449.33"/>
  </r>
  <r>
    <s v="FT"/>
    <x v="16"/>
    <x v="3"/>
    <n v="166.79999999999998"/>
  </r>
  <r>
    <s v="FT"/>
    <x v="20"/>
    <x v="3"/>
    <n v="0"/>
  </r>
  <r>
    <s v="FT"/>
    <x v="21"/>
    <x v="3"/>
    <n v="0"/>
  </r>
  <r>
    <s v="FT"/>
    <x v="28"/>
    <x v="3"/>
    <n v="-8.92"/>
  </r>
  <r>
    <s v="FT"/>
    <x v="31"/>
    <x v="3"/>
    <n v="44.56"/>
  </r>
  <r>
    <s v="FT"/>
    <x v="32"/>
    <x v="3"/>
    <n v="0"/>
  </r>
  <r>
    <s v="FT"/>
    <x v="34"/>
    <x v="3"/>
    <n v="0"/>
  </r>
  <r>
    <s v="FT"/>
    <x v="42"/>
    <x v="4"/>
    <n v="0"/>
  </r>
  <r>
    <s v="FT"/>
    <x v="43"/>
    <x v="4"/>
    <n v="0"/>
  </r>
  <r>
    <s v="FT"/>
    <x v="6"/>
    <x v="4"/>
    <n v="306.12"/>
  </r>
  <r>
    <s v="FT"/>
    <x v="7"/>
    <x v="4"/>
    <n v="517.84"/>
  </r>
  <r>
    <s v="FT"/>
    <x v="8"/>
    <x v="4"/>
    <n v="0"/>
  </r>
  <r>
    <s v="FT"/>
    <x v="9"/>
    <x v="4"/>
    <n v="0.15"/>
  </r>
  <r>
    <s v="FT"/>
    <x v="10"/>
    <x v="4"/>
    <n v="420.96000000000004"/>
  </r>
  <r>
    <s v="FT"/>
    <x v="11"/>
    <x v="4"/>
    <n v="136.78"/>
  </r>
  <r>
    <s v="FT"/>
    <x v="12"/>
    <x v="4"/>
    <n v="476.85"/>
  </r>
  <r>
    <s v="FT"/>
    <x v="13"/>
    <x v="4"/>
    <n v="465.55"/>
  </r>
  <r>
    <s v="FT"/>
    <x v="14"/>
    <x v="4"/>
    <n v="449.33"/>
  </r>
  <r>
    <s v="FT"/>
    <x v="16"/>
    <x v="4"/>
    <n v="166.79999999999998"/>
  </r>
  <r>
    <s v="FT"/>
    <x v="20"/>
    <x v="4"/>
    <n v="0"/>
  </r>
  <r>
    <s v="FT"/>
    <x v="21"/>
    <x v="4"/>
    <n v="0"/>
  </r>
  <r>
    <s v="FT"/>
    <x v="28"/>
    <x v="4"/>
    <n v="-8.92"/>
  </r>
  <r>
    <s v="FT"/>
    <x v="31"/>
    <x v="4"/>
    <n v="44.64"/>
  </r>
  <r>
    <s v="FT"/>
    <x v="32"/>
    <x v="4"/>
    <n v="0"/>
  </r>
  <r>
    <s v="FT"/>
    <x v="34"/>
    <x v="4"/>
    <n v="0"/>
  </r>
  <r>
    <s v="FT"/>
    <x v="42"/>
    <x v="5"/>
    <n v="0"/>
  </r>
  <r>
    <s v="FT"/>
    <x v="43"/>
    <x v="5"/>
    <n v="0"/>
  </r>
  <r>
    <s v="FT"/>
    <x v="6"/>
    <x v="5"/>
    <n v="306.12"/>
  </r>
  <r>
    <s v="FT"/>
    <x v="7"/>
    <x v="5"/>
    <n v="517.84"/>
  </r>
  <r>
    <s v="FT"/>
    <x v="8"/>
    <x v="5"/>
    <n v="0"/>
  </r>
  <r>
    <s v="FT"/>
    <x v="9"/>
    <x v="5"/>
    <n v="0.15"/>
  </r>
  <r>
    <s v="FT"/>
    <x v="10"/>
    <x v="5"/>
    <n v="420.96000000000004"/>
  </r>
  <r>
    <s v="FT"/>
    <x v="11"/>
    <x v="5"/>
    <n v="136.78"/>
  </r>
  <r>
    <s v="FT"/>
    <x v="12"/>
    <x v="5"/>
    <n v="476.85"/>
  </r>
  <r>
    <s v="FT"/>
    <x v="13"/>
    <x v="5"/>
    <n v="465.55"/>
  </r>
  <r>
    <s v="FT"/>
    <x v="14"/>
    <x v="5"/>
    <n v="449.33"/>
  </r>
  <r>
    <s v="FT"/>
    <x v="16"/>
    <x v="5"/>
    <n v="166.79999999999998"/>
  </r>
  <r>
    <s v="FT"/>
    <x v="20"/>
    <x v="5"/>
    <n v="0"/>
  </r>
  <r>
    <s v="FT"/>
    <x v="21"/>
    <x v="5"/>
    <n v="0"/>
  </r>
  <r>
    <s v="FT"/>
    <x v="28"/>
    <x v="5"/>
    <n v="-8.92"/>
  </r>
  <r>
    <s v="FT"/>
    <x v="31"/>
    <x v="5"/>
    <n v="44.79"/>
  </r>
  <r>
    <s v="FT"/>
    <x v="32"/>
    <x v="5"/>
    <n v="0"/>
  </r>
  <r>
    <s v="FT"/>
    <x v="34"/>
    <x v="5"/>
    <n v="0"/>
  </r>
  <r>
    <s v="FT"/>
    <x v="42"/>
    <x v="6"/>
    <n v="0"/>
  </r>
  <r>
    <s v="FT"/>
    <x v="43"/>
    <x v="6"/>
    <n v="0"/>
  </r>
  <r>
    <s v="FT"/>
    <x v="6"/>
    <x v="6"/>
    <n v="315.08"/>
  </r>
  <r>
    <s v="FT"/>
    <x v="7"/>
    <x v="6"/>
    <n v="517.84"/>
  </r>
  <r>
    <s v="FT"/>
    <x v="8"/>
    <x v="6"/>
    <n v="0"/>
  </r>
  <r>
    <s v="FT"/>
    <x v="9"/>
    <x v="6"/>
    <n v="0.15"/>
  </r>
  <r>
    <s v="FT"/>
    <x v="10"/>
    <x v="6"/>
    <n v="420.96000000000004"/>
  </r>
  <r>
    <s v="FT"/>
    <x v="11"/>
    <x v="6"/>
    <n v="136.78"/>
  </r>
  <r>
    <s v="FT"/>
    <x v="12"/>
    <x v="6"/>
    <n v="476.85"/>
  </r>
  <r>
    <s v="FT"/>
    <x v="13"/>
    <x v="6"/>
    <n v="465.55"/>
  </r>
  <r>
    <s v="FT"/>
    <x v="14"/>
    <x v="6"/>
    <n v="449.33"/>
  </r>
  <r>
    <s v="FT"/>
    <x v="16"/>
    <x v="6"/>
    <n v="167.58"/>
  </r>
  <r>
    <s v="FT"/>
    <x v="20"/>
    <x v="6"/>
    <n v="0"/>
  </r>
  <r>
    <s v="FT"/>
    <x v="21"/>
    <x v="6"/>
    <n v="0"/>
  </r>
  <r>
    <s v="FT"/>
    <x v="28"/>
    <x v="6"/>
    <n v="-8.92"/>
  </r>
  <r>
    <s v="FT"/>
    <x v="31"/>
    <x v="6"/>
    <n v="44.79"/>
  </r>
  <r>
    <s v="FT"/>
    <x v="32"/>
    <x v="6"/>
    <n v="0"/>
  </r>
  <r>
    <s v="FT"/>
    <x v="34"/>
    <x v="6"/>
    <n v="0"/>
  </r>
  <r>
    <s v="FT"/>
    <x v="42"/>
    <x v="7"/>
    <n v="0"/>
  </r>
  <r>
    <s v="FT"/>
    <x v="43"/>
    <x v="7"/>
    <n v="0"/>
  </r>
  <r>
    <s v="FT"/>
    <x v="6"/>
    <x v="7"/>
    <n v="315.08"/>
  </r>
  <r>
    <s v="FT"/>
    <x v="7"/>
    <x v="7"/>
    <n v="517.84"/>
  </r>
  <r>
    <s v="FT"/>
    <x v="8"/>
    <x v="7"/>
    <n v="0"/>
  </r>
  <r>
    <s v="FT"/>
    <x v="9"/>
    <x v="7"/>
    <n v="0.15"/>
  </r>
  <r>
    <s v="FT"/>
    <x v="10"/>
    <x v="7"/>
    <n v="420.96000000000004"/>
  </r>
  <r>
    <s v="FT"/>
    <x v="11"/>
    <x v="7"/>
    <n v="136.78"/>
  </r>
  <r>
    <s v="FT"/>
    <x v="12"/>
    <x v="7"/>
    <n v="476.85"/>
  </r>
  <r>
    <s v="FT"/>
    <x v="13"/>
    <x v="7"/>
    <n v="465.55"/>
  </r>
  <r>
    <s v="FT"/>
    <x v="14"/>
    <x v="7"/>
    <n v="449.33"/>
  </r>
  <r>
    <s v="FT"/>
    <x v="16"/>
    <x v="7"/>
    <n v="167.58"/>
  </r>
  <r>
    <s v="FT"/>
    <x v="20"/>
    <x v="7"/>
    <n v="0"/>
  </r>
  <r>
    <s v="FT"/>
    <x v="21"/>
    <x v="7"/>
    <n v="0"/>
  </r>
  <r>
    <s v="FT"/>
    <x v="28"/>
    <x v="7"/>
    <n v="-8.92"/>
  </r>
  <r>
    <s v="FT"/>
    <x v="31"/>
    <x v="7"/>
    <n v="44.79"/>
  </r>
  <r>
    <s v="FT"/>
    <x v="32"/>
    <x v="7"/>
    <n v="0"/>
  </r>
  <r>
    <s v="FT"/>
    <x v="34"/>
    <x v="7"/>
    <n v="0"/>
  </r>
  <r>
    <s v="FT"/>
    <x v="42"/>
    <x v="8"/>
    <n v="0"/>
  </r>
  <r>
    <s v="FT"/>
    <x v="43"/>
    <x v="8"/>
    <n v="0"/>
  </r>
  <r>
    <s v="FT"/>
    <x v="6"/>
    <x v="8"/>
    <n v="315.08"/>
  </r>
  <r>
    <s v="FT"/>
    <x v="7"/>
    <x v="8"/>
    <n v="517.84"/>
  </r>
  <r>
    <s v="FT"/>
    <x v="8"/>
    <x v="8"/>
    <n v="0"/>
  </r>
  <r>
    <s v="FT"/>
    <x v="9"/>
    <x v="8"/>
    <n v="0.15"/>
  </r>
  <r>
    <s v="FT"/>
    <x v="10"/>
    <x v="8"/>
    <n v="420.96000000000004"/>
  </r>
  <r>
    <s v="FT"/>
    <x v="11"/>
    <x v="8"/>
    <n v="136.78"/>
  </r>
  <r>
    <s v="FT"/>
    <x v="12"/>
    <x v="8"/>
    <n v="476.85"/>
  </r>
  <r>
    <s v="FT"/>
    <x v="13"/>
    <x v="8"/>
    <n v="465.55"/>
  </r>
  <r>
    <s v="FT"/>
    <x v="14"/>
    <x v="8"/>
    <n v="449.33"/>
  </r>
  <r>
    <s v="FT"/>
    <x v="16"/>
    <x v="8"/>
    <n v="167.58"/>
  </r>
  <r>
    <s v="FT"/>
    <x v="20"/>
    <x v="8"/>
    <n v="0"/>
  </r>
  <r>
    <s v="FT"/>
    <x v="21"/>
    <x v="8"/>
    <n v="0"/>
  </r>
  <r>
    <s v="FT"/>
    <x v="28"/>
    <x v="8"/>
    <n v="-8.92"/>
  </r>
  <r>
    <s v="FT"/>
    <x v="31"/>
    <x v="8"/>
    <n v="44.79"/>
  </r>
  <r>
    <s v="FT"/>
    <x v="32"/>
    <x v="8"/>
    <n v="0"/>
  </r>
  <r>
    <s v="FT"/>
    <x v="34"/>
    <x v="8"/>
    <n v="0"/>
  </r>
  <r>
    <s v="FT"/>
    <x v="42"/>
    <x v="9"/>
    <n v="0"/>
  </r>
  <r>
    <s v="FT"/>
    <x v="43"/>
    <x v="9"/>
    <n v="0"/>
  </r>
  <r>
    <s v="FT"/>
    <x v="6"/>
    <x v="9"/>
    <n v="339.71000000000004"/>
  </r>
  <r>
    <s v="FT"/>
    <x v="7"/>
    <x v="9"/>
    <n v="517.84"/>
  </r>
  <r>
    <s v="FT"/>
    <x v="8"/>
    <x v="9"/>
    <n v="0"/>
  </r>
  <r>
    <s v="FT"/>
    <x v="9"/>
    <x v="9"/>
    <n v="0.15"/>
  </r>
  <r>
    <s v="FT"/>
    <x v="10"/>
    <x v="9"/>
    <n v="420.96000000000004"/>
  </r>
  <r>
    <s v="FT"/>
    <x v="11"/>
    <x v="9"/>
    <n v="136.78"/>
  </r>
  <r>
    <s v="FT"/>
    <x v="12"/>
    <x v="9"/>
    <n v="476.85"/>
  </r>
  <r>
    <s v="FT"/>
    <x v="13"/>
    <x v="9"/>
    <n v="465.55"/>
  </r>
  <r>
    <s v="FT"/>
    <x v="14"/>
    <x v="9"/>
    <n v="449.33"/>
  </r>
  <r>
    <s v="FT"/>
    <x v="16"/>
    <x v="9"/>
    <n v="168.67000000000002"/>
  </r>
  <r>
    <s v="FT"/>
    <x v="20"/>
    <x v="9"/>
    <n v="0"/>
  </r>
  <r>
    <s v="FT"/>
    <x v="21"/>
    <x v="9"/>
    <n v="0"/>
  </r>
  <r>
    <s v="FT"/>
    <x v="28"/>
    <x v="9"/>
    <n v="-8.92"/>
  </r>
  <r>
    <s v="FT"/>
    <x v="31"/>
    <x v="9"/>
    <n v="44.82"/>
  </r>
  <r>
    <s v="FT"/>
    <x v="32"/>
    <x v="9"/>
    <n v="0"/>
  </r>
  <r>
    <s v="FT"/>
    <x v="34"/>
    <x v="9"/>
    <n v="0"/>
  </r>
  <r>
    <s v="FT"/>
    <x v="42"/>
    <x v="10"/>
    <n v="0"/>
  </r>
  <r>
    <s v="FT"/>
    <x v="43"/>
    <x v="10"/>
    <n v="0"/>
  </r>
  <r>
    <s v="FT"/>
    <x v="6"/>
    <x v="10"/>
    <n v="375.32"/>
  </r>
  <r>
    <s v="FT"/>
    <x v="7"/>
    <x v="10"/>
    <n v="517.84"/>
  </r>
  <r>
    <s v="FT"/>
    <x v="8"/>
    <x v="10"/>
    <n v="0"/>
  </r>
  <r>
    <s v="FT"/>
    <x v="9"/>
    <x v="10"/>
    <n v="0.15"/>
  </r>
  <r>
    <s v="FT"/>
    <x v="10"/>
    <x v="10"/>
    <n v="420.96000000000004"/>
  </r>
  <r>
    <s v="FT"/>
    <x v="11"/>
    <x v="10"/>
    <n v="136.78"/>
  </r>
  <r>
    <s v="FT"/>
    <x v="12"/>
    <x v="10"/>
    <n v="476.85"/>
  </r>
  <r>
    <s v="FT"/>
    <x v="13"/>
    <x v="10"/>
    <n v="465.55"/>
  </r>
  <r>
    <s v="FT"/>
    <x v="14"/>
    <x v="10"/>
    <n v="449.33"/>
  </r>
  <r>
    <s v="FT"/>
    <x v="16"/>
    <x v="10"/>
    <n v="169.54"/>
  </r>
  <r>
    <s v="FT"/>
    <x v="20"/>
    <x v="10"/>
    <n v="0"/>
  </r>
  <r>
    <s v="FT"/>
    <x v="21"/>
    <x v="10"/>
    <n v="0"/>
  </r>
  <r>
    <s v="FT"/>
    <x v="28"/>
    <x v="10"/>
    <n v="-8.92"/>
  </r>
  <r>
    <s v="FT"/>
    <x v="31"/>
    <x v="10"/>
    <n v="44.88"/>
  </r>
  <r>
    <s v="FT"/>
    <x v="32"/>
    <x v="10"/>
    <n v="0"/>
  </r>
  <r>
    <s v="FT"/>
    <x v="34"/>
    <x v="10"/>
    <n v="0"/>
  </r>
  <r>
    <s v="FT"/>
    <x v="42"/>
    <x v="11"/>
    <n v="0"/>
  </r>
  <r>
    <s v="FT"/>
    <x v="43"/>
    <x v="11"/>
    <n v="0"/>
  </r>
  <r>
    <s v="FT"/>
    <x v="6"/>
    <x v="11"/>
    <n v="386.78"/>
  </r>
  <r>
    <s v="FT"/>
    <x v="7"/>
    <x v="11"/>
    <n v="517.84"/>
  </r>
  <r>
    <s v="FT"/>
    <x v="8"/>
    <x v="11"/>
    <n v="0"/>
  </r>
  <r>
    <s v="FT"/>
    <x v="9"/>
    <x v="11"/>
    <n v="0.15"/>
  </r>
  <r>
    <s v="FT"/>
    <x v="10"/>
    <x v="11"/>
    <n v="420.96000000000004"/>
  </r>
  <r>
    <s v="FT"/>
    <x v="11"/>
    <x v="11"/>
    <n v="136.78"/>
  </r>
  <r>
    <s v="FT"/>
    <x v="12"/>
    <x v="11"/>
    <n v="476.85"/>
  </r>
  <r>
    <s v="FT"/>
    <x v="13"/>
    <x v="11"/>
    <n v="465.55"/>
  </r>
  <r>
    <s v="FT"/>
    <x v="14"/>
    <x v="11"/>
    <n v="449.33"/>
  </r>
  <r>
    <s v="FT"/>
    <x v="16"/>
    <x v="11"/>
    <n v="170.02"/>
  </r>
  <r>
    <s v="FT"/>
    <x v="20"/>
    <x v="11"/>
    <n v="0"/>
  </r>
  <r>
    <s v="FT"/>
    <x v="21"/>
    <x v="11"/>
    <n v="0"/>
  </r>
  <r>
    <s v="FT"/>
    <x v="28"/>
    <x v="11"/>
    <n v="-8.92"/>
  </r>
  <r>
    <s v="FT"/>
    <x v="31"/>
    <x v="11"/>
    <n v="44.9"/>
  </r>
  <r>
    <s v="FT"/>
    <x v="32"/>
    <x v="11"/>
    <n v="0"/>
  </r>
  <r>
    <s v="FT"/>
    <x v="34"/>
    <x v="11"/>
    <n v="0"/>
  </r>
  <r>
    <s v="FI"/>
    <x v="4"/>
    <x v="0"/>
    <n v="93.96"/>
  </r>
  <r>
    <s v="FI"/>
    <x v="6"/>
    <x v="0"/>
    <n v="809.73"/>
  </r>
  <r>
    <s v="FI"/>
    <x v="7"/>
    <x v="0"/>
    <n v="1660.87"/>
  </r>
  <r>
    <s v="FI"/>
    <x v="9"/>
    <x v="0"/>
    <n v="1358.47"/>
  </r>
  <r>
    <s v="FI"/>
    <x v="10"/>
    <x v="0"/>
    <n v="24.22"/>
  </r>
  <r>
    <s v="FI"/>
    <x v="11"/>
    <x v="0"/>
    <n v="34.450000000000003"/>
  </r>
  <r>
    <s v="FI"/>
    <x v="14"/>
    <x v="0"/>
    <n v="882.61"/>
  </r>
  <r>
    <s v="FI"/>
    <x v="16"/>
    <x v="0"/>
    <n v="660.48"/>
  </r>
  <r>
    <s v="FI"/>
    <x v="18"/>
    <x v="0"/>
    <n v="55.87"/>
  </r>
  <r>
    <s v="FI"/>
    <x v="19"/>
    <x v="0"/>
    <n v="0"/>
  </r>
  <r>
    <s v="FI"/>
    <x v="20"/>
    <x v="0"/>
    <n v="190.84"/>
  </r>
  <r>
    <s v="FI"/>
    <x v="22"/>
    <x v="0"/>
    <n v="0"/>
  </r>
  <r>
    <s v="FI"/>
    <x v="23"/>
    <x v="0"/>
    <n v="0"/>
  </r>
  <r>
    <s v="FI"/>
    <x v="25"/>
    <x v="0"/>
    <n v="7.69"/>
  </r>
  <r>
    <s v="FI"/>
    <x v="27"/>
    <x v="0"/>
    <n v="-182.42"/>
  </r>
  <r>
    <s v="FI"/>
    <x v="28"/>
    <x v="0"/>
    <n v="104.78999999999999"/>
  </r>
  <r>
    <s v="FI"/>
    <x v="29"/>
    <x v="0"/>
    <n v="628.94000000000005"/>
  </r>
  <r>
    <s v="FI"/>
    <x v="30"/>
    <x v="0"/>
    <n v="-1.1000000000000001"/>
  </r>
  <r>
    <s v="FI"/>
    <x v="31"/>
    <x v="0"/>
    <n v="11.1"/>
  </r>
  <r>
    <s v="FI"/>
    <x v="32"/>
    <x v="0"/>
    <n v="0"/>
  </r>
  <r>
    <s v="FI"/>
    <x v="33"/>
    <x v="0"/>
    <n v="0"/>
  </r>
  <r>
    <s v="FI"/>
    <x v="34"/>
    <x v="0"/>
    <n v="0"/>
  </r>
  <r>
    <s v="FI"/>
    <x v="44"/>
    <x v="0"/>
    <n v="0"/>
  </r>
  <r>
    <s v="FI"/>
    <x v="35"/>
    <x v="0"/>
    <n v="0"/>
  </r>
  <r>
    <s v="FI"/>
    <x v="45"/>
    <x v="0"/>
    <n v="0"/>
  </r>
  <r>
    <s v="FI"/>
    <x v="36"/>
    <x v="0"/>
    <n v="131.49"/>
  </r>
  <r>
    <s v="FI"/>
    <x v="37"/>
    <x v="0"/>
    <n v="247.83"/>
  </r>
  <r>
    <s v="FI"/>
    <x v="40"/>
    <x v="0"/>
    <n v="-20.599999999999994"/>
  </r>
  <r>
    <s v="FI"/>
    <x v="4"/>
    <x v="1"/>
    <n v="93.96"/>
  </r>
  <r>
    <s v="FI"/>
    <x v="6"/>
    <x v="1"/>
    <n v="809.73"/>
  </r>
  <r>
    <s v="FI"/>
    <x v="7"/>
    <x v="1"/>
    <n v="1660.87"/>
  </r>
  <r>
    <s v="FI"/>
    <x v="9"/>
    <x v="1"/>
    <n v="1358.47"/>
  </r>
  <r>
    <s v="FI"/>
    <x v="10"/>
    <x v="1"/>
    <n v="24.22"/>
  </r>
  <r>
    <s v="FI"/>
    <x v="11"/>
    <x v="1"/>
    <n v="34.450000000000003"/>
  </r>
  <r>
    <s v="FI"/>
    <x v="14"/>
    <x v="1"/>
    <n v="882.61"/>
  </r>
  <r>
    <s v="FI"/>
    <x v="16"/>
    <x v="1"/>
    <n v="660.48"/>
  </r>
  <r>
    <s v="FI"/>
    <x v="18"/>
    <x v="1"/>
    <n v="55.87"/>
  </r>
  <r>
    <s v="FI"/>
    <x v="19"/>
    <x v="1"/>
    <n v="0"/>
  </r>
  <r>
    <s v="FI"/>
    <x v="20"/>
    <x v="1"/>
    <n v="190.84"/>
  </r>
  <r>
    <s v="FI"/>
    <x v="22"/>
    <x v="1"/>
    <n v="0"/>
  </r>
  <r>
    <s v="FI"/>
    <x v="23"/>
    <x v="1"/>
    <n v="0"/>
  </r>
  <r>
    <s v="FI"/>
    <x v="25"/>
    <x v="1"/>
    <n v="7.69"/>
  </r>
  <r>
    <s v="FI"/>
    <x v="27"/>
    <x v="1"/>
    <n v="-182.42"/>
  </r>
  <r>
    <s v="FI"/>
    <x v="28"/>
    <x v="1"/>
    <n v="104.78999999999999"/>
  </r>
  <r>
    <s v="FI"/>
    <x v="29"/>
    <x v="1"/>
    <n v="629.21"/>
  </r>
  <r>
    <s v="FI"/>
    <x v="30"/>
    <x v="1"/>
    <n v="-1.1000000000000001"/>
  </r>
  <r>
    <s v="FI"/>
    <x v="31"/>
    <x v="1"/>
    <n v="11.1"/>
  </r>
  <r>
    <s v="FI"/>
    <x v="32"/>
    <x v="1"/>
    <n v="0"/>
  </r>
  <r>
    <s v="FI"/>
    <x v="33"/>
    <x v="1"/>
    <n v="0"/>
  </r>
  <r>
    <s v="FI"/>
    <x v="34"/>
    <x v="1"/>
    <n v="0"/>
  </r>
  <r>
    <s v="FI"/>
    <x v="44"/>
    <x v="1"/>
    <n v="0"/>
  </r>
  <r>
    <s v="FI"/>
    <x v="35"/>
    <x v="1"/>
    <n v="0"/>
  </r>
  <r>
    <s v="FI"/>
    <x v="45"/>
    <x v="1"/>
    <n v="0"/>
  </r>
  <r>
    <s v="FI"/>
    <x v="36"/>
    <x v="1"/>
    <n v="131.49"/>
  </r>
  <r>
    <s v="FI"/>
    <x v="37"/>
    <x v="1"/>
    <n v="247.83"/>
  </r>
  <r>
    <s v="FI"/>
    <x v="40"/>
    <x v="1"/>
    <n v="-20.599999999999994"/>
  </r>
  <r>
    <s v="FI"/>
    <x v="4"/>
    <x v="2"/>
    <n v="93.96"/>
  </r>
  <r>
    <s v="FI"/>
    <x v="6"/>
    <x v="2"/>
    <n v="809.73"/>
  </r>
  <r>
    <s v="FI"/>
    <x v="7"/>
    <x v="2"/>
    <n v="1660.87"/>
  </r>
  <r>
    <s v="FI"/>
    <x v="9"/>
    <x v="2"/>
    <n v="1358.47"/>
  </r>
  <r>
    <s v="FI"/>
    <x v="10"/>
    <x v="2"/>
    <n v="24.22"/>
  </r>
  <r>
    <s v="FI"/>
    <x v="11"/>
    <x v="2"/>
    <n v="34.51"/>
  </r>
  <r>
    <s v="FI"/>
    <x v="14"/>
    <x v="2"/>
    <n v="882.61"/>
  </r>
  <r>
    <s v="FI"/>
    <x v="16"/>
    <x v="2"/>
    <n v="660.48"/>
  </r>
  <r>
    <s v="FI"/>
    <x v="18"/>
    <x v="2"/>
    <n v="55.87"/>
  </r>
  <r>
    <s v="FI"/>
    <x v="19"/>
    <x v="2"/>
    <n v="0"/>
  </r>
  <r>
    <s v="FI"/>
    <x v="20"/>
    <x v="2"/>
    <n v="190.84"/>
  </r>
  <r>
    <s v="FI"/>
    <x v="22"/>
    <x v="2"/>
    <n v="0"/>
  </r>
  <r>
    <s v="FI"/>
    <x v="23"/>
    <x v="2"/>
    <n v="0"/>
  </r>
  <r>
    <s v="FI"/>
    <x v="25"/>
    <x v="2"/>
    <n v="7.69"/>
  </r>
  <r>
    <s v="FI"/>
    <x v="27"/>
    <x v="2"/>
    <n v="-182.42"/>
  </r>
  <r>
    <s v="FI"/>
    <x v="28"/>
    <x v="2"/>
    <n v="104.78999999999999"/>
  </r>
  <r>
    <s v="FI"/>
    <x v="29"/>
    <x v="2"/>
    <n v="629.23"/>
  </r>
  <r>
    <s v="FI"/>
    <x v="30"/>
    <x v="2"/>
    <n v="-1.1000000000000001"/>
  </r>
  <r>
    <s v="FI"/>
    <x v="31"/>
    <x v="2"/>
    <n v="11.1"/>
  </r>
  <r>
    <s v="FI"/>
    <x v="32"/>
    <x v="2"/>
    <n v="0"/>
  </r>
  <r>
    <s v="FI"/>
    <x v="33"/>
    <x v="2"/>
    <n v="0"/>
  </r>
  <r>
    <s v="FI"/>
    <x v="34"/>
    <x v="2"/>
    <n v="0"/>
  </r>
  <r>
    <s v="FI"/>
    <x v="44"/>
    <x v="2"/>
    <n v="0"/>
  </r>
  <r>
    <s v="FI"/>
    <x v="35"/>
    <x v="2"/>
    <n v="0"/>
  </r>
  <r>
    <s v="FI"/>
    <x v="45"/>
    <x v="2"/>
    <n v="0"/>
  </r>
  <r>
    <s v="FI"/>
    <x v="36"/>
    <x v="2"/>
    <n v="131.49"/>
  </r>
  <r>
    <s v="FI"/>
    <x v="37"/>
    <x v="2"/>
    <n v="247.83"/>
  </r>
  <r>
    <s v="FI"/>
    <x v="40"/>
    <x v="2"/>
    <n v="-20.599999999999994"/>
  </r>
  <r>
    <s v="FI"/>
    <x v="4"/>
    <x v="3"/>
    <n v="93.96"/>
  </r>
  <r>
    <s v="FI"/>
    <x v="6"/>
    <x v="3"/>
    <n v="809.73"/>
  </r>
  <r>
    <s v="FI"/>
    <x v="7"/>
    <x v="3"/>
    <n v="1627.63"/>
  </r>
  <r>
    <s v="FI"/>
    <x v="9"/>
    <x v="3"/>
    <n v="1358.47"/>
  </r>
  <r>
    <s v="FI"/>
    <x v="10"/>
    <x v="3"/>
    <n v="24.22"/>
  </r>
  <r>
    <s v="FI"/>
    <x v="11"/>
    <x v="3"/>
    <n v="34.51"/>
  </r>
  <r>
    <s v="FI"/>
    <x v="14"/>
    <x v="3"/>
    <n v="882.61"/>
  </r>
  <r>
    <s v="FI"/>
    <x v="16"/>
    <x v="3"/>
    <n v="660.98"/>
  </r>
  <r>
    <s v="FI"/>
    <x v="18"/>
    <x v="3"/>
    <n v="55.87"/>
  </r>
  <r>
    <s v="FI"/>
    <x v="19"/>
    <x v="3"/>
    <n v="0"/>
  </r>
  <r>
    <s v="FI"/>
    <x v="20"/>
    <x v="3"/>
    <n v="190.84"/>
  </r>
  <r>
    <s v="FI"/>
    <x v="22"/>
    <x v="3"/>
    <n v="0"/>
  </r>
  <r>
    <s v="FI"/>
    <x v="23"/>
    <x v="3"/>
    <n v="0"/>
  </r>
  <r>
    <s v="FI"/>
    <x v="25"/>
    <x v="3"/>
    <n v="7.69"/>
  </r>
  <r>
    <s v="FI"/>
    <x v="27"/>
    <x v="3"/>
    <n v="-182.42"/>
  </r>
  <r>
    <s v="FI"/>
    <x v="28"/>
    <x v="3"/>
    <n v="104.78999999999999"/>
  </r>
  <r>
    <s v="FI"/>
    <x v="29"/>
    <x v="3"/>
    <n v="629.49"/>
  </r>
  <r>
    <s v="FI"/>
    <x v="30"/>
    <x v="3"/>
    <n v="-1.1000000000000001"/>
  </r>
  <r>
    <s v="FI"/>
    <x v="31"/>
    <x v="3"/>
    <n v="11.1"/>
  </r>
  <r>
    <s v="FI"/>
    <x v="32"/>
    <x v="3"/>
    <n v="0"/>
  </r>
  <r>
    <s v="FI"/>
    <x v="33"/>
    <x v="3"/>
    <n v="0"/>
  </r>
  <r>
    <s v="FI"/>
    <x v="34"/>
    <x v="3"/>
    <n v="0"/>
  </r>
  <r>
    <s v="FI"/>
    <x v="44"/>
    <x v="3"/>
    <n v="0"/>
  </r>
  <r>
    <s v="FI"/>
    <x v="35"/>
    <x v="3"/>
    <n v="0"/>
  </r>
  <r>
    <s v="FI"/>
    <x v="45"/>
    <x v="3"/>
    <n v="0"/>
  </r>
  <r>
    <s v="FI"/>
    <x v="36"/>
    <x v="3"/>
    <n v="131.49"/>
  </r>
  <r>
    <s v="FI"/>
    <x v="37"/>
    <x v="3"/>
    <n v="247.83"/>
  </r>
  <r>
    <s v="FI"/>
    <x v="40"/>
    <x v="3"/>
    <n v="-20.599999999999994"/>
  </r>
  <r>
    <s v="FI"/>
    <x v="4"/>
    <x v="4"/>
    <n v="93.96"/>
  </r>
  <r>
    <s v="FI"/>
    <x v="6"/>
    <x v="4"/>
    <n v="809.73"/>
  </r>
  <r>
    <s v="FI"/>
    <x v="7"/>
    <x v="4"/>
    <n v="1627.63"/>
  </r>
  <r>
    <s v="FI"/>
    <x v="9"/>
    <x v="4"/>
    <n v="1358.47"/>
  </r>
  <r>
    <s v="FI"/>
    <x v="10"/>
    <x v="4"/>
    <n v="24.22"/>
  </r>
  <r>
    <s v="FI"/>
    <x v="11"/>
    <x v="4"/>
    <n v="34.51"/>
  </r>
  <r>
    <s v="FI"/>
    <x v="14"/>
    <x v="4"/>
    <n v="882.61"/>
  </r>
  <r>
    <s v="FI"/>
    <x v="16"/>
    <x v="4"/>
    <n v="661.43"/>
  </r>
  <r>
    <s v="FI"/>
    <x v="18"/>
    <x v="4"/>
    <n v="55.87"/>
  </r>
  <r>
    <s v="FI"/>
    <x v="19"/>
    <x v="4"/>
    <n v="0"/>
  </r>
  <r>
    <s v="FI"/>
    <x v="20"/>
    <x v="4"/>
    <n v="180.51"/>
  </r>
  <r>
    <s v="FI"/>
    <x v="22"/>
    <x v="4"/>
    <n v="0"/>
  </r>
  <r>
    <s v="FI"/>
    <x v="23"/>
    <x v="4"/>
    <n v="0"/>
  </r>
  <r>
    <s v="FI"/>
    <x v="25"/>
    <x v="4"/>
    <n v="7.69"/>
  </r>
  <r>
    <s v="FI"/>
    <x v="27"/>
    <x v="4"/>
    <n v="-182.42"/>
  </r>
  <r>
    <s v="FI"/>
    <x v="28"/>
    <x v="4"/>
    <n v="104.78999999999999"/>
  </r>
  <r>
    <s v="FI"/>
    <x v="29"/>
    <x v="4"/>
    <n v="629.5200000000001"/>
  </r>
  <r>
    <s v="FI"/>
    <x v="30"/>
    <x v="4"/>
    <n v="-1.1000000000000001"/>
  </r>
  <r>
    <s v="FI"/>
    <x v="31"/>
    <x v="4"/>
    <n v="11.1"/>
  </r>
  <r>
    <s v="FI"/>
    <x v="32"/>
    <x v="4"/>
    <n v="0"/>
  </r>
  <r>
    <s v="FI"/>
    <x v="33"/>
    <x v="4"/>
    <n v="0"/>
  </r>
  <r>
    <s v="FI"/>
    <x v="34"/>
    <x v="4"/>
    <n v="0"/>
  </r>
  <r>
    <s v="FI"/>
    <x v="44"/>
    <x v="4"/>
    <n v="0"/>
  </r>
  <r>
    <s v="FI"/>
    <x v="35"/>
    <x v="4"/>
    <n v="0"/>
  </r>
  <r>
    <s v="FI"/>
    <x v="45"/>
    <x v="4"/>
    <n v="0"/>
  </r>
  <r>
    <s v="FI"/>
    <x v="36"/>
    <x v="4"/>
    <n v="131.49"/>
  </r>
  <r>
    <s v="FI"/>
    <x v="37"/>
    <x v="4"/>
    <n v="247.83"/>
  </r>
  <r>
    <s v="FI"/>
    <x v="40"/>
    <x v="4"/>
    <n v="-20.599999999999994"/>
  </r>
  <r>
    <s v="FI"/>
    <x v="4"/>
    <x v="5"/>
    <n v="93.96"/>
  </r>
  <r>
    <s v="FI"/>
    <x v="6"/>
    <x v="5"/>
    <n v="809.73"/>
  </r>
  <r>
    <s v="FI"/>
    <x v="7"/>
    <x v="5"/>
    <n v="1627.63"/>
  </r>
  <r>
    <s v="FI"/>
    <x v="9"/>
    <x v="5"/>
    <n v="1358.47"/>
  </r>
  <r>
    <s v="FI"/>
    <x v="10"/>
    <x v="5"/>
    <n v="24.22"/>
  </r>
  <r>
    <s v="FI"/>
    <x v="11"/>
    <x v="5"/>
    <n v="34.51"/>
  </r>
  <r>
    <s v="FI"/>
    <x v="14"/>
    <x v="5"/>
    <n v="882.61"/>
  </r>
  <r>
    <s v="FI"/>
    <x v="16"/>
    <x v="5"/>
    <n v="661.57999999999993"/>
  </r>
  <r>
    <s v="FI"/>
    <x v="18"/>
    <x v="5"/>
    <n v="55.87"/>
  </r>
  <r>
    <s v="FI"/>
    <x v="19"/>
    <x v="5"/>
    <n v="0"/>
  </r>
  <r>
    <s v="FI"/>
    <x v="20"/>
    <x v="5"/>
    <n v="0"/>
  </r>
  <r>
    <s v="FI"/>
    <x v="22"/>
    <x v="5"/>
    <n v="0"/>
  </r>
  <r>
    <s v="FI"/>
    <x v="23"/>
    <x v="5"/>
    <n v="0"/>
  </r>
  <r>
    <s v="FI"/>
    <x v="25"/>
    <x v="5"/>
    <n v="7.69"/>
  </r>
  <r>
    <s v="FI"/>
    <x v="27"/>
    <x v="5"/>
    <n v="-182.42"/>
  </r>
  <r>
    <s v="FI"/>
    <x v="28"/>
    <x v="5"/>
    <n v="104.78999999999999"/>
  </r>
  <r>
    <s v="FI"/>
    <x v="29"/>
    <x v="5"/>
    <n v="629.58000000000004"/>
  </r>
  <r>
    <s v="FI"/>
    <x v="30"/>
    <x v="5"/>
    <n v="-1.1000000000000001"/>
  </r>
  <r>
    <s v="FI"/>
    <x v="31"/>
    <x v="5"/>
    <n v="11.1"/>
  </r>
  <r>
    <s v="FI"/>
    <x v="32"/>
    <x v="5"/>
    <n v="0"/>
  </r>
  <r>
    <s v="FI"/>
    <x v="33"/>
    <x v="5"/>
    <n v="0"/>
  </r>
  <r>
    <s v="FI"/>
    <x v="34"/>
    <x v="5"/>
    <n v="0"/>
  </r>
  <r>
    <s v="FI"/>
    <x v="44"/>
    <x v="5"/>
    <n v="0"/>
  </r>
  <r>
    <s v="FI"/>
    <x v="35"/>
    <x v="5"/>
    <n v="0"/>
  </r>
  <r>
    <s v="FI"/>
    <x v="45"/>
    <x v="5"/>
    <n v="0"/>
  </r>
  <r>
    <s v="FI"/>
    <x v="36"/>
    <x v="5"/>
    <n v="131.49"/>
  </r>
  <r>
    <s v="FI"/>
    <x v="37"/>
    <x v="5"/>
    <n v="247.83"/>
  </r>
  <r>
    <s v="FI"/>
    <x v="40"/>
    <x v="5"/>
    <n v="-20.599999999999994"/>
  </r>
  <r>
    <s v="FI"/>
    <x v="4"/>
    <x v="6"/>
    <n v="93.96"/>
  </r>
  <r>
    <s v="FI"/>
    <x v="6"/>
    <x v="6"/>
    <n v="809.73"/>
  </r>
  <r>
    <s v="FI"/>
    <x v="7"/>
    <x v="6"/>
    <n v="1627.63"/>
  </r>
  <r>
    <s v="FI"/>
    <x v="9"/>
    <x v="6"/>
    <n v="1358.47"/>
  </r>
  <r>
    <s v="FI"/>
    <x v="10"/>
    <x v="6"/>
    <n v="24.22"/>
  </r>
  <r>
    <s v="FI"/>
    <x v="11"/>
    <x v="6"/>
    <n v="34.840000000000003"/>
  </r>
  <r>
    <s v="FI"/>
    <x v="14"/>
    <x v="6"/>
    <n v="882.61"/>
  </r>
  <r>
    <s v="FI"/>
    <x v="16"/>
    <x v="6"/>
    <n v="661.57999999999993"/>
  </r>
  <r>
    <s v="FI"/>
    <x v="18"/>
    <x v="6"/>
    <n v="55.87"/>
  </r>
  <r>
    <s v="FI"/>
    <x v="19"/>
    <x v="6"/>
    <n v="0"/>
  </r>
  <r>
    <s v="FI"/>
    <x v="20"/>
    <x v="6"/>
    <n v="0"/>
  </r>
  <r>
    <s v="FI"/>
    <x v="22"/>
    <x v="6"/>
    <n v="0"/>
  </r>
  <r>
    <s v="FI"/>
    <x v="23"/>
    <x v="6"/>
    <n v="0"/>
  </r>
  <r>
    <s v="FI"/>
    <x v="25"/>
    <x v="6"/>
    <n v="7.69"/>
  </r>
  <r>
    <s v="FI"/>
    <x v="27"/>
    <x v="6"/>
    <n v="-182.42"/>
  </r>
  <r>
    <s v="FI"/>
    <x v="28"/>
    <x v="6"/>
    <n v="104.78999999999999"/>
  </r>
  <r>
    <s v="FI"/>
    <x v="29"/>
    <x v="6"/>
    <n v="629.58000000000004"/>
  </r>
  <r>
    <s v="FI"/>
    <x v="30"/>
    <x v="6"/>
    <n v="-1.1000000000000001"/>
  </r>
  <r>
    <s v="FI"/>
    <x v="31"/>
    <x v="6"/>
    <n v="11.1"/>
  </r>
  <r>
    <s v="FI"/>
    <x v="32"/>
    <x v="6"/>
    <n v="0"/>
  </r>
  <r>
    <s v="FI"/>
    <x v="33"/>
    <x v="6"/>
    <n v="0"/>
  </r>
  <r>
    <s v="FI"/>
    <x v="34"/>
    <x v="6"/>
    <n v="0"/>
  </r>
  <r>
    <s v="FI"/>
    <x v="44"/>
    <x v="6"/>
    <n v="0"/>
  </r>
  <r>
    <s v="FI"/>
    <x v="35"/>
    <x v="6"/>
    <n v="0"/>
  </r>
  <r>
    <s v="FI"/>
    <x v="45"/>
    <x v="6"/>
    <n v="0"/>
  </r>
  <r>
    <s v="FI"/>
    <x v="36"/>
    <x v="6"/>
    <n v="131.49"/>
  </r>
  <r>
    <s v="FI"/>
    <x v="37"/>
    <x v="6"/>
    <n v="247.83"/>
  </r>
  <r>
    <s v="FI"/>
    <x v="40"/>
    <x v="6"/>
    <n v="-20.599999999999994"/>
  </r>
  <r>
    <s v="FI"/>
    <x v="4"/>
    <x v="7"/>
    <n v="93.96"/>
  </r>
  <r>
    <s v="FI"/>
    <x v="6"/>
    <x v="7"/>
    <n v="809.73"/>
  </r>
  <r>
    <s v="FI"/>
    <x v="7"/>
    <x v="7"/>
    <n v="1627.63"/>
  </r>
  <r>
    <s v="FI"/>
    <x v="9"/>
    <x v="7"/>
    <n v="1358.47"/>
  </r>
  <r>
    <s v="FI"/>
    <x v="10"/>
    <x v="7"/>
    <n v="24.22"/>
  </r>
  <r>
    <s v="FI"/>
    <x v="11"/>
    <x v="7"/>
    <n v="34.840000000000003"/>
  </r>
  <r>
    <s v="FI"/>
    <x v="14"/>
    <x v="7"/>
    <n v="882.61"/>
  </r>
  <r>
    <s v="FI"/>
    <x v="16"/>
    <x v="7"/>
    <n v="661.57999999999993"/>
  </r>
  <r>
    <s v="FI"/>
    <x v="18"/>
    <x v="7"/>
    <n v="55.87"/>
  </r>
  <r>
    <s v="FI"/>
    <x v="19"/>
    <x v="7"/>
    <n v="0"/>
  </r>
  <r>
    <s v="FI"/>
    <x v="20"/>
    <x v="7"/>
    <n v="0"/>
  </r>
  <r>
    <s v="FI"/>
    <x v="22"/>
    <x v="7"/>
    <n v="0"/>
  </r>
  <r>
    <s v="FI"/>
    <x v="23"/>
    <x v="7"/>
    <n v="0"/>
  </r>
  <r>
    <s v="FI"/>
    <x v="25"/>
    <x v="7"/>
    <n v="7.69"/>
  </r>
  <r>
    <s v="FI"/>
    <x v="27"/>
    <x v="7"/>
    <n v="-182.42"/>
  </r>
  <r>
    <s v="FI"/>
    <x v="28"/>
    <x v="7"/>
    <n v="104.78999999999999"/>
  </r>
  <r>
    <s v="FI"/>
    <x v="29"/>
    <x v="7"/>
    <n v="629.58000000000004"/>
  </r>
  <r>
    <s v="FI"/>
    <x v="30"/>
    <x v="7"/>
    <n v="-1.1000000000000001"/>
  </r>
  <r>
    <s v="FI"/>
    <x v="31"/>
    <x v="7"/>
    <n v="11.1"/>
  </r>
  <r>
    <s v="FI"/>
    <x v="32"/>
    <x v="7"/>
    <n v="0"/>
  </r>
  <r>
    <s v="FI"/>
    <x v="33"/>
    <x v="7"/>
    <n v="0"/>
  </r>
  <r>
    <s v="FI"/>
    <x v="34"/>
    <x v="7"/>
    <n v="0"/>
  </r>
  <r>
    <s v="FI"/>
    <x v="44"/>
    <x v="7"/>
    <n v="0"/>
  </r>
  <r>
    <s v="FI"/>
    <x v="35"/>
    <x v="7"/>
    <n v="0"/>
  </r>
  <r>
    <s v="FI"/>
    <x v="45"/>
    <x v="7"/>
    <n v="0"/>
  </r>
  <r>
    <s v="FI"/>
    <x v="36"/>
    <x v="7"/>
    <n v="131.49"/>
  </r>
  <r>
    <s v="FI"/>
    <x v="37"/>
    <x v="7"/>
    <n v="247.83"/>
  </r>
  <r>
    <s v="FI"/>
    <x v="40"/>
    <x v="7"/>
    <n v="-20.599999999999994"/>
  </r>
  <r>
    <s v="FI"/>
    <x v="4"/>
    <x v="8"/>
    <n v="93.96"/>
  </r>
  <r>
    <s v="FI"/>
    <x v="6"/>
    <x v="8"/>
    <n v="809.73"/>
  </r>
  <r>
    <s v="FI"/>
    <x v="7"/>
    <x v="8"/>
    <n v="1627.63"/>
  </r>
  <r>
    <s v="FI"/>
    <x v="9"/>
    <x v="8"/>
    <n v="1358.47"/>
  </r>
  <r>
    <s v="FI"/>
    <x v="10"/>
    <x v="8"/>
    <n v="24.22"/>
  </r>
  <r>
    <s v="FI"/>
    <x v="11"/>
    <x v="8"/>
    <n v="34.840000000000003"/>
  </r>
  <r>
    <s v="FI"/>
    <x v="14"/>
    <x v="8"/>
    <n v="882.61"/>
  </r>
  <r>
    <s v="FI"/>
    <x v="16"/>
    <x v="8"/>
    <n v="661.57999999999993"/>
  </r>
  <r>
    <s v="FI"/>
    <x v="18"/>
    <x v="8"/>
    <n v="55.87"/>
  </r>
  <r>
    <s v="FI"/>
    <x v="19"/>
    <x v="8"/>
    <n v="0"/>
  </r>
  <r>
    <s v="FI"/>
    <x v="20"/>
    <x v="8"/>
    <n v="0"/>
  </r>
  <r>
    <s v="FI"/>
    <x v="22"/>
    <x v="8"/>
    <n v="0"/>
  </r>
  <r>
    <s v="FI"/>
    <x v="23"/>
    <x v="8"/>
    <n v="0"/>
  </r>
  <r>
    <s v="FI"/>
    <x v="25"/>
    <x v="8"/>
    <n v="7.69"/>
  </r>
  <r>
    <s v="FI"/>
    <x v="27"/>
    <x v="8"/>
    <n v="-182.42"/>
  </r>
  <r>
    <s v="FI"/>
    <x v="28"/>
    <x v="8"/>
    <n v="50.53"/>
  </r>
  <r>
    <s v="FI"/>
    <x v="29"/>
    <x v="8"/>
    <n v="629.58000000000004"/>
  </r>
  <r>
    <s v="FI"/>
    <x v="30"/>
    <x v="8"/>
    <n v="-1.1000000000000001"/>
  </r>
  <r>
    <s v="FI"/>
    <x v="31"/>
    <x v="8"/>
    <n v="11.1"/>
  </r>
  <r>
    <s v="FI"/>
    <x v="32"/>
    <x v="8"/>
    <n v="0"/>
  </r>
  <r>
    <s v="FI"/>
    <x v="33"/>
    <x v="8"/>
    <n v="0"/>
  </r>
  <r>
    <s v="FI"/>
    <x v="34"/>
    <x v="8"/>
    <n v="0"/>
  </r>
  <r>
    <s v="FI"/>
    <x v="44"/>
    <x v="8"/>
    <n v="0"/>
  </r>
  <r>
    <s v="FI"/>
    <x v="35"/>
    <x v="8"/>
    <n v="0"/>
  </r>
  <r>
    <s v="FI"/>
    <x v="45"/>
    <x v="8"/>
    <n v="0"/>
  </r>
  <r>
    <s v="FI"/>
    <x v="36"/>
    <x v="8"/>
    <n v="131.49"/>
  </r>
  <r>
    <s v="FI"/>
    <x v="37"/>
    <x v="8"/>
    <n v="247.83"/>
  </r>
  <r>
    <s v="FI"/>
    <x v="40"/>
    <x v="8"/>
    <n v="-20.599999999999994"/>
  </r>
  <r>
    <s v="FI"/>
    <x v="4"/>
    <x v="9"/>
    <n v="93.96"/>
  </r>
  <r>
    <s v="FI"/>
    <x v="6"/>
    <x v="9"/>
    <n v="809.73"/>
  </r>
  <r>
    <s v="FI"/>
    <x v="7"/>
    <x v="9"/>
    <n v="1627.63"/>
  </r>
  <r>
    <s v="FI"/>
    <x v="9"/>
    <x v="9"/>
    <n v="1358.47"/>
  </r>
  <r>
    <s v="FI"/>
    <x v="10"/>
    <x v="9"/>
    <n v="24.22"/>
  </r>
  <r>
    <s v="FI"/>
    <x v="11"/>
    <x v="9"/>
    <n v="34.840000000000003"/>
  </r>
  <r>
    <s v="FI"/>
    <x v="14"/>
    <x v="9"/>
    <n v="882.61"/>
  </r>
  <r>
    <s v="FI"/>
    <x v="16"/>
    <x v="9"/>
    <n v="661.57999999999993"/>
  </r>
  <r>
    <s v="FI"/>
    <x v="18"/>
    <x v="9"/>
    <n v="55.87"/>
  </r>
  <r>
    <s v="FI"/>
    <x v="19"/>
    <x v="9"/>
    <n v="0"/>
  </r>
  <r>
    <s v="FI"/>
    <x v="20"/>
    <x v="9"/>
    <n v="0"/>
  </r>
  <r>
    <s v="FI"/>
    <x v="22"/>
    <x v="9"/>
    <n v="0"/>
  </r>
  <r>
    <s v="FI"/>
    <x v="23"/>
    <x v="9"/>
    <n v="0"/>
  </r>
  <r>
    <s v="FI"/>
    <x v="25"/>
    <x v="9"/>
    <n v="7.69"/>
  </r>
  <r>
    <s v="FI"/>
    <x v="27"/>
    <x v="9"/>
    <n v="-182.42"/>
  </r>
  <r>
    <s v="FI"/>
    <x v="28"/>
    <x v="9"/>
    <n v="49.67"/>
  </r>
  <r>
    <s v="FI"/>
    <x v="29"/>
    <x v="9"/>
    <n v="629.6"/>
  </r>
  <r>
    <s v="FI"/>
    <x v="30"/>
    <x v="9"/>
    <n v="-1.1000000000000001"/>
  </r>
  <r>
    <s v="FI"/>
    <x v="31"/>
    <x v="9"/>
    <n v="11.1"/>
  </r>
  <r>
    <s v="FI"/>
    <x v="32"/>
    <x v="9"/>
    <n v="0"/>
  </r>
  <r>
    <s v="FI"/>
    <x v="33"/>
    <x v="9"/>
    <n v="0"/>
  </r>
  <r>
    <s v="FI"/>
    <x v="34"/>
    <x v="9"/>
    <n v="0"/>
  </r>
  <r>
    <s v="FI"/>
    <x v="44"/>
    <x v="9"/>
    <n v="0"/>
  </r>
  <r>
    <s v="FI"/>
    <x v="35"/>
    <x v="9"/>
    <n v="0"/>
  </r>
  <r>
    <s v="FI"/>
    <x v="45"/>
    <x v="9"/>
    <n v="0"/>
  </r>
  <r>
    <s v="FI"/>
    <x v="36"/>
    <x v="9"/>
    <n v="131.49"/>
  </r>
  <r>
    <s v="FI"/>
    <x v="37"/>
    <x v="9"/>
    <n v="247.83"/>
  </r>
  <r>
    <s v="FI"/>
    <x v="40"/>
    <x v="9"/>
    <n v="-20.599999999999994"/>
  </r>
  <r>
    <s v="FI"/>
    <x v="4"/>
    <x v="10"/>
    <n v="93.96"/>
  </r>
  <r>
    <s v="FI"/>
    <x v="6"/>
    <x v="10"/>
    <n v="809.73"/>
  </r>
  <r>
    <s v="FI"/>
    <x v="7"/>
    <x v="10"/>
    <n v="1627.63"/>
  </r>
  <r>
    <s v="FI"/>
    <x v="9"/>
    <x v="10"/>
    <n v="1358.47"/>
  </r>
  <r>
    <s v="FI"/>
    <x v="10"/>
    <x v="10"/>
    <n v="40.72"/>
  </r>
  <r>
    <s v="FI"/>
    <x v="11"/>
    <x v="10"/>
    <n v="34.840000000000003"/>
  </r>
  <r>
    <s v="FI"/>
    <x v="14"/>
    <x v="10"/>
    <n v="882.61"/>
  </r>
  <r>
    <s v="FI"/>
    <x v="16"/>
    <x v="10"/>
    <n v="661.57999999999993"/>
  </r>
  <r>
    <s v="FI"/>
    <x v="18"/>
    <x v="10"/>
    <n v="55.87"/>
  </r>
  <r>
    <s v="FI"/>
    <x v="19"/>
    <x v="10"/>
    <n v="0"/>
  </r>
  <r>
    <s v="FI"/>
    <x v="20"/>
    <x v="10"/>
    <n v="0"/>
  </r>
  <r>
    <s v="FI"/>
    <x v="22"/>
    <x v="10"/>
    <n v="0"/>
  </r>
  <r>
    <s v="FI"/>
    <x v="23"/>
    <x v="10"/>
    <n v="0"/>
  </r>
  <r>
    <s v="FI"/>
    <x v="25"/>
    <x v="10"/>
    <n v="7.69"/>
  </r>
  <r>
    <s v="FI"/>
    <x v="27"/>
    <x v="10"/>
    <n v="-182.42"/>
  </r>
  <r>
    <s v="FI"/>
    <x v="28"/>
    <x v="10"/>
    <n v="49.67"/>
  </r>
  <r>
    <s v="FI"/>
    <x v="29"/>
    <x v="10"/>
    <n v="629.62"/>
  </r>
  <r>
    <s v="FI"/>
    <x v="30"/>
    <x v="10"/>
    <n v="-1.1000000000000001"/>
  </r>
  <r>
    <s v="FI"/>
    <x v="31"/>
    <x v="10"/>
    <n v="11.1"/>
  </r>
  <r>
    <s v="FI"/>
    <x v="32"/>
    <x v="10"/>
    <n v="0"/>
  </r>
  <r>
    <s v="FI"/>
    <x v="33"/>
    <x v="10"/>
    <n v="0"/>
  </r>
  <r>
    <s v="FI"/>
    <x v="34"/>
    <x v="10"/>
    <n v="0"/>
  </r>
  <r>
    <s v="FI"/>
    <x v="44"/>
    <x v="10"/>
    <n v="0"/>
  </r>
  <r>
    <s v="FI"/>
    <x v="35"/>
    <x v="10"/>
    <n v="0"/>
  </r>
  <r>
    <s v="FI"/>
    <x v="45"/>
    <x v="10"/>
    <n v="0"/>
  </r>
  <r>
    <s v="FI"/>
    <x v="36"/>
    <x v="10"/>
    <n v="131.49"/>
  </r>
  <r>
    <s v="FI"/>
    <x v="37"/>
    <x v="10"/>
    <n v="247.83"/>
  </r>
  <r>
    <s v="FI"/>
    <x v="40"/>
    <x v="10"/>
    <n v="-20.599999999999994"/>
  </r>
  <r>
    <s v="FI"/>
    <x v="4"/>
    <x v="11"/>
    <n v="93.96"/>
  </r>
  <r>
    <s v="FI"/>
    <x v="6"/>
    <x v="11"/>
    <n v="809.73"/>
  </r>
  <r>
    <s v="FI"/>
    <x v="7"/>
    <x v="11"/>
    <n v="1627.63"/>
  </r>
  <r>
    <s v="FI"/>
    <x v="9"/>
    <x v="11"/>
    <n v="1358.47"/>
  </r>
  <r>
    <s v="FI"/>
    <x v="10"/>
    <x v="11"/>
    <n v="40.72"/>
  </r>
  <r>
    <s v="FI"/>
    <x v="11"/>
    <x v="11"/>
    <n v="35.090000000000003"/>
  </r>
  <r>
    <s v="FI"/>
    <x v="14"/>
    <x v="11"/>
    <n v="882.61"/>
  </r>
  <r>
    <s v="FI"/>
    <x v="16"/>
    <x v="11"/>
    <n v="661.57999999999993"/>
  </r>
  <r>
    <s v="FI"/>
    <x v="18"/>
    <x v="11"/>
    <n v="55.87"/>
  </r>
  <r>
    <s v="FI"/>
    <x v="19"/>
    <x v="11"/>
    <n v="0"/>
  </r>
  <r>
    <s v="FI"/>
    <x v="20"/>
    <x v="11"/>
    <n v="0"/>
  </r>
  <r>
    <s v="FI"/>
    <x v="22"/>
    <x v="11"/>
    <n v="0"/>
  </r>
  <r>
    <s v="FI"/>
    <x v="23"/>
    <x v="11"/>
    <n v="0"/>
  </r>
  <r>
    <s v="FI"/>
    <x v="25"/>
    <x v="11"/>
    <n v="7.69"/>
  </r>
  <r>
    <s v="FI"/>
    <x v="27"/>
    <x v="11"/>
    <n v="6264.82"/>
  </r>
  <r>
    <s v="FI"/>
    <x v="28"/>
    <x v="11"/>
    <n v="-8250.4499999999989"/>
  </r>
  <r>
    <s v="FI"/>
    <x v="29"/>
    <x v="11"/>
    <n v="629.63"/>
  </r>
  <r>
    <s v="FI"/>
    <x v="30"/>
    <x v="11"/>
    <n v="1904.67"/>
  </r>
  <r>
    <s v="FI"/>
    <x v="31"/>
    <x v="11"/>
    <n v="11.1"/>
  </r>
  <r>
    <s v="FI"/>
    <x v="32"/>
    <x v="11"/>
    <n v="0"/>
  </r>
  <r>
    <s v="FI"/>
    <x v="33"/>
    <x v="11"/>
    <n v="0"/>
  </r>
  <r>
    <s v="FI"/>
    <x v="34"/>
    <x v="11"/>
    <n v="0"/>
  </r>
  <r>
    <s v="FI"/>
    <x v="44"/>
    <x v="11"/>
    <n v="0"/>
  </r>
  <r>
    <s v="FI"/>
    <x v="35"/>
    <x v="11"/>
    <n v="0"/>
  </r>
  <r>
    <s v="FI"/>
    <x v="45"/>
    <x v="11"/>
    <n v="0"/>
  </r>
  <r>
    <s v="FI"/>
    <x v="36"/>
    <x v="11"/>
    <n v="131.49"/>
  </r>
  <r>
    <s v="FI"/>
    <x v="37"/>
    <x v="11"/>
    <n v="247.83"/>
  </r>
  <r>
    <s v="FI"/>
    <x v="40"/>
    <x v="11"/>
    <n v="-20.599999999999994"/>
  </r>
  <r>
    <s v="FN"/>
    <x v="42"/>
    <x v="0"/>
    <n v="0"/>
  </r>
  <r>
    <s v="FN"/>
    <x v="46"/>
    <x v="0"/>
    <n v="0"/>
  </r>
  <r>
    <s v="FN"/>
    <x v="2"/>
    <x v="0"/>
    <n v="0"/>
  </r>
  <r>
    <s v="FN"/>
    <x v="3"/>
    <x v="0"/>
    <n v="0"/>
  </r>
  <r>
    <s v="FN"/>
    <x v="4"/>
    <x v="0"/>
    <n v="59.17"/>
  </r>
  <r>
    <s v="FN"/>
    <x v="5"/>
    <x v="0"/>
    <n v="1436.2700000000002"/>
  </r>
  <r>
    <s v="FN"/>
    <x v="6"/>
    <x v="0"/>
    <n v="127240.05"/>
  </r>
  <r>
    <s v="FN"/>
    <x v="7"/>
    <x v="0"/>
    <n v="69761.37"/>
  </r>
  <r>
    <s v="FN"/>
    <x v="8"/>
    <x v="0"/>
    <n v="156816.06000000003"/>
  </r>
  <r>
    <s v="FN"/>
    <x v="9"/>
    <x v="0"/>
    <n v="4064.12"/>
  </r>
  <r>
    <s v="FN"/>
    <x v="10"/>
    <x v="0"/>
    <n v="15790.300000000001"/>
  </r>
  <r>
    <s v="FN"/>
    <x v="11"/>
    <x v="0"/>
    <n v="77049.950000000012"/>
  </r>
  <r>
    <s v="FN"/>
    <x v="12"/>
    <x v="0"/>
    <n v="12288.35"/>
  </r>
  <r>
    <s v="FN"/>
    <x v="13"/>
    <x v="0"/>
    <n v="61040.38"/>
  </r>
  <r>
    <s v="FN"/>
    <x v="14"/>
    <x v="0"/>
    <n v="37912.11"/>
  </r>
  <r>
    <s v="FN"/>
    <x v="16"/>
    <x v="0"/>
    <n v="27621.849999999995"/>
  </r>
  <r>
    <s v="FN"/>
    <x v="18"/>
    <x v="0"/>
    <n v="11266.71"/>
  </r>
  <r>
    <s v="FN"/>
    <x v="19"/>
    <x v="0"/>
    <n v="2348.44"/>
  </r>
  <r>
    <s v="FN"/>
    <x v="20"/>
    <x v="0"/>
    <n v="106.31"/>
  </r>
  <r>
    <s v="FN"/>
    <x v="47"/>
    <x v="0"/>
    <n v="0"/>
  </r>
  <r>
    <s v="FN"/>
    <x v="21"/>
    <x v="0"/>
    <n v="6166.77"/>
  </r>
  <r>
    <s v="FN"/>
    <x v="22"/>
    <x v="0"/>
    <n v="0"/>
  </r>
  <r>
    <s v="FN"/>
    <x v="23"/>
    <x v="0"/>
    <n v="0"/>
  </r>
  <r>
    <s v="FN"/>
    <x v="24"/>
    <x v="0"/>
    <n v="3798.38"/>
  </r>
  <r>
    <s v="FN"/>
    <x v="48"/>
    <x v="0"/>
    <n v="0"/>
  </r>
  <r>
    <s v="FN"/>
    <x v="25"/>
    <x v="0"/>
    <n v="1445"/>
  </r>
  <r>
    <s v="FN"/>
    <x v="26"/>
    <x v="0"/>
    <n v="6335.36"/>
  </r>
  <r>
    <s v="FN"/>
    <x v="49"/>
    <x v="0"/>
    <n v="1167.51"/>
  </r>
  <r>
    <s v="FN"/>
    <x v="27"/>
    <x v="0"/>
    <n v="1321.44"/>
  </r>
  <r>
    <s v="FN"/>
    <x v="28"/>
    <x v="0"/>
    <n v="954.25"/>
  </r>
  <r>
    <s v="FN"/>
    <x v="29"/>
    <x v="0"/>
    <n v="47553.06"/>
  </r>
  <r>
    <s v="FN"/>
    <x v="30"/>
    <x v="0"/>
    <n v="329.43"/>
  </r>
  <r>
    <s v="FN"/>
    <x v="31"/>
    <x v="0"/>
    <n v="2256.73"/>
  </r>
  <r>
    <s v="FN"/>
    <x v="32"/>
    <x v="0"/>
    <n v="0"/>
  </r>
  <r>
    <s v="FN"/>
    <x v="33"/>
    <x v="0"/>
    <n v="854.37"/>
  </r>
  <r>
    <s v="FN"/>
    <x v="34"/>
    <x v="0"/>
    <n v="29246.55"/>
  </r>
  <r>
    <s v="FN"/>
    <x v="44"/>
    <x v="0"/>
    <n v="0"/>
  </r>
  <r>
    <s v="FN"/>
    <x v="35"/>
    <x v="0"/>
    <n v="335.07"/>
  </r>
  <r>
    <s v="FN"/>
    <x v="45"/>
    <x v="0"/>
    <n v="76.13"/>
  </r>
  <r>
    <s v="FN"/>
    <x v="36"/>
    <x v="0"/>
    <n v="4964.72"/>
  </r>
  <r>
    <s v="FN"/>
    <x v="50"/>
    <x v="0"/>
    <n v="0"/>
  </r>
  <r>
    <s v="FN"/>
    <x v="37"/>
    <x v="0"/>
    <n v="4068.74"/>
  </r>
  <r>
    <s v="FN"/>
    <x v="38"/>
    <x v="0"/>
    <n v="9555.1200000000008"/>
  </r>
  <r>
    <s v="FN"/>
    <x v="39"/>
    <x v="0"/>
    <n v="0"/>
  </r>
  <r>
    <s v="FN"/>
    <x v="40"/>
    <x v="0"/>
    <n v="1019.2"/>
  </r>
  <r>
    <s v="FN"/>
    <x v="41"/>
    <x v="0"/>
    <n v="808.94"/>
  </r>
  <r>
    <s v="FN"/>
    <x v="42"/>
    <x v="1"/>
    <n v="0"/>
  </r>
  <r>
    <s v="FN"/>
    <x v="46"/>
    <x v="1"/>
    <n v="0"/>
  </r>
  <r>
    <s v="FN"/>
    <x v="2"/>
    <x v="1"/>
    <n v="0"/>
  </r>
  <r>
    <s v="FN"/>
    <x v="3"/>
    <x v="1"/>
    <n v="0"/>
  </r>
  <r>
    <s v="FN"/>
    <x v="4"/>
    <x v="1"/>
    <n v="59.17"/>
  </r>
  <r>
    <s v="FN"/>
    <x v="5"/>
    <x v="1"/>
    <n v="1465.3400000000001"/>
  </r>
  <r>
    <s v="FN"/>
    <x v="6"/>
    <x v="1"/>
    <n v="127485.70000000001"/>
  </r>
  <r>
    <s v="FN"/>
    <x v="7"/>
    <x v="1"/>
    <n v="69848.759999999995"/>
  </r>
  <r>
    <s v="FN"/>
    <x v="8"/>
    <x v="1"/>
    <n v="157269.02000000002"/>
  </r>
  <r>
    <s v="FN"/>
    <x v="9"/>
    <x v="1"/>
    <n v="4064.12"/>
  </r>
  <r>
    <s v="FN"/>
    <x v="10"/>
    <x v="1"/>
    <n v="15818.230000000001"/>
  </r>
  <r>
    <s v="FN"/>
    <x v="11"/>
    <x v="1"/>
    <n v="77546.05"/>
  </r>
  <r>
    <s v="FN"/>
    <x v="12"/>
    <x v="1"/>
    <n v="12315.210000000001"/>
  </r>
  <r>
    <s v="FN"/>
    <x v="13"/>
    <x v="1"/>
    <n v="61683.09"/>
  </r>
  <r>
    <s v="FN"/>
    <x v="14"/>
    <x v="1"/>
    <n v="38120.160000000003"/>
  </r>
  <r>
    <s v="FN"/>
    <x v="16"/>
    <x v="1"/>
    <n v="27749.19"/>
  </r>
  <r>
    <s v="FN"/>
    <x v="18"/>
    <x v="1"/>
    <n v="11376.6"/>
  </r>
  <r>
    <s v="FN"/>
    <x v="19"/>
    <x v="1"/>
    <n v="2348.44"/>
  </r>
  <r>
    <s v="FN"/>
    <x v="20"/>
    <x v="1"/>
    <n v="106.31"/>
  </r>
  <r>
    <s v="FN"/>
    <x v="47"/>
    <x v="1"/>
    <n v="0"/>
  </r>
  <r>
    <s v="FN"/>
    <x v="21"/>
    <x v="1"/>
    <n v="6166.77"/>
  </r>
  <r>
    <s v="FN"/>
    <x v="22"/>
    <x v="1"/>
    <n v="0"/>
  </r>
  <r>
    <s v="FN"/>
    <x v="23"/>
    <x v="1"/>
    <n v="0"/>
  </r>
  <r>
    <s v="FN"/>
    <x v="24"/>
    <x v="1"/>
    <n v="3798.38"/>
  </r>
  <r>
    <s v="FN"/>
    <x v="48"/>
    <x v="1"/>
    <n v="0"/>
  </r>
  <r>
    <s v="FN"/>
    <x v="25"/>
    <x v="1"/>
    <n v="1445"/>
  </r>
  <r>
    <s v="FN"/>
    <x v="26"/>
    <x v="1"/>
    <n v="6335.36"/>
  </r>
  <r>
    <s v="FN"/>
    <x v="49"/>
    <x v="1"/>
    <n v="1167.51"/>
  </r>
  <r>
    <s v="FN"/>
    <x v="27"/>
    <x v="1"/>
    <n v="1175.56"/>
  </r>
  <r>
    <s v="FN"/>
    <x v="28"/>
    <x v="1"/>
    <n v="954.25"/>
  </r>
  <r>
    <s v="FN"/>
    <x v="29"/>
    <x v="1"/>
    <n v="47553.06"/>
  </r>
  <r>
    <s v="FN"/>
    <x v="30"/>
    <x v="1"/>
    <n v="329.43"/>
  </r>
  <r>
    <s v="FN"/>
    <x v="31"/>
    <x v="1"/>
    <n v="2256.73"/>
  </r>
  <r>
    <s v="FN"/>
    <x v="32"/>
    <x v="1"/>
    <n v="0"/>
  </r>
  <r>
    <s v="FN"/>
    <x v="33"/>
    <x v="1"/>
    <n v="854.37"/>
  </r>
  <r>
    <s v="FN"/>
    <x v="34"/>
    <x v="1"/>
    <n v="28184.49"/>
  </r>
  <r>
    <s v="FN"/>
    <x v="44"/>
    <x v="1"/>
    <n v="0"/>
  </r>
  <r>
    <s v="FN"/>
    <x v="35"/>
    <x v="1"/>
    <n v="335.07"/>
  </r>
  <r>
    <s v="FN"/>
    <x v="45"/>
    <x v="1"/>
    <n v="76.13"/>
  </r>
  <r>
    <s v="FN"/>
    <x v="36"/>
    <x v="1"/>
    <n v="4964.72"/>
  </r>
  <r>
    <s v="FN"/>
    <x v="50"/>
    <x v="1"/>
    <n v="0"/>
  </r>
  <r>
    <s v="FN"/>
    <x v="37"/>
    <x v="1"/>
    <n v="4068.74"/>
  </r>
  <r>
    <s v="FN"/>
    <x v="38"/>
    <x v="1"/>
    <n v="9555.1200000000008"/>
  </r>
  <r>
    <s v="FN"/>
    <x v="39"/>
    <x v="1"/>
    <n v="0"/>
  </r>
  <r>
    <s v="FN"/>
    <x v="40"/>
    <x v="1"/>
    <n v="1019.2"/>
  </r>
  <r>
    <s v="FN"/>
    <x v="41"/>
    <x v="1"/>
    <n v="808.94"/>
  </r>
  <r>
    <s v="FN"/>
    <x v="42"/>
    <x v="2"/>
    <n v="0"/>
  </r>
  <r>
    <s v="FN"/>
    <x v="46"/>
    <x v="2"/>
    <n v="0"/>
  </r>
  <r>
    <s v="FN"/>
    <x v="2"/>
    <x v="2"/>
    <n v="0"/>
  </r>
  <r>
    <s v="FN"/>
    <x v="3"/>
    <x v="2"/>
    <n v="0"/>
  </r>
  <r>
    <s v="FN"/>
    <x v="4"/>
    <x v="2"/>
    <n v="59.17"/>
  </r>
  <r>
    <s v="FN"/>
    <x v="5"/>
    <x v="2"/>
    <n v="1465.3400000000001"/>
  </r>
  <r>
    <s v="FN"/>
    <x v="6"/>
    <x v="2"/>
    <n v="141238.20000000001"/>
  </r>
  <r>
    <s v="FN"/>
    <x v="7"/>
    <x v="2"/>
    <n v="71658.22"/>
  </r>
  <r>
    <s v="FN"/>
    <x v="8"/>
    <x v="2"/>
    <n v="157908.13"/>
  </r>
  <r>
    <s v="FN"/>
    <x v="9"/>
    <x v="2"/>
    <n v="4381.17"/>
  </r>
  <r>
    <s v="FN"/>
    <x v="10"/>
    <x v="2"/>
    <n v="15835.890000000001"/>
  </r>
  <r>
    <s v="FN"/>
    <x v="11"/>
    <x v="2"/>
    <n v="88464.05"/>
  </r>
  <r>
    <s v="FN"/>
    <x v="12"/>
    <x v="2"/>
    <n v="12340.84"/>
  </r>
  <r>
    <s v="FN"/>
    <x v="13"/>
    <x v="2"/>
    <n v="62787.47"/>
  </r>
  <r>
    <s v="FN"/>
    <x v="14"/>
    <x v="2"/>
    <n v="47800.72"/>
  </r>
  <r>
    <s v="FN"/>
    <x v="16"/>
    <x v="2"/>
    <n v="32051.699999999997"/>
  </r>
  <r>
    <s v="FN"/>
    <x v="18"/>
    <x v="2"/>
    <n v="13081.970000000001"/>
  </r>
  <r>
    <s v="FN"/>
    <x v="19"/>
    <x v="2"/>
    <n v="2348.44"/>
  </r>
  <r>
    <s v="FN"/>
    <x v="20"/>
    <x v="2"/>
    <n v="106.31"/>
  </r>
  <r>
    <s v="FN"/>
    <x v="47"/>
    <x v="2"/>
    <n v="0"/>
  </r>
  <r>
    <s v="FN"/>
    <x v="21"/>
    <x v="2"/>
    <n v="6239.67"/>
  </r>
  <r>
    <s v="FN"/>
    <x v="22"/>
    <x v="2"/>
    <n v="0"/>
  </r>
  <r>
    <s v="FN"/>
    <x v="23"/>
    <x v="2"/>
    <n v="0"/>
  </r>
  <r>
    <s v="FN"/>
    <x v="24"/>
    <x v="2"/>
    <n v="3798.38"/>
  </r>
  <r>
    <s v="FN"/>
    <x v="48"/>
    <x v="2"/>
    <n v="0"/>
  </r>
  <r>
    <s v="FN"/>
    <x v="25"/>
    <x v="2"/>
    <n v="1445"/>
  </r>
  <r>
    <s v="FN"/>
    <x v="26"/>
    <x v="2"/>
    <n v="6335.36"/>
  </r>
  <r>
    <s v="FN"/>
    <x v="49"/>
    <x v="2"/>
    <n v="1167.51"/>
  </r>
  <r>
    <s v="FN"/>
    <x v="27"/>
    <x v="2"/>
    <n v="1087.25"/>
  </r>
  <r>
    <s v="FN"/>
    <x v="28"/>
    <x v="2"/>
    <n v="954.25"/>
  </r>
  <r>
    <s v="FN"/>
    <x v="29"/>
    <x v="2"/>
    <n v="63433.58"/>
  </r>
  <r>
    <s v="FN"/>
    <x v="30"/>
    <x v="2"/>
    <n v="329.43"/>
  </r>
  <r>
    <s v="FN"/>
    <x v="31"/>
    <x v="2"/>
    <n v="2256.73"/>
  </r>
  <r>
    <s v="FN"/>
    <x v="32"/>
    <x v="2"/>
    <n v="0"/>
  </r>
  <r>
    <s v="FN"/>
    <x v="33"/>
    <x v="2"/>
    <n v="854.37"/>
  </r>
  <r>
    <s v="FN"/>
    <x v="34"/>
    <x v="2"/>
    <n v="32557.010000000002"/>
  </r>
  <r>
    <s v="FN"/>
    <x v="44"/>
    <x v="2"/>
    <n v="0"/>
  </r>
  <r>
    <s v="FN"/>
    <x v="35"/>
    <x v="2"/>
    <n v="335.07"/>
  </r>
  <r>
    <s v="FN"/>
    <x v="45"/>
    <x v="2"/>
    <n v="76.13"/>
  </r>
  <r>
    <s v="FN"/>
    <x v="36"/>
    <x v="2"/>
    <n v="4964.72"/>
  </r>
  <r>
    <s v="FN"/>
    <x v="50"/>
    <x v="2"/>
    <n v="0"/>
  </r>
  <r>
    <s v="FN"/>
    <x v="37"/>
    <x v="2"/>
    <n v="4068.74"/>
  </r>
  <r>
    <s v="FN"/>
    <x v="38"/>
    <x v="2"/>
    <n v="11324.85"/>
  </r>
  <r>
    <s v="FN"/>
    <x v="39"/>
    <x v="2"/>
    <n v="0"/>
  </r>
  <r>
    <s v="FN"/>
    <x v="40"/>
    <x v="2"/>
    <n v="1019.2"/>
  </r>
  <r>
    <s v="FN"/>
    <x v="41"/>
    <x v="2"/>
    <n v="808.94"/>
  </r>
  <r>
    <s v="FN"/>
    <x v="42"/>
    <x v="3"/>
    <n v="0"/>
  </r>
  <r>
    <s v="FN"/>
    <x v="46"/>
    <x v="3"/>
    <n v="0"/>
  </r>
  <r>
    <s v="FN"/>
    <x v="2"/>
    <x v="3"/>
    <n v="0"/>
  </r>
  <r>
    <s v="FN"/>
    <x v="3"/>
    <x v="3"/>
    <n v="0"/>
  </r>
  <r>
    <s v="FN"/>
    <x v="4"/>
    <x v="3"/>
    <n v="59.17"/>
  </r>
  <r>
    <s v="FN"/>
    <x v="5"/>
    <x v="3"/>
    <n v="1465.3400000000001"/>
  </r>
  <r>
    <s v="FN"/>
    <x v="6"/>
    <x v="3"/>
    <n v="134071.15"/>
  </r>
  <r>
    <s v="FN"/>
    <x v="7"/>
    <x v="3"/>
    <n v="70762.209999999992"/>
  </r>
  <r>
    <s v="FN"/>
    <x v="8"/>
    <x v="3"/>
    <n v="159368.13"/>
  </r>
  <r>
    <s v="FN"/>
    <x v="9"/>
    <x v="3"/>
    <n v="4330.6400000000003"/>
  </r>
  <r>
    <s v="FN"/>
    <x v="10"/>
    <x v="3"/>
    <n v="15835.890000000001"/>
  </r>
  <r>
    <s v="FN"/>
    <x v="11"/>
    <x v="3"/>
    <n v="82839.199999999997"/>
  </r>
  <r>
    <s v="FN"/>
    <x v="12"/>
    <x v="3"/>
    <n v="12288.449999999999"/>
  </r>
  <r>
    <s v="FN"/>
    <x v="13"/>
    <x v="3"/>
    <n v="66078.16"/>
  </r>
  <r>
    <s v="FN"/>
    <x v="14"/>
    <x v="3"/>
    <n v="43077.380000000005"/>
  </r>
  <r>
    <s v="FN"/>
    <x v="16"/>
    <x v="3"/>
    <n v="29741.95"/>
  </r>
  <r>
    <s v="FN"/>
    <x v="18"/>
    <x v="3"/>
    <n v="12063.960000000001"/>
  </r>
  <r>
    <s v="FN"/>
    <x v="19"/>
    <x v="3"/>
    <n v="2348.44"/>
  </r>
  <r>
    <s v="FN"/>
    <x v="20"/>
    <x v="3"/>
    <n v="106.31"/>
  </r>
  <r>
    <s v="FN"/>
    <x v="47"/>
    <x v="3"/>
    <n v="0"/>
  </r>
  <r>
    <s v="FN"/>
    <x v="21"/>
    <x v="3"/>
    <n v="6244.81"/>
  </r>
  <r>
    <s v="FN"/>
    <x v="22"/>
    <x v="3"/>
    <n v="0"/>
  </r>
  <r>
    <s v="FN"/>
    <x v="23"/>
    <x v="3"/>
    <n v="0"/>
  </r>
  <r>
    <s v="FN"/>
    <x v="24"/>
    <x v="3"/>
    <n v="3798.38"/>
  </r>
  <r>
    <s v="FN"/>
    <x v="48"/>
    <x v="3"/>
    <n v="0"/>
  </r>
  <r>
    <s v="FN"/>
    <x v="25"/>
    <x v="3"/>
    <n v="1445"/>
  </r>
  <r>
    <s v="FN"/>
    <x v="26"/>
    <x v="3"/>
    <n v="6335.36"/>
  </r>
  <r>
    <s v="FN"/>
    <x v="49"/>
    <x v="3"/>
    <n v="1192.03"/>
  </r>
  <r>
    <s v="FN"/>
    <x v="27"/>
    <x v="3"/>
    <n v="1233.6500000000001"/>
  </r>
  <r>
    <s v="FN"/>
    <x v="28"/>
    <x v="3"/>
    <n v="954.25"/>
  </r>
  <r>
    <s v="FN"/>
    <x v="29"/>
    <x v="3"/>
    <n v="52077.51999999999"/>
  </r>
  <r>
    <s v="FN"/>
    <x v="30"/>
    <x v="3"/>
    <n v="329.43"/>
  </r>
  <r>
    <s v="FN"/>
    <x v="31"/>
    <x v="3"/>
    <n v="2256.73"/>
  </r>
  <r>
    <s v="FN"/>
    <x v="32"/>
    <x v="3"/>
    <n v="0"/>
  </r>
  <r>
    <s v="FN"/>
    <x v="33"/>
    <x v="3"/>
    <n v="854.37"/>
  </r>
  <r>
    <s v="FN"/>
    <x v="34"/>
    <x v="3"/>
    <n v="29678.46"/>
  </r>
  <r>
    <s v="FN"/>
    <x v="44"/>
    <x v="3"/>
    <n v="0"/>
  </r>
  <r>
    <s v="FN"/>
    <x v="35"/>
    <x v="3"/>
    <n v="335.07"/>
  </r>
  <r>
    <s v="FN"/>
    <x v="45"/>
    <x v="3"/>
    <n v="76.13"/>
  </r>
  <r>
    <s v="FN"/>
    <x v="36"/>
    <x v="3"/>
    <n v="4995.1000000000004"/>
  </r>
  <r>
    <s v="FN"/>
    <x v="50"/>
    <x v="3"/>
    <n v="0"/>
  </r>
  <r>
    <s v="FN"/>
    <x v="37"/>
    <x v="3"/>
    <n v="4068.74"/>
  </r>
  <r>
    <s v="FN"/>
    <x v="38"/>
    <x v="3"/>
    <n v="10549.84"/>
  </r>
  <r>
    <s v="FN"/>
    <x v="39"/>
    <x v="3"/>
    <n v="0"/>
  </r>
  <r>
    <s v="FN"/>
    <x v="40"/>
    <x v="3"/>
    <n v="1019.2"/>
  </r>
  <r>
    <s v="FN"/>
    <x v="41"/>
    <x v="3"/>
    <n v="808.94"/>
  </r>
  <r>
    <s v="FN"/>
    <x v="42"/>
    <x v="4"/>
    <n v="0"/>
  </r>
  <r>
    <s v="FN"/>
    <x v="46"/>
    <x v="4"/>
    <n v="0"/>
  </r>
  <r>
    <s v="FN"/>
    <x v="2"/>
    <x v="4"/>
    <n v="0"/>
  </r>
  <r>
    <s v="FN"/>
    <x v="3"/>
    <x v="4"/>
    <n v="0"/>
  </r>
  <r>
    <s v="FN"/>
    <x v="4"/>
    <x v="4"/>
    <n v="59.17"/>
  </r>
  <r>
    <s v="FN"/>
    <x v="5"/>
    <x v="4"/>
    <n v="1465.3400000000001"/>
  </r>
  <r>
    <s v="FN"/>
    <x v="6"/>
    <x v="4"/>
    <n v="134417.32"/>
  </r>
  <r>
    <s v="FN"/>
    <x v="7"/>
    <x v="4"/>
    <n v="71117.48"/>
  </r>
  <r>
    <s v="FN"/>
    <x v="8"/>
    <x v="4"/>
    <n v="159456.09000000003"/>
  </r>
  <r>
    <s v="FN"/>
    <x v="9"/>
    <x v="4"/>
    <n v="4371.8200000000006"/>
  </r>
  <r>
    <s v="FN"/>
    <x v="10"/>
    <x v="4"/>
    <n v="15906.380000000001"/>
  </r>
  <r>
    <s v="FN"/>
    <x v="11"/>
    <x v="4"/>
    <n v="83828.489999999991"/>
  </r>
  <r>
    <s v="FN"/>
    <x v="12"/>
    <x v="4"/>
    <n v="12288.449999999999"/>
  </r>
  <r>
    <s v="FN"/>
    <x v="13"/>
    <x v="4"/>
    <n v="66872.14"/>
  </r>
  <r>
    <s v="FN"/>
    <x v="14"/>
    <x v="4"/>
    <n v="43737.85"/>
  </r>
  <r>
    <s v="FN"/>
    <x v="16"/>
    <x v="4"/>
    <n v="30386.519999999997"/>
  </r>
  <r>
    <s v="FN"/>
    <x v="18"/>
    <x v="4"/>
    <n v="12066.380000000001"/>
  </r>
  <r>
    <s v="FN"/>
    <x v="19"/>
    <x v="4"/>
    <n v="2348.44"/>
  </r>
  <r>
    <s v="FN"/>
    <x v="20"/>
    <x v="4"/>
    <n v="106.31"/>
  </r>
  <r>
    <s v="FN"/>
    <x v="47"/>
    <x v="4"/>
    <n v="0"/>
  </r>
  <r>
    <s v="FN"/>
    <x v="21"/>
    <x v="4"/>
    <n v="6360.63"/>
  </r>
  <r>
    <s v="FN"/>
    <x v="22"/>
    <x v="4"/>
    <n v="0"/>
  </r>
  <r>
    <s v="FN"/>
    <x v="23"/>
    <x v="4"/>
    <n v="0"/>
  </r>
  <r>
    <s v="FN"/>
    <x v="24"/>
    <x v="4"/>
    <n v="3798.38"/>
  </r>
  <r>
    <s v="FN"/>
    <x v="48"/>
    <x v="4"/>
    <n v="0"/>
  </r>
  <r>
    <s v="FN"/>
    <x v="25"/>
    <x v="4"/>
    <n v="1445"/>
  </r>
  <r>
    <s v="FN"/>
    <x v="26"/>
    <x v="4"/>
    <n v="6335.36"/>
  </r>
  <r>
    <s v="FN"/>
    <x v="49"/>
    <x v="4"/>
    <n v="1192.03"/>
  </r>
  <r>
    <s v="FN"/>
    <x v="27"/>
    <x v="4"/>
    <n v="1264.42"/>
  </r>
  <r>
    <s v="FN"/>
    <x v="28"/>
    <x v="4"/>
    <n v="954.25"/>
  </r>
  <r>
    <s v="FN"/>
    <x v="29"/>
    <x v="4"/>
    <n v="52876.38"/>
  </r>
  <r>
    <s v="FN"/>
    <x v="30"/>
    <x v="4"/>
    <n v="329.43"/>
  </r>
  <r>
    <s v="FN"/>
    <x v="31"/>
    <x v="4"/>
    <n v="2256.73"/>
  </r>
  <r>
    <s v="FN"/>
    <x v="32"/>
    <x v="4"/>
    <n v="275.32"/>
  </r>
  <r>
    <s v="FN"/>
    <x v="33"/>
    <x v="4"/>
    <n v="854.37"/>
  </r>
  <r>
    <s v="FN"/>
    <x v="34"/>
    <x v="4"/>
    <n v="29678.45"/>
  </r>
  <r>
    <s v="FN"/>
    <x v="44"/>
    <x v="4"/>
    <n v="0"/>
  </r>
  <r>
    <s v="FN"/>
    <x v="35"/>
    <x v="4"/>
    <n v="335.07"/>
  </r>
  <r>
    <s v="FN"/>
    <x v="45"/>
    <x v="4"/>
    <n v="76.13"/>
  </r>
  <r>
    <s v="FN"/>
    <x v="36"/>
    <x v="4"/>
    <n v="4995.1000000000004"/>
  </r>
  <r>
    <s v="FN"/>
    <x v="50"/>
    <x v="4"/>
    <n v="0"/>
  </r>
  <r>
    <s v="FN"/>
    <x v="37"/>
    <x v="4"/>
    <n v="4068.74"/>
  </r>
  <r>
    <s v="FN"/>
    <x v="38"/>
    <x v="4"/>
    <n v="10545.380000000001"/>
  </r>
  <r>
    <s v="FN"/>
    <x v="39"/>
    <x v="4"/>
    <n v="0"/>
  </r>
  <r>
    <s v="FN"/>
    <x v="40"/>
    <x v="4"/>
    <n v="1019.2"/>
  </r>
  <r>
    <s v="FN"/>
    <x v="41"/>
    <x v="4"/>
    <n v="808.94"/>
  </r>
  <r>
    <s v="FN"/>
    <x v="42"/>
    <x v="5"/>
    <n v="0"/>
  </r>
  <r>
    <s v="FN"/>
    <x v="46"/>
    <x v="5"/>
    <n v="0"/>
  </r>
  <r>
    <s v="FN"/>
    <x v="2"/>
    <x v="5"/>
    <n v="0"/>
  </r>
  <r>
    <s v="FN"/>
    <x v="3"/>
    <x v="5"/>
    <n v="0"/>
  </r>
  <r>
    <s v="FN"/>
    <x v="4"/>
    <x v="5"/>
    <n v="59.17"/>
  </r>
  <r>
    <s v="FN"/>
    <x v="5"/>
    <x v="5"/>
    <n v="1465.3400000000001"/>
  </r>
  <r>
    <s v="FN"/>
    <x v="6"/>
    <x v="5"/>
    <n v="135259.88999999998"/>
  </r>
  <r>
    <s v="FN"/>
    <x v="7"/>
    <x v="5"/>
    <n v="71423.08"/>
  </r>
  <r>
    <s v="FN"/>
    <x v="8"/>
    <x v="5"/>
    <n v="159567.64000000001"/>
  </r>
  <r>
    <s v="FN"/>
    <x v="9"/>
    <x v="5"/>
    <n v="4380.53"/>
  </r>
  <r>
    <s v="FN"/>
    <x v="10"/>
    <x v="5"/>
    <n v="15906.380000000001"/>
  </r>
  <r>
    <s v="FN"/>
    <x v="11"/>
    <x v="5"/>
    <n v="85062.75"/>
  </r>
  <r>
    <s v="FN"/>
    <x v="12"/>
    <x v="5"/>
    <n v="12288.08"/>
  </r>
  <r>
    <s v="FN"/>
    <x v="13"/>
    <x v="5"/>
    <n v="67911.209999999992"/>
  </r>
  <r>
    <s v="FN"/>
    <x v="14"/>
    <x v="5"/>
    <n v="44061.93"/>
  </r>
  <r>
    <s v="FN"/>
    <x v="16"/>
    <x v="5"/>
    <n v="30279.66"/>
  </r>
  <r>
    <s v="FN"/>
    <x v="18"/>
    <x v="5"/>
    <n v="12067.510000000002"/>
  </r>
  <r>
    <s v="FN"/>
    <x v="19"/>
    <x v="5"/>
    <n v="2348.44"/>
  </r>
  <r>
    <s v="FN"/>
    <x v="20"/>
    <x v="5"/>
    <n v="106.31"/>
  </r>
  <r>
    <s v="FN"/>
    <x v="47"/>
    <x v="5"/>
    <n v="0"/>
  </r>
  <r>
    <s v="FN"/>
    <x v="21"/>
    <x v="5"/>
    <n v="6375.56"/>
  </r>
  <r>
    <s v="FN"/>
    <x v="22"/>
    <x v="5"/>
    <n v="0"/>
  </r>
  <r>
    <s v="FN"/>
    <x v="23"/>
    <x v="5"/>
    <n v="0"/>
  </r>
  <r>
    <s v="FN"/>
    <x v="24"/>
    <x v="5"/>
    <n v="3798.38"/>
  </r>
  <r>
    <s v="FN"/>
    <x v="48"/>
    <x v="5"/>
    <n v="0"/>
  </r>
  <r>
    <s v="FN"/>
    <x v="25"/>
    <x v="5"/>
    <n v="1445"/>
  </r>
  <r>
    <s v="FN"/>
    <x v="26"/>
    <x v="5"/>
    <n v="6335.36"/>
  </r>
  <r>
    <s v="FN"/>
    <x v="49"/>
    <x v="5"/>
    <n v="1192.03"/>
  </r>
  <r>
    <s v="FN"/>
    <x v="27"/>
    <x v="5"/>
    <n v="1264.42"/>
  </r>
  <r>
    <s v="FN"/>
    <x v="28"/>
    <x v="5"/>
    <n v="954.25"/>
  </r>
  <r>
    <s v="FN"/>
    <x v="29"/>
    <x v="5"/>
    <n v="52893.939999999995"/>
  </r>
  <r>
    <s v="FN"/>
    <x v="30"/>
    <x v="5"/>
    <n v="329.43"/>
  </r>
  <r>
    <s v="FN"/>
    <x v="31"/>
    <x v="5"/>
    <n v="2256.73"/>
  </r>
  <r>
    <s v="FN"/>
    <x v="32"/>
    <x v="5"/>
    <n v="275.32"/>
  </r>
  <r>
    <s v="FN"/>
    <x v="33"/>
    <x v="5"/>
    <n v="854.37"/>
  </r>
  <r>
    <s v="FN"/>
    <x v="34"/>
    <x v="5"/>
    <n v="29377.85"/>
  </r>
  <r>
    <s v="FN"/>
    <x v="44"/>
    <x v="5"/>
    <n v="0"/>
  </r>
  <r>
    <s v="FN"/>
    <x v="35"/>
    <x v="5"/>
    <n v="335.07"/>
  </r>
  <r>
    <s v="FN"/>
    <x v="45"/>
    <x v="5"/>
    <n v="76.13"/>
  </r>
  <r>
    <s v="FN"/>
    <x v="36"/>
    <x v="5"/>
    <n v="4995.1000000000004"/>
  </r>
  <r>
    <s v="FN"/>
    <x v="50"/>
    <x v="5"/>
    <n v="0"/>
  </r>
  <r>
    <s v="FN"/>
    <x v="37"/>
    <x v="5"/>
    <n v="4068.74"/>
  </r>
  <r>
    <s v="FN"/>
    <x v="38"/>
    <x v="5"/>
    <n v="10545.380000000001"/>
  </r>
  <r>
    <s v="FN"/>
    <x v="39"/>
    <x v="5"/>
    <n v="0"/>
  </r>
  <r>
    <s v="FN"/>
    <x v="40"/>
    <x v="5"/>
    <n v="1019.2"/>
  </r>
  <r>
    <s v="FN"/>
    <x v="41"/>
    <x v="5"/>
    <n v="808.94"/>
  </r>
  <r>
    <s v="FN"/>
    <x v="42"/>
    <x v="6"/>
    <n v="0"/>
  </r>
  <r>
    <s v="FN"/>
    <x v="46"/>
    <x v="6"/>
    <n v="0"/>
  </r>
  <r>
    <s v="FN"/>
    <x v="2"/>
    <x v="6"/>
    <n v="0"/>
  </r>
  <r>
    <s v="FN"/>
    <x v="3"/>
    <x v="6"/>
    <n v="0"/>
  </r>
  <r>
    <s v="FN"/>
    <x v="4"/>
    <x v="6"/>
    <n v="59.17"/>
  </r>
  <r>
    <s v="FN"/>
    <x v="5"/>
    <x v="6"/>
    <n v="1465.34"/>
  </r>
  <r>
    <s v="FN"/>
    <x v="6"/>
    <x v="6"/>
    <n v="137029.63"/>
  </r>
  <r>
    <s v="FN"/>
    <x v="7"/>
    <x v="6"/>
    <n v="71414.8"/>
  </r>
  <r>
    <s v="FN"/>
    <x v="8"/>
    <x v="6"/>
    <n v="162317.82999999999"/>
  </r>
  <r>
    <s v="FN"/>
    <x v="9"/>
    <x v="6"/>
    <n v="4380.54"/>
  </r>
  <r>
    <s v="FN"/>
    <x v="10"/>
    <x v="6"/>
    <n v="15906.38"/>
  </r>
  <r>
    <s v="FN"/>
    <x v="11"/>
    <x v="6"/>
    <n v="86295.12"/>
  </r>
  <r>
    <s v="FN"/>
    <x v="12"/>
    <x v="6"/>
    <n v="12398.67"/>
  </r>
  <r>
    <s v="FN"/>
    <x v="13"/>
    <x v="6"/>
    <n v="68881.600000000006"/>
  </r>
  <r>
    <s v="FN"/>
    <x v="14"/>
    <x v="6"/>
    <n v="44694.47"/>
  </r>
  <r>
    <s v="FN"/>
    <x v="16"/>
    <x v="6"/>
    <n v="30610.430000000004"/>
  </r>
  <r>
    <s v="FN"/>
    <x v="18"/>
    <x v="6"/>
    <n v="12322.68"/>
  </r>
  <r>
    <s v="FN"/>
    <x v="19"/>
    <x v="6"/>
    <n v="2348.44"/>
  </r>
  <r>
    <s v="FN"/>
    <x v="20"/>
    <x v="6"/>
    <n v="106.3"/>
  </r>
  <r>
    <s v="FN"/>
    <x v="47"/>
    <x v="6"/>
    <n v="0"/>
  </r>
  <r>
    <s v="FN"/>
    <x v="21"/>
    <x v="6"/>
    <n v="6375.5499999999993"/>
  </r>
  <r>
    <s v="FN"/>
    <x v="22"/>
    <x v="6"/>
    <n v="0"/>
  </r>
  <r>
    <s v="FN"/>
    <x v="23"/>
    <x v="6"/>
    <n v="0"/>
  </r>
  <r>
    <s v="FN"/>
    <x v="24"/>
    <x v="6"/>
    <n v="3798.38"/>
  </r>
  <r>
    <s v="FN"/>
    <x v="48"/>
    <x v="6"/>
    <n v="0"/>
  </r>
  <r>
    <s v="FN"/>
    <x v="25"/>
    <x v="6"/>
    <n v="1445"/>
  </r>
  <r>
    <s v="FN"/>
    <x v="26"/>
    <x v="6"/>
    <n v="6367.2999999999993"/>
  </r>
  <r>
    <s v="FN"/>
    <x v="49"/>
    <x v="6"/>
    <n v="1192.03"/>
  </r>
  <r>
    <s v="FN"/>
    <x v="27"/>
    <x v="6"/>
    <n v="1264.4100000000001"/>
  </r>
  <r>
    <s v="FN"/>
    <x v="28"/>
    <x v="6"/>
    <n v="945.09999999999991"/>
  </r>
  <r>
    <s v="FN"/>
    <x v="29"/>
    <x v="6"/>
    <n v="52893.939999999995"/>
  </r>
  <r>
    <s v="FN"/>
    <x v="30"/>
    <x v="6"/>
    <n v="329.43"/>
  </r>
  <r>
    <s v="FN"/>
    <x v="31"/>
    <x v="6"/>
    <n v="2256.73"/>
  </r>
  <r>
    <s v="FN"/>
    <x v="32"/>
    <x v="6"/>
    <n v="275.32"/>
  </r>
  <r>
    <s v="FN"/>
    <x v="33"/>
    <x v="6"/>
    <n v="502.86"/>
  </r>
  <r>
    <s v="FN"/>
    <x v="34"/>
    <x v="6"/>
    <n v="29696.440000000002"/>
  </r>
  <r>
    <s v="FN"/>
    <x v="44"/>
    <x v="6"/>
    <n v="0"/>
  </r>
  <r>
    <s v="FN"/>
    <x v="35"/>
    <x v="6"/>
    <n v="335.07"/>
  </r>
  <r>
    <s v="FN"/>
    <x v="45"/>
    <x v="6"/>
    <n v="76.12"/>
  </r>
  <r>
    <s v="FN"/>
    <x v="36"/>
    <x v="6"/>
    <n v="5032.7199999999993"/>
  </r>
  <r>
    <s v="FN"/>
    <x v="50"/>
    <x v="6"/>
    <n v="0"/>
  </r>
  <r>
    <s v="FN"/>
    <x v="37"/>
    <x v="6"/>
    <n v="4068.74"/>
  </r>
  <r>
    <s v="FN"/>
    <x v="38"/>
    <x v="6"/>
    <n v="10545.380000000001"/>
  </r>
  <r>
    <s v="FN"/>
    <x v="39"/>
    <x v="6"/>
    <n v="0"/>
  </r>
  <r>
    <s v="FN"/>
    <x v="40"/>
    <x v="6"/>
    <n v="1019.2"/>
  </r>
  <r>
    <s v="FN"/>
    <x v="41"/>
    <x v="6"/>
    <n v="808.94"/>
  </r>
  <r>
    <s v="FN"/>
    <x v="42"/>
    <x v="7"/>
    <n v="0"/>
  </r>
  <r>
    <s v="FN"/>
    <x v="46"/>
    <x v="7"/>
    <n v="0"/>
  </r>
  <r>
    <s v="FN"/>
    <x v="2"/>
    <x v="7"/>
    <n v="0"/>
  </r>
  <r>
    <s v="FN"/>
    <x v="3"/>
    <x v="7"/>
    <n v="0"/>
  </r>
  <r>
    <s v="FN"/>
    <x v="4"/>
    <x v="7"/>
    <n v="59.17"/>
  </r>
  <r>
    <s v="FN"/>
    <x v="5"/>
    <x v="7"/>
    <n v="1026.04"/>
  </r>
  <r>
    <s v="FN"/>
    <x v="6"/>
    <x v="7"/>
    <n v="136107.65"/>
  </r>
  <r>
    <s v="FN"/>
    <x v="7"/>
    <x v="7"/>
    <n v="71782.97"/>
  </r>
  <r>
    <s v="FN"/>
    <x v="8"/>
    <x v="7"/>
    <n v="162715.51999999999"/>
  </r>
  <r>
    <s v="FN"/>
    <x v="9"/>
    <x v="7"/>
    <n v="4380.54"/>
  </r>
  <r>
    <s v="FN"/>
    <x v="10"/>
    <x v="7"/>
    <n v="15906.38"/>
  </r>
  <r>
    <s v="FN"/>
    <x v="11"/>
    <x v="7"/>
    <n v="87076.2"/>
  </r>
  <r>
    <s v="FN"/>
    <x v="12"/>
    <x v="7"/>
    <n v="9106.8300000000017"/>
  </r>
  <r>
    <s v="FN"/>
    <x v="13"/>
    <x v="7"/>
    <n v="70406.080000000002"/>
  </r>
  <r>
    <s v="FN"/>
    <x v="14"/>
    <x v="7"/>
    <n v="45340.53"/>
  </r>
  <r>
    <s v="FN"/>
    <x v="16"/>
    <x v="7"/>
    <n v="30877.34"/>
  </r>
  <r>
    <s v="FN"/>
    <x v="18"/>
    <x v="7"/>
    <n v="12413.27"/>
  </r>
  <r>
    <s v="FN"/>
    <x v="19"/>
    <x v="7"/>
    <n v="2348.44"/>
  </r>
  <r>
    <s v="FN"/>
    <x v="20"/>
    <x v="7"/>
    <n v="106.3"/>
  </r>
  <r>
    <s v="FN"/>
    <x v="47"/>
    <x v="7"/>
    <n v="0"/>
  </r>
  <r>
    <s v="FN"/>
    <x v="21"/>
    <x v="7"/>
    <n v="6375.5499999999993"/>
  </r>
  <r>
    <s v="FN"/>
    <x v="22"/>
    <x v="7"/>
    <n v="0"/>
  </r>
  <r>
    <s v="FN"/>
    <x v="23"/>
    <x v="7"/>
    <n v="0"/>
  </r>
  <r>
    <s v="FN"/>
    <x v="24"/>
    <x v="7"/>
    <n v="3798.38"/>
  </r>
  <r>
    <s v="FN"/>
    <x v="48"/>
    <x v="7"/>
    <n v="0"/>
  </r>
  <r>
    <s v="FN"/>
    <x v="25"/>
    <x v="7"/>
    <n v="1445"/>
  </r>
  <r>
    <s v="FN"/>
    <x v="26"/>
    <x v="7"/>
    <n v="6392.02"/>
  </r>
  <r>
    <s v="FN"/>
    <x v="49"/>
    <x v="7"/>
    <n v="1192.03"/>
  </r>
  <r>
    <s v="FN"/>
    <x v="27"/>
    <x v="7"/>
    <n v="1273.1600000000001"/>
  </r>
  <r>
    <s v="FN"/>
    <x v="28"/>
    <x v="7"/>
    <n v="945.09999999999991"/>
  </r>
  <r>
    <s v="FN"/>
    <x v="29"/>
    <x v="7"/>
    <n v="52893.939999999995"/>
  </r>
  <r>
    <s v="FN"/>
    <x v="30"/>
    <x v="7"/>
    <n v="329.43"/>
  </r>
  <r>
    <s v="FN"/>
    <x v="31"/>
    <x v="7"/>
    <n v="2256.73"/>
  </r>
  <r>
    <s v="FN"/>
    <x v="32"/>
    <x v="7"/>
    <n v="275.32"/>
  </r>
  <r>
    <s v="FN"/>
    <x v="33"/>
    <x v="7"/>
    <n v="502.86"/>
  </r>
  <r>
    <s v="FN"/>
    <x v="34"/>
    <x v="7"/>
    <n v="30122.85"/>
  </r>
  <r>
    <s v="FN"/>
    <x v="44"/>
    <x v="7"/>
    <n v="0"/>
  </r>
  <r>
    <s v="FN"/>
    <x v="35"/>
    <x v="7"/>
    <n v="335.07"/>
  </r>
  <r>
    <s v="FN"/>
    <x v="45"/>
    <x v="7"/>
    <n v="76.12"/>
  </r>
  <r>
    <s v="FN"/>
    <x v="36"/>
    <x v="7"/>
    <n v="3182.77"/>
  </r>
  <r>
    <s v="FN"/>
    <x v="50"/>
    <x v="7"/>
    <n v="0"/>
  </r>
  <r>
    <s v="FN"/>
    <x v="37"/>
    <x v="7"/>
    <n v="4068.74"/>
  </r>
  <r>
    <s v="FN"/>
    <x v="38"/>
    <x v="7"/>
    <n v="10545.369999999999"/>
  </r>
  <r>
    <s v="FN"/>
    <x v="39"/>
    <x v="7"/>
    <n v="0"/>
  </r>
  <r>
    <s v="FN"/>
    <x v="40"/>
    <x v="7"/>
    <n v="1019.2"/>
  </r>
  <r>
    <s v="FN"/>
    <x v="41"/>
    <x v="7"/>
    <n v="808.94"/>
  </r>
  <r>
    <s v="FN"/>
    <x v="42"/>
    <x v="8"/>
    <n v="0"/>
  </r>
  <r>
    <s v="FN"/>
    <x v="46"/>
    <x v="8"/>
    <n v="0"/>
  </r>
  <r>
    <s v="FN"/>
    <x v="2"/>
    <x v="8"/>
    <n v="0"/>
  </r>
  <r>
    <s v="FN"/>
    <x v="3"/>
    <x v="8"/>
    <n v="0"/>
  </r>
  <r>
    <s v="FN"/>
    <x v="4"/>
    <x v="8"/>
    <n v="59.17"/>
  </r>
  <r>
    <s v="FN"/>
    <x v="5"/>
    <x v="8"/>
    <n v="1026.04"/>
  </r>
  <r>
    <s v="FN"/>
    <x v="6"/>
    <x v="8"/>
    <n v="136290.69"/>
  </r>
  <r>
    <s v="FN"/>
    <x v="7"/>
    <x v="8"/>
    <n v="71704.31"/>
  </r>
  <r>
    <s v="FN"/>
    <x v="8"/>
    <x v="8"/>
    <n v="168264.91"/>
  </r>
  <r>
    <s v="FN"/>
    <x v="9"/>
    <x v="8"/>
    <n v="4380.54"/>
  </r>
  <r>
    <s v="FN"/>
    <x v="10"/>
    <x v="8"/>
    <n v="15906.38"/>
  </r>
  <r>
    <s v="FN"/>
    <x v="11"/>
    <x v="8"/>
    <n v="88151.58"/>
  </r>
  <r>
    <s v="FN"/>
    <x v="12"/>
    <x v="8"/>
    <n v="9106.9599999999991"/>
  </r>
  <r>
    <s v="FN"/>
    <x v="13"/>
    <x v="8"/>
    <n v="71598.83"/>
  </r>
  <r>
    <s v="FN"/>
    <x v="14"/>
    <x v="8"/>
    <n v="45426.45"/>
  </r>
  <r>
    <s v="FN"/>
    <x v="16"/>
    <x v="8"/>
    <n v="31283.079999999998"/>
  </r>
  <r>
    <s v="FN"/>
    <x v="18"/>
    <x v="8"/>
    <n v="12459.36"/>
  </r>
  <r>
    <s v="FN"/>
    <x v="19"/>
    <x v="8"/>
    <n v="2348.44"/>
  </r>
  <r>
    <s v="FN"/>
    <x v="20"/>
    <x v="8"/>
    <n v="106.3"/>
  </r>
  <r>
    <s v="FN"/>
    <x v="47"/>
    <x v="8"/>
    <n v="0"/>
  </r>
  <r>
    <s v="FN"/>
    <x v="21"/>
    <x v="8"/>
    <n v="6375.5499999999993"/>
  </r>
  <r>
    <s v="FN"/>
    <x v="22"/>
    <x v="8"/>
    <n v="0"/>
  </r>
  <r>
    <s v="FN"/>
    <x v="23"/>
    <x v="8"/>
    <n v="0"/>
  </r>
  <r>
    <s v="FN"/>
    <x v="24"/>
    <x v="8"/>
    <n v="3798.38"/>
  </r>
  <r>
    <s v="FN"/>
    <x v="48"/>
    <x v="8"/>
    <n v="0"/>
  </r>
  <r>
    <s v="FN"/>
    <x v="25"/>
    <x v="8"/>
    <n v="1445"/>
  </r>
  <r>
    <s v="FN"/>
    <x v="26"/>
    <x v="8"/>
    <n v="6392.02"/>
  </r>
  <r>
    <s v="FN"/>
    <x v="49"/>
    <x v="8"/>
    <n v="1192.03"/>
  </r>
  <r>
    <s v="FN"/>
    <x v="27"/>
    <x v="8"/>
    <n v="1273.1600000000001"/>
  </r>
  <r>
    <s v="FN"/>
    <x v="28"/>
    <x v="8"/>
    <n v="945.09999999999991"/>
  </r>
  <r>
    <s v="FN"/>
    <x v="29"/>
    <x v="8"/>
    <n v="52893.939999999995"/>
  </r>
  <r>
    <s v="FN"/>
    <x v="30"/>
    <x v="8"/>
    <n v="329.43"/>
  </r>
  <r>
    <s v="FN"/>
    <x v="31"/>
    <x v="8"/>
    <n v="2256.73"/>
  </r>
  <r>
    <s v="FN"/>
    <x v="32"/>
    <x v="8"/>
    <n v="275.32"/>
  </r>
  <r>
    <s v="FN"/>
    <x v="33"/>
    <x v="8"/>
    <n v="502.86"/>
  </r>
  <r>
    <s v="FN"/>
    <x v="34"/>
    <x v="8"/>
    <n v="30146.010000000002"/>
  </r>
  <r>
    <s v="FN"/>
    <x v="44"/>
    <x v="8"/>
    <n v="0"/>
  </r>
  <r>
    <s v="FN"/>
    <x v="35"/>
    <x v="8"/>
    <n v="335.07"/>
  </r>
  <r>
    <s v="FN"/>
    <x v="45"/>
    <x v="8"/>
    <n v="76.12"/>
  </r>
  <r>
    <s v="FN"/>
    <x v="36"/>
    <x v="8"/>
    <n v="3182.77"/>
  </r>
  <r>
    <s v="FN"/>
    <x v="50"/>
    <x v="8"/>
    <n v="0"/>
  </r>
  <r>
    <s v="FN"/>
    <x v="37"/>
    <x v="8"/>
    <n v="4068.74"/>
  </r>
  <r>
    <s v="FN"/>
    <x v="38"/>
    <x v="8"/>
    <n v="10545.369999999999"/>
  </r>
  <r>
    <s v="FN"/>
    <x v="39"/>
    <x v="8"/>
    <n v="0"/>
  </r>
  <r>
    <s v="FN"/>
    <x v="40"/>
    <x v="8"/>
    <n v="1019.2"/>
  </r>
  <r>
    <s v="FN"/>
    <x v="41"/>
    <x v="8"/>
    <n v="808.94"/>
  </r>
  <r>
    <s v="FN"/>
    <x v="42"/>
    <x v="9"/>
    <n v="0"/>
  </r>
  <r>
    <s v="FN"/>
    <x v="46"/>
    <x v="9"/>
    <n v="0"/>
  </r>
  <r>
    <s v="FN"/>
    <x v="2"/>
    <x v="9"/>
    <n v="0"/>
  </r>
  <r>
    <s v="FN"/>
    <x v="3"/>
    <x v="9"/>
    <n v="0"/>
  </r>
  <r>
    <s v="FN"/>
    <x v="4"/>
    <x v="9"/>
    <n v="59.17"/>
  </r>
  <r>
    <s v="FN"/>
    <x v="5"/>
    <x v="9"/>
    <n v="1026.04"/>
  </r>
  <r>
    <s v="FN"/>
    <x v="6"/>
    <x v="9"/>
    <n v="137145.58000000002"/>
  </r>
  <r>
    <s v="FN"/>
    <x v="7"/>
    <x v="9"/>
    <n v="71603.25"/>
  </r>
  <r>
    <s v="FN"/>
    <x v="8"/>
    <x v="9"/>
    <n v="168526.80999999997"/>
  </r>
  <r>
    <s v="FN"/>
    <x v="9"/>
    <x v="9"/>
    <n v="4380.54"/>
  </r>
  <r>
    <s v="FN"/>
    <x v="10"/>
    <x v="9"/>
    <n v="15906.38"/>
  </r>
  <r>
    <s v="FN"/>
    <x v="11"/>
    <x v="9"/>
    <n v="88865.67"/>
  </r>
  <r>
    <s v="FN"/>
    <x v="12"/>
    <x v="9"/>
    <n v="9106.9599999999991"/>
  </r>
  <r>
    <s v="FN"/>
    <x v="13"/>
    <x v="9"/>
    <n v="72983.64"/>
  </r>
  <r>
    <s v="FN"/>
    <x v="14"/>
    <x v="9"/>
    <n v="45538.329999999994"/>
  </r>
  <r>
    <s v="FN"/>
    <x v="16"/>
    <x v="9"/>
    <n v="31645.429999999997"/>
  </r>
  <r>
    <s v="FN"/>
    <x v="18"/>
    <x v="9"/>
    <n v="12430.2"/>
  </r>
  <r>
    <s v="FN"/>
    <x v="19"/>
    <x v="9"/>
    <n v="2348.44"/>
  </r>
  <r>
    <s v="FN"/>
    <x v="20"/>
    <x v="9"/>
    <n v="106.3"/>
  </r>
  <r>
    <s v="FN"/>
    <x v="47"/>
    <x v="9"/>
    <n v="0"/>
  </r>
  <r>
    <s v="FN"/>
    <x v="21"/>
    <x v="9"/>
    <n v="6375.5499999999993"/>
  </r>
  <r>
    <s v="FN"/>
    <x v="22"/>
    <x v="9"/>
    <n v="0"/>
  </r>
  <r>
    <s v="FN"/>
    <x v="23"/>
    <x v="9"/>
    <n v="0"/>
  </r>
  <r>
    <s v="FN"/>
    <x v="24"/>
    <x v="9"/>
    <n v="3798.38"/>
  </r>
  <r>
    <s v="FN"/>
    <x v="48"/>
    <x v="9"/>
    <n v="0"/>
  </r>
  <r>
    <s v="FN"/>
    <x v="25"/>
    <x v="9"/>
    <n v="1445"/>
  </r>
  <r>
    <s v="FN"/>
    <x v="26"/>
    <x v="9"/>
    <n v="6387.3099999999995"/>
  </r>
  <r>
    <s v="FN"/>
    <x v="49"/>
    <x v="9"/>
    <n v="1192.03"/>
  </r>
  <r>
    <s v="FN"/>
    <x v="27"/>
    <x v="9"/>
    <n v="1272.0800000000002"/>
  </r>
  <r>
    <s v="FN"/>
    <x v="28"/>
    <x v="9"/>
    <n v="945.09999999999991"/>
  </r>
  <r>
    <s v="FN"/>
    <x v="29"/>
    <x v="9"/>
    <n v="52899.689999999995"/>
  </r>
  <r>
    <s v="FN"/>
    <x v="30"/>
    <x v="9"/>
    <n v="329.43"/>
  </r>
  <r>
    <s v="FN"/>
    <x v="31"/>
    <x v="9"/>
    <n v="2256.73"/>
  </r>
  <r>
    <s v="FN"/>
    <x v="32"/>
    <x v="9"/>
    <n v="275.32"/>
  </r>
  <r>
    <s v="FN"/>
    <x v="33"/>
    <x v="9"/>
    <n v="502.86"/>
  </r>
  <r>
    <s v="FN"/>
    <x v="34"/>
    <x v="9"/>
    <n v="29080.83"/>
  </r>
  <r>
    <s v="FN"/>
    <x v="44"/>
    <x v="9"/>
    <n v="0"/>
  </r>
  <r>
    <s v="FN"/>
    <x v="35"/>
    <x v="9"/>
    <n v="335.07"/>
  </r>
  <r>
    <s v="FN"/>
    <x v="45"/>
    <x v="9"/>
    <n v="76.12"/>
  </r>
  <r>
    <s v="FN"/>
    <x v="36"/>
    <x v="9"/>
    <n v="3144.12"/>
  </r>
  <r>
    <s v="FN"/>
    <x v="50"/>
    <x v="9"/>
    <n v="0"/>
  </r>
  <r>
    <s v="FN"/>
    <x v="37"/>
    <x v="9"/>
    <n v="4090.7"/>
  </r>
  <r>
    <s v="FN"/>
    <x v="38"/>
    <x v="9"/>
    <n v="10545.369999999999"/>
  </r>
  <r>
    <s v="FN"/>
    <x v="39"/>
    <x v="9"/>
    <n v="0"/>
  </r>
  <r>
    <s v="FN"/>
    <x v="40"/>
    <x v="9"/>
    <n v="1019.2"/>
  </r>
  <r>
    <s v="FN"/>
    <x v="41"/>
    <x v="9"/>
    <n v="808.94"/>
  </r>
  <r>
    <s v="FN"/>
    <x v="42"/>
    <x v="10"/>
    <n v="0"/>
  </r>
  <r>
    <s v="FN"/>
    <x v="46"/>
    <x v="10"/>
    <n v="0"/>
  </r>
  <r>
    <s v="FN"/>
    <x v="2"/>
    <x v="10"/>
    <n v="0"/>
  </r>
  <r>
    <s v="FN"/>
    <x v="3"/>
    <x v="10"/>
    <n v="0"/>
  </r>
  <r>
    <s v="FN"/>
    <x v="4"/>
    <x v="10"/>
    <n v="59.17"/>
  </r>
  <r>
    <s v="FN"/>
    <x v="5"/>
    <x v="10"/>
    <n v="1026.04"/>
  </r>
  <r>
    <s v="FN"/>
    <x v="6"/>
    <x v="10"/>
    <n v="137595.63"/>
  </r>
  <r>
    <s v="FN"/>
    <x v="7"/>
    <x v="10"/>
    <n v="71606.2"/>
  </r>
  <r>
    <s v="FN"/>
    <x v="8"/>
    <x v="10"/>
    <n v="168657.61"/>
  </r>
  <r>
    <s v="FN"/>
    <x v="9"/>
    <x v="10"/>
    <n v="4380.54"/>
  </r>
  <r>
    <s v="FN"/>
    <x v="10"/>
    <x v="10"/>
    <n v="15906.38"/>
  </r>
  <r>
    <s v="FN"/>
    <x v="11"/>
    <x v="10"/>
    <n v="90182.700000000012"/>
  </r>
  <r>
    <s v="FN"/>
    <x v="12"/>
    <x v="10"/>
    <n v="9106.98"/>
  </r>
  <r>
    <s v="FN"/>
    <x v="13"/>
    <x v="10"/>
    <n v="73482.739999999991"/>
  </r>
  <r>
    <s v="FN"/>
    <x v="14"/>
    <x v="10"/>
    <n v="45794.65"/>
  </r>
  <r>
    <s v="FN"/>
    <x v="16"/>
    <x v="10"/>
    <n v="31978.550000000003"/>
  </r>
  <r>
    <s v="FN"/>
    <x v="18"/>
    <x v="10"/>
    <n v="12479.82"/>
  </r>
  <r>
    <s v="FN"/>
    <x v="19"/>
    <x v="10"/>
    <n v="2348.44"/>
  </r>
  <r>
    <s v="FN"/>
    <x v="20"/>
    <x v="10"/>
    <n v="106.3"/>
  </r>
  <r>
    <s v="FN"/>
    <x v="47"/>
    <x v="10"/>
    <n v="0"/>
  </r>
  <r>
    <s v="FN"/>
    <x v="21"/>
    <x v="10"/>
    <n v="6375.5499999999993"/>
  </r>
  <r>
    <s v="FN"/>
    <x v="22"/>
    <x v="10"/>
    <n v="0"/>
  </r>
  <r>
    <s v="FN"/>
    <x v="23"/>
    <x v="10"/>
    <n v="0"/>
  </r>
  <r>
    <s v="FN"/>
    <x v="24"/>
    <x v="10"/>
    <n v="3808.67"/>
  </r>
  <r>
    <s v="FN"/>
    <x v="48"/>
    <x v="10"/>
    <n v="0"/>
  </r>
  <r>
    <s v="FN"/>
    <x v="25"/>
    <x v="10"/>
    <n v="1445"/>
  </r>
  <r>
    <s v="FN"/>
    <x v="26"/>
    <x v="10"/>
    <n v="6387.3099999999995"/>
  </r>
  <r>
    <s v="FN"/>
    <x v="49"/>
    <x v="10"/>
    <n v="1192.03"/>
  </r>
  <r>
    <s v="FN"/>
    <x v="27"/>
    <x v="10"/>
    <n v="1272.0800000000002"/>
  </r>
  <r>
    <s v="FN"/>
    <x v="28"/>
    <x v="10"/>
    <n v="945.09999999999991"/>
  </r>
  <r>
    <s v="FN"/>
    <x v="29"/>
    <x v="10"/>
    <n v="52789.189999999995"/>
  </r>
  <r>
    <s v="FN"/>
    <x v="30"/>
    <x v="10"/>
    <n v="329.43"/>
  </r>
  <r>
    <s v="FN"/>
    <x v="31"/>
    <x v="10"/>
    <n v="2256.73"/>
  </r>
  <r>
    <s v="FN"/>
    <x v="32"/>
    <x v="10"/>
    <n v="275.32"/>
  </r>
  <r>
    <s v="FN"/>
    <x v="33"/>
    <x v="10"/>
    <n v="502.86"/>
  </r>
  <r>
    <s v="FN"/>
    <x v="34"/>
    <x v="10"/>
    <n v="28885.21"/>
  </r>
  <r>
    <s v="FN"/>
    <x v="44"/>
    <x v="10"/>
    <n v="0"/>
  </r>
  <r>
    <s v="FN"/>
    <x v="35"/>
    <x v="10"/>
    <n v="335.07"/>
  </r>
  <r>
    <s v="FN"/>
    <x v="45"/>
    <x v="10"/>
    <n v="80.84"/>
  </r>
  <r>
    <s v="FN"/>
    <x v="36"/>
    <x v="10"/>
    <n v="3144.12"/>
  </r>
  <r>
    <s v="FN"/>
    <x v="50"/>
    <x v="10"/>
    <n v="0"/>
  </r>
  <r>
    <s v="FN"/>
    <x v="37"/>
    <x v="10"/>
    <n v="4090.7"/>
  </r>
  <r>
    <s v="FN"/>
    <x v="38"/>
    <x v="10"/>
    <n v="10561.5"/>
  </r>
  <r>
    <s v="FN"/>
    <x v="39"/>
    <x v="10"/>
    <n v="0"/>
  </r>
  <r>
    <s v="FN"/>
    <x v="40"/>
    <x v="10"/>
    <n v="1019.2"/>
  </r>
  <r>
    <s v="FN"/>
    <x v="41"/>
    <x v="10"/>
    <n v="808.94"/>
  </r>
  <r>
    <s v="FN"/>
    <x v="42"/>
    <x v="11"/>
    <n v="0"/>
  </r>
  <r>
    <s v="FN"/>
    <x v="46"/>
    <x v="11"/>
    <n v="0"/>
  </r>
  <r>
    <s v="FN"/>
    <x v="2"/>
    <x v="11"/>
    <n v="0"/>
  </r>
  <r>
    <s v="FN"/>
    <x v="3"/>
    <x v="11"/>
    <n v="0"/>
  </r>
  <r>
    <s v="FN"/>
    <x v="4"/>
    <x v="11"/>
    <n v="59.17"/>
  </r>
  <r>
    <s v="FN"/>
    <x v="5"/>
    <x v="11"/>
    <n v="1026.04"/>
  </r>
  <r>
    <s v="FN"/>
    <x v="6"/>
    <x v="11"/>
    <n v="137520.04999999999"/>
  </r>
  <r>
    <s v="FN"/>
    <x v="7"/>
    <x v="11"/>
    <n v="71674.44"/>
  </r>
  <r>
    <s v="FN"/>
    <x v="8"/>
    <x v="11"/>
    <n v="169440.88999999998"/>
  </r>
  <r>
    <s v="FN"/>
    <x v="9"/>
    <x v="11"/>
    <n v="4380.54"/>
  </r>
  <r>
    <s v="FN"/>
    <x v="10"/>
    <x v="11"/>
    <n v="15906.38"/>
  </r>
  <r>
    <s v="FN"/>
    <x v="11"/>
    <x v="11"/>
    <n v="91204.84"/>
  </r>
  <r>
    <s v="FN"/>
    <x v="12"/>
    <x v="11"/>
    <n v="9106.98"/>
  </r>
  <r>
    <s v="FN"/>
    <x v="13"/>
    <x v="11"/>
    <n v="74776.2"/>
  </r>
  <r>
    <s v="FN"/>
    <x v="14"/>
    <x v="11"/>
    <n v="46017.4"/>
  </r>
  <r>
    <s v="FN"/>
    <x v="16"/>
    <x v="11"/>
    <n v="32223.68"/>
  </r>
  <r>
    <s v="FN"/>
    <x v="18"/>
    <x v="11"/>
    <n v="12756.86"/>
  </r>
  <r>
    <s v="FN"/>
    <x v="19"/>
    <x v="11"/>
    <n v="2348.44"/>
  </r>
  <r>
    <s v="FN"/>
    <x v="20"/>
    <x v="11"/>
    <n v="106.3"/>
  </r>
  <r>
    <s v="FN"/>
    <x v="47"/>
    <x v="11"/>
    <n v="0"/>
  </r>
  <r>
    <s v="FN"/>
    <x v="21"/>
    <x v="11"/>
    <n v="6500.02"/>
  </r>
  <r>
    <s v="FN"/>
    <x v="22"/>
    <x v="11"/>
    <n v="0"/>
  </r>
  <r>
    <s v="FN"/>
    <x v="23"/>
    <x v="11"/>
    <n v="0"/>
  </r>
  <r>
    <s v="FN"/>
    <x v="24"/>
    <x v="11"/>
    <n v="3808.67"/>
  </r>
  <r>
    <s v="FN"/>
    <x v="48"/>
    <x v="11"/>
    <n v="0"/>
  </r>
  <r>
    <s v="FN"/>
    <x v="25"/>
    <x v="11"/>
    <n v="1445"/>
  </r>
  <r>
    <s v="FN"/>
    <x v="26"/>
    <x v="11"/>
    <n v="10419.67"/>
  </r>
  <r>
    <s v="FN"/>
    <x v="49"/>
    <x v="11"/>
    <n v="1192.03"/>
  </r>
  <r>
    <s v="FN"/>
    <x v="27"/>
    <x v="11"/>
    <n v="-3432.04"/>
  </r>
  <r>
    <s v="FN"/>
    <x v="28"/>
    <x v="11"/>
    <n v="1616.8600000000001"/>
  </r>
  <r>
    <s v="FN"/>
    <x v="29"/>
    <x v="11"/>
    <n v="52793.79"/>
  </r>
  <r>
    <s v="FN"/>
    <x v="30"/>
    <x v="11"/>
    <n v="329.43"/>
  </r>
  <r>
    <s v="FN"/>
    <x v="31"/>
    <x v="11"/>
    <n v="2256.73"/>
  </r>
  <r>
    <s v="FN"/>
    <x v="32"/>
    <x v="11"/>
    <n v="275.32"/>
  </r>
  <r>
    <s v="FN"/>
    <x v="33"/>
    <x v="11"/>
    <n v="1229.18"/>
  </r>
  <r>
    <s v="FN"/>
    <x v="34"/>
    <x v="11"/>
    <n v="29473.489999999998"/>
  </r>
  <r>
    <s v="FN"/>
    <x v="44"/>
    <x v="11"/>
    <n v="0"/>
  </r>
  <r>
    <s v="FN"/>
    <x v="35"/>
    <x v="11"/>
    <n v="335.07"/>
  </r>
  <r>
    <s v="FN"/>
    <x v="45"/>
    <x v="11"/>
    <n v="80.84"/>
  </r>
  <r>
    <s v="FN"/>
    <x v="36"/>
    <x v="11"/>
    <n v="3144.12"/>
  </r>
  <r>
    <s v="FN"/>
    <x v="50"/>
    <x v="11"/>
    <n v="0"/>
  </r>
  <r>
    <s v="FN"/>
    <x v="37"/>
    <x v="11"/>
    <n v="4090.7"/>
  </r>
  <r>
    <s v="FN"/>
    <x v="38"/>
    <x v="11"/>
    <n v="10543.34"/>
  </r>
  <r>
    <s v="FN"/>
    <x v="39"/>
    <x v="11"/>
    <n v="0"/>
  </r>
  <r>
    <s v="FN"/>
    <x v="40"/>
    <x v="11"/>
    <n v="1019.2"/>
  </r>
  <r>
    <s v="FN"/>
    <x v="41"/>
    <x v="11"/>
    <n v="808.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57" firstHeaderRow="1" firstDataRow="3" firstDataCol="1"/>
  <pivotFields count="5">
    <pivotField showAll="0"/>
    <pivotField axis="axisRow" showAll="0">
      <items count="52">
        <item x="0"/>
        <item x="1"/>
        <item x="42"/>
        <item x="46"/>
        <item x="2"/>
        <item x="3"/>
        <item x="4"/>
        <item x="5"/>
        <item x="43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47"/>
        <item x="21"/>
        <item x="22"/>
        <item x="23"/>
        <item x="24"/>
        <item x="48"/>
        <item x="25"/>
        <item x="26"/>
        <item x="49"/>
        <item x="27"/>
        <item x="28"/>
        <item x="29"/>
        <item x="30"/>
        <item x="31"/>
        <item x="32"/>
        <item x="33"/>
        <item x="34"/>
        <item x="44"/>
        <item x="35"/>
        <item x="45"/>
        <item x="36"/>
        <item x="50"/>
        <item x="37"/>
        <item x="38"/>
        <item x="39"/>
        <item x="40"/>
        <item x="41"/>
        <item t="default"/>
      </items>
    </pivotField>
    <pivotField axis="axisCol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1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2">
    <field x="4"/>
    <field x="2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Amount" fld="3" baseField="1" baseItem="0" numFmtId="164"/>
  </dataFields>
  <formats count="12">
    <format dxfId="36">
      <pivotArea outline="0" collapsedLevelsAreSubtotals="1" fieldPosition="0"/>
    </format>
    <format dxfId="35">
      <pivotArea outline="0" collapsedLevelsAreSubtotals="1" fieldPosition="0"/>
    </format>
    <format dxfId="34">
      <pivotArea outline="0" collapsedLevelsAreSubtotals="1" fieldPosition="0"/>
    </format>
    <format dxfId="33">
      <pivotArea dataOnly="0" fieldPosition="0">
        <references count="1">
          <reference field="1" count="1">
            <x v="28"/>
          </reference>
        </references>
      </pivotArea>
    </format>
    <format dxfId="32">
      <pivotArea dataOnly="0" fieldPosition="0">
        <references count="1">
          <reference field="1" count="1">
            <x v="30"/>
          </reference>
        </references>
      </pivotArea>
    </format>
    <format dxfId="31">
      <pivotArea dataOnly="0" fieldPosition="0">
        <references count="1">
          <reference field="1" count="1">
            <x v="33"/>
          </reference>
        </references>
      </pivotArea>
    </format>
    <format dxfId="30">
      <pivotArea dataOnly="0" fieldPosition="0">
        <references count="1">
          <reference field="1" count="1">
            <x v="37"/>
          </reference>
        </references>
      </pivotArea>
    </format>
    <format dxfId="29">
      <pivotArea dataOnly="0" fieldPosition="0">
        <references count="1">
          <reference field="1" count="1">
            <x v="31"/>
          </reference>
        </references>
      </pivotArea>
    </format>
    <format dxfId="28">
      <pivotArea dataOnly="0" fieldPosition="0">
        <references count="1">
          <reference field="1" count="1">
            <x v="36"/>
          </reference>
        </references>
      </pivotArea>
    </format>
    <format dxfId="27">
      <pivotArea dataOnly="0" fieldPosition="0">
        <references count="1">
          <reference field="1" count="2">
            <x v="47"/>
            <x v="48"/>
          </reference>
        </references>
      </pivotArea>
    </format>
    <format dxfId="26">
      <pivotArea collapsedLevelsAreSubtotals="1" fieldPosition="0">
        <references count="1">
          <reference field="1" count="2">
            <x v="49"/>
            <x v="50"/>
          </reference>
        </references>
      </pivotArea>
    </format>
    <format dxfId="25">
      <pivotArea dataOnly="0" labelOnly="1" fieldPosition="0">
        <references count="1">
          <reference field="1" count="2">
            <x v="49"/>
            <x v="5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9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158" firstHeaderRow="1" firstDataRow="3" firstDataCol="1"/>
  <pivotFields count="46">
    <pivotField showAll="0"/>
    <pivotField numFmtId="22" showAll="0"/>
    <pivotField numFmtId="22" showAll="0"/>
    <pivotField showAll="0"/>
    <pivotField axis="axisCol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numFmtId="43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4">
        <item x="52"/>
        <item x="0"/>
        <item x="41"/>
        <item x="43"/>
        <item x="46"/>
        <item x="1"/>
        <item x="3"/>
        <item x="2"/>
        <item x="4"/>
        <item x="42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47"/>
        <item x="20"/>
        <item x="21"/>
        <item x="22"/>
        <item x="23"/>
        <item x="48"/>
        <item x="24"/>
        <item x="25"/>
        <item x="49"/>
        <item x="26"/>
        <item x="27"/>
        <item x="28"/>
        <item x="29"/>
        <item x="30"/>
        <item x="34"/>
        <item x="31"/>
        <item x="32"/>
        <item x="44"/>
        <item x="33"/>
        <item x="45"/>
        <item x="35"/>
        <item x="50"/>
        <item x="36"/>
        <item x="37"/>
        <item x="38"/>
        <item x="39"/>
        <item x="40"/>
        <item x="5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6">
        <item x="0"/>
        <item x="4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3" showAll="0"/>
    <pivotField numFmtId="43" showAll="0"/>
    <pivotField numFmtId="43" showAll="0"/>
    <pivotField dataField="1" numFmtId="164" showAll="0"/>
    <pivotField axis="axisCol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28"/>
    <field x="22"/>
  </rowFields>
  <rowItems count="153">
    <i>
      <x/>
    </i>
    <i r="1">
      <x v="1"/>
    </i>
    <i r="1">
      <x v="2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 r="1">
      <x v="45"/>
    </i>
    <i r="1">
      <x v="47"/>
    </i>
    <i r="1">
      <x v="48"/>
    </i>
    <i r="1">
      <x v="49"/>
    </i>
    <i r="1">
      <x v="50"/>
    </i>
    <i r="1">
      <x v="51"/>
    </i>
    <i>
      <x v="1"/>
    </i>
    <i r="1">
      <x/>
    </i>
    <i r="1">
      <x v="3"/>
    </i>
    <i r="1">
      <x v="27"/>
    </i>
    <i r="1">
      <x v="29"/>
    </i>
    <i r="1">
      <x v="32"/>
    </i>
    <i r="1">
      <x v="34"/>
    </i>
    <i r="1">
      <x v="35"/>
    </i>
    <i r="1">
      <x v="36"/>
    </i>
    <i r="1">
      <x v="40"/>
    </i>
    <i r="1">
      <x v="41"/>
    </i>
    <i r="1">
      <x v="48"/>
    </i>
    <i r="1">
      <x v="50"/>
    </i>
    <i r="1">
      <x v="52"/>
    </i>
    <i>
      <x v="2"/>
    </i>
    <i r="1">
      <x v="3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4"/>
    </i>
    <i r="1">
      <x v="26"/>
    </i>
    <i r="1">
      <x v="35"/>
    </i>
    <i r="1">
      <x v="38"/>
    </i>
    <i r="1">
      <x v="39"/>
    </i>
    <i r="1">
      <x v="41"/>
    </i>
    <i>
      <x v="3"/>
    </i>
    <i r="1">
      <x v="7"/>
    </i>
    <i r="1">
      <x v="10"/>
    </i>
    <i r="1">
      <x v="11"/>
    </i>
    <i r="1">
      <x v="13"/>
    </i>
    <i r="1">
      <x v="14"/>
    </i>
    <i r="1">
      <x v="15"/>
    </i>
    <i r="1">
      <x v="18"/>
    </i>
    <i r="1">
      <x v="20"/>
    </i>
    <i r="1">
      <x v="22"/>
    </i>
    <i r="1">
      <x v="23"/>
    </i>
    <i r="1">
      <x v="24"/>
    </i>
    <i r="1">
      <x v="27"/>
    </i>
    <i r="1">
      <x v="28"/>
    </i>
    <i r="1">
      <x v="31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50"/>
    </i>
    <i>
      <x v="4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t="grand">
      <x/>
    </i>
  </rowItems>
  <colFields count="2">
    <field x="45"/>
    <field x="4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Combined Depr Exp" fld="44" baseField="28" baseItem="0" numFmtId="39"/>
  </dataFields>
  <formats count="25">
    <format dxfId="24">
      <pivotArea collapsedLevelsAreSubtotals="1" fieldPosition="0">
        <references count="2">
          <reference field="22" count="2">
            <x v="29"/>
            <x v="31"/>
          </reference>
          <reference field="28" count="1" selected="0">
            <x v="0"/>
          </reference>
        </references>
      </pivotArea>
    </format>
    <format dxfId="23">
      <pivotArea collapsedLevelsAreSubtotals="1" fieldPosition="0">
        <references count="2">
          <reference field="22" count="1">
            <x v="32"/>
          </reference>
          <reference field="28" count="1" selected="0">
            <x v="0"/>
          </reference>
        </references>
      </pivotArea>
    </format>
    <format dxfId="22">
      <pivotArea collapsedLevelsAreSubtotals="1" fieldPosition="0">
        <references count="2">
          <reference field="22" count="1">
            <x v="37"/>
          </reference>
          <reference field="28" count="1" selected="0">
            <x v="0"/>
          </reference>
        </references>
      </pivotArea>
    </format>
    <format dxfId="21">
      <pivotArea collapsedLevelsAreSubtotals="1" fieldPosition="0">
        <references count="2">
          <reference field="22" count="2">
            <x v="48"/>
            <x v="49"/>
          </reference>
          <reference field="28" count="1" selected="0">
            <x v="0"/>
          </reference>
        </references>
      </pivotArea>
    </format>
    <format dxfId="20">
      <pivotArea collapsedLevelsAreSubtotals="1" fieldPosition="0">
        <references count="2">
          <reference field="22" count="2">
            <x v="50"/>
            <x v="51"/>
          </reference>
          <reference field="28" count="1" selected="0">
            <x v="0"/>
          </reference>
        </references>
      </pivotArea>
    </format>
    <format dxfId="19">
      <pivotArea collapsedLevelsAreSubtotals="1" fieldPosition="0">
        <references count="2">
          <reference field="22" count="1">
            <x v="34"/>
          </reference>
          <reference field="28" count="1" selected="0">
            <x v="3"/>
          </reference>
        </references>
      </pivotArea>
    </format>
    <format dxfId="18">
      <pivotArea collapsedLevelsAreSubtotals="1" fieldPosition="0">
        <references count="2">
          <reference field="22" count="1">
            <x v="34"/>
          </reference>
          <reference field="28" count="1" selected="0">
            <x v="3"/>
          </reference>
        </references>
      </pivotArea>
    </format>
    <format dxfId="17">
      <pivotArea collapsedLevelsAreSubtotals="1" fieldPosition="0">
        <references count="2">
          <reference field="22" count="1">
            <x v="38"/>
          </reference>
          <reference field="28" count="1" selected="0">
            <x v="3"/>
          </reference>
        </references>
      </pivotArea>
    </format>
    <format dxfId="16">
      <pivotArea collapsedLevelsAreSubtotals="1" fieldPosition="0">
        <references count="2">
          <reference field="22" count="1">
            <x v="34"/>
          </reference>
          <reference field="28" count="1" selected="0">
            <x v="0"/>
          </reference>
        </references>
      </pivotArea>
    </format>
    <format dxfId="15">
      <pivotArea collapsedLevelsAreSubtotals="1" fieldPosition="0">
        <references count="2">
          <reference field="22" count="1">
            <x v="38"/>
          </reference>
          <reference field="28" count="1" selected="0">
            <x v="0"/>
          </reference>
        </references>
      </pivotArea>
    </format>
    <format dxfId="14">
      <pivotArea collapsedLevelsAreSubtotals="1" fieldPosition="0">
        <references count="2">
          <reference field="22" count="1">
            <x v="34"/>
          </reference>
          <reference field="28" count="1" selected="0">
            <x v="3"/>
          </reference>
        </references>
      </pivotArea>
    </format>
    <format dxfId="13">
      <pivotArea collapsedLevelsAreSubtotals="1" fieldPosition="0">
        <references count="2">
          <reference field="22" count="1">
            <x v="38"/>
          </reference>
          <reference field="28" count="1" selected="0">
            <x v="3"/>
          </reference>
        </references>
      </pivotArea>
    </format>
    <format dxfId="12">
      <pivotArea collapsedLevelsAreSubtotals="1" fieldPosition="0">
        <references count="2">
          <reference field="22" count="1">
            <x v="34"/>
          </reference>
          <reference field="28" count="1" selected="0">
            <x v="4"/>
          </reference>
        </references>
      </pivotArea>
    </format>
    <format dxfId="11">
      <pivotArea collapsedLevelsAreSubtotals="1" fieldPosition="0">
        <references count="2">
          <reference field="22" count="1">
            <x v="38"/>
          </reference>
          <reference field="28" count="1" selected="0">
            <x v="4"/>
          </reference>
        </references>
      </pivotArea>
    </format>
    <format dxfId="10">
      <pivotArea collapsedLevelsAreSubtotals="1" fieldPosition="0">
        <references count="2">
          <reference field="22" count="2">
            <x v="29"/>
            <x v="30"/>
          </reference>
          <reference field="28" count="1" selected="0">
            <x v="4"/>
          </reference>
        </references>
      </pivotArea>
    </format>
    <format dxfId="9">
      <pivotArea collapsedLevelsAreSubtotals="1" fieldPosition="0">
        <references count="2">
          <reference field="22" count="1">
            <x v="32"/>
          </reference>
          <reference field="28" count="1" selected="0">
            <x v="4"/>
          </reference>
        </references>
      </pivotArea>
    </format>
    <format dxfId="8">
      <pivotArea collapsedLevelsAreSubtotals="1" fieldPosition="0">
        <references count="2">
          <reference field="22" count="1">
            <x v="37"/>
          </reference>
          <reference field="28" count="1" selected="0">
            <x v="4"/>
          </reference>
        </references>
      </pivotArea>
    </format>
    <format dxfId="7">
      <pivotArea collapsedLevelsAreSubtotals="1" fieldPosition="0">
        <references count="2">
          <reference field="22" count="2">
            <x v="48"/>
            <x v="49"/>
          </reference>
          <reference field="28" count="1" selected="0">
            <x v="4"/>
          </reference>
        </references>
      </pivotArea>
    </format>
    <format dxfId="6">
      <pivotArea collapsedLevelsAreSubtotals="1" fieldPosition="0">
        <references count="2">
          <reference field="22" count="2">
            <x v="50"/>
            <x v="51"/>
          </reference>
          <reference field="28" count="1" selected="0">
            <x v="4"/>
          </reference>
        </references>
      </pivotArea>
    </format>
    <format dxfId="5">
      <pivotArea grandCol="1" outline="0" collapsedLevelsAreSubtotals="1" fieldPosition="0"/>
    </format>
    <format dxfId="4">
      <pivotArea grandCol="1" outline="0" collapsedLevelsAreSubtotals="1" fieldPosition="0"/>
    </format>
    <format dxfId="3">
      <pivotArea collapsedLevelsAreSubtotals="1" fieldPosition="0">
        <references count="2">
          <reference field="22" count="1">
            <x v="31"/>
          </reference>
          <reference field="28" count="1" selected="0">
            <x v="4"/>
          </reference>
        </references>
      </pivotArea>
    </format>
    <format dxfId="2">
      <pivotArea collapsedLevelsAreSubtotals="1" fieldPosition="0">
        <references count="2">
          <reference field="22" count="1">
            <x v="30"/>
          </reference>
          <reference field="28" count="1" selected="0">
            <x v="4"/>
          </reference>
        </references>
      </pivotArea>
    </format>
    <format dxfId="1">
      <pivotArea field="28" grandCol="1" collapsedLevelsAreSubtotals="1" axis="axisRow" fieldPosition="0">
        <references count="2">
          <reference field="22" count="4">
            <x v="39"/>
            <x v="40"/>
            <x v="41"/>
            <x v="43"/>
          </reference>
          <reference field="28" count="1" selected="0">
            <x v="0"/>
          </reference>
        </references>
      </pivotArea>
    </format>
    <format dxfId="0">
      <pivotArea field="28" grandCol="1" collapsedLevelsAreSubtotals="1" axis="axisRow" fieldPosition="0">
        <references count="2">
          <reference field="22" count="5">
            <x v="39"/>
            <x v="40"/>
            <x v="41"/>
            <x v="42"/>
            <x v="43"/>
          </reference>
          <reference field="28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7"/>
  <sheetViews>
    <sheetView topLeftCell="A25" zoomScale="85" zoomScaleNormal="85" workbookViewId="0">
      <selection activeCell="A25" sqref="A1:N1048576"/>
    </sheetView>
  </sheetViews>
  <sheetFormatPr defaultRowHeight="15" x14ac:dyDescent="0.25"/>
  <cols>
    <col min="1" max="1" width="14.85546875" bestFit="1" customWidth="1"/>
    <col min="2" max="2" width="16.42578125" customWidth="1"/>
    <col min="3" max="13" width="13.28515625" customWidth="1"/>
    <col min="14" max="14" width="14.28515625" bestFit="1" customWidth="1"/>
  </cols>
  <sheetData>
    <row r="3" spans="1:14" x14ac:dyDescent="0.25">
      <c r="A3" s="14" t="s">
        <v>458</v>
      </c>
      <c r="B3" s="14" t="s">
        <v>434</v>
      </c>
    </row>
    <row r="4" spans="1:14" x14ac:dyDescent="0.25">
      <c r="B4" t="s">
        <v>436</v>
      </c>
      <c r="C4" t="s">
        <v>437</v>
      </c>
      <c r="D4" t="s">
        <v>438</v>
      </c>
      <c r="E4" t="s">
        <v>439</v>
      </c>
      <c r="F4" t="s">
        <v>440</v>
      </c>
      <c r="G4" t="s">
        <v>441</v>
      </c>
      <c r="H4" t="s">
        <v>442</v>
      </c>
      <c r="I4" t="s">
        <v>443</v>
      </c>
      <c r="J4" t="s">
        <v>444</v>
      </c>
      <c r="K4" t="s">
        <v>445</v>
      </c>
      <c r="L4" t="s">
        <v>446</v>
      </c>
      <c r="M4" t="s">
        <v>447</v>
      </c>
      <c r="N4" t="s">
        <v>435</v>
      </c>
    </row>
    <row r="5" spans="1:14" x14ac:dyDescent="0.25">
      <c r="A5" s="14" t="s">
        <v>448</v>
      </c>
    </row>
    <row r="6" spans="1:14" x14ac:dyDescent="0.25">
      <c r="A6" s="15" t="s">
        <v>46</v>
      </c>
      <c r="B6" s="33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</row>
    <row r="7" spans="1:14" x14ac:dyDescent="0.25">
      <c r="A7" s="15" t="s">
        <v>164</v>
      </c>
      <c r="B7" s="33">
        <v>0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</row>
    <row r="8" spans="1:14" x14ac:dyDescent="0.25">
      <c r="A8" s="15" t="s">
        <v>188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</row>
    <row r="9" spans="1:14" x14ac:dyDescent="0.25">
      <c r="A9" s="15" t="s">
        <v>224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</row>
    <row r="10" spans="1:14" x14ac:dyDescent="0.25">
      <c r="A10" s="15" t="s">
        <v>48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</row>
    <row r="11" spans="1:14" x14ac:dyDescent="0.25">
      <c r="A11" s="15" t="s">
        <v>56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4" x14ac:dyDescent="0.25">
      <c r="A12" s="15" t="s">
        <v>52</v>
      </c>
      <c r="B12" s="33">
        <v>153.13</v>
      </c>
      <c r="C12" s="33">
        <v>153.13</v>
      </c>
      <c r="D12" s="33">
        <v>153.13</v>
      </c>
      <c r="E12" s="33">
        <v>153.13</v>
      </c>
      <c r="F12" s="33">
        <v>153.13</v>
      </c>
      <c r="G12" s="33">
        <v>153.13</v>
      </c>
      <c r="H12" s="33">
        <v>153.13</v>
      </c>
      <c r="I12" s="33">
        <v>153.13</v>
      </c>
      <c r="J12" s="33">
        <v>153.13</v>
      </c>
      <c r="K12" s="33">
        <v>153.13</v>
      </c>
      <c r="L12" s="33">
        <v>153.13</v>
      </c>
      <c r="M12" s="33">
        <v>153.13</v>
      </c>
      <c r="N12" s="33">
        <v>1837.5600000000004</v>
      </c>
    </row>
    <row r="13" spans="1:14" x14ac:dyDescent="0.25">
      <c r="A13" s="15" t="s">
        <v>59</v>
      </c>
      <c r="B13" s="33">
        <v>3097.08</v>
      </c>
      <c r="C13" s="33">
        <v>3157.29</v>
      </c>
      <c r="D13" s="33">
        <v>3157.29</v>
      </c>
      <c r="E13" s="33">
        <v>3157.29</v>
      </c>
      <c r="F13" s="33">
        <v>3157.29</v>
      </c>
      <c r="G13" s="33">
        <v>3157.29</v>
      </c>
      <c r="H13" s="33">
        <v>3157.29</v>
      </c>
      <c r="I13" s="33">
        <v>2717.99</v>
      </c>
      <c r="J13" s="33">
        <v>2717.99</v>
      </c>
      <c r="K13" s="33">
        <v>2717.99</v>
      </c>
      <c r="L13" s="33">
        <v>2717.99</v>
      </c>
      <c r="M13" s="33">
        <v>2717.99</v>
      </c>
      <c r="N13" s="33">
        <v>35630.769999999997</v>
      </c>
    </row>
    <row r="14" spans="1:14" x14ac:dyDescent="0.25">
      <c r="A14" s="15" t="s">
        <v>172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x14ac:dyDescent="0.25">
      <c r="A15" s="15" t="s">
        <v>62</v>
      </c>
      <c r="B15" s="33">
        <v>186723.24</v>
      </c>
      <c r="C15" s="33">
        <v>187254.34000000003</v>
      </c>
      <c r="D15" s="33">
        <v>201124.65000000002</v>
      </c>
      <c r="E15" s="33">
        <v>193981.97</v>
      </c>
      <c r="F15" s="33">
        <v>194353.66000000003</v>
      </c>
      <c r="G15" s="33">
        <v>266659.02</v>
      </c>
      <c r="H15" s="33">
        <v>199470.55000000002</v>
      </c>
      <c r="I15" s="33">
        <v>198787.96</v>
      </c>
      <c r="J15" s="33">
        <v>199191.08000000002</v>
      </c>
      <c r="K15" s="33">
        <v>200021.44000000003</v>
      </c>
      <c r="L15" s="33">
        <v>201317.33000000002</v>
      </c>
      <c r="M15" s="33">
        <v>201305.19</v>
      </c>
      <c r="N15" s="33">
        <v>2430190.4299999997</v>
      </c>
    </row>
    <row r="16" spans="1:14" x14ac:dyDescent="0.25">
      <c r="A16" s="15" t="s">
        <v>65</v>
      </c>
      <c r="B16" s="33">
        <v>110148.56</v>
      </c>
      <c r="C16" s="33">
        <v>110235.95</v>
      </c>
      <c r="D16" s="33">
        <v>112045.41</v>
      </c>
      <c r="E16" s="33">
        <v>111111.28999999998</v>
      </c>
      <c r="F16" s="33">
        <v>111683.44999999998</v>
      </c>
      <c r="G16" s="33">
        <v>112073.56999999999</v>
      </c>
      <c r="H16" s="33">
        <v>112065.29</v>
      </c>
      <c r="I16" s="33">
        <v>113505.57</v>
      </c>
      <c r="J16" s="33">
        <v>113803.09999999999</v>
      </c>
      <c r="K16" s="33">
        <v>113811.41</v>
      </c>
      <c r="L16" s="33">
        <v>113844.75999999998</v>
      </c>
      <c r="M16" s="33">
        <v>113963.23</v>
      </c>
      <c r="N16" s="33">
        <v>1348291.59</v>
      </c>
    </row>
    <row r="17" spans="1:14" x14ac:dyDescent="0.25">
      <c r="A17" s="15" t="s">
        <v>68</v>
      </c>
      <c r="B17" s="33">
        <v>219583.57000000004</v>
      </c>
      <c r="C17" s="33">
        <v>220134.61000000002</v>
      </c>
      <c r="D17" s="33">
        <v>220770.11000000002</v>
      </c>
      <c r="E17" s="33">
        <v>222300.16</v>
      </c>
      <c r="F17" s="33">
        <v>223031.92000000004</v>
      </c>
      <c r="G17" s="33">
        <v>225529.06</v>
      </c>
      <c r="H17" s="33">
        <v>228496.34999999998</v>
      </c>
      <c r="I17" s="33">
        <v>228919.74</v>
      </c>
      <c r="J17" s="33">
        <v>234522.94</v>
      </c>
      <c r="K17" s="33">
        <v>235128.27999999997</v>
      </c>
      <c r="L17" s="33">
        <v>235328.58</v>
      </c>
      <c r="M17" s="33">
        <v>236200.83999999997</v>
      </c>
      <c r="N17" s="33">
        <v>2729946.16</v>
      </c>
    </row>
    <row r="18" spans="1:14" x14ac:dyDescent="0.25">
      <c r="A18" s="15" t="s">
        <v>71</v>
      </c>
      <c r="B18" s="33">
        <v>13673.05</v>
      </c>
      <c r="C18" s="33">
        <v>13673.05</v>
      </c>
      <c r="D18" s="33">
        <v>13990.099999999999</v>
      </c>
      <c r="E18" s="33">
        <v>13939.57</v>
      </c>
      <c r="F18" s="33">
        <v>13980.75</v>
      </c>
      <c r="G18" s="33">
        <v>14123.05</v>
      </c>
      <c r="H18" s="33">
        <v>14123.059999999998</v>
      </c>
      <c r="I18" s="33">
        <v>14123.059999999998</v>
      </c>
      <c r="J18" s="33">
        <v>14123.059999999998</v>
      </c>
      <c r="K18" s="33">
        <v>14123.059999999998</v>
      </c>
      <c r="L18" s="33">
        <v>14123.059999999998</v>
      </c>
      <c r="M18" s="33">
        <v>14123.059999999998</v>
      </c>
      <c r="N18" s="33">
        <v>168117.93</v>
      </c>
    </row>
    <row r="19" spans="1:14" x14ac:dyDescent="0.25">
      <c r="A19" s="15" t="s">
        <v>74</v>
      </c>
      <c r="B19" s="33">
        <v>35771.43</v>
      </c>
      <c r="C19" s="33">
        <v>35800.380000000005</v>
      </c>
      <c r="D19" s="33">
        <v>35818.04</v>
      </c>
      <c r="E19" s="33">
        <v>35818.04</v>
      </c>
      <c r="F19" s="33">
        <v>35888.53</v>
      </c>
      <c r="G19" s="33">
        <v>35942.990000000005</v>
      </c>
      <c r="H19" s="33">
        <v>35942.99</v>
      </c>
      <c r="I19" s="33">
        <v>35942.99</v>
      </c>
      <c r="J19" s="33">
        <v>35942.99</v>
      </c>
      <c r="K19" s="33">
        <v>36156.079999999994</v>
      </c>
      <c r="L19" s="33">
        <v>36172.579999999994</v>
      </c>
      <c r="M19" s="33">
        <v>36251.18</v>
      </c>
      <c r="N19" s="33">
        <v>431448.22000000003</v>
      </c>
    </row>
    <row r="20" spans="1:14" x14ac:dyDescent="0.25">
      <c r="A20" s="15" t="s">
        <v>77</v>
      </c>
      <c r="B20" s="33">
        <v>106056.20000000001</v>
      </c>
      <c r="C20" s="33">
        <v>106718.01000000001</v>
      </c>
      <c r="D20" s="33">
        <v>117826.11</v>
      </c>
      <c r="E20" s="33">
        <v>112406.48</v>
      </c>
      <c r="F20" s="33">
        <v>113639.47999999998</v>
      </c>
      <c r="G20" s="33">
        <v>114991.45999999999</v>
      </c>
      <c r="H20" s="33">
        <v>116371.51999999999</v>
      </c>
      <c r="I20" s="33">
        <v>117326.81999999999</v>
      </c>
      <c r="J20" s="33">
        <v>118582.05</v>
      </c>
      <c r="K20" s="33">
        <v>119521.17</v>
      </c>
      <c r="L20" s="33">
        <v>121181.15000000001</v>
      </c>
      <c r="M20" s="33">
        <v>122436.67</v>
      </c>
      <c r="N20" s="33">
        <v>1387057.1199999999</v>
      </c>
    </row>
    <row r="21" spans="1:14" x14ac:dyDescent="0.25">
      <c r="A21" s="15" t="s">
        <v>80</v>
      </c>
      <c r="B21" s="33">
        <v>12765.2</v>
      </c>
      <c r="C21" s="33">
        <v>12804.730000000001</v>
      </c>
      <c r="D21" s="33">
        <v>12830.380000000001</v>
      </c>
      <c r="E21" s="33">
        <v>12777.99</v>
      </c>
      <c r="F21" s="33">
        <v>12871.329999999998</v>
      </c>
      <c r="G21" s="33">
        <v>12871.06</v>
      </c>
      <c r="H21" s="33">
        <v>12991.78</v>
      </c>
      <c r="I21" s="33">
        <v>9700.0400000000009</v>
      </c>
      <c r="J21" s="33">
        <v>9757.9699999999993</v>
      </c>
      <c r="K21" s="33">
        <v>9758.0899999999983</v>
      </c>
      <c r="L21" s="33">
        <v>9863.369999999999</v>
      </c>
      <c r="M21" s="33">
        <v>9834.7899999999991</v>
      </c>
      <c r="N21" s="33">
        <v>138826.72999999998</v>
      </c>
    </row>
    <row r="22" spans="1:14" x14ac:dyDescent="0.25">
      <c r="A22" s="15" t="s">
        <v>83</v>
      </c>
      <c r="B22" s="33">
        <v>67931.83</v>
      </c>
      <c r="C22" s="33">
        <v>68654.78</v>
      </c>
      <c r="D22" s="33">
        <v>69802.03</v>
      </c>
      <c r="E22" s="33">
        <v>73227.14</v>
      </c>
      <c r="F22" s="33">
        <v>74048.800000000003</v>
      </c>
      <c r="G22" s="33">
        <v>75146.739999999991</v>
      </c>
      <c r="H22" s="33">
        <v>76125.070000000007</v>
      </c>
      <c r="I22" s="33">
        <v>77670.52</v>
      </c>
      <c r="J22" s="33">
        <v>78879.13</v>
      </c>
      <c r="K22" s="33">
        <v>80356.850000000006</v>
      </c>
      <c r="L22" s="33">
        <v>80863.419999999984</v>
      </c>
      <c r="M22" s="33">
        <v>82165.599999999991</v>
      </c>
      <c r="N22" s="33">
        <v>904871.9099999998</v>
      </c>
    </row>
    <row r="23" spans="1:14" x14ac:dyDescent="0.25">
      <c r="A23" s="15" t="s">
        <v>86</v>
      </c>
      <c r="B23" s="33">
        <v>57150.270000000004</v>
      </c>
      <c r="C23" s="33">
        <v>57627.890000000007</v>
      </c>
      <c r="D23" s="33">
        <v>67539.839999999997</v>
      </c>
      <c r="E23" s="33">
        <v>62897.210000000006</v>
      </c>
      <c r="F23" s="33">
        <v>63804.22</v>
      </c>
      <c r="G23" s="33">
        <v>64157.72</v>
      </c>
      <c r="H23" s="33">
        <v>64917.86</v>
      </c>
      <c r="I23" s="33">
        <v>65572.38</v>
      </c>
      <c r="J23" s="33">
        <v>65933.959999999992</v>
      </c>
      <c r="K23" s="33">
        <v>66253.299999999988</v>
      </c>
      <c r="L23" s="33">
        <v>66538.31</v>
      </c>
      <c r="M23" s="33">
        <v>67136.77</v>
      </c>
      <c r="N23" s="33">
        <v>769529.73</v>
      </c>
    </row>
    <row r="24" spans="1:14" x14ac:dyDescent="0.25">
      <c r="A24" s="15" t="s">
        <v>89</v>
      </c>
      <c r="B24" s="33">
        <v>7942.14</v>
      </c>
      <c r="C24" s="33">
        <v>7942.14</v>
      </c>
      <c r="D24" s="33">
        <v>7942.14</v>
      </c>
      <c r="E24" s="33">
        <v>7942.14</v>
      </c>
      <c r="F24" s="33">
        <v>7942.14</v>
      </c>
      <c r="G24" s="33">
        <v>7942.14</v>
      </c>
      <c r="H24" s="33">
        <v>7942.14</v>
      </c>
      <c r="I24" s="33">
        <v>7942.14</v>
      </c>
      <c r="J24" s="33">
        <v>7942.14</v>
      </c>
      <c r="K24" s="33">
        <v>7942.14</v>
      </c>
      <c r="L24" s="33">
        <v>7942.14</v>
      </c>
      <c r="M24" s="33">
        <v>10048.799999999999</v>
      </c>
      <c r="N24" s="33">
        <v>97412.340000000011</v>
      </c>
    </row>
    <row r="25" spans="1:14" x14ac:dyDescent="0.25">
      <c r="A25" s="15" t="s">
        <v>91</v>
      </c>
      <c r="B25" s="33">
        <v>42074.26999999999</v>
      </c>
      <c r="C25" s="33">
        <v>42254.83</v>
      </c>
      <c r="D25" s="33">
        <v>46602.03</v>
      </c>
      <c r="E25" s="33">
        <v>44414.55</v>
      </c>
      <c r="F25" s="33">
        <v>45125.259999999995</v>
      </c>
      <c r="G25" s="33">
        <v>45071.17</v>
      </c>
      <c r="H25" s="33">
        <v>45444.710000000006</v>
      </c>
      <c r="I25" s="33">
        <v>45750.31</v>
      </c>
      <c r="J25" s="33">
        <v>46314.5</v>
      </c>
      <c r="K25" s="33">
        <v>46730.39</v>
      </c>
      <c r="L25" s="33">
        <v>47123.670000000006</v>
      </c>
      <c r="M25" s="33">
        <v>47467.61</v>
      </c>
      <c r="N25" s="33">
        <v>544373.30000000005</v>
      </c>
    </row>
    <row r="26" spans="1:14" x14ac:dyDescent="0.25">
      <c r="A26" s="15" t="s">
        <v>94</v>
      </c>
      <c r="B26" s="33">
        <v>1284.92</v>
      </c>
      <c r="C26" s="33">
        <v>1284.92</v>
      </c>
      <c r="D26" s="33">
        <v>1284.92</v>
      </c>
      <c r="E26" s="33">
        <v>1284.92</v>
      </c>
      <c r="F26" s="33">
        <v>1284.92</v>
      </c>
      <c r="G26" s="33">
        <v>1284.92</v>
      </c>
      <c r="H26" s="33">
        <v>1284.92</v>
      </c>
      <c r="I26" s="33">
        <v>1284.92</v>
      </c>
      <c r="J26" s="33">
        <v>1284.92</v>
      </c>
      <c r="K26" s="33">
        <v>1284.92</v>
      </c>
      <c r="L26" s="33">
        <v>1284.92</v>
      </c>
      <c r="M26" s="33">
        <v>1284.92</v>
      </c>
      <c r="N26" s="33">
        <v>15419.04</v>
      </c>
    </row>
    <row r="27" spans="1:14" x14ac:dyDescent="0.25">
      <c r="A27" s="15" t="s">
        <v>96</v>
      </c>
      <c r="B27" s="33">
        <v>16564.32</v>
      </c>
      <c r="C27" s="33">
        <v>16743.82</v>
      </c>
      <c r="D27" s="33">
        <v>18512.71</v>
      </c>
      <c r="E27" s="33">
        <v>17494.7</v>
      </c>
      <c r="F27" s="33">
        <v>17497.120000000003</v>
      </c>
      <c r="G27" s="33">
        <v>17501.690000000002</v>
      </c>
      <c r="H27" s="33">
        <v>17756.86</v>
      </c>
      <c r="I27" s="33">
        <v>17847.45</v>
      </c>
      <c r="J27" s="33">
        <v>17896.560000000001</v>
      </c>
      <c r="K27" s="33">
        <v>17867.400000000001</v>
      </c>
      <c r="L27" s="33">
        <v>17943.32</v>
      </c>
      <c r="M27" s="33">
        <v>18221.400000000001</v>
      </c>
      <c r="N27" s="33">
        <v>211847.35</v>
      </c>
    </row>
    <row r="28" spans="1:14" x14ac:dyDescent="0.25">
      <c r="A28" s="15" t="s">
        <v>99</v>
      </c>
      <c r="B28" s="33">
        <v>2348.44</v>
      </c>
      <c r="C28" s="33">
        <v>2348.44</v>
      </c>
      <c r="D28" s="33">
        <v>2348.44</v>
      </c>
      <c r="E28" s="33">
        <v>2348.44</v>
      </c>
      <c r="F28" s="33">
        <v>2348.44</v>
      </c>
      <c r="G28" s="33">
        <v>2348.44</v>
      </c>
      <c r="H28" s="33">
        <v>2348.44</v>
      </c>
      <c r="I28" s="33">
        <v>2348.44</v>
      </c>
      <c r="J28" s="33">
        <v>2348.44</v>
      </c>
      <c r="K28" s="33">
        <v>2348.44</v>
      </c>
      <c r="L28" s="33">
        <v>2369.96</v>
      </c>
      <c r="M28" s="33">
        <v>2370.94</v>
      </c>
      <c r="N28" s="33">
        <v>28225.299999999996</v>
      </c>
    </row>
    <row r="29" spans="1:14" x14ac:dyDescent="0.25">
      <c r="A29" s="15" t="s">
        <v>102</v>
      </c>
      <c r="B29" s="33">
        <v>3850.6299999999997</v>
      </c>
      <c r="C29" s="33">
        <v>3850.6299999999997</v>
      </c>
      <c r="D29" s="33">
        <v>3850.6299999999997</v>
      </c>
      <c r="E29" s="33">
        <v>3623.89</v>
      </c>
      <c r="F29" s="33">
        <v>3613.56</v>
      </c>
      <c r="G29" s="33">
        <v>3433.0499999999997</v>
      </c>
      <c r="H29" s="33">
        <v>3433.04</v>
      </c>
      <c r="I29" s="33">
        <v>3433.04</v>
      </c>
      <c r="J29" s="33">
        <v>3433.04</v>
      </c>
      <c r="K29" s="33">
        <v>3433.04</v>
      </c>
      <c r="L29" s="33">
        <v>3433.04</v>
      </c>
      <c r="M29" s="33">
        <v>3433.04</v>
      </c>
      <c r="N29" s="33">
        <v>42820.630000000005</v>
      </c>
    </row>
    <row r="30" spans="1:14" x14ac:dyDescent="0.25">
      <c r="A30" s="15" t="s">
        <v>298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</row>
    <row r="31" spans="1:14" x14ac:dyDescent="0.25">
      <c r="A31" s="15" t="s">
        <v>105</v>
      </c>
      <c r="B31" s="33">
        <v>9909.0300000000007</v>
      </c>
      <c r="C31" s="33">
        <v>9909.0300000000007</v>
      </c>
      <c r="D31" s="33">
        <v>9981.93</v>
      </c>
      <c r="E31" s="33">
        <v>9987.07</v>
      </c>
      <c r="F31" s="33">
        <v>10102.89</v>
      </c>
      <c r="G31" s="33">
        <v>10117.82</v>
      </c>
      <c r="H31" s="33">
        <v>10117.81</v>
      </c>
      <c r="I31" s="33">
        <v>10117.81</v>
      </c>
      <c r="J31" s="33">
        <v>10117.81</v>
      </c>
      <c r="K31" s="33">
        <v>10117.81</v>
      </c>
      <c r="L31" s="33">
        <v>10117.81</v>
      </c>
      <c r="M31" s="33">
        <v>10266.41</v>
      </c>
      <c r="N31" s="33">
        <v>120863.23</v>
      </c>
    </row>
    <row r="32" spans="1:14" x14ac:dyDescent="0.25">
      <c r="A32" s="15" t="s">
        <v>108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</row>
    <row r="33" spans="1:14" x14ac:dyDescent="0.25">
      <c r="A33" s="15" t="s">
        <v>112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</row>
    <row r="34" spans="1:14" x14ac:dyDescent="0.25">
      <c r="A34" s="34" t="s">
        <v>114</v>
      </c>
      <c r="B34" s="35">
        <v>3930.01</v>
      </c>
      <c r="C34" s="35">
        <v>3930.01</v>
      </c>
      <c r="D34" s="35">
        <v>3958.76</v>
      </c>
      <c r="E34" s="35">
        <v>3958.76</v>
      </c>
      <c r="F34" s="35">
        <v>3958.76</v>
      </c>
      <c r="G34" s="35">
        <v>3995.9500000000003</v>
      </c>
      <c r="H34" s="35">
        <v>3995.9500000000003</v>
      </c>
      <c r="I34" s="35">
        <v>3995.9500000000003</v>
      </c>
      <c r="J34" s="35">
        <v>3995.9500000000003</v>
      </c>
      <c r="K34" s="35">
        <v>3995.9500000000003</v>
      </c>
      <c r="L34" s="35">
        <v>4006.2400000000002</v>
      </c>
      <c r="M34" s="35">
        <v>4006.2400000000002</v>
      </c>
      <c r="N34" s="35">
        <v>47728.53</v>
      </c>
    </row>
    <row r="35" spans="1:14" x14ac:dyDescent="0.25">
      <c r="A35" s="15" t="s">
        <v>319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x14ac:dyDescent="0.25">
      <c r="A36" s="34" t="s">
        <v>117</v>
      </c>
      <c r="B36" s="35">
        <v>1552.61</v>
      </c>
      <c r="C36" s="35">
        <v>1552.61</v>
      </c>
      <c r="D36" s="35">
        <v>1552.61</v>
      </c>
      <c r="E36" s="35">
        <v>1552.61</v>
      </c>
      <c r="F36" s="35">
        <v>1552.61</v>
      </c>
      <c r="G36" s="35">
        <v>1552.61</v>
      </c>
      <c r="H36" s="35">
        <v>1552.61</v>
      </c>
      <c r="I36" s="35">
        <v>1552.61</v>
      </c>
      <c r="J36" s="35">
        <v>1552.61</v>
      </c>
      <c r="K36" s="35">
        <v>1552.61</v>
      </c>
      <c r="L36" s="35">
        <v>1552.61</v>
      </c>
      <c r="M36" s="35">
        <v>1552.61</v>
      </c>
      <c r="N36" s="35">
        <v>18631.320000000003</v>
      </c>
    </row>
    <row r="37" spans="1:14" x14ac:dyDescent="0.25">
      <c r="A37" s="36" t="s">
        <v>119</v>
      </c>
      <c r="B37" s="37">
        <v>8838.5299999999988</v>
      </c>
      <c r="C37" s="37">
        <v>8838.5299999999988</v>
      </c>
      <c r="D37" s="37">
        <v>8838.5299999999988</v>
      </c>
      <c r="E37" s="37">
        <v>8838.5299999999988</v>
      </c>
      <c r="F37" s="37">
        <v>8838.5299999999988</v>
      </c>
      <c r="G37" s="37">
        <v>8838.5299999999988</v>
      </c>
      <c r="H37" s="37">
        <v>8870.4699999999993</v>
      </c>
      <c r="I37" s="37">
        <v>8895.19</v>
      </c>
      <c r="J37" s="37">
        <v>8895.19</v>
      </c>
      <c r="K37" s="37">
        <v>8890.48</v>
      </c>
      <c r="L37" s="37">
        <v>8890.48</v>
      </c>
      <c r="M37" s="37">
        <v>-107239.04000000001</v>
      </c>
      <c r="N37" s="37">
        <v>-9766.0500000000175</v>
      </c>
    </row>
    <row r="38" spans="1:14" x14ac:dyDescent="0.25">
      <c r="A38" s="15" t="s">
        <v>329</v>
      </c>
      <c r="B38" s="33">
        <v>1167.51</v>
      </c>
      <c r="C38" s="33">
        <v>1167.51</v>
      </c>
      <c r="D38" s="33">
        <v>1167.51</v>
      </c>
      <c r="E38" s="33">
        <v>1192.03</v>
      </c>
      <c r="F38" s="33">
        <v>1192.03</v>
      </c>
      <c r="G38" s="33">
        <v>1192.03</v>
      </c>
      <c r="H38" s="33">
        <v>1192.03</v>
      </c>
      <c r="I38" s="33">
        <v>1192.03</v>
      </c>
      <c r="J38" s="33">
        <v>1192.03</v>
      </c>
      <c r="K38" s="33">
        <v>1192.03</v>
      </c>
      <c r="L38" s="33">
        <v>1192.03</v>
      </c>
      <c r="M38" s="33">
        <v>1192.03</v>
      </c>
      <c r="N38" s="33">
        <v>14230.800000000003</v>
      </c>
    </row>
    <row r="39" spans="1:14" x14ac:dyDescent="0.25">
      <c r="A39" s="42" t="s">
        <v>122</v>
      </c>
      <c r="B39" s="43">
        <v>4986.32</v>
      </c>
      <c r="C39" s="43">
        <v>4840.4400000000005</v>
      </c>
      <c r="D39" s="43">
        <v>4752.13</v>
      </c>
      <c r="E39" s="43">
        <v>4898.5300000000007</v>
      </c>
      <c r="F39" s="43">
        <v>4929.3</v>
      </c>
      <c r="G39" s="43">
        <v>4929.3</v>
      </c>
      <c r="H39" s="43">
        <v>4929.29</v>
      </c>
      <c r="I39" s="43">
        <v>4968.72</v>
      </c>
      <c r="J39" s="43">
        <v>4968.72</v>
      </c>
      <c r="K39" s="43">
        <v>4956.3100000000004</v>
      </c>
      <c r="L39" s="43">
        <v>4956.3100000000004</v>
      </c>
      <c r="M39" s="43">
        <v>-24374.33</v>
      </c>
      <c r="N39" s="43">
        <v>29741.039999999994</v>
      </c>
    </row>
    <row r="40" spans="1:14" x14ac:dyDescent="0.25">
      <c r="A40" s="15" t="s">
        <v>125</v>
      </c>
      <c r="B40" s="33">
        <v>679.17</v>
      </c>
      <c r="C40" s="33">
        <v>679.17</v>
      </c>
      <c r="D40" s="33">
        <v>679.17</v>
      </c>
      <c r="E40" s="33">
        <v>679.17</v>
      </c>
      <c r="F40" s="33">
        <v>679.17</v>
      </c>
      <c r="G40" s="33">
        <v>679.17</v>
      </c>
      <c r="H40" s="33">
        <v>670.01999999999987</v>
      </c>
      <c r="I40" s="33">
        <v>670.01999999999987</v>
      </c>
      <c r="J40" s="33">
        <v>615.75999999999988</v>
      </c>
      <c r="K40" s="33">
        <v>614.89999999999986</v>
      </c>
      <c r="L40" s="33">
        <v>614.89999999999986</v>
      </c>
      <c r="M40" s="33">
        <v>144222.17999999996</v>
      </c>
      <c r="N40" s="33">
        <v>151482.79999999996</v>
      </c>
    </row>
    <row r="41" spans="1:14" x14ac:dyDescent="0.25">
      <c r="A41" s="15" t="s">
        <v>128</v>
      </c>
      <c r="B41" s="33">
        <v>52979.63</v>
      </c>
      <c r="C41" s="33">
        <v>53003.42</v>
      </c>
      <c r="D41" s="33">
        <v>68890.39</v>
      </c>
      <c r="E41" s="33">
        <v>57607.389999999992</v>
      </c>
      <c r="F41" s="33">
        <v>58415.61</v>
      </c>
      <c r="G41" s="33">
        <v>58449.539999999994</v>
      </c>
      <c r="H41" s="33">
        <v>58449.539999999994</v>
      </c>
      <c r="I41" s="33">
        <v>58449.539999999994</v>
      </c>
      <c r="J41" s="33">
        <v>58449.539999999994</v>
      </c>
      <c r="K41" s="33">
        <v>58459.03</v>
      </c>
      <c r="L41" s="33">
        <v>58354.929999999993</v>
      </c>
      <c r="M41" s="33">
        <v>58362.51</v>
      </c>
      <c r="N41" s="33">
        <v>699871.07000000007</v>
      </c>
    </row>
    <row r="42" spans="1:14" x14ac:dyDescent="0.25">
      <c r="A42" s="36" t="s">
        <v>131</v>
      </c>
      <c r="B42" s="37">
        <v>328.33</v>
      </c>
      <c r="C42" s="37">
        <v>328.33</v>
      </c>
      <c r="D42" s="37">
        <v>328.33</v>
      </c>
      <c r="E42" s="37">
        <v>328.33</v>
      </c>
      <c r="F42" s="37">
        <v>328.33</v>
      </c>
      <c r="G42" s="37">
        <v>328.33</v>
      </c>
      <c r="H42" s="37">
        <v>328.33</v>
      </c>
      <c r="I42" s="37">
        <v>328.33</v>
      </c>
      <c r="J42" s="37">
        <v>328.33</v>
      </c>
      <c r="K42" s="37">
        <v>328.33</v>
      </c>
      <c r="L42" s="37">
        <v>328.33</v>
      </c>
      <c r="M42" s="37">
        <v>2234.1</v>
      </c>
      <c r="N42" s="37">
        <v>5845.73</v>
      </c>
    </row>
    <row r="43" spans="1:14" x14ac:dyDescent="0.25">
      <c r="A43" s="42" t="s">
        <v>134</v>
      </c>
      <c r="B43" s="43">
        <v>5219.9799999999996</v>
      </c>
      <c r="C43" s="43">
        <v>5220.2</v>
      </c>
      <c r="D43" s="43">
        <v>5220.25</v>
      </c>
      <c r="E43" s="43">
        <v>5220.91</v>
      </c>
      <c r="F43" s="43">
        <v>5220.99</v>
      </c>
      <c r="G43" s="43">
        <v>5221.1399999999994</v>
      </c>
      <c r="H43" s="43">
        <v>5221.1399999999994</v>
      </c>
      <c r="I43" s="43">
        <v>5221.1399999999994</v>
      </c>
      <c r="J43" s="43">
        <v>5221.1399999999994</v>
      </c>
      <c r="K43" s="43">
        <v>5221.17</v>
      </c>
      <c r="L43" s="43">
        <v>5221.2299999999996</v>
      </c>
      <c r="M43" s="43">
        <v>5221.25</v>
      </c>
      <c r="N43" s="43">
        <v>62650.539999999994</v>
      </c>
    </row>
    <row r="44" spans="1:14" x14ac:dyDescent="0.25">
      <c r="A44" s="15" t="s">
        <v>145</v>
      </c>
      <c r="B44" s="33">
        <v>602.47</v>
      </c>
      <c r="C44" s="33">
        <v>602.47</v>
      </c>
      <c r="D44" s="33">
        <v>602.47</v>
      </c>
      <c r="E44" s="33">
        <v>602.47</v>
      </c>
      <c r="F44" s="33">
        <v>877.79</v>
      </c>
      <c r="G44" s="33">
        <v>877.79</v>
      </c>
      <c r="H44" s="33">
        <v>877.79</v>
      </c>
      <c r="I44" s="33">
        <v>877.79</v>
      </c>
      <c r="J44" s="33">
        <v>877.79</v>
      </c>
      <c r="K44" s="33">
        <v>877.79</v>
      </c>
      <c r="L44" s="33">
        <v>877.79</v>
      </c>
      <c r="M44" s="33">
        <v>877.79</v>
      </c>
      <c r="N44" s="33">
        <v>9432.2000000000007</v>
      </c>
    </row>
    <row r="45" spans="1:14" x14ac:dyDescent="0.25">
      <c r="A45" s="15" t="s">
        <v>136</v>
      </c>
      <c r="B45" s="33">
        <v>854.37</v>
      </c>
      <c r="C45" s="33">
        <v>854.37</v>
      </c>
      <c r="D45" s="33">
        <v>854.37</v>
      </c>
      <c r="E45" s="33">
        <v>854.37</v>
      </c>
      <c r="F45" s="33">
        <v>854.37</v>
      </c>
      <c r="G45" s="33">
        <v>854.37</v>
      </c>
      <c r="H45" s="33">
        <v>502.86</v>
      </c>
      <c r="I45" s="33">
        <v>502.86</v>
      </c>
      <c r="J45" s="33">
        <v>502.86</v>
      </c>
      <c r="K45" s="33">
        <v>502.86</v>
      </c>
      <c r="L45" s="33">
        <v>502.86</v>
      </c>
      <c r="M45" s="33">
        <v>1229.18</v>
      </c>
      <c r="N45" s="33">
        <v>8869.6999999999989</v>
      </c>
    </row>
    <row r="46" spans="1:14" x14ac:dyDescent="0.25">
      <c r="A46" s="15" t="s">
        <v>139</v>
      </c>
      <c r="B46" s="33">
        <v>33943.949999999997</v>
      </c>
      <c r="C46" s="33">
        <v>32881.89</v>
      </c>
      <c r="D46" s="33">
        <v>37254.410000000003</v>
      </c>
      <c r="E46" s="33">
        <v>34375.86</v>
      </c>
      <c r="F46" s="33">
        <v>34375.85</v>
      </c>
      <c r="G46" s="33">
        <v>34075.25</v>
      </c>
      <c r="H46" s="33">
        <v>34393.840000000004</v>
      </c>
      <c r="I46" s="33">
        <v>34820.25</v>
      </c>
      <c r="J46" s="33">
        <v>34843.410000000003</v>
      </c>
      <c r="K46" s="33">
        <v>34381.93</v>
      </c>
      <c r="L46" s="33">
        <v>34536.31</v>
      </c>
      <c r="M46" s="33">
        <v>35125.159999999996</v>
      </c>
      <c r="N46" s="33">
        <v>415008.10999999993</v>
      </c>
    </row>
    <row r="47" spans="1:14" x14ac:dyDescent="0.25">
      <c r="A47" s="15" t="s">
        <v>213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</row>
    <row r="48" spans="1:14" x14ac:dyDescent="0.25">
      <c r="A48" s="15" t="s">
        <v>142</v>
      </c>
      <c r="B48" s="33">
        <v>382.14</v>
      </c>
      <c r="C48" s="33">
        <v>382.14</v>
      </c>
      <c r="D48" s="33">
        <v>382.14</v>
      </c>
      <c r="E48" s="33">
        <v>382.14</v>
      </c>
      <c r="F48" s="33">
        <v>382.14</v>
      </c>
      <c r="G48" s="33">
        <v>382.14</v>
      </c>
      <c r="H48" s="33">
        <v>382.14</v>
      </c>
      <c r="I48" s="33">
        <v>382.14</v>
      </c>
      <c r="J48" s="33">
        <v>382.14</v>
      </c>
      <c r="K48" s="33">
        <v>382.14</v>
      </c>
      <c r="L48" s="33">
        <v>382.14</v>
      </c>
      <c r="M48" s="33">
        <v>382.14</v>
      </c>
      <c r="N48" s="33">
        <v>4585.6799999999994</v>
      </c>
    </row>
    <row r="49" spans="1:14" x14ac:dyDescent="0.25">
      <c r="A49" s="15" t="s">
        <v>218</v>
      </c>
      <c r="B49" s="33">
        <v>76.13</v>
      </c>
      <c r="C49" s="33">
        <v>76.13</v>
      </c>
      <c r="D49" s="33">
        <v>76.13</v>
      </c>
      <c r="E49" s="33">
        <v>76.13</v>
      </c>
      <c r="F49" s="33">
        <v>76.13</v>
      </c>
      <c r="G49" s="33">
        <v>76.13</v>
      </c>
      <c r="H49" s="33">
        <v>76.12</v>
      </c>
      <c r="I49" s="33">
        <v>76.12</v>
      </c>
      <c r="J49" s="33">
        <v>76.12</v>
      </c>
      <c r="K49" s="33">
        <v>76.12</v>
      </c>
      <c r="L49" s="33">
        <v>80.84</v>
      </c>
      <c r="M49" s="33">
        <v>80.84</v>
      </c>
      <c r="N49" s="33">
        <v>922.94</v>
      </c>
    </row>
    <row r="50" spans="1:14" x14ac:dyDescent="0.25">
      <c r="A50" s="15" t="s">
        <v>148</v>
      </c>
      <c r="B50" s="33">
        <v>6963.09</v>
      </c>
      <c r="C50" s="33">
        <v>6963.09</v>
      </c>
      <c r="D50" s="33">
        <v>6963.09</v>
      </c>
      <c r="E50" s="33">
        <v>6993.47</v>
      </c>
      <c r="F50" s="33">
        <v>6993.47</v>
      </c>
      <c r="G50" s="33">
        <v>7081.76</v>
      </c>
      <c r="H50" s="33">
        <v>7160.5499999999993</v>
      </c>
      <c r="I50" s="33">
        <v>5310.6</v>
      </c>
      <c r="J50" s="33">
        <v>5310.6</v>
      </c>
      <c r="K50" s="33">
        <v>5271.95</v>
      </c>
      <c r="L50" s="33">
        <v>5311.9699999999993</v>
      </c>
      <c r="M50" s="33">
        <v>5311.9699999999993</v>
      </c>
      <c r="N50" s="33">
        <v>75635.61</v>
      </c>
    </row>
    <row r="51" spans="1:14" x14ac:dyDescent="0.25">
      <c r="A51" s="15" t="s">
        <v>383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</row>
    <row r="52" spans="1:14" x14ac:dyDescent="0.25">
      <c r="A52" s="15" t="s">
        <v>151</v>
      </c>
      <c r="B52" s="33">
        <v>4316.57</v>
      </c>
      <c r="C52" s="33">
        <v>4316.57</v>
      </c>
      <c r="D52" s="33">
        <v>4316.57</v>
      </c>
      <c r="E52" s="33">
        <v>4316.57</v>
      </c>
      <c r="F52" s="33">
        <v>4316.57</v>
      </c>
      <c r="G52" s="33">
        <v>4316.57</v>
      </c>
      <c r="H52" s="33">
        <v>4316.57</v>
      </c>
      <c r="I52" s="33">
        <v>4316.57</v>
      </c>
      <c r="J52" s="33">
        <v>4316.57</v>
      </c>
      <c r="K52" s="33">
        <v>4338.53</v>
      </c>
      <c r="L52" s="33">
        <v>4338.53</v>
      </c>
      <c r="M52" s="33">
        <v>4338.53</v>
      </c>
      <c r="N52" s="33">
        <v>51864.719999999994</v>
      </c>
    </row>
    <row r="53" spans="1:14" x14ac:dyDescent="0.25">
      <c r="A53" s="38" t="s">
        <v>154</v>
      </c>
      <c r="B53" s="39">
        <v>10083.85</v>
      </c>
      <c r="C53" s="39">
        <v>10083.85</v>
      </c>
      <c r="D53" s="39">
        <v>11853.58</v>
      </c>
      <c r="E53" s="39">
        <v>11078.57</v>
      </c>
      <c r="F53" s="39">
        <v>11074.11</v>
      </c>
      <c r="G53" s="39">
        <v>10833.69</v>
      </c>
      <c r="H53" s="39">
        <v>10833.69</v>
      </c>
      <c r="I53" s="39">
        <v>10833.679999999998</v>
      </c>
      <c r="J53" s="39">
        <v>10833.679999999998</v>
      </c>
      <c r="K53" s="39">
        <v>10943.32</v>
      </c>
      <c r="L53" s="39">
        <v>10959.45</v>
      </c>
      <c r="M53" s="39">
        <v>10699.82</v>
      </c>
      <c r="N53" s="39">
        <v>130111.28999999998</v>
      </c>
    </row>
    <row r="54" spans="1:14" x14ac:dyDescent="0.25">
      <c r="A54" s="38" t="s">
        <v>157</v>
      </c>
      <c r="B54" s="39">
        <v>129</v>
      </c>
      <c r="C54" s="39">
        <v>129</v>
      </c>
      <c r="D54" s="39">
        <v>129</v>
      </c>
      <c r="E54" s="39">
        <v>129</v>
      </c>
      <c r="F54" s="39">
        <v>129</v>
      </c>
      <c r="G54" s="39">
        <v>129</v>
      </c>
      <c r="H54" s="39">
        <v>129</v>
      </c>
      <c r="I54" s="39">
        <v>129</v>
      </c>
      <c r="J54" s="39">
        <v>129</v>
      </c>
      <c r="K54" s="39">
        <v>129</v>
      </c>
      <c r="L54" s="39">
        <v>129</v>
      </c>
      <c r="M54" s="39">
        <v>0</v>
      </c>
      <c r="N54" s="39">
        <v>1419</v>
      </c>
    </row>
    <row r="55" spans="1:14" x14ac:dyDescent="0.25">
      <c r="A55" s="40" t="s">
        <v>159</v>
      </c>
      <c r="B55" s="41">
        <v>760.72</v>
      </c>
      <c r="C55" s="41">
        <v>760.72</v>
      </c>
      <c r="D55" s="41">
        <v>760.72</v>
      </c>
      <c r="E55" s="41">
        <v>760.72</v>
      </c>
      <c r="F55" s="41">
        <v>760.72</v>
      </c>
      <c r="G55" s="41">
        <v>760.72</v>
      </c>
      <c r="H55" s="41">
        <v>760.72</v>
      </c>
      <c r="I55" s="41">
        <v>760.72</v>
      </c>
      <c r="J55" s="41">
        <v>760.72</v>
      </c>
      <c r="K55" s="41">
        <v>760.72</v>
      </c>
      <c r="L55" s="41">
        <v>760.72</v>
      </c>
      <c r="M55" s="41">
        <v>760.72</v>
      </c>
      <c r="N55" s="41">
        <v>9128.6400000000012</v>
      </c>
    </row>
    <row r="56" spans="1:14" x14ac:dyDescent="0.25">
      <c r="A56" s="40" t="s">
        <v>162</v>
      </c>
      <c r="B56" s="41">
        <v>1032.6100000000001</v>
      </c>
      <c r="C56" s="41">
        <v>1032.6100000000001</v>
      </c>
      <c r="D56" s="41">
        <v>1032.6100000000001</v>
      </c>
      <c r="E56" s="41">
        <v>1032.6100000000001</v>
      </c>
      <c r="F56" s="41">
        <v>1032.6100000000001</v>
      </c>
      <c r="G56" s="41">
        <v>1032.6100000000001</v>
      </c>
      <c r="H56" s="41">
        <v>1032.6100000000001</v>
      </c>
      <c r="I56" s="41">
        <v>1032.6100000000001</v>
      </c>
      <c r="J56" s="41">
        <v>1032.6100000000001</v>
      </c>
      <c r="K56" s="41">
        <v>1032.6100000000001</v>
      </c>
      <c r="L56" s="41">
        <v>1032.6100000000001</v>
      </c>
      <c r="M56" s="41">
        <v>1032.6100000000001</v>
      </c>
      <c r="N56" s="41">
        <v>12391.320000000005</v>
      </c>
    </row>
    <row r="57" spans="1:14" x14ac:dyDescent="0.25">
      <c r="A57" s="15" t="s">
        <v>435</v>
      </c>
      <c r="B57" s="33">
        <v>1035854.2999999999</v>
      </c>
      <c r="C57" s="33">
        <v>1038191.0299999999</v>
      </c>
      <c r="D57" s="33">
        <v>1105192.6600000001</v>
      </c>
      <c r="E57" s="33">
        <v>1073744.1499999999</v>
      </c>
      <c r="F57" s="33">
        <v>1080514.9800000002</v>
      </c>
      <c r="G57" s="33">
        <v>1158110.9500000002</v>
      </c>
      <c r="H57" s="33">
        <v>1097818.0800000003</v>
      </c>
      <c r="I57" s="33">
        <v>1097460.18</v>
      </c>
      <c r="J57" s="33">
        <v>1107229.5800000003</v>
      </c>
      <c r="K57" s="33">
        <v>1111632.7200000004</v>
      </c>
      <c r="L57" s="33">
        <v>1116347.8200000003</v>
      </c>
      <c r="M57" s="33">
        <v>1124397.8800000001</v>
      </c>
      <c r="N57" s="33">
        <v>13146494.329999998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9"/>
  <sheetViews>
    <sheetView zoomScale="78" zoomScaleNormal="78" workbookViewId="0"/>
  </sheetViews>
  <sheetFormatPr defaultRowHeight="15" x14ac:dyDescent="0.25"/>
  <cols>
    <col min="1" max="1" width="9.28515625" customWidth="1"/>
    <col min="2" max="2" width="10.28515625" customWidth="1"/>
    <col min="3" max="3" width="11.28515625" customWidth="1"/>
    <col min="4" max="4" width="14.5703125" style="32" customWidth="1"/>
  </cols>
  <sheetData>
    <row r="1" spans="1:4" x14ac:dyDescent="0.25">
      <c r="A1" t="s">
        <v>450</v>
      </c>
      <c r="B1" t="s">
        <v>453</v>
      </c>
      <c r="C1" t="s">
        <v>451</v>
      </c>
      <c r="D1" s="32" t="s">
        <v>452</v>
      </c>
    </row>
    <row r="2" spans="1:4" x14ac:dyDescent="0.25">
      <c r="A2" t="s">
        <v>454</v>
      </c>
      <c r="B2" s="16" t="s">
        <v>46</v>
      </c>
      <c r="C2" s="31">
        <v>44197</v>
      </c>
      <c r="D2" s="32">
        <v>0</v>
      </c>
    </row>
    <row r="3" spans="1:4" x14ac:dyDescent="0.25">
      <c r="A3" t="s">
        <v>454</v>
      </c>
      <c r="B3" s="16" t="s">
        <v>164</v>
      </c>
      <c r="C3" s="31">
        <v>44197</v>
      </c>
      <c r="D3" s="32">
        <v>0</v>
      </c>
    </row>
    <row r="4" spans="1:4" x14ac:dyDescent="0.25">
      <c r="A4" t="s">
        <v>454</v>
      </c>
      <c r="B4" s="16" t="s">
        <v>48</v>
      </c>
      <c r="C4" s="31">
        <v>44197</v>
      </c>
      <c r="D4" s="32">
        <v>0</v>
      </c>
    </row>
    <row r="5" spans="1:4" x14ac:dyDescent="0.25">
      <c r="A5" t="s">
        <v>454</v>
      </c>
      <c r="B5" s="16" t="s">
        <v>56</v>
      </c>
      <c r="C5" s="31">
        <v>44197</v>
      </c>
      <c r="D5" s="32">
        <v>0</v>
      </c>
    </row>
    <row r="6" spans="1:4" x14ac:dyDescent="0.25">
      <c r="A6" t="s">
        <v>454</v>
      </c>
      <c r="B6" s="16" t="s">
        <v>52</v>
      </c>
      <c r="C6" s="31">
        <v>44197</v>
      </c>
      <c r="D6" s="32">
        <v>0</v>
      </c>
    </row>
    <row r="7" spans="1:4" x14ac:dyDescent="0.25">
      <c r="A7" t="s">
        <v>454</v>
      </c>
      <c r="B7" s="16" t="s">
        <v>59</v>
      </c>
      <c r="C7" s="31">
        <v>44197</v>
      </c>
      <c r="D7" s="32">
        <v>1660.81</v>
      </c>
    </row>
    <row r="8" spans="1:4" x14ac:dyDescent="0.25">
      <c r="A8" t="s">
        <v>454</v>
      </c>
      <c r="B8" s="16" t="s">
        <v>62</v>
      </c>
      <c r="C8" s="31">
        <v>44197</v>
      </c>
      <c r="D8" s="32">
        <v>58375.97</v>
      </c>
    </row>
    <row r="9" spans="1:4" x14ac:dyDescent="0.25">
      <c r="A9" t="s">
        <v>454</v>
      </c>
      <c r="B9" s="16" t="s">
        <v>65</v>
      </c>
      <c r="C9" s="31">
        <v>44197</v>
      </c>
      <c r="D9" s="32">
        <v>38425.360000000001</v>
      </c>
    </row>
    <row r="10" spans="1:4" x14ac:dyDescent="0.25">
      <c r="A10" t="s">
        <v>454</v>
      </c>
      <c r="B10" s="16" t="s">
        <v>68</v>
      </c>
      <c r="C10" s="31">
        <v>44197</v>
      </c>
      <c r="D10" s="32">
        <v>62767.51</v>
      </c>
    </row>
    <row r="11" spans="1:4" x14ac:dyDescent="0.25">
      <c r="A11" t="s">
        <v>454</v>
      </c>
      <c r="B11" s="16" t="s">
        <v>71</v>
      </c>
      <c r="C11" s="31">
        <v>44197</v>
      </c>
      <c r="D11" s="32">
        <v>8250.31</v>
      </c>
    </row>
    <row r="12" spans="1:4" x14ac:dyDescent="0.25">
      <c r="A12" t="s">
        <v>454</v>
      </c>
      <c r="B12" s="16" t="s">
        <v>74</v>
      </c>
      <c r="C12" s="31">
        <v>44197</v>
      </c>
      <c r="D12" s="32">
        <v>19535.95</v>
      </c>
    </row>
    <row r="13" spans="1:4" x14ac:dyDescent="0.25">
      <c r="A13" t="s">
        <v>454</v>
      </c>
      <c r="B13" s="16" t="s">
        <v>77</v>
      </c>
      <c r="C13" s="31">
        <v>44197</v>
      </c>
      <c r="D13" s="32">
        <v>28835.02</v>
      </c>
    </row>
    <row r="14" spans="1:4" x14ac:dyDescent="0.25">
      <c r="A14" t="s">
        <v>454</v>
      </c>
      <c r="B14" s="16" t="s">
        <v>80</v>
      </c>
      <c r="C14" s="31">
        <v>44197</v>
      </c>
      <c r="D14" s="32">
        <v>0</v>
      </c>
    </row>
    <row r="15" spans="1:4" x14ac:dyDescent="0.25">
      <c r="A15" t="s">
        <v>454</v>
      </c>
      <c r="B15" s="16" t="s">
        <v>83</v>
      </c>
      <c r="C15" s="31">
        <v>44197</v>
      </c>
      <c r="D15" s="32">
        <v>6425.9</v>
      </c>
    </row>
    <row r="16" spans="1:4" x14ac:dyDescent="0.25">
      <c r="A16" t="s">
        <v>454</v>
      </c>
      <c r="B16" s="16" t="s">
        <v>86</v>
      </c>
      <c r="C16" s="31">
        <v>44197</v>
      </c>
      <c r="D16" s="32">
        <v>17906.22</v>
      </c>
    </row>
    <row r="17" spans="1:4" x14ac:dyDescent="0.25">
      <c r="A17" t="s">
        <v>454</v>
      </c>
      <c r="B17" s="16" t="s">
        <v>89</v>
      </c>
      <c r="C17" s="31">
        <v>44197</v>
      </c>
      <c r="D17" s="32">
        <v>7942.14</v>
      </c>
    </row>
    <row r="18" spans="1:4" x14ac:dyDescent="0.25">
      <c r="A18" t="s">
        <v>454</v>
      </c>
      <c r="B18" s="16" t="s">
        <v>91</v>
      </c>
      <c r="C18" s="31">
        <v>44197</v>
      </c>
      <c r="D18" s="32">
        <v>13627.46</v>
      </c>
    </row>
    <row r="19" spans="1:4" x14ac:dyDescent="0.25">
      <c r="A19" t="s">
        <v>454</v>
      </c>
      <c r="B19" s="16" t="s">
        <v>94</v>
      </c>
      <c r="C19" s="31">
        <v>44197</v>
      </c>
      <c r="D19" s="32">
        <v>1284.92</v>
      </c>
    </row>
    <row r="20" spans="1:4" x14ac:dyDescent="0.25">
      <c r="A20" t="s">
        <v>454</v>
      </c>
      <c r="B20" s="16" t="s">
        <v>96</v>
      </c>
      <c r="C20" s="31">
        <v>44197</v>
      </c>
      <c r="D20" s="32">
        <v>5241.74</v>
      </c>
    </row>
    <row r="21" spans="1:4" x14ac:dyDescent="0.25">
      <c r="A21" t="s">
        <v>454</v>
      </c>
      <c r="B21" s="16" t="s">
        <v>99</v>
      </c>
      <c r="C21" s="31">
        <v>44197</v>
      </c>
      <c r="D21" s="32">
        <v>0</v>
      </c>
    </row>
    <row r="22" spans="1:4" x14ac:dyDescent="0.25">
      <c r="A22" t="s">
        <v>454</v>
      </c>
      <c r="B22" s="16" t="s">
        <v>102</v>
      </c>
      <c r="C22" s="31">
        <v>44197</v>
      </c>
      <c r="D22" s="32">
        <v>3326.74</v>
      </c>
    </row>
    <row r="23" spans="1:4" x14ac:dyDescent="0.25">
      <c r="A23" t="s">
        <v>454</v>
      </c>
      <c r="B23" s="16" t="s">
        <v>105</v>
      </c>
      <c r="C23" s="31">
        <v>44197</v>
      </c>
      <c r="D23" s="32">
        <v>3742.26</v>
      </c>
    </row>
    <row r="24" spans="1:4" x14ac:dyDescent="0.25">
      <c r="A24" t="s">
        <v>454</v>
      </c>
      <c r="B24" s="16" t="s">
        <v>108</v>
      </c>
      <c r="C24" s="31">
        <v>44197</v>
      </c>
      <c r="D24" s="32">
        <v>0</v>
      </c>
    </row>
    <row r="25" spans="1:4" x14ac:dyDescent="0.25">
      <c r="A25" t="s">
        <v>454</v>
      </c>
      <c r="B25" s="16" t="s">
        <v>112</v>
      </c>
      <c r="C25" s="31">
        <v>44197</v>
      </c>
      <c r="D25" s="32">
        <v>0</v>
      </c>
    </row>
    <row r="26" spans="1:4" x14ac:dyDescent="0.25">
      <c r="A26" t="s">
        <v>454</v>
      </c>
      <c r="B26" s="16" t="s">
        <v>114</v>
      </c>
      <c r="C26" s="31">
        <v>44197</v>
      </c>
      <c r="D26" s="32">
        <v>131.63</v>
      </c>
    </row>
    <row r="27" spans="1:4" x14ac:dyDescent="0.25">
      <c r="A27" t="s">
        <v>454</v>
      </c>
      <c r="B27" s="16" t="s">
        <v>117</v>
      </c>
      <c r="C27" s="31">
        <v>44197</v>
      </c>
      <c r="D27" s="32">
        <v>99.92</v>
      </c>
    </row>
    <row r="28" spans="1:4" x14ac:dyDescent="0.25">
      <c r="A28" t="s">
        <v>454</v>
      </c>
      <c r="B28" s="16" t="s">
        <v>119</v>
      </c>
      <c r="C28" s="31">
        <v>44197</v>
      </c>
      <c r="D28" s="32">
        <v>2503.17</v>
      </c>
    </row>
    <row r="29" spans="1:4" x14ac:dyDescent="0.25">
      <c r="A29" t="s">
        <v>454</v>
      </c>
      <c r="B29" s="16" t="s">
        <v>122</v>
      </c>
      <c r="C29" s="31">
        <v>44197</v>
      </c>
      <c r="D29" s="32">
        <v>3847.3</v>
      </c>
    </row>
    <row r="30" spans="1:4" x14ac:dyDescent="0.25">
      <c r="A30" t="s">
        <v>454</v>
      </c>
      <c r="B30" s="16" t="s">
        <v>125</v>
      </c>
      <c r="C30" s="31">
        <v>44197</v>
      </c>
      <c r="D30" s="32">
        <v>-370.95</v>
      </c>
    </row>
    <row r="31" spans="1:4" x14ac:dyDescent="0.25">
      <c r="A31" t="s">
        <v>454</v>
      </c>
      <c r="B31" s="16" t="s">
        <v>128</v>
      </c>
      <c r="C31" s="31">
        <v>44197</v>
      </c>
      <c r="D31" s="32">
        <v>4797.63</v>
      </c>
    </row>
    <row r="32" spans="1:4" x14ac:dyDescent="0.25">
      <c r="A32" t="s">
        <v>454</v>
      </c>
      <c r="B32" s="16" t="s">
        <v>131</v>
      </c>
      <c r="C32" s="31">
        <v>44197</v>
      </c>
      <c r="D32" s="32">
        <v>0</v>
      </c>
    </row>
    <row r="33" spans="1:4" x14ac:dyDescent="0.25">
      <c r="A33" t="s">
        <v>454</v>
      </c>
      <c r="B33" s="16" t="s">
        <v>134</v>
      </c>
      <c r="C33" s="31">
        <v>44197</v>
      </c>
      <c r="D33" s="32">
        <v>2908.52</v>
      </c>
    </row>
    <row r="34" spans="1:4" x14ac:dyDescent="0.25">
      <c r="A34" t="s">
        <v>454</v>
      </c>
      <c r="B34" s="16" t="s">
        <v>145</v>
      </c>
      <c r="C34" s="31">
        <v>44197</v>
      </c>
      <c r="D34" s="32">
        <v>602.47</v>
      </c>
    </row>
    <row r="35" spans="1:4" x14ac:dyDescent="0.25">
      <c r="A35" t="s">
        <v>454</v>
      </c>
      <c r="B35" s="16" t="s">
        <v>136</v>
      </c>
      <c r="C35" s="31">
        <v>44197</v>
      </c>
      <c r="D35" s="32">
        <v>0</v>
      </c>
    </row>
    <row r="36" spans="1:4" x14ac:dyDescent="0.25">
      <c r="A36" t="s">
        <v>454</v>
      </c>
      <c r="B36" s="16" t="s">
        <v>139</v>
      </c>
      <c r="C36" s="31">
        <v>44197</v>
      </c>
      <c r="D36" s="32">
        <v>4697.3999999999996</v>
      </c>
    </row>
    <row r="37" spans="1:4" x14ac:dyDescent="0.25">
      <c r="A37" t="s">
        <v>454</v>
      </c>
      <c r="B37" s="16" t="s">
        <v>142</v>
      </c>
      <c r="C37" s="31">
        <v>44197</v>
      </c>
      <c r="D37" s="32">
        <v>47.07</v>
      </c>
    </row>
    <row r="38" spans="1:4" x14ac:dyDescent="0.25">
      <c r="A38" t="s">
        <v>454</v>
      </c>
      <c r="B38" s="16" t="s">
        <v>148</v>
      </c>
      <c r="C38" s="31">
        <v>44197</v>
      </c>
      <c r="D38" s="32">
        <v>1866.8799999999999</v>
      </c>
    </row>
    <row r="39" spans="1:4" x14ac:dyDescent="0.25">
      <c r="A39" t="s">
        <v>454</v>
      </c>
      <c r="B39" s="16" t="s">
        <v>151</v>
      </c>
      <c r="C39" s="31">
        <v>44197</v>
      </c>
      <c r="D39" s="32">
        <v>0</v>
      </c>
    </row>
    <row r="40" spans="1:4" x14ac:dyDescent="0.25">
      <c r="A40" t="s">
        <v>454</v>
      </c>
      <c r="B40" s="16" t="s">
        <v>154</v>
      </c>
      <c r="C40" s="31">
        <v>44197</v>
      </c>
      <c r="D40" s="32">
        <v>528.72999999999956</v>
      </c>
    </row>
    <row r="41" spans="1:4" x14ac:dyDescent="0.25">
      <c r="A41" t="s">
        <v>454</v>
      </c>
      <c r="B41" s="16" t="s">
        <v>157</v>
      </c>
      <c r="C41" s="31">
        <v>44197</v>
      </c>
      <c r="D41" s="32">
        <v>129</v>
      </c>
    </row>
    <row r="42" spans="1:4" x14ac:dyDescent="0.25">
      <c r="A42" t="s">
        <v>454</v>
      </c>
      <c r="B42" s="16" t="s">
        <v>159</v>
      </c>
      <c r="C42" s="31">
        <v>44197</v>
      </c>
      <c r="D42" s="32">
        <v>-237.87999999999997</v>
      </c>
    </row>
    <row r="43" spans="1:4" x14ac:dyDescent="0.25">
      <c r="A43" t="s">
        <v>454</v>
      </c>
      <c r="B43" s="16" t="s">
        <v>162</v>
      </c>
      <c r="C43" s="31">
        <v>44197</v>
      </c>
      <c r="D43" s="32">
        <v>223.67</v>
      </c>
    </row>
    <row r="44" spans="1:4" x14ac:dyDescent="0.25">
      <c r="A44" t="s">
        <v>454</v>
      </c>
      <c r="B44" s="16" t="s">
        <v>46</v>
      </c>
      <c r="C44" s="31">
        <v>44228</v>
      </c>
      <c r="D44" s="32">
        <v>0</v>
      </c>
    </row>
    <row r="45" spans="1:4" x14ac:dyDescent="0.25">
      <c r="A45" t="s">
        <v>454</v>
      </c>
      <c r="B45" s="16" t="s">
        <v>164</v>
      </c>
      <c r="C45" s="31">
        <v>44228</v>
      </c>
      <c r="D45" s="32">
        <v>0</v>
      </c>
    </row>
    <row r="46" spans="1:4" x14ac:dyDescent="0.25">
      <c r="A46" t="s">
        <v>454</v>
      </c>
      <c r="B46" s="16" t="s">
        <v>48</v>
      </c>
      <c r="C46" s="31">
        <v>44228</v>
      </c>
      <c r="D46" s="32">
        <v>0</v>
      </c>
    </row>
    <row r="47" spans="1:4" x14ac:dyDescent="0.25">
      <c r="A47" t="s">
        <v>454</v>
      </c>
      <c r="B47" s="16" t="s">
        <v>56</v>
      </c>
      <c r="C47" s="31">
        <v>44228</v>
      </c>
      <c r="D47" s="32">
        <v>0</v>
      </c>
    </row>
    <row r="48" spans="1:4" x14ac:dyDescent="0.25">
      <c r="A48" t="s">
        <v>454</v>
      </c>
      <c r="B48" s="16" t="s">
        <v>52</v>
      </c>
      <c r="C48" s="31">
        <v>44228</v>
      </c>
      <c r="D48" s="32">
        <v>0</v>
      </c>
    </row>
    <row r="49" spans="1:4" x14ac:dyDescent="0.25">
      <c r="A49" t="s">
        <v>454</v>
      </c>
      <c r="B49" s="16" t="s">
        <v>59</v>
      </c>
      <c r="C49" s="31">
        <v>44228</v>
      </c>
      <c r="D49" s="32">
        <v>1691.95</v>
      </c>
    </row>
    <row r="50" spans="1:4" x14ac:dyDescent="0.25">
      <c r="A50" t="s">
        <v>454</v>
      </c>
      <c r="B50" s="16" t="s">
        <v>62</v>
      </c>
      <c r="C50" s="31">
        <v>44228</v>
      </c>
      <c r="D50" s="32">
        <v>58661.42</v>
      </c>
    </row>
    <row r="51" spans="1:4" x14ac:dyDescent="0.25">
      <c r="A51" t="s">
        <v>454</v>
      </c>
      <c r="B51" s="16" t="s">
        <v>65</v>
      </c>
      <c r="C51" s="31">
        <v>44228</v>
      </c>
      <c r="D51" s="32">
        <v>38425.360000000001</v>
      </c>
    </row>
    <row r="52" spans="1:4" x14ac:dyDescent="0.25">
      <c r="A52" t="s">
        <v>454</v>
      </c>
      <c r="B52" s="16" t="s">
        <v>68</v>
      </c>
      <c r="C52" s="31">
        <v>44228</v>
      </c>
      <c r="D52" s="32">
        <v>62865.590000000004</v>
      </c>
    </row>
    <row r="53" spans="1:4" x14ac:dyDescent="0.25">
      <c r="A53" t="s">
        <v>454</v>
      </c>
      <c r="B53" s="16" t="s">
        <v>71</v>
      </c>
      <c r="C53" s="31">
        <v>44228</v>
      </c>
      <c r="D53" s="32">
        <v>8250.31</v>
      </c>
    </row>
    <row r="54" spans="1:4" x14ac:dyDescent="0.25">
      <c r="A54" t="s">
        <v>454</v>
      </c>
      <c r="B54" s="16" t="s">
        <v>74</v>
      </c>
      <c r="C54" s="31">
        <v>44228</v>
      </c>
      <c r="D54" s="32">
        <v>19536.97</v>
      </c>
    </row>
    <row r="55" spans="1:4" x14ac:dyDescent="0.25">
      <c r="A55" t="s">
        <v>454</v>
      </c>
      <c r="B55" s="16" t="s">
        <v>77</v>
      </c>
      <c r="C55" s="31">
        <v>44228</v>
      </c>
      <c r="D55" s="32">
        <v>29000.73</v>
      </c>
    </row>
    <row r="56" spans="1:4" x14ac:dyDescent="0.25">
      <c r="A56" t="s">
        <v>454</v>
      </c>
      <c r="B56" s="16" t="s">
        <v>80</v>
      </c>
      <c r="C56" s="31">
        <v>44228</v>
      </c>
      <c r="D56" s="32">
        <v>12.67</v>
      </c>
    </row>
    <row r="57" spans="1:4" x14ac:dyDescent="0.25">
      <c r="A57" t="s">
        <v>454</v>
      </c>
      <c r="B57" s="16" t="s">
        <v>83</v>
      </c>
      <c r="C57" s="31">
        <v>44228</v>
      </c>
      <c r="D57" s="32">
        <v>6506.1399999999994</v>
      </c>
    </row>
    <row r="58" spans="1:4" x14ac:dyDescent="0.25">
      <c r="A58" t="s">
        <v>454</v>
      </c>
      <c r="B58" s="16" t="s">
        <v>86</v>
      </c>
      <c r="C58" s="31">
        <v>44228</v>
      </c>
      <c r="D58" s="32">
        <v>18175.79</v>
      </c>
    </row>
    <row r="59" spans="1:4" x14ac:dyDescent="0.25">
      <c r="A59" t="s">
        <v>454</v>
      </c>
      <c r="B59" s="16" t="s">
        <v>89</v>
      </c>
      <c r="C59" s="31">
        <v>44228</v>
      </c>
      <c r="D59" s="32">
        <v>7942.14</v>
      </c>
    </row>
    <row r="60" spans="1:4" x14ac:dyDescent="0.25">
      <c r="A60" t="s">
        <v>454</v>
      </c>
      <c r="B60" s="16" t="s">
        <v>91</v>
      </c>
      <c r="C60" s="31">
        <v>44228</v>
      </c>
      <c r="D60" s="32">
        <v>13679.86</v>
      </c>
    </row>
    <row r="61" spans="1:4" x14ac:dyDescent="0.25">
      <c r="A61" t="s">
        <v>454</v>
      </c>
      <c r="B61" s="16" t="s">
        <v>94</v>
      </c>
      <c r="C61" s="31">
        <v>44228</v>
      </c>
      <c r="D61" s="32">
        <v>1284.92</v>
      </c>
    </row>
    <row r="62" spans="1:4" x14ac:dyDescent="0.25">
      <c r="A62" t="s">
        <v>454</v>
      </c>
      <c r="B62" s="16" t="s">
        <v>96</v>
      </c>
      <c r="C62" s="31">
        <v>44228</v>
      </c>
      <c r="D62" s="32">
        <v>5311.35</v>
      </c>
    </row>
    <row r="63" spans="1:4" x14ac:dyDescent="0.25">
      <c r="A63" t="s">
        <v>454</v>
      </c>
      <c r="B63" s="16" t="s">
        <v>99</v>
      </c>
      <c r="C63" s="31">
        <v>44228</v>
      </c>
      <c r="D63" s="32">
        <v>0</v>
      </c>
    </row>
    <row r="64" spans="1:4" x14ac:dyDescent="0.25">
      <c r="A64" t="s">
        <v>454</v>
      </c>
      <c r="B64" s="16" t="s">
        <v>102</v>
      </c>
      <c r="C64" s="31">
        <v>44228</v>
      </c>
      <c r="D64" s="32">
        <v>3326.74</v>
      </c>
    </row>
    <row r="65" spans="1:4" x14ac:dyDescent="0.25">
      <c r="A65" t="s">
        <v>454</v>
      </c>
      <c r="B65" s="16" t="s">
        <v>105</v>
      </c>
      <c r="C65" s="31">
        <v>44228</v>
      </c>
      <c r="D65" s="32">
        <v>3742.26</v>
      </c>
    </row>
    <row r="66" spans="1:4" x14ac:dyDescent="0.25">
      <c r="A66" t="s">
        <v>454</v>
      </c>
      <c r="B66" s="16" t="s">
        <v>108</v>
      </c>
      <c r="C66" s="31">
        <v>44228</v>
      </c>
      <c r="D66" s="32">
        <v>0</v>
      </c>
    </row>
    <row r="67" spans="1:4" x14ac:dyDescent="0.25">
      <c r="A67" t="s">
        <v>454</v>
      </c>
      <c r="B67" s="16" t="s">
        <v>112</v>
      </c>
      <c r="C67" s="31">
        <v>44228</v>
      </c>
      <c r="D67" s="32">
        <v>0</v>
      </c>
    </row>
    <row r="68" spans="1:4" x14ac:dyDescent="0.25">
      <c r="A68" t="s">
        <v>454</v>
      </c>
      <c r="B68" s="16" t="s">
        <v>114</v>
      </c>
      <c r="C68" s="31">
        <v>44228</v>
      </c>
      <c r="D68" s="32">
        <v>131.63</v>
      </c>
    </row>
    <row r="69" spans="1:4" x14ac:dyDescent="0.25">
      <c r="A69" t="s">
        <v>454</v>
      </c>
      <c r="B69" s="16" t="s">
        <v>117</v>
      </c>
      <c r="C69" s="31">
        <v>44228</v>
      </c>
      <c r="D69" s="32">
        <v>99.92</v>
      </c>
    </row>
    <row r="70" spans="1:4" x14ac:dyDescent="0.25">
      <c r="A70" t="s">
        <v>454</v>
      </c>
      <c r="B70" s="16" t="s">
        <v>119</v>
      </c>
      <c r="C70" s="31">
        <v>44228</v>
      </c>
      <c r="D70" s="32">
        <v>2503.17</v>
      </c>
    </row>
    <row r="71" spans="1:4" x14ac:dyDescent="0.25">
      <c r="A71" t="s">
        <v>454</v>
      </c>
      <c r="B71" s="16" t="s">
        <v>122</v>
      </c>
      <c r="C71" s="31">
        <v>44228</v>
      </c>
      <c r="D71" s="32">
        <v>3847.3</v>
      </c>
    </row>
    <row r="72" spans="1:4" x14ac:dyDescent="0.25">
      <c r="A72" t="s">
        <v>454</v>
      </c>
      <c r="B72" s="16" t="s">
        <v>125</v>
      </c>
      <c r="C72" s="31">
        <v>44228</v>
      </c>
      <c r="D72" s="32">
        <v>-370.95</v>
      </c>
    </row>
    <row r="73" spans="1:4" x14ac:dyDescent="0.25">
      <c r="A73" t="s">
        <v>454</v>
      </c>
      <c r="B73" s="16" t="s">
        <v>128</v>
      </c>
      <c r="C73" s="31">
        <v>44228</v>
      </c>
      <c r="D73" s="32">
        <v>4821.1499999999996</v>
      </c>
    </row>
    <row r="74" spans="1:4" x14ac:dyDescent="0.25">
      <c r="A74" t="s">
        <v>454</v>
      </c>
      <c r="B74" s="16" t="s">
        <v>131</v>
      </c>
      <c r="C74" s="31">
        <v>44228</v>
      </c>
      <c r="D74" s="32">
        <v>0</v>
      </c>
    </row>
    <row r="75" spans="1:4" x14ac:dyDescent="0.25">
      <c r="A75" t="s">
        <v>454</v>
      </c>
      <c r="B75" s="16" t="s">
        <v>134</v>
      </c>
      <c r="C75" s="31">
        <v>44228</v>
      </c>
      <c r="D75" s="32">
        <v>2908.52</v>
      </c>
    </row>
    <row r="76" spans="1:4" x14ac:dyDescent="0.25">
      <c r="A76" t="s">
        <v>454</v>
      </c>
      <c r="B76" s="16" t="s">
        <v>145</v>
      </c>
      <c r="C76" s="31">
        <v>44228</v>
      </c>
      <c r="D76" s="32">
        <v>602.47</v>
      </c>
    </row>
    <row r="77" spans="1:4" x14ac:dyDescent="0.25">
      <c r="A77" t="s">
        <v>454</v>
      </c>
      <c r="B77" s="16" t="s">
        <v>136</v>
      </c>
      <c r="C77" s="31">
        <v>44228</v>
      </c>
      <c r="D77" s="32">
        <v>0</v>
      </c>
    </row>
    <row r="78" spans="1:4" x14ac:dyDescent="0.25">
      <c r="A78" t="s">
        <v>454</v>
      </c>
      <c r="B78" s="16" t="s">
        <v>139</v>
      </c>
      <c r="C78" s="31">
        <v>44228</v>
      </c>
      <c r="D78" s="32">
        <v>4697.3999999999996</v>
      </c>
    </row>
    <row r="79" spans="1:4" x14ac:dyDescent="0.25">
      <c r="A79" t="s">
        <v>454</v>
      </c>
      <c r="B79" s="16" t="s">
        <v>142</v>
      </c>
      <c r="C79" s="31">
        <v>44228</v>
      </c>
      <c r="D79" s="32">
        <v>47.07</v>
      </c>
    </row>
    <row r="80" spans="1:4" x14ac:dyDescent="0.25">
      <c r="A80" t="s">
        <v>454</v>
      </c>
      <c r="B80" s="16" t="s">
        <v>148</v>
      </c>
      <c r="C80" s="31">
        <v>44228</v>
      </c>
      <c r="D80" s="32">
        <v>1866.8799999999999</v>
      </c>
    </row>
    <row r="81" spans="1:4" x14ac:dyDescent="0.25">
      <c r="A81" t="s">
        <v>454</v>
      </c>
      <c r="B81" s="16" t="s">
        <v>151</v>
      </c>
      <c r="C81" s="31">
        <v>44228</v>
      </c>
      <c r="D81" s="32">
        <v>0</v>
      </c>
    </row>
    <row r="82" spans="1:4" x14ac:dyDescent="0.25">
      <c r="A82" t="s">
        <v>454</v>
      </c>
      <c r="B82" s="16" t="s">
        <v>154</v>
      </c>
      <c r="C82" s="31">
        <v>44228</v>
      </c>
      <c r="D82" s="32">
        <v>528.72999999999956</v>
      </c>
    </row>
    <row r="83" spans="1:4" x14ac:dyDescent="0.25">
      <c r="A83" t="s">
        <v>454</v>
      </c>
      <c r="B83" s="16" t="s">
        <v>157</v>
      </c>
      <c r="C83" s="31">
        <v>44228</v>
      </c>
      <c r="D83" s="32">
        <v>129</v>
      </c>
    </row>
    <row r="84" spans="1:4" x14ac:dyDescent="0.25">
      <c r="A84" t="s">
        <v>454</v>
      </c>
      <c r="B84" s="16" t="s">
        <v>159</v>
      </c>
      <c r="C84" s="31">
        <v>44228</v>
      </c>
      <c r="D84" s="32">
        <v>-237.87999999999997</v>
      </c>
    </row>
    <row r="85" spans="1:4" x14ac:dyDescent="0.25">
      <c r="A85" t="s">
        <v>454</v>
      </c>
      <c r="B85" s="16" t="s">
        <v>162</v>
      </c>
      <c r="C85" s="31">
        <v>44228</v>
      </c>
      <c r="D85" s="32">
        <v>223.67</v>
      </c>
    </row>
    <row r="86" spans="1:4" x14ac:dyDescent="0.25">
      <c r="A86" t="s">
        <v>454</v>
      </c>
      <c r="B86" s="16" t="s">
        <v>46</v>
      </c>
      <c r="C86" s="31">
        <v>44256</v>
      </c>
      <c r="D86" s="32">
        <v>0</v>
      </c>
    </row>
    <row r="87" spans="1:4" x14ac:dyDescent="0.25">
      <c r="A87" t="s">
        <v>454</v>
      </c>
      <c r="B87" s="16" t="s">
        <v>164</v>
      </c>
      <c r="C87" s="31">
        <v>44256</v>
      </c>
      <c r="D87" s="32">
        <v>0</v>
      </c>
    </row>
    <row r="88" spans="1:4" x14ac:dyDescent="0.25">
      <c r="A88" t="s">
        <v>454</v>
      </c>
      <c r="B88" s="16" t="s">
        <v>48</v>
      </c>
      <c r="C88" s="31">
        <v>44256</v>
      </c>
      <c r="D88" s="32">
        <v>0</v>
      </c>
    </row>
    <row r="89" spans="1:4" x14ac:dyDescent="0.25">
      <c r="A89" t="s">
        <v>454</v>
      </c>
      <c r="B89" s="16" t="s">
        <v>56</v>
      </c>
      <c r="C89" s="31">
        <v>44256</v>
      </c>
      <c r="D89" s="32">
        <v>0</v>
      </c>
    </row>
    <row r="90" spans="1:4" x14ac:dyDescent="0.25">
      <c r="A90" t="s">
        <v>454</v>
      </c>
      <c r="B90" s="16" t="s">
        <v>52</v>
      </c>
      <c r="C90" s="31">
        <v>44256</v>
      </c>
      <c r="D90" s="32">
        <v>0</v>
      </c>
    </row>
    <row r="91" spans="1:4" x14ac:dyDescent="0.25">
      <c r="A91" t="s">
        <v>454</v>
      </c>
      <c r="B91" s="16" t="s">
        <v>59</v>
      </c>
      <c r="C91" s="31">
        <v>44256</v>
      </c>
      <c r="D91" s="32">
        <v>1691.95</v>
      </c>
    </row>
    <row r="92" spans="1:4" x14ac:dyDescent="0.25">
      <c r="A92" t="s">
        <v>454</v>
      </c>
      <c r="B92" s="16" t="s">
        <v>62</v>
      </c>
      <c r="C92" s="31">
        <v>44256</v>
      </c>
      <c r="D92" s="32">
        <v>58779.229999999996</v>
      </c>
    </row>
    <row r="93" spans="1:4" x14ac:dyDescent="0.25">
      <c r="A93" t="s">
        <v>454</v>
      </c>
      <c r="B93" s="16" t="s">
        <v>65</v>
      </c>
      <c r="C93" s="31">
        <v>44256</v>
      </c>
      <c r="D93" s="32">
        <v>38425.360000000001</v>
      </c>
    </row>
    <row r="94" spans="1:4" x14ac:dyDescent="0.25">
      <c r="A94" t="s">
        <v>454</v>
      </c>
      <c r="B94" s="16" t="s">
        <v>68</v>
      </c>
      <c r="C94" s="31">
        <v>44256</v>
      </c>
      <c r="D94" s="32">
        <v>62861.98</v>
      </c>
    </row>
    <row r="95" spans="1:4" x14ac:dyDescent="0.25">
      <c r="A95" t="s">
        <v>454</v>
      </c>
      <c r="B95" s="16" t="s">
        <v>71</v>
      </c>
      <c r="C95" s="31">
        <v>44256</v>
      </c>
      <c r="D95" s="32">
        <v>8250.31</v>
      </c>
    </row>
    <row r="96" spans="1:4" x14ac:dyDescent="0.25">
      <c r="A96" t="s">
        <v>454</v>
      </c>
      <c r="B96" s="16" t="s">
        <v>74</v>
      </c>
      <c r="C96" s="31">
        <v>44256</v>
      </c>
      <c r="D96" s="32">
        <v>19536.97</v>
      </c>
    </row>
    <row r="97" spans="1:4" x14ac:dyDescent="0.25">
      <c r="A97" t="s">
        <v>454</v>
      </c>
      <c r="B97" s="16" t="s">
        <v>77</v>
      </c>
      <c r="C97" s="31">
        <v>44256</v>
      </c>
      <c r="D97" s="32">
        <v>29190.77</v>
      </c>
    </row>
    <row r="98" spans="1:4" x14ac:dyDescent="0.25">
      <c r="A98" t="s">
        <v>454</v>
      </c>
      <c r="B98" s="16" t="s">
        <v>80</v>
      </c>
      <c r="C98" s="31">
        <v>44256</v>
      </c>
      <c r="D98" s="32">
        <v>12.69</v>
      </c>
    </row>
    <row r="99" spans="1:4" x14ac:dyDescent="0.25">
      <c r="A99" t="s">
        <v>454</v>
      </c>
      <c r="B99" s="16" t="s">
        <v>83</v>
      </c>
      <c r="C99" s="31">
        <v>44256</v>
      </c>
      <c r="D99" s="32">
        <v>6549.01</v>
      </c>
    </row>
    <row r="100" spans="1:4" x14ac:dyDescent="0.25">
      <c r="A100" t="s">
        <v>454</v>
      </c>
      <c r="B100" s="16" t="s">
        <v>86</v>
      </c>
      <c r="C100" s="31">
        <v>44256</v>
      </c>
      <c r="D100" s="32">
        <v>18407.18</v>
      </c>
    </row>
    <row r="101" spans="1:4" x14ac:dyDescent="0.25">
      <c r="A101" t="s">
        <v>454</v>
      </c>
      <c r="B101" s="16" t="s">
        <v>89</v>
      </c>
      <c r="C101" s="31">
        <v>44256</v>
      </c>
      <c r="D101" s="32">
        <v>7942.14</v>
      </c>
    </row>
    <row r="102" spans="1:4" x14ac:dyDescent="0.25">
      <c r="A102" t="s">
        <v>454</v>
      </c>
      <c r="B102" s="16" t="s">
        <v>91</v>
      </c>
      <c r="C102" s="31">
        <v>44256</v>
      </c>
      <c r="D102" s="32">
        <v>13724.55</v>
      </c>
    </row>
    <row r="103" spans="1:4" x14ac:dyDescent="0.25">
      <c r="A103" t="s">
        <v>454</v>
      </c>
      <c r="B103" s="16" t="s">
        <v>94</v>
      </c>
      <c r="C103" s="31">
        <v>44256</v>
      </c>
      <c r="D103" s="32">
        <v>1284.92</v>
      </c>
    </row>
    <row r="104" spans="1:4" x14ac:dyDescent="0.25">
      <c r="A104" t="s">
        <v>454</v>
      </c>
      <c r="B104" s="16" t="s">
        <v>96</v>
      </c>
      <c r="C104" s="31">
        <v>44256</v>
      </c>
      <c r="D104" s="32">
        <v>5374.87</v>
      </c>
    </row>
    <row r="105" spans="1:4" x14ac:dyDescent="0.25">
      <c r="A105" t="s">
        <v>454</v>
      </c>
      <c r="B105" s="16" t="s">
        <v>99</v>
      </c>
      <c r="C105" s="31">
        <v>44256</v>
      </c>
      <c r="D105" s="32">
        <v>0</v>
      </c>
    </row>
    <row r="106" spans="1:4" x14ac:dyDescent="0.25">
      <c r="A106" t="s">
        <v>454</v>
      </c>
      <c r="B106" s="16" t="s">
        <v>102</v>
      </c>
      <c r="C106" s="31">
        <v>44256</v>
      </c>
      <c r="D106" s="32">
        <v>3326.74</v>
      </c>
    </row>
    <row r="107" spans="1:4" x14ac:dyDescent="0.25">
      <c r="A107" t="s">
        <v>454</v>
      </c>
      <c r="B107" s="16" t="s">
        <v>105</v>
      </c>
      <c r="C107" s="31">
        <v>44256</v>
      </c>
      <c r="D107" s="32">
        <v>3742.26</v>
      </c>
    </row>
    <row r="108" spans="1:4" x14ac:dyDescent="0.25">
      <c r="A108" t="s">
        <v>454</v>
      </c>
      <c r="B108" s="16" t="s">
        <v>108</v>
      </c>
      <c r="C108" s="31">
        <v>44256</v>
      </c>
      <c r="D108" s="32">
        <v>0</v>
      </c>
    </row>
    <row r="109" spans="1:4" x14ac:dyDescent="0.25">
      <c r="A109" t="s">
        <v>454</v>
      </c>
      <c r="B109" s="16" t="s">
        <v>112</v>
      </c>
      <c r="C109" s="31">
        <v>44256</v>
      </c>
      <c r="D109" s="32">
        <v>0</v>
      </c>
    </row>
    <row r="110" spans="1:4" x14ac:dyDescent="0.25">
      <c r="A110" t="s">
        <v>454</v>
      </c>
      <c r="B110" s="16" t="s">
        <v>114</v>
      </c>
      <c r="C110" s="31">
        <v>44256</v>
      </c>
      <c r="D110" s="32">
        <v>160.38</v>
      </c>
    </row>
    <row r="111" spans="1:4" x14ac:dyDescent="0.25">
      <c r="A111" t="s">
        <v>454</v>
      </c>
      <c r="B111" s="16" t="s">
        <v>117</v>
      </c>
      <c r="C111" s="31">
        <v>44256</v>
      </c>
      <c r="D111" s="32">
        <v>99.92</v>
      </c>
    </row>
    <row r="112" spans="1:4" x14ac:dyDescent="0.25">
      <c r="A112" t="s">
        <v>454</v>
      </c>
      <c r="B112" s="16" t="s">
        <v>119</v>
      </c>
      <c r="C112" s="31">
        <v>44256</v>
      </c>
      <c r="D112" s="32">
        <v>2503.17</v>
      </c>
    </row>
    <row r="113" spans="1:4" x14ac:dyDescent="0.25">
      <c r="A113" t="s">
        <v>454</v>
      </c>
      <c r="B113" s="16" t="s">
        <v>122</v>
      </c>
      <c r="C113" s="31">
        <v>44256</v>
      </c>
      <c r="D113" s="32">
        <v>3847.3</v>
      </c>
    </row>
    <row r="114" spans="1:4" x14ac:dyDescent="0.25">
      <c r="A114" t="s">
        <v>454</v>
      </c>
      <c r="B114" s="16" t="s">
        <v>125</v>
      </c>
      <c r="C114" s="31">
        <v>44256</v>
      </c>
      <c r="D114" s="32">
        <v>-370.95</v>
      </c>
    </row>
    <row r="115" spans="1:4" x14ac:dyDescent="0.25">
      <c r="A115" t="s">
        <v>454</v>
      </c>
      <c r="B115" s="16" t="s">
        <v>128</v>
      </c>
      <c r="C115" s="31">
        <v>44256</v>
      </c>
      <c r="D115" s="32">
        <v>4827.58</v>
      </c>
    </row>
    <row r="116" spans="1:4" x14ac:dyDescent="0.25">
      <c r="A116" t="s">
        <v>454</v>
      </c>
      <c r="B116" s="16" t="s">
        <v>131</v>
      </c>
      <c r="C116" s="31">
        <v>44256</v>
      </c>
      <c r="D116" s="32">
        <v>0</v>
      </c>
    </row>
    <row r="117" spans="1:4" x14ac:dyDescent="0.25">
      <c r="A117" t="s">
        <v>454</v>
      </c>
      <c r="B117" s="16" t="s">
        <v>134</v>
      </c>
      <c r="C117" s="31">
        <v>44256</v>
      </c>
      <c r="D117" s="32">
        <v>2908.52</v>
      </c>
    </row>
    <row r="118" spans="1:4" x14ac:dyDescent="0.25">
      <c r="A118" t="s">
        <v>454</v>
      </c>
      <c r="B118" s="16" t="s">
        <v>145</v>
      </c>
      <c r="C118" s="31">
        <v>44256</v>
      </c>
      <c r="D118" s="32">
        <v>602.47</v>
      </c>
    </row>
    <row r="119" spans="1:4" x14ac:dyDescent="0.25">
      <c r="A119" t="s">
        <v>454</v>
      </c>
      <c r="B119" s="16" t="s">
        <v>136</v>
      </c>
      <c r="C119" s="31">
        <v>44256</v>
      </c>
      <c r="D119" s="32">
        <v>0</v>
      </c>
    </row>
    <row r="120" spans="1:4" x14ac:dyDescent="0.25">
      <c r="A120" t="s">
        <v>454</v>
      </c>
      <c r="B120" s="16" t="s">
        <v>139</v>
      </c>
      <c r="C120" s="31">
        <v>44256</v>
      </c>
      <c r="D120" s="32">
        <v>4697.3999999999996</v>
      </c>
    </row>
    <row r="121" spans="1:4" x14ac:dyDescent="0.25">
      <c r="A121" t="s">
        <v>454</v>
      </c>
      <c r="B121" s="16" t="s">
        <v>142</v>
      </c>
      <c r="C121" s="31">
        <v>44256</v>
      </c>
      <c r="D121" s="32">
        <v>47.07</v>
      </c>
    </row>
    <row r="122" spans="1:4" x14ac:dyDescent="0.25">
      <c r="A122" t="s">
        <v>454</v>
      </c>
      <c r="B122" s="16" t="s">
        <v>148</v>
      </c>
      <c r="C122" s="31">
        <v>44256</v>
      </c>
      <c r="D122" s="32">
        <v>1866.8799999999999</v>
      </c>
    </row>
    <row r="123" spans="1:4" x14ac:dyDescent="0.25">
      <c r="A123" t="s">
        <v>454</v>
      </c>
      <c r="B123" s="16" t="s">
        <v>151</v>
      </c>
      <c r="C123" s="31">
        <v>44256</v>
      </c>
      <c r="D123" s="32">
        <v>0</v>
      </c>
    </row>
    <row r="124" spans="1:4" x14ac:dyDescent="0.25">
      <c r="A124" t="s">
        <v>454</v>
      </c>
      <c r="B124" s="16" t="s">
        <v>154</v>
      </c>
      <c r="C124" s="31">
        <v>44256</v>
      </c>
      <c r="D124" s="32">
        <v>528.72999999999956</v>
      </c>
    </row>
    <row r="125" spans="1:4" x14ac:dyDescent="0.25">
      <c r="A125" t="s">
        <v>454</v>
      </c>
      <c r="B125" s="16" t="s">
        <v>157</v>
      </c>
      <c r="C125" s="31">
        <v>44256</v>
      </c>
      <c r="D125" s="32">
        <v>129</v>
      </c>
    </row>
    <row r="126" spans="1:4" x14ac:dyDescent="0.25">
      <c r="A126" t="s">
        <v>454</v>
      </c>
      <c r="B126" s="16" t="s">
        <v>159</v>
      </c>
      <c r="C126" s="31">
        <v>44256</v>
      </c>
      <c r="D126" s="32">
        <v>-237.87999999999997</v>
      </c>
    </row>
    <row r="127" spans="1:4" x14ac:dyDescent="0.25">
      <c r="A127" t="s">
        <v>454</v>
      </c>
      <c r="B127" s="16" t="s">
        <v>162</v>
      </c>
      <c r="C127" s="31">
        <v>44256</v>
      </c>
      <c r="D127" s="32">
        <v>223.67</v>
      </c>
    </row>
    <row r="128" spans="1:4" x14ac:dyDescent="0.25">
      <c r="A128" t="s">
        <v>454</v>
      </c>
      <c r="B128" s="16" t="s">
        <v>46</v>
      </c>
      <c r="C128" s="31">
        <v>44287</v>
      </c>
      <c r="D128" s="32">
        <v>0</v>
      </c>
    </row>
    <row r="129" spans="1:4" x14ac:dyDescent="0.25">
      <c r="A129" t="s">
        <v>454</v>
      </c>
      <c r="B129" s="16" t="s">
        <v>164</v>
      </c>
      <c r="C129" s="31">
        <v>44287</v>
      </c>
      <c r="D129" s="32">
        <v>0</v>
      </c>
    </row>
    <row r="130" spans="1:4" x14ac:dyDescent="0.25">
      <c r="A130" t="s">
        <v>454</v>
      </c>
      <c r="B130" s="16" t="s">
        <v>48</v>
      </c>
      <c r="C130" s="31">
        <v>44287</v>
      </c>
      <c r="D130" s="32">
        <v>0</v>
      </c>
    </row>
    <row r="131" spans="1:4" x14ac:dyDescent="0.25">
      <c r="A131" t="s">
        <v>454</v>
      </c>
      <c r="B131" s="16" t="s">
        <v>56</v>
      </c>
      <c r="C131" s="31">
        <v>44287</v>
      </c>
      <c r="D131" s="32">
        <v>0</v>
      </c>
    </row>
    <row r="132" spans="1:4" x14ac:dyDescent="0.25">
      <c r="A132" t="s">
        <v>454</v>
      </c>
      <c r="B132" s="16" t="s">
        <v>52</v>
      </c>
      <c r="C132" s="31">
        <v>44287</v>
      </c>
      <c r="D132" s="32">
        <v>0</v>
      </c>
    </row>
    <row r="133" spans="1:4" x14ac:dyDescent="0.25">
      <c r="A133" t="s">
        <v>454</v>
      </c>
      <c r="B133" s="16" t="s">
        <v>59</v>
      </c>
      <c r="C133" s="31">
        <v>44287</v>
      </c>
      <c r="D133" s="32">
        <v>1691.95</v>
      </c>
    </row>
    <row r="134" spans="1:4" x14ac:dyDescent="0.25">
      <c r="A134" t="s">
        <v>454</v>
      </c>
      <c r="B134" s="16" t="s">
        <v>62</v>
      </c>
      <c r="C134" s="31">
        <v>44287</v>
      </c>
      <c r="D134" s="32">
        <v>58803.6</v>
      </c>
    </row>
    <row r="135" spans="1:4" x14ac:dyDescent="0.25">
      <c r="A135" t="s">
        <v>454</v>
      </c>
      <c r="B135" s="16" t="s">
        <v>65</v>
      </c>
      <c r="C135" s="31">
        <v>44287</v>
      </c>
      <c r="D135" s="32">
        <v>38420.49</v>
      </c>
    </row>
    <row r="136" spans="1:4" x14ac:dyDescent="0.25">
      <c r="A136" t="s">
        <v>454</v>
      </c>
      <c r="B136" s="16" t="s">
        <v>68</v>
      </c>
      <c r="C136" s="31">
        <v>44287</v>
      </c>
      <c r="D136" s="32">
        <v>62932.03</v>
      </c>
    </row>
    <row r="137" spans="1:4" x14ac:dyDescent="0.25">
      <c r="A137" t="s">
        <v>454</v>
      </c>
      <c r="B137" s="16" t="s">
        <v>71</v>
      </c>
      <c r="C137" s="31">
        <v>44287</v>
      </c>
      <c r="D137" s="32">
        <v>8250.31</v>
      </c>
    </row>
    <row r="138" spans="1:4" x14ac:dyDescent="0.25">
      <c r="A138" t="s">
        <v>454</v>
      </c>
      <c r="B138" s="16" t="s">
        <v>74</v>
      </c>
      <c r="C138" s="31">
        <v>44287</v>
      </c>
      <c r="D138" s="32">
        <v>19536.97</v>
      </c>
    </row>
    <row r="139" spans="1:4" x14ac:dyDescent="0.25">
      <c r="A139" t="s">
        <v>454</v>
      </c>
      <c r="B139" s="16" t="s">
        <v>77</v>
      </c>
      <c r="C139" s="31">
        <v>44287</v>
      </c>
      <c r="D139" s="32">
        <v>29395.989999999998</v>
      </c>
    </row>
    <row r="140" spans="1:4" x14ac:dyDescent="0.25">
      <c r="A140" t="s">
        <v>454</v>
      </c>
      <c r="B140" s="16" t="s">
        <v>80</v>
      </c>
      <c r="C140" s="31">
        <v>44287</v>
      </c>
      <c r="D140" s="32">
        <v>12.69</v>
      </c>
    </row>
    <row r="141" spans="1:4" x14ac:dyDescent="0.25">
      <c r="A141" t="s">
        <v>454</v>
      </c>
      <c r="B141" s="16" t="s">
        <v>83</v>
      </c>
      <c r="C141" s="31">
        <v>44287</v>
      </c>
      <c r="D141" s="32">
        <v>6683.43</v>
      </c>
    </row>
    <row r="142" spans="1:4" x14ac:dyDescent="0.25">
      <c r="A142" t="s">
        <v>454</v>
      </c>
      <c r="B142" s="16" t="s">
        <v>86</v>
      </c>
      <c r="C142" s="31">
        <v>44287</v>
      </c>
      <c r="D142" s="32">
        <v>18487.89</v>
      </c>
    </row>
    <row r="143" spans="1:4" x14ac:dyDescent="0.25">
      <c r="A143" t="s">
        <v>454</v>
      </c>
      <c r="B143" s="16" t="s">
        <v>89</v>
      </c>
      <c r="C143" s="31">
        <v>44287</v>
      </c>
      <c r="D143" s="32">
        <v>7942.14</v>
      </c>
    </row>
    <row r="144" spans="1:4" x14ac:dyDescent="0.25">
      <c r="A144" t="s">
        <v>454</v>
      </c>
      <c r="B144" s="16" t="s">
        <v>91</v>
      </c>
      <c r="C144" s="31">
        <v>44287</v>
      </c>
      <c r="D144" s="32">
        <v>13844.82</v>
      </c>
    </row>
    <row r="145" spans="1:4" x14ac:dyDescent="0.25">
      <c r="A145" t="s">
        <v>454</v>
      </c>
      <c r="B145" s="16" t="s">
        <v>94</v>
      </c>
      <c r="C145" s="31">
        <v>44287</v>
      </c>
      <c r="D145" s="32">
        <v>1284.92</v>
      </c>
    </row>
    <row r="146" spans="1:4" x14ac:dyDescent="0.25">
      <c r="A146" t="s">
        <v>454</v>
      </c>
      <c r="B146" s="16" t="s">
        <v>96</v>
      </c>
      <c r="C146" s="31">
        <v>44287</v>
      </c>
      <c r="D146" s="32">
        <v>5374.87</v>
      </c>
    </row>
    <row r="147" spans="1:4" x14ac:dyDescent="0.25">
      <c r="A147" t="s">
        <v>454</v>
      </c>
      <c r="B147" s="16" t="s">
        <v>99</v>
      </c>
      <c r="C147" s="31">
        <v>44287</v>
      </c>
      <c r="D147" s="32">
        <v>0</v>
      </c>
    </row>
    <row r="148" spans="1:4" x14ac:dyDescent="0.25">
      <c r="A148" t="s">
        <v>454</v>
      </c>
      <c r="B148" s="16" t="s">
        <v>102</v>
      </c>
      <c r="C148" s="31">
        <v>44287</v>
      </c>
      <c r="D148" s="32">
        <v>3326.74</v>
      </c>
    </row>
    <row r="149" spans="1:4" x14ac:dyDescent="0.25">
      <c r="A149" t="s">
        <v>454</v>
      </c>
      <c r="B149" s="16" t="s">
        <v>105</v>
      </c>
      <c r="C149" s="31">
        <v>44287</v>
      </c>
      <c r="D149" s="32">
        <v>3742.26</v>
      </c>
    </row>
    <row r="150" spans="1:4" x14ac:dyDescent="0.25">
      <c r="A150" t="s">
        <v>454</v>
      </c>
      <c r="B150" s="16" t="s">
        <v>108</v>
      </c>
      <c r="C150" s="31">
        <v>44287</v>
      </c>
      <c r="D150" s="32">
        <v>0</v>
      </c>
    </row>
    <row r="151" spans="1:4" x14ac:dyDescent="0.25">
      <c r="A151" t="s">
        <v>454</v>
      </c>
      <c r="B151" s="16" t="s">
        <v>112</v>
      </c>
      <c r="C151" s="31">
        <v>44287</v>
      </c>
      <c r="D151" s="32">
        <v>0</v>
      </c>
    </row>
    <row r="152" spans="1:4" x14ac:dyDescent="0.25">
      <c r="A152" t="s">
        <v>454</v>
      </c>
      <c r="B152" s="16" t="s">
        <v>114</v>
      </c>
      <c r="C152" s="31">
        <v>44287</v>
      </c>
      <c r="D152" s="32">
        <v>160.38</v>
      </c>
    </row>
    <row r="153" spans="1:4" x14ac:dyDescent="0.25">
      <c r="A153" t="s">
        <v>454</v>
      </c>
      <c r="B153" s="16" t="s">
        <v>117</v>
      </c>
      <c r="C153" s="31">
        <v>44287</v>
      </c>
      <c r="D153" s="32">
        <v>99.92</v>
      </c>
    </row>
    <row r="154" spans="1:4" x14ac:dyDescent="0.25">
      <c r="A154" t="s">
        <v>454</v>
      </c>
      <c r="B154" s="16" t="s">
        <v>119</v>
      </c>
      <c r="C154" s="31">
        <v>44287</v>
      </c>
      <c r="D154" s="32">
        <v>2503.17</v>
      </c>
    </row>
    <row r="155" spans="1:4" x14ac:dyDescent="0.25">
      <c r="A155" t="s">
        <v>454</v>
      </c>
      <c r="B155" s="16" t="s">
        <v>122</v>
      </c>
      <c r="C155" s="31">
        <v>44287</v>
      </c>
      <c r="D155" s="32">
        <v>3847.3</v>
      </c>
    </row>
    <row r="156" spans="1:4" x14ac:dyDescent="0.25">
      <c r="A156" t="s">
        <v>454</v>
      </c>
      <c r="B156" s="16" t="s">
        <v>125</v>
      </c>
      <c r="C156" s="31">
        <v>44287</v>
      </c>
      <c r="D156" s="32">
        <v>-370.95</v>
      </c>
    </row>
    <row r="157" spans="1:4" x14ac:dyDescent="0.25">
      <c r="A157" t="s">
        <v>454</v>
      </c>
      <c r="B157" s="16" t="s">
        <v>128</v>
      </c>
      <c r="C157" s="31">
        <v>44287</v>
      </c>
      <c r="D157" s="32">
        <v>4900.38</v>
      </c>
    </row>
    <row r="158" spans="1:4" x14ac:dyDescent="0.25">
      <c r="A158" t="s">
        <v>454</v>
      </c>
      <c r="B158" s="16" t="s">
        <v>131</v>
      </c>
      <c r="C158" s="31">
        <v>44287</v>
      </c>
      <c r="D158" s="32">
        <v>0</v>
      </c>
    </row>
    <row r="159" spans="1:4" x14ac:dyDescent="0.25">
      <c r="A159" t="s">
        <v>454</v>
      </c>
      <c r="B159" s="16" t="s">
        <v>134</v>
      </c>
      <c r="C159" s="31">
        <v>44287</v>
      </c>
      <c r="D159" s="32">
        <v>2908.52</v>
      </c>
    </row>
    <row r="160" spans="1:4" x14ac:dyDescent="0.25">
      <c r="A160" t="s">
        <v>454</v>
      </c>
      <c r="B160" s="16" t="s">
        <v>145</v>
      </c>
      <c r="C160" s="31">
        <v>44287</v>
      </c>
      <c r="D160" s="32">
        <v>602.47</v>
      </c>
    </row>
    <row r="161" spans="1:4" x14ac:dyDescent="0.25">
      <c r="A161" t="s">
        <v>454</v>
      </c>
      <c r="B161" s="16" t="s">
        <v>136</v>
      </c>
      <c r="C161" s="31">
        <v>44287</v>
      </c>
      <c r="D161" s="32">
        <v>0</v>
      </c>
    </row>
    <row r="162" spans="1:4" x14ac:dyDescent="0.25">
      <c r="A162" t="s">
        <v>454</v>
      </c>
      <c r="B162" s="16" t="s">
        <v>139</v>
      </c>
      <c r="C162" s="31">
        <v>44287</v>
      </c>
      <c r="D162" s="32">
        <v>4697.3999999999996</v>
      </c>
    </row>
    <row r="163" spans="1:4" x14ac:dyDescent="0.25">
      <c r="A163" t="s">
        <v>454</v>
      </c>
      <c r="B163" s="16" t="s">
        <v>142</v>
      </c>
      <c r="C163" s="31">
        <v>44287</v>
      </c>
      <c r="D163" s="32">
        <v>47.07</v>
      </c>
    </row>
    <row r="164" spans="1:4" x14ac:dyDescent="0.25">
      <c r="A164" t="s">
        <v>454</v>
      </c>
      <c r="B164" s="16" t="s">
        <v>148</v>
      </c>
      <c r="C164" s="31">
        <v>44287</v>
      </c>
      <c r="D164" s="32">
        <v>1866.8799999999999</v>
      </c>
    </row>
    <row r="165" spans="1:4" x14ac:dyDescent="0.25">
      <c r="A165" t="s">
        <v>454</v>
      </c>
      <c r="B165" s="16" t="s">
        <v>151</v>
      </c>
      <c r="C165" s="31">
        <v>44287</v>
      </c>
      <c r="D165" s="32">
        <v>0</v>
      </c>
    </row>
    <row r="166" spans="1:4" x14ac:dyDescent="0.25">
      <c r="A166" t="s">
        <v>454</v>
      </c>
      <c r="B166" s="16" t="s">
        <v>154</v>
      </c>
      <c r="C166" s="31">
        <v>44287</v>
      </c>
      <c r="D166" s="32">
        <v>528.72999999999956</v>
      </c>
    </row>
    <row r="167" spans="1:4" x14ac:dyDescent="0.25">
      <c r="A167" t="s">
        <v>454</v>
      </c>
      <c r="B167" s="16" t="s">
        <v>157</v>
      </c>
      <c r="C167" s="31">
        <v>44287</v>
      </c>
      <c r="D167" s="32">
        <v>129</v>
      </c>
    </row>
    <row r="168" spans="1:4" x14ac:dyDescent="0.25">
      <c r="A168" t="s">
        <v>454</v>
      </c>
      <c r="B168" s="16" t="s">
        <v>159</v>
      </c>
      <c r="C168" s="31">
        <v>44287</v>
      </c>
      <c r="D168" s="32">
        <v>-237.87999999999997</v>
      </c>
    </row>
    <row r="169" spans="1:4" x14ac:dyDescent="0.25">
      <c r="A169" t="s">
        <v>454</v>
      </c>
      <c r="B169" s="16" t="s">
        <v>162</v>
      </c>
      <c r="C169" s="31">
        <v>44287</v>
      </c>
      <c r="D169" s="32">
        <v>223.67</v>
      </c>
    </row>
    <row r="170" spans="1:4" x14ac:dyDescent="0.25">
      <c r="A170" t="s">
        <v>454</v>
      </c>
      <c r="B170" s="16" t="s">
        <v>46</v>
      </c>
      <c r="C170" s="31">
        <v>44317</v>
      </c>
      <c r="D170" s="32">
        <v>0</v>
      </c>
    </row>
    <row r="171" spans="1:4" x14ac:dyDescent="0.25">
      <c r="A171" t="s">
        <v>454</v>
      </c>
      <c r="B171" s="16" t="s">
        <v>164</v>
      </c>
      <c r="C171" s="31">
        <v>44317</v>
      </c>
      <c r="D171" s="32">
        <v>0</v>
      </c>
    </row>
    <row r="172" spans="1:4" x14ac:dyDescent="0.25">
      <c r="A172" t="s">
        <v>454</v>
      </c>
      <c r="B172" s="16" t="s">
        <v>48</v>
      </c>
      <c r="C172" s="31">
        <v>44317</v>
      </c>
      <c r="D172" s="32">
        <v>0</v>
      </c>
    </row>
    <row r="173" spans="1:4" x14ac:dyDescent="0.25">
      <c r="A173" t="s">
        <v>454</v>
      </c>
      <c r="B173" s="16" t="s">
        <v>56</v>
      </c>
      <c r="C173" s="31">
        <v>44317</v>
      </c>
      <c r="D173" s="32">
        <v>0</v>
      </c>
    </row>
    <row r="174" spans="1:4" x14ac:dyDescent="0.25">
      <c r="A174" t="s">
        <v>454</v>
      </c>
      <c r="B174" s="16" t="s">
        <v>52</v>
      </c>
      <c r="C174" s="31">
        <v>44317</v>
      </c>
      <c r="D174" s="32">
        <v>0</v>
      </c>
    </row>
    <row r="175" spans="1:4" x14ac:dyDescent="0.25">
      <c r="A175" t="s">
        <v>454</v>
      </c>
      <c r="B175" s="16" t="s">
        <v>59</v>
      </c>
      <c r="C175" s="31">
        <v>44317</v>
      </c>
      <c r="D175" s="32">
        <v>1691.95</v>
      </c>
    </row>
    <row r="176" spans="1:4" x14ac:dyDescent="0.25">
      <c r="A176" t="s">
        <v>454</v>
      </c>
      <c r="B176" s="16" t="s">
        <v>62</v>
      </c>
      <c r="C176" s="31">
        <v>44317</v>
      </c>
      <c r="D176" s="32">
        <v>58820.490000000005</v>
      </c>
    </row>
    <row r="177" spans="1:4" x14ac:dyDescent="0.25">
      <c r="A177" t="s">
        <v>454</v>
      </c>
      <c r="B177" s="16" t="s">
        <v>65</v>
      </c>
      <c r="C177" s="31">
        <v>44317</v>
      </c>
      <c r="D177" s="32">
        <v>38420.5</v>
      </c>
    </row>
    <row r="178" spans="1:4" x14ac:dyDescent="0.25">
      <c r="A178" t="s">
        <v>454</v>
      </c>
      <c r="B178" s="16" t="s">
        <v>68</v>
      </c>
      <c r="C178" s="31">
        <v>44317</v>
      </c>
      <c r="D178" s="32">
        <v>63575.83</v>
      </c>
    </row>
    <row r="179" spans="1:4" x14ac:dyDescent="0.25">
      <c r="A179" t="s">
        <v>454</v>
      </c>
      <c r="B179" s="16" t="s">
        <v>71</v>
      </c>
      <c r="C179" s="31">
        <v>44317</v>
      </c>
      <c r="D179" s="32">
        <v>8250.31</v>
      </c>
    </row>
    <row r="180" spans="1:4" x14ac:dyDescent="0.25">
      <c r="A180" t="s">
        <v>454</v>
      </c>
      <c r="B180" s="16" t="s">
        <v>74</v>
      </c>
      <c r="C180" s="31">
        <v>44317</v>
      </c>
      <c r="D180" s="32">
        <v>19536.97</v>
      </c>
    </row>
    <row r="181" spans="1:4" x14ac:dyDescent="0.25">
      <c r="A181" t="s">
        <v>454</v>
      </c>
      <c r="B181" s="16" t="s">
        <v>77</v>
      </c>
      <c r="C181" s="31">
        <v>44317</v>
      </c>
      <c r="D181" s="32">
        <v>29639.7</v>
      </c>
    </row>
    <row r="182" spans="1:4" x14ac:dyDescent="0.25">
      <c r="A182" t="s">
        <v>454</v>
      </c>
      <c r="B182" s="16" t="s">
        <v>80</v>
      </c>
      <c r="C182" s="31">
        <v>44317</v>
      </c>
      <c r="D182" s="32">
        <v>106.03</v>
      </c>
    </row>
    <row r="183" spans="1:4" x14ac:dyDescent="0.25">
      <c r="A183" t="s">
        <v>454</v>
      </c>
      <c r="B183" s="16" t="s">
        <v>83</v>
      </c>
      <c r="C183" s="31">
        <v>44317</v>
      </c>
      <c r="D183" s="32">
        <v>6711.1100000000006</v>
      </c>
    </row>
    <row r="184" spans="1:4" x14ac:dyDescent="0.25">
      <c r="A184" t="s">
        <v>454</v>
      </c>
      <c r="B184" s="16" t="s">
        <v>86</v>
      </c>
      <c r="C184" s="31">
        <v>44317</v>
      </c>
      <c r="D184" s="32">
        <v>18734.43</v>
      </c>
    </row>
    <row r="185" spans="1:4" x14ac:dyDescent="0.25">
      <c r="A185" t="s">
        <v>454</v>
      </c>
      <c r="B185" s="16" t="s">
        <v>89</v>
      </c>
      <c r="C185" s="31">
        <v>44317</v>
      </c>
      <c r="D185" s="32">
        <v>7942.14</v>
      </c>
    </row>
    <row r="186" spans="1:4" x14ac:dyDescent="0.25">
      <c r="A186" t="s">
        <v>454</v>
      </c>
      <c r="B186" s="16" t="s">
        <v>91</v>
      </c>
      <c r="C186" s="31">
        <v>44317</v>
      </c>
      <c r="D186" s="32">
        <v>13910.51</v>
      </c>
    </row>
    <row r="187" spans="1:4" x14ac:dyDescent="0.25">
      <c r="A187" t="s">
        <v>454</v>
      </c>
      <c r="B187" s="16" t="s">
        <v>94</v>
      </c>
      <c r="C187" s="31">
        <v>44317</v>
      </c>
      <c r="D187" s="32">
        <v>1284.92</v>
      </c>
    </row>
    <row r="188" spans="1:4" x14ac:dyDescent="0.25">
      <c r="A188" t="s">
        <v>454</v>
      </c>
      <c r="B188" s="16" t="s">
        <v>96</v>
      </c>
      <c r="C188" s="31">
        <v>44317</v>
      </c>
      <c r="D188" s="32">
        <v>5374.87</v>
      </c>
    </row>
    <row r="189" spans="1:4" x14ac:dyDescent="0.25">
      <c r="A189" t="s">
        <v>454</v>
      </c>
      <c r="B189" s="16" t="s">
        <v>99</v>
      </c>
      <c r="C189" s="31">
        <v>44317</v>
      </c>
      <c r="D189" s="32">
        <v>0</v>
      </c>
    </row>
    <row r="190" spans="1:4" x14ac:dyDescent="0.25">
      <c r="A190" t="s">
        <v>454</v>
      </c>
      <c r="B190" s="16" t="s">
        <v>102</v>
      </c>
      <c r="C190" s="31">
        <v>44317</v>
      </c>
      <c r="D190" s="32">
        <v>3326.74</v>
      </c>
    </row>
    <row r="191" spans="1:4" x14ac:dyDescent="0.25">
      <c r="A191" t="s">
        <v>454</v>
      </c>
      <c r="B191" s="16" t="s">
        <v>105</v>
      </c>
      <c r="C191" s="31">
        <v>44317</v>
      </c>
      <c r="D191" s="32">
        <v>3742.26</v>
      </c>
    </row>
    <row r="192" spans="1:4" x14ac:dyDescent="0.25">
      <c r="A192" t="s">
        <v>454</v>
      </c>
      <c r="B192" s="16" t="s">
        <v>108</v>
      </c>
      <c r="C192" s="31">
        <v>44317</v>
      </c>
      <c r="D192" s="32">
        <v>0</v>
      </c>
    </row>
    <row r="193" spans="1:4" x14ac:dyDescent="0.25">
      <c r="A193" t="s">
        <v>454</v>
      </c>
      <c r="B193" s="16" t="s">
        <v>112</v>
      </c>
      <c r="C193" s="31">
        <v>44317</v>
      </c>
      <c r="D193" s="32">
        <v>0</v>
      </c>
    </row>
    <row r="194" spans="1:4" x14ac:dyDescent="0.25">
      <c r="A194" t="s">
        <v>454</v>
      </c>
      <c r="B194" s="16" t="s">
        <v>114</v>
      </c>
      <c r="C194" s="31">
        <v>44317</v>
      </c>
      <c r="D194" s="32">
        <v>160.38</v>
      </c>
    </row>
    <row r="195" spans="1:4" x14ac:dyDescent="0.25">
      <c r="A195" t="s">
        <v>454</v>
      </c>
      <c r="B195" s="16" t="s">
        <v>117</v>
      </c>
      <c r="C195" s="31">
        <v>44317</v>
      </c>
      <c r="D195" s="32">
        <v>99.92</v>
      </c>
    </row>
    <row r="196" spans="1:4" x14ac:dyDescent="0.25">
      <c r="A196" t="s">
        <v>454</v>
      </c>
      <c r="B196" s="16" t="s">
        <v>119</v>
      </c>
      <c r="C196" s="31">
        <v>44317</v>
      </c>
      <c r="D196" s="32">
        <v>2503.17</v>
      </c>
    </row>
    <row r="197" spans="1:4" x14ac:dyDescent="0.25">
      <c r="A197" t="s">
        <v>454</v>
      </c>
      <c r="B197" s="16" t="s">
        <v>122</v>
      </c>
      <c r="C197" s="31">
        <v>44317</v>
      </c>
      <c r="D197" s="32">
        <v>3847.3</v>
      </c>
    </row>
    <row r="198" spans="1:4" x14ac:dyDescent="0.25">
      <c r="A198" t="s">
        <v>454</v>
      </c>
      <c r="B198" s="16" t="s">
        <v>125</v>
      </c>
      <c r="C198" s="31">
        <v>44317</v>
      </c>
      <c r="D198" s="32">
        <v>-370.95</v>
      </c>
    </row>
    <row r="199" spans="1:4" x14ac:dyDescent="0.25">
      <c r="A199" t="s">
        <v>454</v>
      </c>
      <c r="B199" s="16" t="s">
        <v>128</v>
      </c>
      <c r="C199" s="31">
        <v>44317</v>
      </c>
      <c r="D199" s="32">
        <v>4909.71</v>
      </c>
    </row>
    <row r="200" spans="1:4" x14ac:dyDescent="0.25">
      <c r="A200" t="s">
        <v>454</v>
      </c>
      <c r="B200" s="16" t="s">
        <v>131</v>
      </c>
      <c r="C200" s="31">
        <v>44317</v>
      </c>
      <c r="D200" s="32">
        <v>0</v>
      </c>
    </row>
    <row r="201" spans="1:4" x14ac:dyDescent="0.25">
      <c r="A201" t="s">
        <v>454</v>
      </c>
      <c r="B201" s="16" t="s">
        <v>134</v>
      </c>
      <c r="C201" s="31">
        <v>44317</v>
      </c>
      <c r="D201" s="32">
        <v>2908.52</v>
      </c>
    </row>
    <row r="202" spans="1:4" x14ac:dyDescent="0.25">
      <c r="A202" t="s">
        <v>454</v>
      </c>
      <c r="B202" s="16" t="s">
        <v>145</v>
      </c>
      <c r="C202" s="31">
        <v>44317</v>
      </c>
      <c r="D202" s="32">
        <v>602.47</v>
      </c>
    </row>
    <row r="203" spans="1:4" x14ac:dyDescent="0.25">
      <c r="A203" t="s">
        <v>454</v>
      </c>
      <c r="B203" s="16" t="s">
        <v>136</v>
      </c>
      <c r="C203" s="31">
        <v>44317</v>
      </c>
      <c r="D203" s="32">
        <v>0</v>
      </c>
    </row>
    <row r="204" spans="1:4" x14ac:dyDescent="0.25">
      <c r="A204" t="s">
        <v>454</v>
      </c>
      <c r="B204" s="16" t="s">
        <v>139</v>
      </c>
      <c r="C204" s="31">
        <v>44317</v>
      </c>
      <c r="D204" s="32">
        <v>4697.3999999999996</v>
      </c>
    </row>
    <row r="205" spans="1:4" x14ac:dyDescent="0.25">
      <c r="A205" t="s">
        <v>454</v>
      </c>
      <c r="B205" s="16" t="s">
        <v>142</v>
      </c>
      <c r="C205" s="31">
        <v>44317</v>
      </c>
      <c r="D205" s="32">
        <v>47.07</v>
      </c>
    </row>
    <row r="206" spans="1:4" x14ac:dyDescent="0.25">
      <c r="A206" t="s">
        <v>454</v>
      </c>
      <c r="B206" s="16" t="s">
        <v>148</v>
      </c>
      <c r="C206" s="31">
        <v>44317</v>
      </c>
      <c r="D206" s="32">
        <v>1866.8799999999999</v>
      </c>
    </row>
    <row r="207" spans="1:4" x14ac:dyDescent="0.25">
      <c r="A207" t="s">
        <v>454</v>
      </c>
      <c r="B207" s="16" t="s">
        <v>151</v>
      </c>
      <c r="C207" s="31">
        <v>44317</v>
      </c>
      <c r="D207" s="32">
        <v>0</v>
      </c>
    </row>
    <row r="208" spans="1:4" x14ac:dyDescent="0.25">
      <c r="A208" t="s">
        <v>454</v>
      </c>
      <c r="B208" s="16" t="s">
        <v>154</v>
      </c>
      <c r="C208" s="31">
        <v>44317</v>
      </c>
      <c r="D208" s="32">
        <v>528.72999999999956</v>
      </c>
    </row>
    <row r="209" spans="1:4" x14ac:dyDescent="0.25">
      <c r="A209" t="s">
        <v>454</v>
      </c>
      <c r="B209" s="16" t="s">
        <v>157</v>
      </c>
      <c r="C209" s="31">
        <v>44317</v>
      </c>
      <c r="D209" s="32">
        <v>129</v>
      </c>
    </row>
    <row r="210" spans="1:4" x14ac:dyDescent="0.25">
      <c r="A210" t="s">
        <v>454</v>
      </c>
      <c r="B210" s="16" t="s">
        <v>159</v>
      </c>
      <c r="C210" s="31">
        <v>44317</v>
      </c>
      <c r="D210" s="32">
        <v>-237.87999999999997</v>
      </c>
    </row>
    <row r="211" spans="1:4" x14ac:dyDescent="0.25">
      <c r="A211" t="s">
        <v>454</v>
      </c>
      <c r="B211" s="16" t="s">
        <v>162</v>
      </c>
      <c r="C211" s="31">
        <v>44317</v>
      </c>
      <c r="D211" s="32">
        <v>223.67</v>
      </c>
    </row>
    <row r="212" spans="1:4" x14ac:dyDescent="0.25">
      <c r="A212" t="s">
        <v>454</v>
      </c>
      <c r="B212" s="16" t="s">
        <v>46</v>
      </c>
      <c r="C212" s="31">
        <v>44348</v>
      </c>
      <c r="D212" s="32">
        <v>0</v>
      </c>
    </row>
    <row r="213" spans="1:4" x14ac:dyDescent="0.25">
      <c r="A213" t="s">
        <v>454</v>
      </c>
      <c r="B213" s="16" t="s">
        <v>164</v>
      </c>
      <c r="C213" s="31">
        <v>44348</v>
      </c>
      <c r="D213" s="32">
        <v>0</v>
      </c>
    </row>
    <row r="214" spans="1:4" x14ac:dyDescent="0.25">
      <c r="A214" t="s">
        <v>454</v>
      </c>
      <c r="B214" s="16" t="s">
        <v>48</v>
      </c>
      <c r="C214" s="31">
        <v>44348</v>
      </c>
      <c r="D214" s="32">
        <v>0</v>
      </c>
    </row>
    <row r="215" spans="1:4" x14ac:dyDescent="0.25">
      <c r="A215" t="s">
        <v>454</v>
      </c>
      <c r="B215" s="16" t="s">
        <v>56</v>
      </c>
      <c r="C215" s="31">
        <v>44348</v>
      </c>
      <c r="D215" s="32">
        <v>0</v>
      </c>
    </row>
    <row r="216" spans="1:4" x14ac:dyDescent="0.25">
      <c r="A216" t="s">
        <v>454</v>
      </c>
      <c r="B216" s="16" t="s">
        <v>52</v>
      </c>
      <c r="C216" s="31">
        <v>44348</v>
      </c>
      <c r="D216" s="32">
        <v>0</v>
      </c>
    </row>
    <row r="217" spans="1:4" x14ac:dyDescent="0.25">
      <c r="A217" t="s">
        <v>454</v>
      </c>
      <c r="B217" s="16" t="s">
        <v>59</v>
      </c>
      <c r="C217" s="31">
        <v>44348</v>
      </c>
      <c r="D217" s="32">
        <v>1691.95</v>
      </c>
    </row>
    <row r="218" spans="1:4" x14ac:dyDescent="0.25">
      <c r="A218" t="s">
        <v>454</v>
      </c>
      <c r="B218" s="16" t="s">
        <v>62</v>
      </c>
      <c r="C218" s="31">
        <v>44348</v>
      </c>
      <c r="D218" s="32">
        <v>130283.28</v>
      </c>
    </row>
    <row r="219" spans="1:4" x14ac:dyDescent="0.25">
      <c r="A219" t="s">
        <v>454</v>
      </c>
      <c r="B219" s="16" t="s">
        <v>65</v>
      </c>
      <c r="C219" s="31">
        <v>44348</v>
      </c>
      <c r="D219" s="32">
        <v>38505.019999999997</v>
      </c>
    </row>
    <row r="220" spans="1:4" x14ac:dyDescent="0.25">
      <c r="A220" t="s">
        <v>454</v>
      </c>
      <c r="B220" s="16" t="s">
        <v>68</v>
      </c>
      <c r="C220" s="31">
        <v>44348</v>
      </c>
      <c r="D220" s="32">
        <v>65961.42</v>
      </c>
    </row>
    <row r="221" spans="1:4" x14ac:dyDescent="0.25">
      <c r="A221" t="s">
        <v>454</v>
      </c>
      <c r="B221" s="16" t="s">
        <v>71</v>
      </c>
      <c r="C221" s="31">
        <v>44348</v>
      </c>
      <c r="D221" s="32">
        <v>8383.9</v>
      </c>
    </row>
    <row r="222" spans="1:4" x14ac:dyDescent="0.25">
      <c r="A222" t="s">
        <v>454</v>
      </c>
      <c r="B222" s="16" t="s">
        <v>74</v>
      </c>
      <c r="C222" s="31">
        <v>44348</v>
      </c>
      <c r="D222" s="32">
        <v>19591.43</v>
      </c>
    </row>
    <row r="223" spans="1:4" x14ac:dyDescent="0.25">
      <c r="A223" t="s">
        <v>454</v>
      </c>
      <c r="B223" s="16" t="s">
        <v>77</v>
      </c>
      <c r="C223" s="31">
        <v>44348</v>
      </c>
      <c r="D223" s="32">
        <v>29757.420000000002</v>
      </c>
    </row>
    <row r="224" spans="1:4" x14ac:dyDescent="0.25">
      <c r="A224" t="s">
        <v>454</v>
      </c>
      <c r="B224" s="16" t="s">
        <v>80</v>
      </c>
      <c r="C224" s="31">
        <v>44348</v>
      </c>
      <c r="D224" s="32">
        <v>106.13</v>
      </c>
    </row>
    <row r="225" spans="1:4" x14ac:dyDescent="0.25">
      <c r="A225" t="s">
        <v>454</v>
      </c>
      <c r="B225" s="16" t="s">
        <v>83</v>
      </c>
      <c r="C225" s="31">
        <v>44348</v>
      </c>
      <c r="D225" s="32">
        <v>6769.9800000000005</v>
      </c>
    </row>
    <row r="226" spans="1:4" x14ac:dyDescent="0.25">
      <c r="A226" t="s">
        <v>454</v>
      </c>
      <c r="B226" s="16" t="s">
        <v>86</v>
      </c>
      <c r="C226" s="31">
        <v>44348</v>
      </c>
      <c r="D226" s="32">
        <v>18763.849999999999</v>
      </c>
    </row>
    <row r="227" spans="1:4" x14ac:dyDescent="0.25">
      <c r="A227" t="s">
        <v>454</v>
      </c>
      <c r="B227" s="16" t="s">
        <v>89</v>
      </c>
      <c r="C227" s="31">
        <v>44348</v>
      </c>
      <c r="D227" s="32">
        <v>7942.14</v>
      </c>
    </row>
    <row r="228" spans="1:4" x14ac:dyDescent="0.25">
      <c r="A228" t="s">
        <v>454</v>
      </c>
      <c r="B228" s="16" t="s">
        <v>91</v>
      </c>
      <c r="C228" s="31">
        <v>44348</v>
      </c>
      <c r="D228" s="32">
        <v>13963.130000000001</v>
      </c>
    </row>
    <row r="229" spans="1:4" x14ac:dyDescent="0.25">
      <c r="A229" t="s">
        <v>454</v>
      </c>
      <c r="B229" s="16" t="s">
        <v>94</v>
      </c>
      <c r="C229" s="31">
        <v>44348</v>
      </c>
      <c r="D229" s="32">
        <v>1284.92</v>
      </c>
    </row>
    <row r="230" spans="1:4" x14ac:dyDescent="0.25">
      <c r="A230" t="s">
        <v>454</v>
      </c>
      <c r="B230" s="16" t="s">
        <v>96</v>
      </c>
      <c r="C230" s="31">
        <v>44348</v>
      </c>
      <c r="D230" s="32">
        <v>5378.31</v>
      </c>
    </row>
    <row r="231" spans="1:4" x14ac:dyDescent="0.25">
      <c r="A231" t="s">
        <v>454</v>
      </c>
      <c r="B231" s="16" t="s">
        <v>99</v>
      </c>
      <c r="C231" s="31">
        <v>44348</v>
      </c>
      <c r="D231" s="32">
        <v>0</v>
      </c>
    </row>
    <row r="232" spans="1:4" x14ac:dyDescent="0.25">
      <c r="A232" t="s">
        <v>454</v>
      </c>
      <c r="B232" s="16" t="s">
        <v>102</v>
      </c>
      <c r="C232" s="31">
        <v>44348</v>
      </c>
      <c r="D232" s="32">
        <v>3326.74</v>
      </c>
    </row>
    <row r="233" spans="1:4" x14ac:dyDescent="0.25">
      <c r="A233" t="s">
        <v>454</v>
      </c>
      <c r="B233" s="16" t="s">
        <v>105</v>
      </c>
      <c r="C233" s="31">
        <v>44348</v>
      </c>
      <c r="D233" s="32">
        <v>3742.26</v>
      </c>
    </row>
    <row r="234" spans="1:4" x14ac:dyDescent="0.25">
      <c r="A234" t="s">
        <v>454</v>
      </c>
      <c r="B234" s="16" t="s">
        <v>108</v>
      </c>
      <c r="C234" s="31">
        <v>44348</v>
      </c>
      <c r="D234" s="32">
        <v>0</v>
      </c>
    </row>
    <row r="235" spans="1:4" x14ac:dyDescent="0.25">
      <c r="A235" t="s">
        <v>454</v>
      </c>
      <c r="B235" s="16" t="s">
        <v>112</v>
      </c>
      <c r="C235" s="31">
        <v>44348</v>
      </c>
      <c r="D235" s="32">
        <v>0</v>
      </c>
    </row>
    <row r="236" spans="1:4" x14ac:dyDescent="0.25">
      <c r="A236" t="s">
        <v>454</v>
      </c>
      <c r="B236" s="16" t="s">
        <v>114</v>
      </c>
      <c r="C236" s="31">
        <v>44348</v>
      </c>
      <c r="D236" s="32">
        <v>197.57</v>
      </c>
    </row>
    <row r="237" spans="1:4" x14ac:dyDescent="0.25">
      <c r="A237" t="s">
        <v>454</v>
      </c>
      <c r="B237" s="16" t="s">
        <v>117</v>
      </c>
      <c r="C237" s="31">
        <v>44348</v>
      </c>
      <c r="D237" s="32">
        <v>99.92</v>
      </c>
    </row>
    <row r="238" spans="1:4" x14ac:dyDescent="0.25">
      <c r="A238" t="s">
        <v>454</v>
      </c>
      <c r="B238" s="16" t="s">
        <v>119</v>
      </c>
      <c r="C238" s="31">
        <v>44348</v>
      </c>
      <c r="D238" s="32">
        <v>2503.17</v>
      </c>
    </row>
    <row r="239" spans="1:4" x14ac:dyDescent="0.25">
      <c r="A239" t="s">
        <v>454</v>
      </c>
      <c r="B239" s="16" t="s">
        <v>122</v>
      </c>
      <c r="C239" s="31">
        <v>44348</v>
      </c>
      <c r="D239" s="32">
        <v>3847.3</v>
      </c>
    </row>
    <row r="240" spans="1:4" x14ac:dyDescent="0.25">
      <c r="A240" t="s">
        <v>454</v>
      </c>
      <c r="B240" s="16" t="s">
        <v>125</v>
      </c>
      <c r="C240" s="31">
        <v>44348</v>
      </c>
      <c r="D240" s="32">
        <v>-370.95</v>
      </c>
    </row>
    <row r="241" spans="1:4" x14ac:dyDescent="0.25">
      <c r="A241" t="s">
        <v>454</v>
      </c>
      <c r="B241" s="16" t="s">
        <v>128</v>
      </c>
      <c r="C241" s="31">
        <v>44348</v>
      </c>
      <c r="D241" s="32">
        <v>4926.0200000000004</v>
      </c>
    </row>
    <row r="242" spans="1:4" x14ac:dyDescent="0.25">
      <c r="A242" t="s">
        <v>454</v>
      </c>
      <c r="B242" s="16" t="s">
        <v>131</v>
      </c>
      <c r="C242" s="31">
        <v>44348</v>
      </c>
      <c r="D242" s="32">
        <v>0</v>
      </c>
    </row>
    <row r="243" spans="1:4" x14ac:dyDescent="0.25">
      <c r="A243" t="s">
        <v>454</v>
      </c>
      <c r="B243" s="16" t="s">
        <v>134</v>
      </c>
      <c r="C243" s="31">
        <v>44348</v>
      </c>
      <c r="D243" s="32">
        <v>2908.52</v>
      </c>
    </row>
    <row r="244" spans="1:4" x14ac:dyDescent="0.25">
      <c r="A244" t="s">
        <v>454</v>
      </c>
      <c r="B244" s="16" t="s">
        <v>145</v>
      </c>
      <c r="C244" s="31">
        <v>44348</v>
      </c>
      <c r="D244" s="32">
        <v>602.47</v>
      </c>
    </row>
    <row r="245" spans="1:4" x14ac:dyDescent="0.25">
      <c r="A245" t="s">
        <v>454</v>
      </c>
      <c r="B245" s="16" t="s">
        <v>136</v>
      </c>
      <c r="C245" s="31">
        <v>44348</v>
      </c>
      <c r="D245" s="32">
        <v>0</v>
      </c>
    </row>
    <row r="246" spans="1:4" x14ac:dyDescent="0.25">
      <c r="A246" t="s">
        <v>454</v>
      </c>
      <c r="B246" s="16" t="s">
        <v>139</v>
      </c>
      <c r="C246" s="31">
        <v>44348</v>
      </c>
      <c r="D246" s="32">
        <v>4697.3999999999996</v>
      </c>
    </row>
    <row r="247" spans="1:4" x14ac:dyDescent="0.25">
      <c r="A247" t="s">
        <v>454</v>
      </c>
      <c r="B247" s="16" t="s">
        <v>142</v>
      </c>
      <c r="C247" s="31">
        <v>44348</v>
      </c>
      <c r="D247" s="32">
        <v>47.07</v>
      </c>
    </row>
    <row r="248" spans="1:4" x14ac:dyDescent="0.25">
      <c r="A248" t="s">
        <v>454</v>
      </c>
      <c r="B248" s="16" t="s">
        <v>148</v>
      </c>
      <c r="C248" s="31">
        <v>44348</v>
      </c>
      <c r="D248" s="32">
        <v>1955.1699999999998</v>
      </c>
    </row>
    <row r="249" spans="1:4" x14ac:dyDescent="0.25">
      <c r="A249" t="s">
        <v>454</v>
      </c>
      <c r="B249" s="16" t="s">
        <v>151</v>
      </c>
      <c r="C249" s="31">
        <v>44348</v>
      </c>
      <c r="D249" s="32">
        <v>0</v>
      </c>
    </row>
    <row r="250" spans="1:4" x14ac:dyDescent="0.25">
      <c r="A250" t="s">
        <v>454</v>
      </c>
      <c r="B250" s="16" t="s">
        <v>154</v>
      </c>
      <c r="C250" s="31">
        <v>44348</v>
      </c>
      <c r="D250" s="32">
        <v>288.30999999999949</v>
      </c>
    </row>
    <row r="251" spans="1:4" x14ac:dyDescent="0.25">
      <c r="A251" t="s">
        <v>454</v>
      </c>
      <c r="B251" s="16" t="s">
        <v>157</v>
      </c>
      <c r="C251" s="31">
        <v>44348</v>
      </c>
      <c r="D251" s="32">
        <v>129</v>
      </c>
    </row>
    <row r="252" spans="1:4" x14ac:dyDescent="0.25">
      <c r="A252" t="s">
        <v>454</v>
      </c>
      <c r="B252" s="16" t="s">
        <v>159</v>
      </c>
      <c r="C252" s="31">
        <v>44348</v>
      </c>
      <c r="D252" s="32">
        <v>-237.87999999999997</v>
      </c>
    </row>
    <row r="253" spans="1:4" x14ac:dyDescent="0.25">
      <c r="A253" t="s">
        <v>454</v>
      </c>
      <c r="B253" s="16" t="s">
        <v>162</v>
      </c>
      <c r="C253" s="31">
        <v>44348</v>
      </c>
      <c r="D253" s="32">
        <v>223.67</v>
      </c>
    </row>
    <row r="254" spans="1:4" x14ac:dyDescent="0.25">
      <c r="A254" t="s">
        <v>454</v>
      </c>
      <c r="B254" s="16" t="s">
        <v>46</v>
      </c>
      <c r="C254" s="31">
        <v>44378</v>
      </c>
      <c r="D254" s="32">
        <v>0</v>
      </c>
    </row>
    <row r="255" spans="1:4" x14ac:dyDescent="0.25">
      <c r="A255" t="s">
        <v>454</v>
      </c>
      <c r="B255" s="16" t="s">
        <v>164</v>
      </c>
      <c r="C255" s="31">
        <v>44378</v>
      </c>
      <c r="D255" s="32">
        <v>0</v>
      </c>
    </row>
    <row r="256" spans="1:4" x14ac:dyDescent="0.25">
      <c r="A256" t="s">
        <v>454</v>
      </c>
      <c r="B256" s="16" t="s">
        <v>48</v>
      </c>
      <c r="C256" s="31">
        <v>44378</v>
      </c>
      <c r="D256" s="32">
        <v>0</v>
      </c>
    </row>
    <row r="257" spans="1:4" x14ac:dyDescent="0.25">
      <c r="A257" t="s">
        <v>454</v>
      </c>
      <c r="B257" s="16" t="s">
        <v>56</v>
      </c>
      <c r="C257" s="31">
        <v>44378</v>
      </c>
      <c r="D257" s="32">
        <v>0</v>
      </c>
    </row>
    <row r="258" spans="1:4" x14ac:dyDescent="0.25">
      <c r="A258" t="s">
        <v>454</v>
      </c>
      <c r="B258" s="16" t="s">
        <v>52</v>
      </c>
      <c r="C258" s="31">
        <v>44378</v>
      </c>
      <c r="D258" s="32">
        <v>0</v>
      </c>
    </row>
    <row r="259" spans="1:4" x14ac:dyDescent="0.25">
      <c r="A259" t="s">
        <v>454</v>
      </c>
      <c r="B259" s="16" t="s">
        <v>59</v>
      </c>
      <c r="C259" s="31">
        <v>44378</v>
      </c>
      <c r="D259" s="32">
        <v>1691.95</v>
      </c>
    </row>
    <row r="260" spans="1:4" x14ac:dyDescent="0.25">
      <c r="A260" t="s">
        <v>454</v>
      </c>
      <c r="B260" s="16" t="s">
        <v>62</v>
      </c>
      <c r="C260" s="31">
        <v>44378</v>
      </c>
      <c r="D260" s="32">
        <v>61316.11</v>
      </c>
    </row>
    <row r="261" spans="1:4" x14ac:dyDescent="0.25">
      <c r="A261" t="s">
        <v>454</v>
      </c>
      <c r="B261" s="16" t="s">
        <v>65</v>
      </c>
      <c r="C261" s="31">
        <v>44378</v>
      </c>
      <c r="D261" s="32">
        <v>38505.019999999997</v>
      </c>
    </row>
    <row r="262" spans="1:4" x14ac:dyDescent="0.25">
      <c r="A262" t="s">
        <v>454</v>
      </c>
      <c r="B262" s="16" t="s">
        <v>68</v>
      </c>
      <c r="C262" s="31">
        <v>44378</v>
      </c>
      <c r="D262" s="32">
        <v>66178.52</v>
      </c>
    </row>
    <row r="263" spans="1:4" x14ac:dyDescent="0.25">
      <c r="A263" t="s">
        <v>454</v>
      </c>
      <c r="B263" s="16" t="s">
        <v>71</v>
      </c>
      <c r="C263" s="31">
        <v>44378</v>
      </c>
      <c r="D263" s="32">
        <v>8383.9</v>
      </c>
    </row>
    <row r="264" spans="1:4" x14ac:dyDescent="0.25">
      <c r="A264" t="s">
        <v>454</v>
      </c>
      <c r="B264" s="16" t="s">
        <v>74</v>
      </c>
      <c r="C264" s="31">
        <v>44378</v>
      </c>
      <c r="D264" s="32">
        <v>19591.43</v>
      </c>
    </row>
    <row r="265" spans="1:4" x14ac:dyDescent="0.25">
      <c r="A265" t="s">
        <v>454</v>
      </c>
      <c r="B265" s="16" t="s">
        <v>77</v>
      </c>
      <c r="C265" s="31">
        <v>44378</v>
      </c>
      <c r="D265" s="32">
        <v>29904.780000000002</v>
      </c>
    </row>
    <row r="266" spans="1:4" x14ac:dyDescent="0.25">
      <c r="A266" t="s">
        <v>454</v>
      </c>
      <c r="B266" s="16" t="s">
        <v>80</v>
      </c>
      <c r="C266" s="31">
        <v>44378</v>
      </c>
      <c r="D266" s="32">
        <v>116.26</v>
      </c>
    </row>
    <row r="267" spans="1:4" x14ac:dyDescent="0.25">
      <c r="A267" t="s">
        <v>454</v>
      </c>
      <c r="B267" s="16" t="s">
        <v>83</v>
      </c>
      <c r="C267" s="31">
        <v>44378</v>
      </c>
      <c r="D267" s="32">
        <v>6777.92</v>
      </c>
    </row>
    <row r="268" spans="1:4" x14ac:dyDescent="0.25">
      <c r="A268" t="s">
        <v>454</v>
      </c>
      <c r="B268" s="16" t="s">
        <v>86</v>
      </c>
      <c r="C268" s="31">
        <v>44378</v>
      </c>
      <c r="D268" s="32">
        <v>18891.45</v>
      </c>
    </row>
    <row r="269" spans="1:4" x14ac:dyDescent="0.25">
      <c r="A269" t="s">
        <v>454</v>
      </c>
      <c r="B269" s="16" t="s">
        <v>89</v>
      </c>
      <c r="C269" s="31">
        <v>44378</v>
      </c>
      <c r="D269" s="32">
        <v>7942.14</v>
      </c>
    </row>
    <row r="270" spans="1:4" x14ac:dyDescent="0.25">
      <c r="A270" t="s">
        <v>454</v>
      </c>
      <c r="B270" s="16" t="s">
        <v>91</v>
      </c>
      <c r="C270" s="31">
        <v>44378</v>
      </c>
      <c r="D270" s="32">
        <v>14005.12</v>
      </c>
    </row>
    <row r="271" spans="1:4" x14ac:dyDescent="0.25">
      <c r="A271" t="s">
        <v>454</v>
      </c>
      <c r="B271" s="16" t="s">
        <v>94</v>
      </c>
      <c r="C271" s="31">
        <v>44378</v>
      </c>
      <c r="D271" s="32">
        <v>1284.92</v>
      </c>
    </row>
    <row r="272" spans="1:4" x14ac:dyDescent="0.25">
      <c r="A272" t="s">
        <v>454</v>
      </c>
      <c r="B272" s="16" t="s">
        <v>96</v>
      </c>
      <c r="C272" s="31">
        <v>44378</v>
      </c>
      <c r="D272" s="32">
        <v>5378.31</v>
      </c>
    </row>
    <row r="273" spans="1:4" x14ac:dyDescent="0.25">
      <c r="A273" t="s">
        <v>454</v>
      </c>
      <c r="B273" s="16" t="s">
        <v>99</v>
      </c>
      <c r="C273" s="31">
        <v>44378</v>
      </c>
      <c r="D273" s="32">
        <v>0</v>
      </c>
    </row>
    <row r="274" spans="1:4" x14ac:dyDescent="0.25">
      <c r="A274" t="s">
        <v>454</v>
      </c>
      <c r="B274" s="16" t="s">
        <v>102</v>
      </c>
      <c r="C274" s="31">
        <v>44378</v>
      </c>
      <c r="D274" s="32">
        <v>3326.74</v>
      </c>
    </row>
    <row r="275" spans="1:4" x14ac:dyDescent="0.25">
      <c r="A275" t="s">
        <v>454</v>
      </c>
      <c r="B275" s="16" t="s">
        <v>105</v>
      </c>
      <c r="C275" s="31">
        <v>44378</v>
      </c>
      <c r="D275" s="32">
        <v>3742.26</v>
      </c>
    </row>
    <row r="276" spans="1:4" x14ac:dyDescent="0.25">
      <c r="A276" t="s">
        <v>454</v>
      </c>
      <c r="B276" s="16" t="s">
        <v>108</v>
      </c>
      <c r="C276" s="31">
        <v>44378</v>
      </c>
      <c r="D276" s="32">
        <v>0</v>
      </c>
    </row>
    <row r="277" spans="1:4" x14ac:dyDescent="0.25">
      <c r="A277" t="s">
        <v>454</v>
      </c>
      <c r="B277" s="16" t="s">
        <v>112</v>
      </c>
      <c r="C277" s="31">
        <v>44378</v>
      </c>
      <c r="D277" s="32">
        <v>0</v>
      </c>
    </row>
    <row r="278" spans="1:4" x14ac:dyDescent="0.25">
      <c r="A278" t="s">
        <v>454</v>
      </c>
      <c r="B278" s="16" t="s">
        <v>114</v>
      </c>
      <c r="C278" s="31">
        <v>44378</v>
      </c>
      <c r="D278" s="32">
        <v>197.57</v>
      </c>
    </row>
    <row r="279" spans="1:4" x14ac:dyDescent="0.25">
      <c r="A279" t="s">
        <v>454</v>
      </c>
      <c r="B279" s="16" t="s">
        <v>117</v>
      </c>
      <c r="C279" s="31">
        <v>44378</v>
      </c>
      <c r="D279" s="32">
        <v>99.92</v>
      </c>
    </row>
    <row r="280" spans="1:4" x14ac:dyDescent="0.25">
      <c r="A280" t="s">
        <v>454</v>
      </c>
      <c r="B280" s="16" t="s">
        <v>119</v>
      </c>
      <c r="C280" s="31">
        <v>44378</v>
      </c>
      <c r="D280" s="32">
        <v>2503.17</v>
      </c>
    </row>
    <row r="281" spans="1:4" x14ac:dyDescent="0.25">
      <c r="A281" t="s">
        <v>454</v>
      </c>
      <c r="B281" s="16" t="s">
        <v>122</v>
      </c>
      <c r="C281" s="31">
        <v>44378</v>
      </c>
      <c r="D281" s="32">
        <v>3847.3</v>
      </c>
    </row>
    <row r="282" spans="1:4" x14ac:dyDescent="0.25">
      <c r="A282" t="s">
        <v>454</v>
      </c>
      <c r="B282" s="16" t="s">
        <v>125</v>
      </c>
      <c r="C282" s="31">
        <v>44378</v>
      </c>
      <c r="D282" s="32">
        <v>-370.95</v>
      </c>
    </row>
    <row r="283" spans="1:4" x14ac:dyDescent="0.25">
      <c r="A283" t="s">
        <v>454</v>
      </c>
      <c r="B283" s="16" t="s">
        <v>128</v>
      </c>
      <c r="C283" s="31">
        <v>44378</v>
      </c>
      <c r="D283" s="32">
        <v>4926.0200000000004</v>
      </c>
    </row>
    <row r="284" spans="1:4" x14ac:dyDescent="0.25">
      <c r="A284" t="s">
        <v>454</v>
      </c>
      <c r="B284" s="16" t="s">
        <v>131</v>
      </c>
      <c r="C284" s="31">
        <v>44378</v>
      </c>
      <c r="D284" s="32">
        <v>0</v>
      </c>
    </row>
    <row r="285" spans="1:4" x14ac:dyDescent="0.25">
      <c r="A285" t="s">
        <v>454</v>
      </c>
      <c r="B285" s="16" t="s">
        <v>134</v>
      </c>
      <c r="C285" s="31">
        <v>44378</v>
      </c>
      <c r="D285" s="32">
        <v>2908.52</v>
      </c>
    </row>
    <row r="286" spans="1:4" x14ac:dyDescent="0.25">
      <c r="A286" t="s">
        <v>454</v>
      </c>
      <c r="B286" s="16" t="s">
        <v>145</v>
      </c>
      <c r="C286" s="31">
        <v>44378</v>
      </c>
      <c r="D286" s="32">
        <v>602.47</v>
      </c>
    </row>
    <row r="287" spans="1:4" x14ac:dyDescent="0.25">
      <c r="A287" t="s">
        <v>454</v>
      </c>
      <c r="B287" s="16" t="s">
        <v>136</v>
      </c>
      <c r="C287" s="31">
        <v>44378</v>
      </c>
      <c r="D287" s="32">
        <v>0</v>
      </c>
    </row>
    <row r="288" spans="1:4" x14ac:dyDescent="0.25">
      <c r="A288" t="s">
        <v>454</v>
      </c>
      <c r="B288" s="16" t="s">
        <v>139</v>
      </c>
      <c r="C288" s="31">
        <v>44378</v>
      </c>
      <c r="D288" s="32">
        <v>4697.3999999999996</v>
      </c>
    </row>
    <row r="289" spans="1:4" x14ac:dyDescent="0.25">
      <c r="A289" t="s">
        <v>454</v>
      </c>
      <c r="B289" s="16" t="s">
        <v>142</v>
      </c>
      <c r="C289" s="31">
        <v>44378</v>
      </c>
      <c r="D289" s="32">
        <v>47.07</v>
      </c>
    </row>
    <row r="290" spans="1:4" x14ac:dyDescent="0.25">
      <c r="A290" t="s">
        <v>454</v>
      </c>
      <c r="B290" s="16" t="s">
        <v>148</v>
      </c>
      <c r="C290" s="31">
        <v>44378</v>
      </c>
      <c r="D290" s="32">
        <v>1996.34</v>
      </c>
    </row>
    <row r="291" spans="1:4" x14ac:dyDescent="0.25">
      <c r="A291" t="s">
        <v>454</v>
      </c>
      <c r="B291" s="16" t="s">
        <v>151</v>
      </c>
      <c r="C291" s="31">
        <v>44378</v>
      </c>
      <c r="D291" s="32">
        <v>0</v>
      </c>
    </row>
    <row r="292" spans="1:4" x14ac:dyDescent="0.25">
      <c r="A292" t="s">
        <v>454</v>
      </c>
      <c r="B292" s="16" t="s">
        <v>154</v>
      </c>
      <c r="C292" s="31">
        <v>44378</v>
      </c>
      <c r="D292" s="32">
        <v>288.30999999999949</v>
      </c>
    </row>
    <row r="293" spans="1:4" x14ac:dyDescent="0.25">
      <c r="A293" t="s">
        <v>454</v>
      </c>
      <c r="B293" s="16" t="s">
        <v>157</v>
      </c>
      <c r="C293" s="31">
        <v>44378</v>
      </c>
      <c r="D293" s="32">
        <v>129</v>
      </c>
    </row>
    <row r="294" spans="1:4" x14ac:dyDescent="0.25">
      <c r="A294" t="s">
        <v>454</v>
      </c>
      <c r="B294" s="16" t="s">
        <v>159</v>
      </c>
      <c r="C294" s="31">
        <v>44378</v>
      </c>
      <c r="D294" s="32">
        <v>-237.87999999999997</v>
      </c>
    </row>
    <row r="295" spans="1:4" x14ac:dyDescent="0.25">
      <c r="A295" t="s">
        <v>454</v>
      </c>
      <c r="B295" s="16" t="s">
        <v>162</v>
      </c>
      <c r="C295" s="31">
        <v>44378</v>
      </c>
      <c r="D295" s="32">
        <v>223.67</v>
      </c>
    </row>
    <row r="296" spans="1:4" x14ac:dyDescent="0.25">
      <c r="A296" t="s">
        <v>454</v>
      </c>
      <c r="B296" s="16" t="s">
        <v>46</v>
      </c>
      <c r="C296" s="31">
        <v>44409</v>
      </c>
      <c r="D296" s="32">
        <v>0</v>
      </c>
    </row>
    <row r="297" spans="1:4" x14ac:dyDescent="0.25">
      <c r="A297" t="s">
        <v>454</v>
      </c>
      <c r="B297" s="16" t="s">
        <v>164</v>
      </c>
      <c r="C297" s="31">
        <v>44409</v>
      </c>
      <c r="D297" s="32">
        <v>0</v>
      </c>
    </row>
    <row r="298" spans="1:4" x14ac:dyDescent="0.25">
      <c r="A298" t="s">
        <v>454</v>
      </c>
      <c r="B298" s="16" t="s">
        <v>48</v>
      </c>
      <c r="C298" s="31">
        <v>44409</v>
      </c>
      <c r="D298" s="32">
        <v>0</v>
      </c>
    </row>
    <row r="299" spans="1:4" x14ac:dyDescent="0.25">
      <c r="A299" t="s">
        <v>454</v>
      </c>
      <c r="B299" s="16" t="s">
        <v>56</v>
      </c>
      <c r="C299" s="31">
        <v>44409</v>
      </c>
      <c r="D299" s="32">
        <v>0</v>
      </c>
    </row>
    <row r="300" spans="1:4" x14ac:dyDescent="0.25">
      <c r="A300" t="s">
        <v>454</v>
      </c>
      <c r="B300" s="16" t="s">
        <v>52</v>
      </c>
      <c r="C300" s="31">
        <v>44409</v>
      </c>
      <c r="D300" s="32">
        <v>0</v>
      </c>
    </row>
    <row r="301" spans="1:4" x14ac:dyDescent="0.25">
      <c r="A301" t="s">
        <v>454</v>
      </c>
      <c r="B301" s="16" t="s">
        <v>59</v>
      </c>
      <c r="C301" s="31">
        <v>44409</v>
      </c>
      <c r="D301" s="32">
        <v>1691.95</v>
      </c>
    </row>
    <row r="302" spans="1:4" x14ac:dyDescent="0.25">
      <c r="A302" t="s">
        <v>454</v>
      </c>
      <c r="B302" s="16" t="s">
        <v>62</v>
      </c>
      <c r="C302" s="31">
        <v>44409</v>
      </c>
      <c r="D302" s="32">
        <v>61555.5</v>
      </c>
    </row>
    <row r="303" spans="1:4" x14ac:dyDescent="0.25">
      <c r="A303" t="s">
        <v>454</v>
      </c>
      <c r="B303" s="16" t="s">
        <v>65</v>
      </c>
      <c r="C303" s="31">
        <v>44409</v>
      </c>
      <c r="D303" s="32">
        <v>39577.130000000005</v>
      </c>
    </row>
    <row r="304" spans="1:4" x14ac:dyDescent="0.25">
      <c r="A304" t="s">
        <v>454</v>
      </c>
      <c r="B304" s="16" t="s">
        <v>68</v>
      </c>
      <c r="C304" s="31">
        <v>44409</v>
      </c>
      <c r="D304" s="32">
        <v>66204.22</v>
      </c>
    </row>
    <row r="305" spans="1:4" x14ac:dyDescent="0.25">
      <c r="A305" t="s">
        <v>454</v>
      </c>
      <c r="B305" s="16" t="s">
        <v>71</v>
      </c>
      <c r="C305" s="31">
        <v>44409</v>
      </c>
      <c r="D305" s="32">
        <v>8383.9</v>
      </c>
    </row>
    <row r="306" spans="1:4" x14ac:dyDescent="0.25">
      <c r="A306" t="s">
        <v>454</v>
      </c>
      <c r="B306" s="16" t="s">
        <v>74</v>
      </c>
      <c r="C306" s="31">
        <v>44409</v>
      </c>
      <c r="D306" s="32">
        <v>19591.43</v>
      </c>
    </row>
    <row r="307" spans="1:4" x14ac:dyDescent="0.25">
      <c r="A307" t="s">
        <v>454</v>
      </c>
      <c r="B307" s="16" t="s">
        <v>77</v>
      </c>
      <c r="C307" s="31">
        <v>44409</v>
      </c>
      <c r="D307" s="32">
        <v>30079</v>
      </c>
    </row>
    <row r="308" spans="1:4" x14ac:dyDescent="0.25">
      <c r="A308" t="s">
        <v>454</v>
      </c>
      <c r="B308" s="16" t="s">
        <v>80</v>
      </c>
      <c r="C308" s="31">
        <v>44409</v>
      </c>
      <c r="D308" s="32">
        <v>116.36</v>
      </c>
    </row>
    <row r="309" spans="1:4" x14ac:dyDescent="0.25">
      <c r="A309" t="s">
        <v>454</v>
      </c>
      <c r="B309" s="16" t="s">
        <v>83</v>
      </c>
      <c r="C309" s="31">
        <v>44409</v>
      </c>
      <c r="D309" s="32">
        <v>6798.89</v>
      </c>
    </row>
    <row r="310" spans="1:4" x14ac:dyDescent="0.25">
      <c r="A310" t="s">
        <v>454</v>
      </c>
      <c r="B310" s="16" t="s">
        <v>86</v>
      </c>
      <c r="C310" s="31">
        <v>44409</v>
      </c>
      <c r="D310" s="32">
        <v>18899.91</v>
      </c>
    </row>
    <row r="311" spans="1:4" x14ac:dyDescent="0.25">
      <c r="A311" t="s">
        <v>454</v>
      </c>
      <c r="B311" s="16" t="s">
        <v>89</v>
      </c>
      <c r="C311" s="31">
        <v>44409</v>
      </c>
      <c r="D311" s="32">
        <v>7942.14</v>
      </c>
    </row>
    <row r="312" spans="1:4" x14ac:dyDescent="0.25">
      <c r="A312" t="s">
        <v>454</v>
      </c>
      <c r="B312" s="16" t="s">
        <v>91</v>
      </c>
      <c r="C312" s="31">
        <v>44409</v>
      </c>
      <c r="D312" s="32">
        <v>14043.810000000001</v>
      </c>
    </row>
    <row r="313" spans="1:4" x14ac:dyDescent="0.25">
      <c r="A313" t="s">
        <v>454</v>
      </c>
      <c r="B313" s="16" t="s">
        <v>94</v>
      </c>
      <c r="C313" s="31">
        <v>44409</v>
      </c>
      <c r="D313" s="32">
        <v>1284.92</v>
      </c>
    </row>
    <row r="314" spans="1:4" x14ac:dyDescent="0.25">
      <c r="A314" t="s">
        <v>454</v>
      </c>
      <c r="B314" s="16" t="s">
        <v>96</v>
      </c>
      <c r="C314" s="31">
        <v>44409</v>
      </c>
      <c r="D314" s="32">
        <v>5378.31</v>
      </c>
    </row>
    <row r="315" spans="1:4" x14ac:dyDescent="0.25">
      <c r="A315" t="s">
        <v>454</v>
      </c>
      <c r="B315" s="16" t="s">
        <v>99</v>
      </c>
      <c r="C315" s="31">
        <v>44409</v>
      </c>
      <c r="D315" s="32">
        <v>0</v>
      </c>
    </row>
    <row r="316" spans="1:4" x14ac:dyDescent="0.25">
      <c r="A316" t="s">
        <v>454</v>
      </c>
      <c r="B316" s="16" t="s">
        <v>102</v>
      </c>
      <c r="C316" s="31">
        <v>44409</v>
      </c>
      <c r="D316" s="32">
        <v>3326.74</v>
      </c>
    </row>
    <row r="317" spans="1:4" x14ac:dyDescent="0.25">
      <c r="A317" t="s">
        <v>454</v>
      </c>
      <c r="B317" s="16" t="s">
        <v>105</v>
      </c>
      <c r="C317" s="31">
        <v>44409</v>
      </c>
      <c r="D317" s="32">
        <v>3742.26</v>
      </c>
    </row>
    <row r="318" spans="1:4" x14ac:dyDescent="0.25">
      <c r="A318" t="s">
        <v>454</v>
      </c>
      <c r="B318" s="16" t="s">
        <v>108</v>
      </c>
      <c r="C318" s="31">
        <v>44409</v>
      </c>
      <c r="D318" s="32">
        <v>0</v>
      </c>
    </row>
    <row r="319" spans="1:4" x14ac:dyDescent="0.25">
      <c r="A319" t="s">
        <v>454</v>
      </c>
      <c r="B319" s="16" t="s">
        <v>112</v>
      </c>
      <c r="C319" s="31">
        <v>44409</v>
      </c>
      <c r="D319" s="32">
        <v>0</v>
      </c>
    </row>
    <row r="320" spans="1:4" x14ac:dyDescent="0.25">
      <c r="A320" t="s">
        <v>454</v>
      </c>
      <c r="B320" s="16" t="s">
        <v>114</v>
      </c>
      <c r="C320" s="31">
        <v>44409</v>
      </c>
      <c r="D320" s="32">
        <v>197.57</v>
      </c>
    </row>
    <row r="321" spans="1:4" x14ac:dyDescent="0.25">
      <c r="A321" t="s">
        <v>454</v>
      </c>
      <c r="B321" s="16" t="s">
        <v>117</v>
      </c>
      <c r="C321" s="31">
        <v>44409</v>
      </c>
      <c r="D321" s="32">
        <v>99.92</v>
      </c>
    </row>
    <row r="322" spans="1:4" x14ac:dyDescent="0.25">
      <c r="A322" t="s">
        <v>454</v>
      </c>
      <c r="B322" s="16" t="s">
        <v>119</v>
      </c>
      <c r="C322" s="31">
        <v>44409</v>
      </c>
      <c r="D322" s="32">
        <v>2503.17</v>
      </c>
    </row>
    <row r="323" spans="1:4" x14ac:dyDescent="0.25">
      <c r="A323" t="s">
        <v>454</v>
      </c>
      <c r="B323" s="16" t="s">
        <v>122</v>
      </c>
      <c r="C323" s="31">
        <v>44409</v>
      </c>
      <c r="D323" s="32">
        <v>3877.98</v>
      </c>
    </row>
    <row r="324" spans="1:4" x14ac:dyDescent="0.25">
      <c r="A324" t="s">
        <v>454</v>
      </c>
      <c r="B324" s="16" t="s">
        <v>125</v>
      </c>
      <c r="C324" s="31">
        <v>44409</v>
      </c>
      <c r="D324" s="32">
        <v>-370.95</v>
      </c>
    </row>
    <row r="325" spans="1:4" x14ac:dyDescent="0.25">
      <c r="A325" t="s">
        <v>454</v>
      </c>
      <c r="B325" s="16" t="s">
        <v>128</v>
      </c>
      <c r="C325" s="31">
        <v>44409</v>
      </c>
      <c r="D325" s="32">
        <v>4926.0200000000004</v>
      </c>
    </row>
    <row r="326" spans="1:4" x14ac:dyDescent="0.25">
      <c r="A326" t="s">
        <v>454</v>
      </c>
      <c r="B326" s="16" t="s">
        <v>131</v>
      </c>
      <c r="C326" s="31">
        <v>44409</v>
      </c>
      <c r="D326" s="32">
        <v>0</v>
      </c>
    </row>
    <row r="327" spans="1:4" x14ac:dyDescent="0.25">
      <c r="A327" t="s">
        <v>454</v>
      </c>
      <c r="B327" s="16" t="s">
        <v>134</v>
      </c>
      <c r="C327" s="31">
        <v>44409</v>
      </c>
      <c r="D327" s="32">
        <v>2908.52</v>
      </c>
    </row>
    <row r="328" spans="1:4" x14ac:dyDescent="0.25">
      <c r="A328" t="s">
        <v>454</v>
      </c>
      <c r="B328" s="16" t="s">
        <v>145</v>
      </c>
      <c r="C328" s="31">
        <v>44409</v>
      </c>
      <c r="D328" s="32">
        <v>602.47</v>
      </c>
    </row>
    <row r="329" spans="1:4" x14ac:dyDescent="0.25">
      <c r="A329" t="s">
        <v>454</v>
      </c>
      <c r="B329" s="16" t="s">
        <v>136</v>
      </c>
      <c r="C329" s="31">
        <v>44409</v>
      </c>
      <c r="D329" s="32">
        <v>0</v>
      </c>
    </row>
    <row r="330" spans="1:4" x14ac:dyDescent="0.25">
      <c r="A330" t="s">
        <v>454</v>
      </c>
      <c r="B330" s="16" t="s">
        <v>139</v>
      </c>
      <c r="C330" s="31">
        <v>44409</v>
      </c>
      <c r="D330" s="32">
        <v>4697.3999999999996</v>
      </c>
    </row>
    <row r="331" spans="1:4" x14ac:dyDescent="0.25">
      <c r="A331" t="s">
        <v>454</v>
      </c>
      <c r="B331" s="16" t="s">
        <v>142</v>
      </c>
      <c r="C331" s="31">
        <v>44409</v>
      </c>
      <c r="D331" s="32">
        <v>47.07</v>
      </c>
    </row>
    <row r="332" spans="1:4" x14ac:dyDescent="0.25">
      <c r="A332" t="s">
        <v>454</v>
      </c>
      <c r="B332" s="16" t="s">
        <v>148</v>
      </c>
      <c r="C332" s="31">
        <v>44409</v>
      </c>
      <c r="D332" s="32">
        <v>1996.34</v>
      </c>
    </row>
    <row r="333" spans="1:4" x14ac:dyDescent="0.25">
      <c r="A333" t="s">
        <v>454</v>
      </c>
      <c r="B333" s="16" t="s">
        <v>151</v>
      </c>
      <c r="C333" s="31">
        <v>44409</v>
      </c>
      <c r="D333" s="32">
        <v>0</v>
      </c>
    </row>
    <row r="334" spans="1:4" x14ac:dyDescent="0.25">
      <c r="A334" t="s">
        <v>454</v>
      </c>
      <c r="B334" s="16" t="s">
        <v>154</v>
      </c>
      <c r="C334" s="31">
        <v>44409</v>
      </c>
      <c r="D334" s="32">
        <v>288.30999999999949</v>
      </c>
    </row>
    <row r="335" spans="1:4" x14ac:dyDescent="0.25">
      <c r="A335" t="s">
        <v>454</v>
      </c>
      <c r="B335" s="16" t="s">
        <v>157</v>
      </c>
      <c r="C335" s="31">
        <v>44409</v>
      </c>
      <c r="D335" s="32">
        <v>129</v>
      </c>
    </row>
    <row r="336" spans="1:4" x14ac:dyDescent="0.25">
      <c r="A336" t="s">
        <v>454</v>
      </c>
      <c r="B336" s="16" t="s">
        <v>159</v>
      </c>
      <c r="C336" s="31">
        <v>44409</v>
      </c>
      <c r="D336" s="32">
        <v>-237.87999999999997</v>
      </c>
    </row>
    <row r="337" spans="1:4" x14ac:dyDescent="0.25">
      <c r="A337" t="s">
        <v>454</v>
      </c>
      <c r="B337" s="16" t="s">
        <v>162</v>
      </c>
      <c r="C337" s="31">
        <v>44409</v>
      </c>
      <c r="D337" s="32">
        <v>223.67</v>
      </c>
    </row>
    <row r="338" spans="1:4" x14ac:dyDescent="0.25">
      <c r="A338" t="s">
        <v>454</v>
      </c>
      <c r="B338" s="16" t="s">
        <v>46</v>
      </c>
      <c r="C338" s="31">
        <v>44440</v>
      </c>
      <c r="D338" s="32">
        <v>0</v>
      </c>
    </row>
    <row r="339" spans="1:4" x14ac:dyDescent="0.25">
      <c r="A339" t="s">
        <v>454</v>
      </c>
      <c r="B339" s="16" t="s">
        <v>164</v>
      </c>
      <c r="C339" s="31">
        <v>44440</v>
      </c>
      <c r="D339" s="32">
        <v>0</v>
      </c>
    </row>
    <row r="340" spans="1:4" x14ac:dyDescent="0.25">
      <c r="A340" t="s">
        <v>454</v>
      </c>
      <c r="B340" s="16" t="s">
        <v>48</v>
      </c>
      <c r="C340" s="31">
        <v>44440</v>
      </c>
      <c r="D340" s="32">
        <v>0</v>
      </c>
    </row>
    <row r="341" spans="1:4" x14ac:dyDescent="0.25">
      <c r="A341" t="s">
        <v>454</v>
      </c>
      <c r="B341" s="16" t="s">
        <v>56</v>
      </c>
      <c r="C341" s="31">
        <v>44440</v>
      </c>
      <c r="D341" s="32">
        <v>0</v>
      </c>
    </row>
    <row r="342" spans="1:4" x14ac:dyDescent="0.25">
      <c r="A342" t="s">
        <v>454</v>
      </c>
      <c r="B342" s="16" t="s">
        <v>52</v>
      </c>
      <c r="C342" s="31">
        <v>44440</v>
      </c>
      <c r="D342" s="32">
        <v>0</v>
      </c>
    </row>
    <row r="343" spans="1:4" x14ac:dyDescent="0.25">
      <c r="A343" t="s">
        <v>454</v>
      </c>
      <c r="B343" s="16" t="s">
        <v>59</v>
      </c>
      <c r="C343" s="31">
        <v>44440</v>
      </c>
      <c r="D343" s="32">
        <v>1691.95</v>
      </c>
    </row>
    <row r="344" spans="1:4" x14ac:dyDescent="0.25">
      <c r="A344" t="s">
        <v>454</v>
      </c>
      <c r="B344" s="16" t="s">
        <v>62</v>
      </c>
      <c r="C344" s="31">
        <v>44440</v>
      </c>
      <c r="D344" s="32">
        <v>61775.58</v>
      </c>
    </row>
    <row r="345" spans="1:4" x14ac:dyDescent="0.25">
      <c r="A345" t="s">
        <v>454</v>
      </c>
      <c r="B345" s="16" t="s">
        <v>65</v>
      </c>
      <c r="C345" s="31">
        <v>44440</v>
      </c>
      <c r="D345" s="32">
        <v>39953.32</v>
      </c>
    </row>
    <row r="346" spans="1:4" x14ac:dyDescent="0.25">
      <c r="A346" t="s">
        <v>454</v>
      </c>
      <c r="B346" s="16" t="s">
        <v>68</v>
      </c>
      <c r="C346" s="31">
        <v>44440</v>
      </c>
      <c r="D346" s="32">
        <v>66258.03</v>
      </c>
    </row>
    <row r="347" spans="1:4" x14ac:dyDescent="0.25">
      <c r="A347" t="s">
        <v>454</v>
      </c>
      <c r="B347" s="16" t="s">
        <v>71</v>
      </c>
      <c r="C347" s="31">
        <v>44440</v>
      </c>
      <c r="D347" s="32">
        <v>8383.9</v>
      </c>
    </row>
    <row r="348" spans="1:4" x14ac:dyDescent="0.25">
      <c r="A348" t="s">
        <v>454</v>
      </c>
      <c r="B348" s="16" t="s">
        <v>74</v>
      </c>
      <c r="C348" s="31">
        <v>44440</v>
      </c>
      <c r="D348" s="32">
        <v>19591.43</v>
      </c>
    </row>
    <row r="349" spans="1:4" x14ac:dyDescent="0.25">
      <c r="A349" t="s">
        <v>454</v>
      </c>
      <c r="B349" s="16" t="s">
        <v>77</v>
      </c>
      <c r="C349" s="31">
        <v>44440</v>
      </c>
      <c r="D349" s="32">
        <v>30258.85</v>
      </c>
    </row>
    <row r="350" spans="1:4" x14ac:dyDescent="0.25">
      <c r="A350" t="s">
        <v>454</v>
      </c>
      <c r="B350" s="16" t="s">
        <v>80</v>
      </c>
      <c r="C350" s="31">
        <v>44440</v>
      </c>
      <c r="D350" s="32">
        <v>174.16</v>
      </c>
    </row>
    <row r="351" spans="1:4" x14ac:dyDescent="0.25">
      <c r="A351" t="s">
        <v>454</v>
      </c>
      <c r="B351" s="16" t="s">
        <v>83</v>
      </c>
      <c r="C351" s="31">
        <v>44440</v>
      </c>
      <c r="D351" s="32">
        <v>6814.75</v>
      </c>
    </row>
    <row r="352" spans="1:4" x14ac:dyDescent="0.25">
      <c r="A352" t="s">
        <v>454</v>
      </c>
      <c r="B352" s="16" t="s">
        <v>86</v>
      </c>
      <c r="C352" s="31">
        <v>44440</v>
      </c>
      <c r="D352" s="32">
        <v>19175.57</v>
      </c>
    </row>
    <row r="353" spans="1:4" x14ac:dyDescent="0.25">
      <c r="A353" t="s">
        <v>454</v>
      </c>
      <c r="B353" s="16" t="s">
        <v>89</v>
      </c>
      <c r="C353" s="31">
        <v>44440</v>
      </c>
      <c r="D353" s="32">
        <v>7942.14</v>
      </c>
    </row>
    <row r="354" spans="1:4" x14ac:dyDescent="0.25">
      <c r="A354" t="s">
        <v>454</v>
      </c>
      <c r="B354" s="16" t="s">
        <v>91</v>
      </c>
      <c r="C354" s="31">
        <v>44440</v>
      </c>
      <c r="D354" s="32">
        <v>14202.26</v>
      </c>
    </row>
    <row r="355" spans="1:4" x14ac:dyDescent="0.25">
      <c r="A355" t="s">
        <v>454</v>
      </c>
      <c r="B355" s="16" t="s">
        <v>94</v>
      </c>
      <c r="C355" s="31">
        <v>44440</v>
      </c>
      <c r="D355" s="32">
        <v>1284.92</v>
      </c>
    </row>
    <row r="356" spans="1:4" x14ac:dyDescent="0.25">
      <c r="A356" t="s">
        <v>454</v>
      </c>
      <c r="B356" s="16" t="s">
        <v>96</v>
      </c>
      <c r="C356" s="31">
        <v>44440</v>
      </c>
      <c r="D356" s="32">
        <v>5381.33</v>
      </c>
    </row>
    <row r="357" spans="1:4" x14ac:dyDescent="0.25">
      <c r="A357" t="s">
        <v>454</v>
      </c>
      <c r="B357" s="16" t="s">
        <v>99</v>
      </c>
      <c r="C357" s="31">
        <v>44440</v>
      </c>
      <c r="D357" s="32">
        <v>0</v>
      </c>
    </row>
    <row r="358" spans="1:4" x14ac:dyDescent="0.25">
      <c r="A358" t="s">
        <v>454</v>
      </c>
      <c r="B358" s="16" t="s">
        <v>102</v>
      </c>
      <c r="C358" s="31">
        <v>44440</v>
      </c>
      <c r="D358" s="32">
        <v>3326.74</v>
      </c>
    </row>
    <row r="359" spans="1:4" x14ac:dyDescent="0.25">
      <c r="A359" t="s">
        <v>454</v>
      </c>
      <c r="B359" s="16" t="s">
        <v>105</v>
      </c>
      <c r="C359" s="31">
        <v>44440</v>
      </c>
      <c r="D359" s="32">
        <v>3742.26</v>
      </c>
    </row>
    <row r="360" spans="1:4" x14ac:dyDescent="0.25">
      <c r="A360" t="s">
        <v>454</v>
      </c>
      <c r="B360" s="16" t="s">
        <v>108</v>
      </c>
      <c r="C360" s="31">
        <v>44440</v>
      </c>
      <c r="D360" s="32">
        <v>0</v>
      </c>
    </row>
    <row r="361" spans="1:4" x14ac:dyDescent="0.25">
      <c r="A361" t="s">
        <v>454</v>
      </c>
      <c r="B361" s="16" t="s">
        <v>112</v>
      </c>
      <c r="C361" s="31">
        <v>44440</v>
      </c>
      <c r="D361" s="32">
        <v>0</v>
      </c>
    </row>
    <row r="362" spans="1:4" x14ac:dyDescent="0.25">
      <c r="A362" t="s">
        <v>454</v>
      </c>
      <c r="B362" s="16" t="s">
        <v>114</v>
      </c>
      <c r="C362" s="31">
        <v>44440</v>
      </c>
      <c r="D362" s="32">
        <v>197.57</v>
      </c>
    </row>
    <row r="363" spans="1:4" x14ac:dyDescent="0.25">
      <c r="A363" t="s">
        <v>454</v>
      </c>
      <c r="B363" s="16" t="s">
        <v>117</v>
      </c>
      <c r="C363" s="31">
        <v>44440</v>
      </c>
      <c r="D363" s="32">
        <v>99.92</v>
      </c>
    </row>
    <row r="364" spans="1:4" x14ac:dyDescent="0.25">
      <c r="A364" t="s">
        <v>454</v>
      </c>
      <c r="B364" s="16" t="s">
        <v>119</v>
      </c>
      <c r="C364" s="31">
        <v>44440</v>
      </c>
      <c r="D364" s="32">
        <v>2503.17</v>
      </c>
    </row>
    <row r="365" spans="1:4" x14ac:dyDescent="0.25">
      <c r="A365" t="s">
        <v>454</v>
      </c>
      <c r="B365" s="16" t="s">
        <v>122</v>
      </c>
      <c r="C365" s="31">
        <v>44440</v>
      </c>
      <c r="D365" s="32">
        <v>3877.98</v>
      </c>
    </row>
    <row r="366" spans="1:4" x14ac:dyDescent="0.25">
      <c r="A366" t="s">
        <v>454</v>
      </c>
      <c r="B366" s="16" t="s">
        <v>125</v>
      </c>
      <c r="C366" s="31">
        <v>44440</v>
      </c>
      <c r="D366" s="32">
        <v>-370.95</v>
      </c>
    </row>
    <row r="367" spans="1:4" x14ac:dyDescent="0.25">
      <c r="A367" t="s">
        <v>454</v>
      </c>
      <c r="B367" s="16" t="s">
        <v>128</v>
      </c>
      <c r="C367" s="31">
        <v>44440</v>
      </c>
      <c r="D367" s="32">
        <v>4926.0200000000004</v>
      </c>
    </row>
    <row r="368" spans="1:4" x14ac:dyDescent="0.25">
      <c r="A368" t="s">
        <v>454</v>
      </c>
      <c r="B368" s="16" t="s">
        <v>131</v>
      </c>
      <c r="C368" s="31">
        <v>44440</v>
      </c>
      <c r="D368" s="32">
        <v>0</v>
      </c>
    </row>
    <row r="369" spans="1:4" x14ac:dyDescent="0.25">
      <c r="A369" t="s">
        <v>454</v>
      </c>
      <c r="B369" s="16" t="s">
        <v>134</v>
      </c>
      <c r="C369" s="31">
        <v>44440</v>
      </c>
      <c r="D369" s="32">
        <v>2908.52</v>
      </c>
    </row>
    <row r="370" spans="1:4" x14ac:dyDescent="0.25">
      <c r="A370" t="s">
        <v>454</v>
      </c>
      <c r="B370" s="16" t="s">
        <v>145</v>
      </c>
      <c r="C370" s="31">
        <v>44440</v>
      </c>
      <c r="D370" s="32">
        <v>602.47</v>
      </c>
    </row>
    <row r="371" spans="1:4" x14ac:dyDescent="0.25">
      <c r="A371" t="s">
        <v>454</v>
      </c>
      <c r="B371" s="16" t="s">
        <v>136</v>
      </c>
      <c r="C371" s="31">
        <v>44440</v>
      </c>
      <c r="D371" s="32">
        <v>0</v>
      </c>
    </row>
    <row r="372" spans="1:4" x14ac:dyDescent="0.25">
      <c r="A372" t="s">
        <v>454</v>
      </c>
      <c r="B372" s="16" t="s">
        <v>139</v>
      </c>
      <c r="C372" s="31">
        <v>44440</v>
      </c>
      <c r="D372" s="32">
        <v>4697.3999999999996</v>
      </c>
    </row>
    <row r="373" spans="1:4" x14ac:dyDescent="0.25">
      <c r="A373" t="s">
        <v>454</v>
      </c>
      <c r="B373" s="16" t="s">
        <v>142</v>
      </c>
      <c r="C373" s="31">
        <v>44440</v>
      </c>
      <c r="D373" s="32">
        <v>47.07</v>
      </c>
    </row>
    <row r="374" spans="1:4" x14ac:dyDescent="0.25">
      <c r="A374" t="s">
        <v>454</v>
      </c>
      <c r="B374" s="16" t="s">
        <v>148</v>
      </c>
      <c r="C374" s="31">
        <v>44440</v>
      </c>
      <c r="D374" s="32">
        <v>1996.34</v>
      </c>
    </row>
    <row r="375" spans="1:4" x14ac:dyDescent="0.25">
      <c r="A375" t="s">
        <v>454</v>
      </c>
      <c r="B375" s="16" t="s">
        <v>151</v>
      </c>
      <c r="C375" s="31">
        <v>44440</v>
      </c>
      <c r="D375" s="32">
        <v>0</v>
      </c>
    </row>
    <row r="376" spans="1:4" x14ac:dyDescent="0.25">
      <c r="A376" t="s">
        <v>454</v>
      </c>
      <c r="B376" s="16" t="s">
        <v>154</v>
      </c>
      <c r="C376" s="31">
        <v>44440</v>
      </c>
      <c r="D376" s="32">
        <v>288.30999999999949</v>
      </c>
    </row>
    <row r="377" spans="1:4" x14ac:dyDescent="0.25">
      <c r="A377" t="s">
        <v>454</v>
      </c>
      <c r="B377" s="16" t="s">
        <v>157</v>
      </c>
      <c r="C377" s="31">
        <v>44440</v>
      </c>
      <c r="D377" s="32">
        <v>129</v>
      </c>
    </row>
    <row r="378" spans="1:4" x14ac:dyDescent="0.25">
      <c r="A378" t="s">
        <v>454</v>
      </c>
      <c r="B378" s="16" t="s">
        <v>159</v>
      </c>
      <c r="C378" s="31">
        <v>44440</v>
      </c>
      <c r="D378" s="32">
        <v>-237.87999999999997</v>
      </c>
    </row>
    <row r="379" spans="1:4" x14ac:dyDescent="0.25">
      <c r="A379" t="s">
        <v>454</v>
      </c>
      <c r="B379" s="16" t="s">
        <v>162</v>
      </c>
      <c r="C379" s="31">
        <v>44440</v>
      </c>
      <c r="D379" s="32">
        <v>223.67</v>
      </c>
    </row>
    <row r="380" spans="1:4" x14ac:dyDescent="0.25">
      <c r="A380" t="s">
        <v>454</v>
      </c>
      <c r="B380" s="16" t="s">
        <v>46</v>
      </c>
      <c r="C380" s="31">
        <v>44470</v>
      </c>
      <c r="D380" s="32">
        <v>0</v>
      </c>
    </row>
    <row r="381" spans="1:4" x14ac:dyDescent="0.25">
      <c r="A381" t="s">
        <v>454</v>
      </c>
      <c r="B381" s="16" t="s">
        <v>164</v>
      </c>
      <c r="C381" s="31">
        <v>44470</v>
      </c>
      <c r="D381" s="32">
        <v>0</v>
      </c>
    </row>
    <row r="382" spans="1:4" x14ac:dyDescent="0.25">
      <c r="A382" t="s">
        <v>454</v>
      </c>
      <c r="B382" s="16" t="s">
        <v>48</v>
      </c>
      <c r="C382" s="31">
        <v>44470</v>
      </c>
      <c r="D382" s="32">
        <v>0</v>
      </c>
    </row>
    <row r="383" spans="1:4" x14ac:dyDescent="0.25">
      <c r="A383" t="s">
        <v>454</v>
      </c>
      <c r="B383" s="16" t="s">
        <v>56</v>
      </c>
      <c r="C383" s="31">
        <v>44470</v>
      </c>
      <c r="D383" s="32">
        <v>0</v>
      </c>
    </row>
    <row r="384" spans="1:4" x14ac:dyDescent="0.25">
      <c r="A384" t="s">
        <v>454</v>
      </c>
      <c r="B384" s="16" t="s">
        <v>52</v>
      </c>
      <c r="C384" s="31">
        <v>44470</v>
      </c>
      <c r="D384" s="32">
        <v>0</v>
      </c>
    </row>
    <row r="385" spans="1:4" x14ac:dyDescent="0.25">
      <c r="A385" t="s">
        <v>454</v>
      </c>
      <c r="B385" s="16" t="s">
        <v>59</v>
      </c>
      <c r="C385" s="31">
        <v>44470</v>
      </c>
      <c r="D385" s="32">
        <v>1691.95</v>
      </c>
    </row>
    <row r="386" spans="1:4" x14ac:dyDescent="0.25">
      <c r="A386" t="s">
        <v>454</v>
      </c>
      <c r="B386" s="16" t="s">
        <v>62</v>
      </c>
      <c r="C386" s="31">
        <v>44470</v>
      </c>
      <c r="D386" s="32">
        <v>61726.420000000006</v>
      </c>
    </row>
    <row r="387" spans="1:4" x14ac:dyDescent="0.25">
      <c r="A387" t="s">
        <v>454</v>
      </c>
      <c r="B387" s="16" t="s">
        <v>65</v>
      </c>
      <c r="C387" s="31">
        <v>44470</v>
      </c>
      <c r="D387" s="32">
        <v>40062.69</v>
      </c>
    </row>
    <row r="388" spans="1:4" x14ac:dyDescent="0.25">
      <c r="A388" t="s">
        <v>454</v>
      </c>
      <c r="B388" s="16" t="s">
        <v>68</v>
      </c>
      <c r="C388" s="31">
        <v>44470</v>
      </c>
      <c r="D388" s="32">
        <v>66601.47</v>
      </c>
    </row>
    <row r="389" spans="1:4" x14ac:dyDescent="0.25">
      <c r="A389" t="s">
        <v>454</v>
      </c>
      <c r="B389" s="16" t="s">
        <v>71</v>
      </c>
      <c r="C389" s="31">
        <v>44470</v>
      </c>
      <c r="D389" s="32">
        <v>8383.9</v>
      </c>
    </row>
    <row r="390" spans="1:4" x14ac:dyDescent="0.25">
      <c r="A390" t="s">
        <v>454</v>
      </c>
      <c r="B390" s="16" t="s">
        <v>74</v>
      </c>
      <c r="C390" s="31">
        <v>44470</v>
      </c>
      <c r="D390" s="32">
        <v>19804.519999999997</v>
      </c>
    </row>
    <row r="391" spans="1:4" x14ac:dyDescent="0.25">
      <c r="A391" t="s">
        <v>454</v>
      </c>
      <c r="B391" s="16" t="s">
        <v>77</v>
      </c>
      <c r="C391" s="31">
        <v>44470</v>
      </c>
      <c r="D391" s="32">
        <v>30483.88</v>
      </c>
    </row>
    <row r="392" spans="1:4" x14ac:dyDescent="0.25">
      <c r="A392" t="s">
        <v>454</v>
      </c>
      <c r="B392" s="16" t="s">
        <v>80</v>
      </c>
      <c r="C392" s="31">
        <v>44470</v>
      </c>
      <c r="D392" s="32">
        <v>174.27999999999997</v>
      </c>
    </row>
    <row r="393" spans="1:4" x14ac:dyDescent="0.25">
      <c r="A393" t="s">
        <v>454</v>
      </c>
      <c r="B393" s="16" t="s">
        <v>83</v>
      </c>
      <c r="C393" s="31">
        <v>44470</v>
      </c>
      <c r="D393" s="32">
        <v>6907.66</v>
      </c>
    </row>
    <row r="394" spans="1:4" x14ac:dyDescent="0.25">
      <c r="A394" t="s">
        <v>454</v>
      </c>
      <c r="B394" s="16" t="s">
        <v>86</v>
      </c>
      <c r="C394" s="31">
        <v>44470</v>
      </c>
      <c r="D394" s="32">
        <v>19383.03</v>
      </c>
    </row>
    <row r="395" spans="1:4" x14ac:dyDescent="0.25">
      <c r="A395" t="s">
        <v>454</v>
      </c>
      <c r="B395" s="16" t="s">
        <v>89</v>
      </c>
      <c r="C395" s="31">
        <v>44470</v>
      </c>
      <c r="D395" s="32">
        <v>7942.14</v>
      </c>
    </row>
    <row r="396" spans="1:4" x14ac:dyDescent="0.25">
      <c r="A396" t="s">
        <v>454</v>
      </c>
      <c r="B396" s="16" t="s">
        <v>91</v>
      </c>
      <c r="C396" s="31">
        <v>44470</v>
      </c>
      <c r="D396" s="32">
        <v>14254.71</v>
      </c>
    </row>
    <row r="397" spans="1:4" x14ac:dyDescent="0.25">
      <c r="A397" t="s">
        <v>454</v>
      </c>
      <c r="B397" s="16" t="s">
        <v>94</v>
      </c>
      <c r="C397" s="31">
        <v>44470</v>
      </c>
      <c r="D397" s="32">
        <v>1284.92</v>
      </c>
    </row>
    <row r="398" spans="1:4" x14ac:dyDescent="0.25">
      <c r="A398" t="s">
        <v>454</v>
      </c>
      <c r="B398" s="16" t="s">
        <v>96</v>
      </c>
      <c r="C398" s="31">
        <v>44470</v>
      </c>
      <c r="D398" s="32">
        <v>5381.33</v>
      </c>
    </row>
    <row r="399" spans="1:4" x14ac:dyDescent="0.25">
      <c r="A399" t="s">
        <v>454</v>
      </c>
      <c r="B399" s="16" t="s">
        <v>99</v>
      </c>
      <c r="C399" s="31">
        <v>44470</v>
      </c>
      <c r="D399" s="32">
        <v>0</v>
      </c>
    </row>
    <row r="400" spans="1:4" x14ac:dyDescent="0.25">
      <c r="A400" t="s">
        <v>454</v>
      </c>
      <c r="B400" s="16" t="s">
        <v>102</v>
      </c>
      <c r="C400" s="31">
        <v>44470</v>
      </c>
      <c r="D400" s="32">
        <v>3326.74</v>
      </c>
    </row>
    <row r="401" spans="1:4" x14ac:dyDescent="0.25">
      <c r="A401" t="s">
        <v>454</v>
      </c>
      <c r="B401" s="16" t="s">
        <v>105</v>
      </c>
      <c r="C401" s="31">
        <v>44470</v>
      </c>
      <c r="D401" s="32">
        <v>3742.26</v>
      </c>
    </row>
    <row r="402" spans="1:4" x14ac:dyDescent="0.25">
      <c r="A402" t="s">
        <v>454</v>
      </c>
      <c r="B402" s="16" t="s">
        <v>108</v>
      </c>
      <c r="C402" s="31">
        <v>44470</v>
      </c>
      <c r="D402" s="32">
        <v>0</v>
      </c>
    </row>
    <row r="403" spans="1:4" x14ac:dyDescent="0.25">
      <c r="A403" t="s">
        <v>454</v>
      </c>
      <c r="B403" s="16" t="s">
        <v>112</v>
      </c>
      <c r="C403" s="31">
        <v>44470</v>
      </c>
      <c r="D403" s="32">
        <v>0</v>
      </c>
    </row>
    <row r="404" spans="1:4" x14ac:dyDescent="0.25">
      <c r="A404" t="s">
        <v>454</v>
      </c>
      <c r="B404" s="16" t="s">
        <v>114</v>
      </c>
      <c r="C404" s="31">
        <v>44470</v>
      </c>
      <c r="D404" s="32">
        <v>197.57</v>
      </c>
    </row>
    <row r="405" spans="1:4" x14ac:dyDescent="0.25">
      <c r="A405" t="s">
        <v>454</v>
      </c>
      <c r="B405" s="16" t="s">
        <v>117</v>
      </c>
      <c r="C405" s="31">
        <v>44470</v>
      </c>
      <c r="D405" s="32">
        <v>99.92</v>
      </c>
    </row>
    <row r="406" spans="1:4" x14ac:dyDescent="0.25">
      <c r="A406" t="s">
        <v>454</v>
      </c>
      <c r="B406" s="16" t="s">
        <v>119</v>
      </c>
      <c r="C406" s="31">
        <v>44470</v>
      </c>
      <c r="D406" s="32">
        <v>2503.17</v>
      </c>
    </row>
    <row r="407" spans="1:4" x14ac:dyDescent="0.25">
      <c r="A407" t="s">
        <v>454</v>
      </c>
      <c r="B407" s="16" t="s">
        <v>122</v>
      </c>
      <c r="C407" s="31">
        <v>44470</v>
      </c>
      <c r="D407" s="32">
        <v>3866.65</v>
      </c>
    </row>
    <row r="408" spans="1:4" x14ac:dyDescent="0.25">
      <c r="A408" t="s">
        <v>454</v>
      </c>
      <c r="B408" s="16" t="s">
        <v>125</v>
      </c>
      <c r="C408" s="31">
        <v>44470</v>
      </c>
      <c r="D408" s="32">
        <v>-370.95</v>
      </c>
    </row>
    <row r="409" spans="1:4" x14ac:dyDescent="0.25">
      <c r="A409" t="s">
        <v>454</v>
      </c>
      <c r="B409" s="16" t="s">
        <v>128</v>
      </c>
      <c r="C409" s="31">
        <v>44470</v>
      </c>
      <c r="D409" s="32">
        <v>4929.74</v>
      </c>
    </row>
    <row r="410" spans="1:4" x14ac:dyDescent="0.25">
      <c r="A410" t="s">
        <v>454</v>
      </c>
      <c r="B410" s="16" t="s">
        <v>131</v>
      </c>
      <c r="C410" s="31">
        <v>44470</v>
      </c>
      <c r="D410" s="32">
        <v>0</v>
      </c>
    </row>
    <row r="411" spans="1:4" x14ac:dyDescent="0.25">
      <c r="A411" t="s">
        <v>454</v>
      </c>
      <c r="B411" s="16" t="s">
        <v>134</v>
      </c>
      <c r="C411" s="31">
        <v>44470</v>
      </c>
      <c r="D411" s="32">
        <v>2908.52</v>
      </c>
    </row>
    <row r="412" spans="1:4" x14ac:dyDescent="0.25">
      <c r="A412" t="s">
        <v>454</v>
      </c>
      <c r="B412" s="16" t="s">
        <v>145</v>
      </c>
      <c r="C412" s="31">
        <v>44470</v>
      </c>
      <c r="D412" s="32">
        <v>602.47</v>
      </c>
    </row>
    <row r="413" spans="1:4" x14ac:dyDescent="0.25">
      <c r="A413" t="s">
        <v>454</v>
      </c>
      <c r="B413" s="16" t="s">
        <v>136</v>
      </c>
      <c r="C413" s="31">
        <v>44470</v>
      </c>
      <c r="D413" s="32">
        <v>0</v>
      </c>
    </row>
    <row r="414" spans="1:4" x14ac:dyDescent="0.25">
      <c r="A414" t="s">
        <v>454</v>
      </c>
      <c r="B414" s="16" t="s">
        <v>139</v>
      </c>
      <c r="C414" s="31">
        <v>44470</v>
      </c>
      <c r="D414" s="32">
        <v>5301.1</v>
      </c>
    </row>
    <row r="415" spans="1:4" x14ac:dyDescent="0.25">
      <c r="A415" t="s">
        <v>454</v>
      </c>
      <c r="B415" s="16" t="s">
        <v>142</v>
      </c>
      <c r="C415" s="31">
        <v>44470</v>
      </c>
      <c r="D415" s="32">
        <v>47.07</v>
      </c>
    </row>
    <row r="416" spans="1:4" x14ac:dyDescent="0.25">
      <c r="A416" t="s">
        <v>454</v>
      </c>
      <c r="B416" s="16" t="s">
        <v>148</v>
      </c>
      <c r="C416" s="31">
        <v>44470</v>
      </c>
      <c r="D416" s="32">
        <v>1996.34</v>
      </c>
    </row>
    <row r="417" spans="1:4" x14ac:dyDescent="0.25">
      <c r="A417" t="s">
        <v>454</v>
      </c>
      <c r="B417" s="16" t="s">
        <v>151</v>
      </c>
      <c r="C417" s="31">
        <v>44470</v>
      </c>
      <c r="D417" s="32">
        <v>0</v>
      </c>
    </row>
    <row r="418" spans="1:4" x14ac:dyDescent="0.25">
      <c r="A418" t="s">
        <v>454</v>
      </c>
      <c r="B418" s="16" t="s">
        <v>154</v>
      </c>
      <c r="C418" s="31">
        <v>44470</v>
      </c>
      <c r="D418" s="32">
        <v>397.94999999999982</v>
      </c>
    </row>
    <row r="419" spans="1:4" x14ac:dyDescent="0.25">
      <c r="A419" t="s">
        <v>454</v>
      </c>
      <c r="B419" s="16" t="s">
        <v>157</v>
      </c>
      <c r="C419" s="31">
        <v>44470</v>
      </c>
      <c r="D419" s="32">
        <v>129</v>
      </c>
    </row>
    <row r="420" spans="1:4" x14ac:dyDescent="0.25">
      <c r="A420" t="s">
        <v>454</v>
      </c>
      <c r="B420" s="16" t="s">
        <v>159</v>
      </c>
      <c r="C420" s="31">
        <v>44470</v>
      </c>
      <c r="D420" s="32">
        <v>-237.87999999999997</v>
      </c>
    </row>
    <row r="421" spans="1:4" x14ac:dyDescent="0.25">
      <c r="A421" t="s">
        <v>454</v>
      </c>
      <c r="B421" s="16" t="s">
        <v>162</v>
      </c>
      <c r="C421" s="31">
        <v>44470</v>
      </c>
      <c r="D421" s="32">
        <v>223.67</v>
      </c>
    </row>
    <row r="422" spans="1:4" x14ac:dyDescent="0.25">
      <c r="A422" t="s">
        <v>454</v>
      </c>
      <c r="B422" s="16" t="s">
        <v>46</v>
      </c>
      <c r="C422" s="31">
        <v>44501</v>
      </c>
      <c r="D422" s="32">
        <v>0</v>
      </c>
    </row>
    <row r="423" spans="1:4" x14ac:dyDescent="0.25">
      <c r="A423" t="s">
        <v>454</v>
      </c>
      <c r="B423" s="16" t="s">
        <v>164</v>
      </c>
      <c r="C423" s="31">
        <v>44501</v>
      </c>
      <c r="D423" s="32">
        <v>0</v>
      </c>
    </row>
    <row r="424" spans="1:4" x14ac:dyDescent="0.25">
      <c r="A424" t="s">
        <v>454</v>
      </c>
      <c r="B424" s="16" t="s">
        <v>48</v>
      </c>
      <c r="C424" s="31">
        <v>44501</v>
      </c>
      <c r="D424" s="32">
        <v>0</v>
      </c>
    </row>
    <row r="425" spans="1:4" x14ac:dyDescent="0.25">
      <c r="A425" t="s">
        <v>454</v>
      </c>
      <c r="B425" s="16" t="s">
        <v>56</v>
      </c>
      <c r="C425" s="31">
        <v>44501</v>
      </c>
      <c r="D425" s="32">
        <v>0</v>
      </c>
    </row>
    <row r="426" spans="1:4" x14ac:dyDescent="0.25">
      <c r="A426" t="s">
        <v>454</v>
      </c>
      <c r="B426" s="16" t="s">
        <v>52</v>
      </c>
      <c r="C426" s="31">
        <v>44501</v>
      </c>
      <c r="D426" s="32">
        <v>0</v>
      </c>
    </row>
    <row r="427" spans="1:4" x14ac:dyDescent="0.25">
      <c r="A427" t="s">
        <v>454</v>
      </c>
      <c r="B427" s="16" t="s">
        <v>59</v>
      </c>
      <c r="C427" s="31">
        <v>44501</v>
      </c>
      <c r="D427" s="32">
        <v>1691.95</v>
      </c>
    </row>
    <row r="428" spans="1:4" x14ac:dyDescent="0.25">
      <c r="A428" t="s">
        <v>454</v>
      </c>
      <c r="B428" s="16" t="s">
        <v>62</v>
      </c>
      <c r="C428" s="31">
        <v>44501</v>
      </c>
      <c r="D428" s="32">
        <v>62536.65</v>
      </c>
    </row>
    <row r="429" spans="1:4" x14ac:dyDescent="0.25">
      <c r="A429" t="s">
        <v>454</v>
      </c>
      <c r="B429" s="16" t="s">
        <v>65</v>
      </c>
      <c r="C429" s="31">
        <v>44501</v>
      </c>
      <c r="D429" s="32">
        <v>40093.089999999997</v>
      </c>
    </row>
    <row r="430" spans="1:4" x14ac:dyDescent="0.25">
      <c r="A430" t="s">
        <v>454</v>
      </c>
      <c r="B430" s="16" t="s">
        <v>68</v>
      </c>
      <c r="C430" s="31">
        <v>44501</v>
      </c>
      <c r="D430" s="32">
        <v>66670.97</v>
      </c>
    </row>
    <row r="431" spans="1:4" x14ac:dyDescent="0.25">
      <c r="A431" t="s">
        <v>454</v>
      </c>
      <c r="B431" s="16" t="s">
        <v>71</v>
      </c>
      <c r="C431" s="31">
        <v>44501</v>
      </c>
      <c r="D431" s="32">
        <v>8383.9</v>
      </c>
    </row>
    <row r="432" spans="1:4" x14ac:dyDescent="0.25">
      <c r="A432" t="s">
        <v>454</v>
      </c>
      <c r="B432" s="16" t="s">
        <v>74</v>
      </c>
      <c r="C432" s="31">
        <v>44501</v>
      </c>
      <c r="D432" s="32">
        <v>19804.519999999997</v>
      </c>
    </row>
    <row r="433" spans="1:4" x14ac:dyDescent="0.25">
      <c r="A433" t="s">
        <v>454</v>
      </c>
      <c r="B433" s="16" t="s">
        <v>77</v>
      </c>
      <c r="C433" s="31">
        <v>44501</v>
      </c>
      <c r="D433" s="32">
        <v>30826.83</v>
      </c>
    </row>
    <row r="434" spans="1:4" x14ac:dyDescent="0.25">
      <c r="A434" t="s">
        <v>454</v>
      </c>
      <c r="B434" s="16" t="s">
        <v>80</v>
      </c>
      <c r="C434" s="31">
        <v>44501</v>
      </c>
      <c r="D434" s="32">
        <v>279.54000000000002</v>
      </c>
    </row>
    <row r="435" spans="1:4" x14ac:dyDescent="0.25">
      <c r="A435" t="s">
        <v>454</v>
      </c>
      <c r="B435" s="16" t="s">
        <v>83</v>
      </c>
      <c r="C435" s="31">
        <v>44501</v>
      </c>
      <c r="D435" s="32">
        <v>6915.13</v>
      </c>
    </row>
    <row r="436" spans="1:4" x14ac:dyDescent="0.25">
      <c r="A436" t="s">
        <v>454</v>
      </c>
      <c r="B436" s="16" t="s">
        <v>86</v>
      </c>
      <c r="C436" s="31">
        <v>44501</v>
      </c>
      <c r="D436" s="32">
        <v>19411.72</v>
      </c>
    </row>
    <row r="437" spans="1:4" x14ac:dyDescent="0.25">
      <c r="A437" t="s">
        <v>454</v>
      </c>
      <c r="B437" s="16" t="s">
        <v>89</v>
      </c>
      <c r="C437" s="31">
        <v>44501</v>
      </c>
      <c r="D437" s="32">
        <v>7942.14</v>
      </c>
    </row>
    <row r="438" spans="1:4" x14ac:dyDescent="0.25">
      <c r="A438" t="s">
        <v>454</v>
      </c>
      <c r="B438" s="16" t="s">
        <v>91</v>
      </c>
      <c r="C438" s="31">
        <v>44501</v>
      </c>
      <c r="D438" s="32">
        <v>14314</v>
      </c>
    </row>
    <row r="439" spans="1:4" x14ac:dyDescent="0.25">
      <c r="A439" t="s">
        <v>454</v>
      </c>
      <c r="B439" s="16" t="s">
        <v>94</v>
      </c>
      <c r="C439" s="31">
        <v>44501</v>
      </c>
      <c r="D439" s="32">
        <v>1284.92</v>
      </c>
    </row>
    <row r="440" spans="1:4" x14ac:dyDescent="0.25">
      <c r="A440" t="s">
        <v>454</v>
      </c>
      <c r="B440" s="16" t="s">
        <v>96</v>
      </c>
      <c r="C440" s="31">
        <v>44501</v>
      </c>
      <c r="D440" s="32">
        <v>5407.63</v>
      </c>
    </row>
    <row r="441" spans="1:4" x14ac:dyDescent="0.25">
      <c r="A441" t="s">
        <v>454</v>
      </c>
      <c r="B441" s="16" t="s">
        <v>99</v>
      </c>
      <c r="C441" s="31">
        <v>44501</v>
      </c>
      <c r="D441" s="32">
        <v>21.52</v>
      </c>
    </row>
    <row r="442" spans="1:4" x14ac:dyDescent="0.25">
      <c r="A442" t="s">
        <v>454</v>
      </c>
      <c r="B442" s="16" t="s">
        <v>102</v>
      </c>
      <c r="C442" s="31">
        <v>44501</v>
      </c>
      <c r="D442" s="32">
        <v>3326.74</v>
      </c>
    </row>
    <row r="443" spans="1:4" x14ac:dyDescent="0.25">
      <c r="A443" t="s">
        <v>454</v>
      </c>
      <c r="B443" s="16" t="s">
        <v>105</v>
      </c>
      <c r="C443" s="31">
        <v>44501</v>
      </c>
      <c r="D443" s="32">
        <v>3742.26</v>
      </c>
    </row>
    <row r="444" spans="1:4" x14ac:dyDescent="0.25">
      <c r="A444" t="s">
        <v>454</v>
      </c>
      <c r="B444" s="16" t="s">
        <v>108</v>
      </c>
      <c r="C444" s="31">
        <v>44501</v>
      </c>
      <c r="D444" s="32">
        <v>0</v>
      </c>
    </row>
    <row r="445" spans="1:4" x14ac:dyDescent="0.25">
      <c r="A445" t="s">
        <v>454</v>
      </c>
      <c r="B445" s="16" t="s">
        <v>112</v>
      </c>
      <c r="C445" s="31">
        <v>44501</v>
      </c>
      <c r="D445" s="32">
        <v>0</v>
      </c>
    </row>
    <row r="446" spans="1:4" x14ac:dyDescent="0.25">
      <c r="A446" t="s">
        <v>454</v>
      </c>
      <c r="B446" s="16" t="s">
        <v>114</v>
      </c>
      <c r="C446" s="31">
        <v>44501</v>
      </c>
      <c r="D446" s="32">
        <v>197.57</v>
      </c>
    </row>
    <row r="447" spans="1:4" x14ac:dyDescent="0.25">
      <c r="A447" t="s">
        <v>454</v>
      </c>
      <c r="B447" s="16" t="s">
        <v>117</v>
      </c>
      <c r="C447" s="31">
        <v>44501</v>
      </c>
      <c r="D447" s="32">
        <v>99.92</v>
      </c>
    </row>
    <row r="448" spans="1:4" x14ac:dyDescent="0.25">
      <c r="A448" t="s">
        <v>454</v>
      </c>
      <c r="B448" s="16" t="s">
        <v>119</v>
      </c>
      <c r="C448" s="31">
        <v>44501</v>
      </c>
      <c r="D448" s="32">
        <v>2503.17</v>
      </c>
    </row>
    <row r="449" spans="1:4" x14ac:dyDescent="0.25">
      <c r="A449" t="s">
        <v>454</v>
      </c>
      <c r="B449" s="16" t="s">
        <v>122</v>
      </c>
      <c r="C449" s="31">
        <v>44501</v>
      </c>
      <c r="D449" s="32">
        <v>3866.65</v>
      </c>
    </row>
    <row r="450" spans="1:4" x14ac:dyDescent="0.25">
      <c r="A450" t="s">
        <v>454</v>
      </c>
      <c r="B450" s="16" t="s">
        <v>125</v>
      </c>
      <c r="C450" s="31">
        <v>44501</v>
      </c>
      <c r="D450" s="32">
        <v>-370.95</v>
      </c>
    </row>
    <row r="451" spans="1:4" x14ac:dyDescent="0.25">
      <c r="A451" t="s">
        <v>454</v>
      </c>
      <c r="B451" s="16" t="s">
        <v>128</v>
      </c>
      <c r="C451" s="31">
        <v>44501</v>
      </c>
      <c r="D451" s="32">
        <v>4936.12</v>
      </c>
    </row>
    <row r="452" spans="1:4" x14ac:dyDescent="0.25">
      <c r="A452" t="s">
        <v>454</v>
      </c>
      <c r="B452" s="16" t="s">
        <v>131</v>
      </c>
      <c r="C452" s="31">
        <v>44501</v>
      </c>
      <c r="D452" s="32">
        <v>0</v>
      </c>
    </row>
    <row r="453" spans="1:4" x14ac:dyDescent="0.25">
      <c r="A453" t="s">
        <v>454</v>
      </c>
      <c r="B453" s="16" t="s">
        <v>134</v>
      </c>
      <c r="C453" s="31">
        <v>44501</v>
      </c>
      <c r="D453" s="32">
        <v>2908.52</v>
      </c>
    </row>
    <row r="454" spans="1:4" x14ac:dyDescent="0.25">
      <c r="A454" t="s">
        <v>454</v>
      </c>
      <c r="B454" s="16" t="s">
        <v>145</v>
      </c>
      <c r="C454" s="31">
        <v>44501</v>
      </c>
      <c r="D454" s="32">
        <v>602.47</v>
      </c>
    </row>
    <row r="455" spans="1:4" x14ac:dyDescent="0.25">
      <c r="A455" t="s">
        <v>454</v>
      </c>
      <c r="B455" s="16" t="s">
        <v>136</v>
      </c>
      <c r="C455" s="31">
        <v>44501</v>
      </c>
      <c r="D455" s="32">
        <v>0</v>
      </c>
    </row>
    <row r="456" spans="1:4" x14ac:dyDescent="0.25">
      <c r="A456" t="s">
        <v>454</v>
      </c>
      <c r="B456" s="16" t="s">
        <v>139</v>
      </c>
      <c r="C456" s="31">
        <v>44501</v>
      </c>
      <c r="D456" s="32">
        <v>5651.1</v>
      </c>
    </row>
    <row r="457" spans="1:4" x14ac:dyDescent="0.25">
      <c r="A457" t="s">
        <v>454</v>
      </c>
      <c r="B457" s="16" t="s">
        <v>142</v>
      </c>
      <c r="C457" s="31">
        <v>44501</v>
      </c>
      <c r="D457" s="32">
        <v>47.07</v>
      </c>
    </row>
    <row r="458" spans="1:4" x14ac:dyDescent="0.25">
      <c r="A458" t="s">
        <v>454</v>
      </c>
      <c r="B458" s="16" t="s">
        <v>148</v>
      </c>
      <c r="C458" s="31">
        <v>44501</v>
      </c>
      <c r="D458" s="32">
        <v>2036.36</v>
      </c>
    </row>
    <row r="459" spans="1:4" x14ac:dyDescent="0.25">
      <c r="A459" t="s">
        <v>454</v>
      </c>
      <c r="B459" s="16" t="s">
        <v>151</v>
      </c>
      <c r="C459" s="31">
        <v>44501</v>
      </c>
      <c r="D459" s="32">
        <v>0</v>
      </c>
    </row>
    <row r="460" spans="1:4" x14ac:dyDescent="0.25">
      <c r="A460" t="s">
        <v>454</v>
      </c>
      <c r="B460" s="16" t="s">
        <v>154</v>
      </c>
      <c r="C460" s="31">
        <v>44501</v>
      </c>
      <c r="D460" s="32">
        <v>397.94999999999982</v>
      </c>
    </row>
    <row r="461" spans="1:4" x14ac:dyDescent="0.25">
      <c r="A461" t="s">
        <v>454</v>
      </c>
      <c r="B461" s="16" t="s">
        <v>157</v>
      </c>
      <c r="C461" s="31">
        <v>44501</v>
      </c>
      <c r="D461" s="32">
        <v>129</v>
      </c>
    </row>
    <row r="462" spans="1:4" x14ac:dyDescent="0.25">
      <c r="A462" t="s">
        <v>454</v>
      </c>
      <c r="B462" s="16" t="s">
        <v>159</v>
      </c>
      <c r="C462" s="31">
        <v>44501</v>
      </c>
      <c r="D462" s="32">
        <v>-237.87999999999997</v>
      </c>
    </row>
    <row r="463" spans="1:4" x14ac:dyDescent="0.25">
      <c r="A463" t="s">
        <v>454</v>
      </c>
      <c r="B463" s="16" t="s">
        <v>162</v>
      </c>
      <c r="C463" s="31">
        <v>44501</v>
      </c>
      <c r="D463" s="32">
        <v>223.67</v>
      </c>
    </row>
    <row r="464" spans="1:4" x14ac:dyDescent="0.25">
      <c r="A464" t="s">
        <v>454</v>
      </c>
      <c r="B464" s="16" t="s">
        <v>46</v>
      </c>
      <c r="C464" s="31">
        <v>44531</v>
      </c>
      <c r="D464" s="32">
        <v>0</v>
      </c>
    </row>
    <row r="465" spans="1:4" x14ac:dyDescent="0.25">
      <c r="A465" t="s">
        <v>454</v>
      </c>
      <c r="B465" s="16" t="s">
        <v>164</v>
      </c>
      <c r="C465" s="31">
        <v>44531</v>
      </c>
      <c r="D465" s="32">
        <v>0</v>
      </c>
    </row>
    <row r="466" spans="1:4" x14ac:dyDescent="0.25">
      <c r="A466" t="s">
        <v>454</v>
      </c>
      <c r="B466" s="16" t="s">
        <v>48</v>
      </c>
      <c r="C466" s="31">
        <v>44531</v>
      </c>
      <c r="D466" s="32">
        <v>0</v>
      </c>
    </row>
    <row r="467" spans="1:4" x14ac:dyDescent="0.25">
      <c r="A467" t="s">
        <v>454</v>
      </c>
      <c r="B467" s="16" t="s">
        <v>56</v>
      </c>
      <c r="C467" s="31">
        <v>44531</v>
      </c>
      <c r="D467" s="32">
        <v>0</v>
      </c>
    </row>
    <row r="468" spans="1:4" x14ac:dyDescent="0.25">
      <c r="A468" t="s">
        <v>454</v>
      </c>
      <c r="B468" s="16" t="s">
        <v>52</v>
      </c>
      <c r="C468" s="31">
        <v>44531</v>
      </c>
      <c r="D468" s="32">
        <v>0</v>
      </c>
    </row>
    <row r="469" spans="1:4" x14ac:dyDescent="0.25">
      <c r="A469" t="s">
        <v>454</v>
      </c>
      <c r="B469" s="16" t="s">
        <v>59</v>
      </c>
      <c r="C469" s="31">
        <v>44531</v>
      </c>
      <c r="D469" s="32">
        <v>1691.95</v>
      </c>
    </row>
    <row r="470" spans="1:4" x14ac:dyDescent="0.25">
      <c r="A470" t="s">
        <v>454</v>
      </c>
      <c r="B470" s="16" t="s">
        <v>62</v>
      </c>
      <c r="C470" s="31">
        <v>44531</v>
      </c>
      <c r="D470" s="32">
        <v>62588.630000000005</v>
      </c>
    </row>
    <row r="471" spans="1:4" x14ac:dyDescent="0.25">
      <c r="A471" t="s">
        <v>454</v>
      </c>
      <c r="B471" s="16" t="s">
        <v>65</v>
      </c>
      <c r="C471" s="31">
        <v>44531</v>
      </c>
      <c r="D471" s="32">
        <v>40143.32</v>
      </c>
    </row>
    <row r="472" spans="1:4" x14ac:dyDescent="0.25">
      <c r="A472" t="s">
        <v>454</v>
      </c>
      <c r="B472" s="16" t="s">
        <v>68</v>
      </c>
      <c r="C472" s="31">
        <v>44531</v>
      </c>
      <c r="D472" s="32">
        <v>66759.95</v>
      </c>
    </row>
    <row r="473" spans="1:4" x14ac:dyDescent="0.25">
      <c r="A473" t="s">
        <v>454</v>
      </c>
      <c r="B473" s="16" t="s">
        <v>71</v>
      </c>
      <c r="C473" s="31">
        <v>44531</v>
      </c>
      <c r="D473" s="32">
        <v>8383.9</v>
      </c>
    </row>
    <row r="474" spans="1:4" x14ac:dyDescent="0.25">
      <c r="A474" t="s">
        <v>454</v>
      </c>
      <c r="B474" s="16" t="s">
        <v>74</v>
      </c>
      <c r="C474" s="31">
        <v>44531</v>
      </c>
      <c r="D474" s="32">
        <v>19883.12</v>
      </c>
    </row>
    <row r="475" spans="1:4" x14ac:dyDescent="0.25">
      <c r="A475" t="s">
        <v>454</v>
      </c>
      <c r="B475" s="16" t="s">
        <v>77</v>
      </c>
      <c r="C475" s="31">
        <v>44531</v>
      </c>
      <c r="D475" s="32">
        <v>31059.96</v>
      </c>
    </row>
    <row r="476" spans="1:4" x14ac:dyDescent="0.25">
      <c r="A476" t="s">
        <v>454</v>
      </c>
      <c r="B476" s="16" t="s">
        <v>80</v>
      </c>
      <c r="C476" s="31">
        <v>44531</v>
      </c>
      <c r="D476" s="32">
        <v>250.95999999999998</v>
      </c>
    </row>
    <row r="477" spans="1:4" x14ac:dyDescent="0.25">
      <c r="A477" t="s">
        <v>454</v>
      </c>
      <c r="B477" s="16" t="s">
        <v>83</v>
      </c>
      <c r="C477" s="31">
        <v>44531</v>
      </c>
      <c r="D477" s="32">
        <v>6923.85</v>
      </c>
    </row>
    <row r="478" spans="1:4" x14ac:dyDescent="0.25">
      <c r="A478" t="s">
        <v>454</v>
      </c>
      <c r="B478" s="16" t="s">
        <v>86</v>
      </c>
      <c r="C478" s="31">
        <v>44531</v>
      </c>
      <c r="D478" s="32">
        <v>19787.43</v>
      </c>
    </row>
    <row r="479" spans="1:4" x14ac:dyDescent="0.25">
      <c r="A479" t="s">
        <v>454</v>
      </c>
      <c r="B479" s="16" t="s">
        <v>89</v>
      </c>
      <c r="C479" s="31">
        <v>44531</v>
      </c>
      <c r="D479" s="32">
        <v>10048.799999999999</v>
      </c>
    </row>
    <row r="480" spans="1:4" x14ac:dyDescent="0.25">
      <c r="A480" t="s">
        <v>454</v>
      </c>
      <c r="B480" s="16" t="s">
        <v>91</v>
      </c>
      <c r="C480" s="31">
        <v>44531</v>
      </c>
      <c r="D480" s="32">
        <v>14412.329999999998</v>
      </c>
    </row>
    <row r="481" spans="1:4" x14ac:dyDescent="0.25">
      <c r="A481" t="s">
        <v>454</v>
      </c>
      <c r="B481" s="16" t="s">
        <v>94</v>
      </c>
      <c r="C481" s="31">
        <v>44531</v>
      </c>
      <c r="D481" s="32">
        <v>1284.92</v>
      </c>
    </row>
    <row r="482" spans="1:4" x14ac:dyDescent="0.25">
      <c r="A482" t="s">
        <v>454</v>
      </c>
      <c r="B482" s="16" t="s">
        <v>96</v>
      </c>
      <c r="C482" s="31">
        <v>44531</v>
      </c>
      <c r="D482" s="32">
        <v>5408.67</v>
      </c>
    </row>
    <row r="483" spans="1:4" x14ac:dyDescent="0.25">
      <c r="A483" t="s">
        <v>454</v>
      </c>
      <c r="B483" s="16" t="s">
        <v>99</v>
      </c>
      <c r="C483" s="31">
        <v>44531</v>
      </c>
      <c r="D483" s="32">
        <v>22.5</v>
      </c>
    </row>
    <row r="484" spans="1:4" x14ac:dyDescent="0.25">
      <c r="A484" t="s">
        <v>454</v>
      </c>
      <c r="B484" s="16" t="s">
        <v>102</v>
      </c>
      <c r="C484" s="31">
        <v>44531</v>
      </c>
      <c r="D484" s="32">
        <v>3326.74</v>
      </c>
    </row>
    <row r="485" spans="1:4" x14ac:dyDescent="0.25">
      <c r="A485" t="s">
        <v>454</v>
      </c>
      <c r="B485" s="16" t="s">
        <v>105</v>
      </c>
      <c r="C485" s="31">
        <v>44531</v>
      </c>
      <c r="D485" s="32">
        <v>3766.39</v>
      </c>
    </row>
    <row r="486" spans="1:4" x14ac:dyDescent="0.25">
      <c r="A486" t="s">
        <v>454</v>
      </c>
      <c r="B486" s="16" t="s">
        <v>108</v>
      </c>
      <c r="C486" s="31">
        <v>44531</v>
      </c>
      <c r="D486" s="32">
        <v>0</v>
      </c>
    </row>
    <row r="487" spans="1:4" x14ac:dyDescent="0.25">
      <c r="A487" t="s">
        <v>454</v>
      </c>
      <c r="B487" s="16" t="s">
        <v>112</v>
      </c>
      <c r="C487" s="31">
        <v>44531</v>
      </c>
      <c r="D487" s="32">
        <v>0</v>
      </c>
    </row>
    <row r="488" spans="1:4" x14ac:dyDescent="0.25">
      <c r="A488" t="s">
        <v>454</v>
      </c>
      <c r="B488" s="16" t="s">
        <v>114</v>
      </c>
      <c r="C488" s="31">
        <v>44531</v>
      </c>
      <c r="D488" s="32">
        <v>197.57</v>
      </c>
    </row>
    <row r="489" spans="1:4" x14ac:dyDescent="0.25">
      <c r="A489" t="s">
        <v>454</v>
      </c>
      <c r="B489" s="16" t="s">
        <v>117</v>
      </c>
      <c r="C489" s="31">
        <v>44531</v>
      </c>
      <c r="D489" s="32">
        <v>99.92</v>
      </c>
    </row>
    <row r="490" spans="1:4" x14ac:dyDescent="0.25">
      <c r="A490" t="s">
        <v>454</v>
      </c>
      <c r="B490" s="16" t="s">
        <v>119</v>
      </c>
      <c r="C490" s="31">
        <v>44531</v>
      </c>
      <c r="D490" s="32">
        <v>-117658.71</v>
      </c>
    </row>
    <row r="491" spans="1:4" x14ac:dyDescent="0.25">
      <c r="A491" t="s">
        <v>454</v>
      </c>
      <c r="B491" s="16" t="s">
        <v>122</v>
      </c>
      <c r="C491" s="31">
        <v>44531</v>
      </c>
      <c r="D491" s="32">
        <v>-27207.11</v>
      </c>
    </row>
    <row r="492" spans="1:4" x14ac:dyDescent="0.25">
      <c r="A492" t="s">
        <v>454</v>
      </c>
      <c r="B492" s="16" t="s">
        <v>125</v>
      </c>
      <c r="C492" s="31">
        <v>44531</v>
      </c>
      <c r="D492" s="32">
        <v>150864.69</v>
      </c>
    </row>
    <row r="493" spans="1:4" x14ac:dyDescent="0.25">
      <c r="A493" t="s">
        <v>454</v>
      </c>
      <c r="B493" s="16" t="s">
        <v>128</v>
      </c>
      <c r="C493" s="31">
        <v>44531</v>
      </c>
      <c r="D493" s="32">
        <v>4939.09</v>
      </c>
    </row>
    <row r="494" spans="1:4" x14ac:dyDescent="0.25">
      <c r="A494" t="s">
        <v>454</v>
      </c>
      <c r="B494" s="16" t="s">
        <v>131</v>
      </c>
      <c r="C494" s="31">
        <v>44531</v>
      </c>
      <c r="D494" s="32">
        <v>0</v>
      </c>
    </row>
    <row r="495" spans="1:4" x14ac:dyDescent="0.25">
      <c r="A495" t="s">
        <v>454</v>
      </c>
      <c r="B495" s="16" t="s">
        <v>134</v>
      </c>
      <c r="C495" s="31">
        <v>44531</v>
      </c>
      <c r="D495" s="32">
        <v>2908.52</v>
      </c>
    </row>
    <row r="496" spans="1:4" x14ac:dyDescent="0.25">
      <c r="A496" t="s">
        <v>454</v>
      </c>
      <c r="B496" s="16" t="s">
        <v>145</v>
      </c>
      <c r="C496" s="31">
        <v>44531</v>
      </c>
      <c r="D496" s="32">
        <v>602.47</v>
      </c>
    </row>
    <row r="497" spans="1:4" x14ac:dyDescent="0.25">
      <c r="A497" t="s">
        <v>454</v>
      </c>
      <c r="B497" s="16" t="s">
        <v>136</v>
      </c>
      <c r="C497" s="31">
        <v>44531</v>
      </c>
      <c r="D497" s="32">
        <v>0</v>
      </c>
    </row>
    <row r="498" spans="1:4" x14ac:dyDescent="0.25">
      <c r="A498" t="s">
        <v>454</v>
      </c>
      <c r="B498" s="16" t="s">
        <v>139</v>
      </c>
      <c r="C498" s="31">
        <v>44531</v>
      </c>
      <c r="D498" s="32">
        <v>5651.67</v>
      </c>
    </row>
    <row r="499" spans="1:4" x14ac:dyDescent="0.25">
      <c r="A499" t="s">
        <v>454</v>
      </c>
      <c r="B499" s="16" t="s">
        <v>142</v>
      </c>
      <c r="C499" s="31">
        <v>44531</v>
      </c>
      <c r="D499" s="32">
        <v>47.07</v>
      </c>
    </row>
    <row r="500" spans="1:4" x14ac:dyDescent="0.25">
      <c r="A500" t="s">
        <v>454</v>
      </c>
      <c r="B500" s="16" t="s">
        <v>148</v>
      </c>
      <c r="C500" s="31">
        <v>44531</v>
      </c>
      <c r="D500" s="32">
        <v>2036.36</v>
      </c>
    </row>
    <row r="501" spans="1:4" x14ac:dyDescent="0.25">
      <c r="A501" t="s">
        <v>454</v>
      </c>
      <c r="B501" s="16" t="s">
        <v>151</v>
      </c>
      <c r="C501" s="31">
        <v>44531</v>
      </c>
      <c r="D501" s="32">
        <v>0</v>
      </c>
    </row>
    <row r="502" spans="1:4" x14ac:dyDescent="0.25">
      <c r="A502" t="s">
        <v>454</v>
      </c>
      <c r="B502" s="16" t="s">
        <v>154</v>
      </c>
      <c r="C502" s="31">
        <v>44531</v>
      </c>
      <c r="D502" s="32">
        <v>156.47999999999956</v>
      </c>
    </row>
    <row r="503" spans="1:4" x14ac:dyDescent="0.25">
      <c r="A503" t="s">
        <v>454</v>
      </c>
      <c r="B503" s="16" t="s">
        <v>157</v>
      </c>
      <c r="C503" s="31">
        <v>44531</v>
      </c>
      <c r="D503" s="32">
        <v>0</v>
      </c>
    </row>
    <row r="504" spans="1:4" x14ac:dyDescent="0.25">
      <c r="A504" t="s">
        <v>454</v>
      </c>
      <c r="B504" s="16" t="s">
        <v>159</v>
      </c>
      <c r="C504" s="31">
        <v>44531</v>
      </c>
      <c r="D504" s="32">
        <v>-237.87999999999997</v>
      </c>
    </row>
    <row r="505" spans="1:4" x14ac:dyDescent="0.25">
      <c r="A505" t="s">
        <v>454</v>
      </c>
      <c r="B505" s="16" t="s">
        <v>162</v>
      </c>
      <c r="C505" s="31">
        <v>44531</v>
      </c>
      <c r="D505" s="32">
        <v>223.67</v>
      </c>
    </row>
    <row r="506" spans="1:4" x14ac:dyDescent="0.25">
      <c r="A506" t="s">
        <v>455</v>
      </c>
      <c r="B506" s="16" t="s">
        <v>188</v>
      </c>
      <c r="C506" s="31">
        <v>44197</v>
      </c>
      <c r="D506" s="32">
        <v>0</v>
      </c>
    </row>
    <row r="507" spans="1:4" x14ac:dyDescent="0.25">
      <c r="A507" t="s">
        <v>455</v>
      </c>
      <c r="B507" s="16" t="s">
        <v>172</v>
      </c>
      <c r="C507" s="31">
        <v>44197</v>
      </c>
      <c r="D507" s="32">
        <v>0</v>
      </c>
    </row>
    <row r="508" spans="1:4" x14ac:dyDescent="0.25">
      <c r="A508" t="s">
        <v>455</v>
      </c>
      <c r="B508" s="16" t="s">
        <v>62</v>
      </c>
      <c r="C508" s="31">
        <v>44197</v>
      </c>
      <c r="D508" s="32">
        <v>297.49</v>
      </c>
    </row>
    <row r="509" spans="1:4" x14ac:dyDescent="0.25">
      <c r="A509" t="s">
        <v>455</v>
      </c>
      <c r="B509" s="16" t="s">
        <v>65</v>
      </c>
      <c r="C509" s="31">
        <v>44197</v>
      </c>
      <c r="D509" s="32">
        <v>300.95999999999998</v>
      </c>
    </row>
    <row r="510" spans="1:4" x14ac:dyDescent="0.25">
      <c r="A510" t="s">
        <v>455</v>
      </c>
      <c r="B510" s="16" t="s">
        <v>68</v>
      </c>
      <c r="C510" s="31">
        <v>44197</v>
      </c>
      <c r="D510" s="32">
        <v>0</v>
      </c>
    </row>
    <row r="511" spans="1:4" x14ac:dyDescent="0.25">
      <c r="A511" t="s">
        <v>455</v>
      </c>
      <c r="B511" s="16" t="s">
        <v>71</v>
      </c>
      <c r="C511" s="31">
        <v>44197</v>
      </c>
      <c r="D511" s="32">
        <v>0.15</v>
      </c>
    </row>
    <row r="512" spans="1:4" x14ac:dyDescent="0.25">
      <c r="A512" t="s">
        <v>455</v>
      </c>
      <c r="B512" s="16" t="s">
        <v>74</v>
      </c>
      <c r="C512" s="31">
        <v>44197</v>
      </c>
      <c r="D512" s="32">
        <v>420.96000000000004</v>
      </c>
    </row>
    <row r="513" spans="1:4" x14ac:dyDescent="0.25">
      <c r="A513" t="s">
        <v>455</v>
      </c>
      <c r="B513" s="16" t="s">
        <v>77</v>
      </c>
      <c r="C513" s="31">
        <v>44197</v>
      </c>
      <c r="D513" s="32">
        <v>136.78</v>
      </c>
    </row>
    <row r="514" spans="1:4" x14ac:dyDescent="0.25">
      <c r="A514" t="s">
        <v>455</v>
      </c>
      <c r="B514" s="16" t="s">
        <v>80</v>
      </c>
      <c r="C514" s="31">
        <v>44197</v>
      </c>
      <c r="D514" s="32">
        <v>476.85</v>
      </c>
    </row>
    <row r="515" spans="1:4" x14ac:dyDescent="0.25">
      <c r="A515" t="s">
        <v>455</v>
      </c>
      <c r="B515" s="16" t="s">
        <v>83</v>
      </c>
      <c r="C515" s="31">
        <v>44197</v>
      </c>
      <c r="D515" s="32">
        <v>465.55</v>
      </c>
    </row>
    <row r="516" spans="1:4" x14ac:dyDescent="0.25">
      <c r="A516" t="s">
        <v>455</v>
      </c>
      <c r="B516" s="16" t="s">
        <v>86</v>
      </c>
      <c r="C516" s="31">
        <v>44197</v>
      </c>
      <c r="D516" s="32">
        <v>449.33</v>
      </c>
    </row>
    <row r="517" spans="1:4" x14ac:dyDescent="0.25">
      <c r="A517" t="s">
        <v>455</v>
      </c>
      <c r="B517" s="16" t="s">
        <v>91</v>
      </c>
      <c r="C517" s="31">
        <v>44197</v>
      </c>
      <c r="D517" s="32">
        <v>164.48000000000002</v>
      </c>
    </row>
    <row r="518" spans="1:4" x14ac:dyDescent="0.25">
      <c r="A518" t="s">
        <v>455</v>
      </c>
      <c r="B518" s="16" t="s">
        <v>102</v>
      </c>
      <c r="C518" s="31">
        <v>44197</v>
      </c>
      <c r="D518" s="32">
        <v>226.74</v>
      </c>
    </row>
    <row r="519" spans="1:4" x14ac:dyDescent="0.25">
      <c r="A519" t="s">
        <v>455</v>
      </c>
      <c r="B519" s="16" t="s">
        <v>105</v>
      </c>
      <c r="C519" s="31">
        <v>44197</v>
      </c>
      <c r="D519" s="32">
        <v>0</v>
      </c>
    </row>
    <row r="520" spans="1:4" x14ac:dyDescent="0.25">
      <c r="A520" t="s">
        <v>455</v>
      </c>
      <c r="B520" s="16" t="s">
        <v>125</v>
      </c>
      <c r="C520" s="31">
        <v>44197</v>
      </c>
      <c r="D520" s="32">
        <v>-8.92</v>
      </c>
    </row>
    <row r="521" spans="1:4" x14ac:dyDescent="0.25">
      <c r="A521" t="s">
        <v>455</v>
      </c>
      <c r="B521" s="16" t="s">
        <v>134</v>
      </c>
      <c r="C521" s="31">
        <v>44197</v>
      </c>
      <c r="D521" s="32">
        <v>43.63</v>
      </c>
    </row>
    <row r="522" spans="1:4" x14ac:dyDescent="0.25">
      <c r="A522" t="s">
        <v>455</v>
      </c>
      <c r="B522" s="16" t="s">
        <v>145</v>
      </c>
      <c r="C522" s="31">
        <v>44197</v>
      </c>
      <c r="D522" s="32">
        <v>0</v>
      </c>
    </row>
    <row r="523" spans="1:4" x14ac:dyDescent="0.25">
      <c r="A523" t="s">
        <v>455</v>
      </c>
      <c r="B523" s="16" t="s">
        <v>139</v>
      </c>
      <c r="C523" s="31">
        <v>44197</v>
      </c>
      <c r="D523" s="32">
        <v>0</v>
      </c>
    </row>
    <row r="524" spans="1:4" x14ac:dyDescent="0.25">
      <c r="A524" t="s">
        <v>455</v>
      </c>
      <c r="B524" s="16" t="s">
        <v>188</v>
      </c>
      <c r="C524" s="31">
        <v>44228</v>
      </c>
      <c r="D524" s="32">
        <v>0</v>
      </c>
    </row>
    <row r="525" spans="1:4" x14ac:dyDescent="0.25">
      <c r="A525" t="s">
        <v>455</v>
      </c>
      <c r="B525" s="16" t="s">
        <v>172</v>
      </c>
      <c r="C525" s="31">
        <v>44228</v>
      </c>
      <c r="D525" s="32">
        <v>0</v>
      </c>
    </row>
    <row r="526" spans="1:4" x14ac:dyDescent="0.25">
      <c r="A526" t="s">
        <v>455</v>
      </c>
      <c r="B526" s="16" t="s">
        <v>62</v>
      </c>
      <c r="C526" s="31">
        <v>44228</v>
      </c>
      <c r="D526" s="32">
        <v>297.49</v>
      </c>
    </row>
    <row r="527" spans="1:4" x14ac:dyDescent="0.25">
      <c r="A527" t="s">
        <v>455</v>
      </c>
      <c r="B527" s="16" t="s">
        <v>65</v>
      </c>
      <c r="C527" s="31">
        <v>44228</v>
      </c>
      <c r="D527" s="32">
        <v>300.95999999999998</v>
      </c>
    </row>
    <row r="528" spans="1:4" x14ac:dyDescent="0.25">
      <c r="A528" t="s">
        <v>455</v>
      </c>
      <c r="B528" s="16" t="s">
        <v>68</v>
      </c>
      <c r="C528" s="31">
        <v>44228</v>
      </c>
      <c r="D528" s="32">
        <v>0</v>
      </c>
    </row>
    <row r="529" spans="1:4" x14ac:dyDescent="0.25">
      <c r="A529" t="s">
        <v>455</v>
      </c>
      <c r="B529" s="16" t="s">
        <v>71</v>
      </c>
      <c r="C529" s="31">
        <v>44228</v>
      </c>
      <c r="D529" s="32">
        <v>0.15</v>
      </c>
    </row>
    <row r="530" spans="1:4" x14ac:dyDescent="0.25">
      <c r="A530" t="s">
        <v>455</v>
      </c>
      <c r="B530" s="16" t="s">
        <v>74</v>
      </c>
      <c r="C530" s="31">
        <v>44228</v>
      </c>
      <c r="D530" s="32">
        <v>420.96000000000004</v>
      </c>
    </row>
    <row r="531" spans="1:4" x14ac:dyDescent="0.25">
      <c r="A531" t="s">
        <v>455</v>
      </c>
      <c r="B531" s="16" t="s">
        <v>77</v>
      </c>
      <c r="C531" s="31">
        <v>44228</v>
      </c>
      <c r="D531" s="32">
        <v>136.78</v>
      </c>
    </row>
    <row r="532" spans="1:4" x14ac:dyDescent="0.25">
      <c r="A532" t="s">
        <v>455</v>
      </c>
      <c r="B532" s="16" t="s">
        <v>80</v>
      </c>
      <c r="C532" s="31">
        <v>44228</v>
      </c>
      <c r="D532" s="32">
        <v>476.85</v>
      </c>
    </row>
    <row r="533" spans="1:4" x14ac:dyDescent="0.25">
      <c r="A533" t="s">
        <v>455</v>
      </c>
      <c r="B533" s="16" t="s">
        <v>83</v>
      </c>
      <c r="C533" s="31">
        <v>44228</v>
      </c>
      <c r="D533" s="32">
        <v>465.55</v>
      </c>
    </row>
    <row r="534" spans="1:4" x14ac:dyDescent="0.25">
      <c r="A534" t="s">
        <v>455</v>
      </c>
      <c r="B534" s="16" t="s">
        <v>86</v>
      </c>
      <c r="C534" s="31">
        <v>44228</v>
      </c>
      <c r="D534" s="32">
        <v>449.33</v>
      </c>
    </row>
    <row r="535" spans="1:4" x14ac:dyDescent="0.25">
      <c r="A535" t="s">
        <v>455</v>
      </c>
      <c r="B535" s="16" t="s">
        <v>91</v>
      </c>
      <c r="C535" s="31">
        <v>44228</v>
      </c>
      <c r="D535" s="32">
        <v>165.3</v>
      </c>
    </row>
    <row r="536" spans="1:4" x14ac:dyDescent="0.25">
      <c r="A536" t="s">
        <v>455</v>
      </c>
      <c r="B536" s="16" t="s">
        <v>102</v>
      </c>
      <c r="C536" s="31">
        <v>44228</v>
      </c>
      <c r="D536" s="32">
        <v>226.74</v>
      </c>
    </row>
    <row r="537" spans="1:4" x14ac:dyDescent="0.25">
      <c r="A537" t="s">
        <v>455</v>
      </c>
      <c r="B537" s="16" t="s">
        <v>105</v>
      </c>
      <c r="C537" s="31">
        <v>44228</v>
      </c>
      <c r="D537" s="32">
        <v>0</v>
      </c>
    </row>
    <row r="538" spans="1:4" x14ac:dyDescent="0.25">
      <c r="A538" t="s">
        <v>455</v>
      </c>
      <c r="B538" s="16" t="s">
        <v>125</v>
      </c>
      <c r="C538" s="31">
        <v>44228</v>
      </c>
      <c r="D538" s="32">
        <v>-8.92</v>
      </c>
    </row>
    <row r="539" spans="1:4" x14ac:dyDescent="0.25">
      <c r="A539" t="s">
        <v>455</v>
      </c>
      <c r="B539" s="16" t="s">
        <v>134</v>
      </c>
      <c r="C539" s="31">
        <v>44228</v>
      </c>
      <c r="D539" s="32">
        <v>43.85</v>
      </c>
    </row>
    <row r="540" spans="1:4" x14ac:dyDescent="0.25">
      <c r="A540" t="s">
        <v>455</v>
      </c>
      <c r="B540" s="16" t="s">
        <v>145</v>
      </c>
      <c r="C540" s="31">
        <v>44228</v>
      </c>
      <c r="D540" s="32">
        <v>0</v>
      </c>
    </row>
    <row r="541" spans="1:4" x14ac:dyDescent="0.25">
      <c r="A541" t="s">
        <v>455</v>
      </c>
      <c r="B541" s="16" t="s">
        <v>139</v>
      </c>
      <c r="C541" s="31">
        <v>44228</v>
      </c>
      <c r="D541" s="32">
        <v>0</v>
      </c>
    </row>
    <row r="542" spans="1:4" x14ac:dyDescent="0.25">
      <c r="A542" t="s">
        <v>455</v>
      </c>
      <c r="B542" s="16" t="s">
        <v>188</v>
      </c>
      <c r="C542" s="31">
        <v>44256</v>
      </c>
      <c r="D542" s="32">
        <v>0</v>
      </c>
    </row>
    <row r="543" spans="1:4" x14ac:dyDescent="0.25">
      <c r="A543" t="s">
        <v>455</v>
      </c>
      <c r="B543" s="16" t="s">
        <v>172</v>
      </c>
      <c r="C543" s="31">
        <v>44256</v>
      </c>
      <c r="D543" s="32">
        <v>0</v>
      </c>
    </row>
    <row r="544" spans="1:4" x14ac:dyDescent="0.25">
      <c r="A544" t="s">
        <v>455</v>
      </c>
      <c r="B544" s="16" t="s">
        <v>62</v>
      </c>
      <c r="C544" s="31">
        <v>44256</v>
      </c>
      <c r="D544" s="32">
        <v>297.49</v>
      </c>
    </row>
    <row r="545" spans="1:4" x14ac:dyDescent="0.25">
      <c r="A545" t="s">
        <v>455</v>
      </c>
      <c r="B545" s="16" t="s">
        <v>65</v>
      </c>
      <c r="C545" s="31">
        <v>44256</v>
      </c>
      <c r="D545" s="32">
        <v>300.95999999999998</v>
      </c>
    </row>
    <row r="546" spans="1:4" x14ac:dyDescent="0.25">
      <c r="A546" t="s">
        <v>455</v>
      </c>
      <c r="B546" s="16" t="s">
        <v>68</v>
      </c>
      <c r="C546" s="31">
        <v>44256</v>
      </c>
      <c r="D546" s="32">
        <v>0</v>
      </c>
    </row>
    <row r="547" spans="1:4" x14ac:dyDescent="0.25">
      <c r="A547" t="s">
        <v>455</v>
      </c>
      <c r="B547" s="16" t="s">
        <v>71</v>
      </c>
      <c r="C547" s="31">
        <v>44256</v>
      </c>
      <c r="D547" s="32">
        <v>0.15</v>
      </c>
    </row>
    <row r="548" spans="1:4" x14ac:dyDescent="0.25">
      <c r="A548" t="s">
        <v>455</v>
      </c>
      <c r="B548" s="16" t="s">
        <v>74</v>
      </c>
      <c r="C548" s="31">
        <v>44256</v>
      </c>
      <c r="D548" s="32">
        <v>420.96000000000004</v>
      </c>
    </row>
    <row r="549" spans="1:4" x14ac:dyDescent="0.25">
      <c r="A549" t="s">
        <v>455</v>
      </c>
      <c r="B549" s="16" t="s">
        <v>77</v>
      </c>
      <c r="C549" s="31">
        <v>44256</v>
      </c>
      <c r="D549" s="32">
        <v>136.78</v>
      </c>
    </row>
    <row r="550" spans="1:4" x14ac:dyDescent="0.25">
      <c r="A550" t="s">
        <v>455</v>
      </c>
      <c r="B550" s="16" t="s">
        <v>80</v>
      </c>
      <c r="C550" s="31">
        <v>44256</v>
      </c>
      <c r="D550" s="32">
        <v>476.85</v>
      </c>
    </row>
    <row r="551" spans="1:4" x14ac:dyDescent="0.25">
      <c r="A551" t="s">
        <v>455</v>
      </c>
      <c r="B551" s="16" t="s">
        <v>83</v>
      </c>
      <c r="C551" s="31">
        <v>44256</v>
      </c>
      <c r="D551" s="32">
        <v>465.55</v>
      </c>
    </row>
    <row r="552" spans="1:4" x14ac:dyDescent="0.25">
      <c r="A552" t="s">
        <v>455</v>
      </c>
      <c r="B552" s="16" t="s">
        <v>86</v>
      </c>
      <c r="C552" s="31">
        <v>44256</v>
      </c>
      <c r="D552" s="32">
        <v>449.33</v>
      </c>
    </row>
    <row r="553" spans="1:4" x14ac:dyDescent="0.25">
      <c r="A553" t="s">
        <v>455</v>
      </c>
      <c r="B553" s="16" t="s">
        <v>91</v>
      </c>
      <c r="C553" s="31">
        <v>44256</v>
      </c>
      <c r="D553" s="32">
        <v>165.3</v>
      </c>
    </row>
    <row r="554" spans="1:4" x14ac:dyDescent="0.25">
      <c r="A554" t="s">
        <v>455</v>
      </c>
      <c r="B554" s="16" t="s">
        <v>102</v>
      </c>
      <c r="C554" s="31">
        <v>44256</v>
      </c>
      <c r="D554" s="32">
        <v>226.74</v>
      </c>
    </row>
    <row r="555" spans="1:4" x14ac:dyDescent="0.25">
      <c r="A555" t="s">
        <v>455</v>
      </c>
      <c r="B555" s="16" t="s">
        <v>105</v>
      </c>
      <c r="C555" s="31">
        <v>44256</v>
      </c>
      <c r="D555" s="32">
        <v>0</v>
      </c>
    </row>
    <row r="556" spans="1:4" x14ac:dyDescent="0.25">
      <c r="A556" t="s">
        <v>455</v>
      </c>
      <c r="B556" s="16" t="s">
        <v>125</v>
      </c>
      <c r="C556" s="31">
        <v>44256</v>
      </c>
      <c r="D556" s="32">
        <v>-8.92</v>
      </c>
    </row>
    <row r="557" spans="1:4" x14ac:dyDescent="0.25">
      <c r="A557" t="s">
        <v>455</v>
      </c>
      <c r="B557" s="16" t="s">
        <v>134</v>
      </c>
      <c r="C557" s="31">
        <v>44256</v>
      </c>
      <c r="D557" s="32">
        <v>43.9</v>
      </c>
    </row>
    <row r="558" spans="1:4" x14ac:dyDescent="0.25">
      <c r="A558" t="s">
        <v>455</v>
      </c>
      <c r="B558" s="16" t="s">
        <v>145</v>
      </c>
      <c r="C558" s="31">
        <v>44256</v>
      </c>
      <c r="D558" s="32">
        <v>0</v>
      </c>
    </row>
    <row r="559" spans="1:4" x14ac:dyDescent="0.25">
      <c r="A559" t="s">
        <v>455</v>
      </c>
      <c r="B559" s="16" t="s">
        <v>139</v>
      </c>
      <c r="C559" s="31">
        <v>44256</v>
      </c>
      <c r="D559" s="32">
        <v>0</v>
      </c>
    </row>
    <row r="560" spans="1:4" x14ac:dyDescent="0.25">
      <c r="A560" t="s">
        <v>455</v>
      </c>
      <c r="B560" s="16" t="s">
        <v>188</v>
      </c>
      <c r="C560" s="31">
        <v>44287</v>
      </c>
      <c r="D560" s="32">
        <v>0</v>
      </c>
    </row>
    <row r="561" spans="1:4" x14ac:dyDescent="0.25">
      <c r="A561" t="s">
        <v>455</v>
      </c>
      <c r="B561" s="16" t="s">
        <v>172</v>
      </c>
      <c r="C561" s="31">
        <v>44287</v>
      </c>
      <c r="D561" s="32">
        <v>0</v>
      </c>
    </row>
    <row r="562" spans="1:4" x14ac:dyDescent="0.25">
      <c r="A562" t="s">
        <v>455</v>
      </c>
      <c r="B562" s="16" t="s">
        <v>62</v>
      </c>
      <c r="C562" s="31">
        <v>44287</v>
      </c>
      <c r="D562" s="32">
        <v>297.49</v>
      </c>
    </row>
    <row r="563" spans="1:4" x14ac:dyDescent="0.25">
      <c r="A563" t="s">
        <v>455</v>
      </c>
      <c r="B563" s="16" t="s">
        <v>65</v>
      </c>
      <c r="C563" s="31">
        <v>44287</v>
      </c>
      <c r="D563" s="32">
        <v>300.95999999999998</v>
      </c>
    </row>
    <row r="564" spans="1:4" x14ac:dyDescent="0.25">
      <c r="A564" t="s">
        <v>455</v>
      </c>
      <c r="B564" s="16" t="s">
        <v>68</v>
      </c>
      <c r="C564" s="31">
        <v>44287</v>
      </c>
      <c r="D564" s="32">
        <v>0</v>
      </c>
    </row>
    <row r="565" spans="1:4" x14ac:dyDescent="0.25">
      <c r="A565" t="s">
        <v>455</v>
      </c>
      <c r="B565" s="16" t="s">
        <v>71</v>
      </c>
      <c r="C565" s="31">
        <v>44287</v>
      </c>
      <c r="D565" s="32">
        <v>0.15</v>
      </c>
    </row>
    <row r="566" spans="1:4" x14ac:dyDescent="0.25">
      <c r="A566" t="s">
        <v>455</v>
      </c>
      <c r="B566" s="16" t="s">
        <v>74</v>
      </c>
      <c r="C566" s="31">
        <v>44287</v>
      </c>
      <c r="D566" s="32">
        <v>420.96000000000004</v>
      </c>
    </row>
    <row r="567" spans="1:4" x14ac:dyDescent="0.25">
      <c r="A567" t="s">
        <v>455</v>
      </c>
      <c r="B567" s="16" t="s">
        <v>77</v>
      </c>
      <c r="C567" s="31">
        <v>44287</v>
      </c>
      <c r="D567" s="32">
        <v>136.78</v>
      </c>
    </row>
    <row r="568" spans="1:4" x14ac:dyDescent="0.25">
      <c r="A568" t="s">
        <v>455</v>
      </c>
      <c r="B568" s="16" t="s">
        <v>80</v>
      </c>
      <c r="C568" s="31">
        <v>44287</v>
      </c>
      <c r="D568" s="32">
        <v>476.85</v>
      </c>
    </row>
    <row r="569" spans="1:4" x14ac:dyDescent="0.25">
      <c r="A569" t="s">
        <v>455</v>
      </c>
      <c r="B569" s="16" t="s">
        <v>83</v>
      </c>
      <c r="C569" s="31">
        <v>44287</v>
      </c>
      <c r="D569" s="32">
        <v>465.55</v>
      </c>
    </row>
    <row r="570" spans="1:4" x14ac:dyDescent="0.25">
      <c r="A570" t="s">
        <v>455</v>
      </c>
      <c r="B570" s="16" t="s">
        <v>86</v>
      </c>
      <c r="C570" s="31">
        <v>44287</v>
      </c>
      <c r="D570" s="32">
        <v>449.33</v>
      </c>
    </row>
    <row r="571" spans="1:4" x14ac:dyDescent="0.25">
      <c r="A571" t="s">
        <v>455</v>
      </c>
      <c r="B571" s="16" t="s">
        <v>91</v>
      </c>
      <c r="C571" s="31">
        <v>44287</v>
      </c>
      <c r="D571" s="32">
        <v>166.79999999999998</v>
      </c>
    </row>
    <row r="572" spans="1:4" x14ac:dyDescent="0.25">
      <c r="A572" t="s">
        <v>455</v>
      </c>
      <c r="B572" s="16" t="s">
        <v>102</v>
      </c>
      <c r="C572" s="31">
        <v>44287</v>
      </c>
      <c r="D572" s="32">
        <v>0</v>
      </c>
    </row>
    <row r="573" spans="1:4" x14ac:dyDescent="0.25">
      <c r="A573" t="s">
        <v>455</v>
      </c>
      <c r="B573" s="16" t="s">
        <v>105</v>
      </c>
      <c r="C573" s="31">
        <v>44287</v>
      </c>
      <c r="D573" s="32">
        <v>0</v>
      </c>
    </row>
    <row r="574" spans="1:4" x14ac:dyDescent="0.25">
      <c r="A574" t="s">
        <v>455</v>
      </c>
      <c r="B574" s="16" t="s">
        <v>125</v>
      </c>
      <c r="C574" s="31">
        <v>44287</v>
      </c>
      <c r="D574" s="32">
        <v>-8.92</v>
      </c>
    </row>
    <row r="575" spans="1:4" x14ac:dyDescent="0.25">
      <c r="A575" t="s">
        <v>455</v>
      </c>
      <c r="B575" s="16" t="s">
        <v>134</v>
      </c>
      <c r="C575" s="31">
        <v>44287</v>
      </c>
      <c r="D575" s="32">
        <v>44.56</v>
      </c>
    </row>
    <row r="576" spans="1:4" x14ac:dyDescent="0.25">
      <c r="A576" t="s">
        <v>455</v>
      </c>
      <c r="B576" s="16" t="s">
        <v>145</v>
      </c>
      <c r="C576" s="31">
        <v>44287</v>
      </c>
      <c r="D576" s="32">
        <v>0</v>
      </c>
    </row>
    <row r="577" spans="1:4" x14ac:dyDescent="0.25">
      <c r="A577" t="s">
        <v>455</v>
      </c>
      <c r="B577" s="16" t="s">
        <v>139</v>
      </c>
      <c r="C577" s="31">
        <v>44287</v>
      </c>
      <c r="D577" s="32">
        <v>0</v>
      </c>
    </row>
    <row r="578" spans="1:4" x14ac:dyDescent="0.25">
      <c r="A578" t="s">
        <v>455</v>
      </c>
      <c r="B578" s="16" t="s">
        <v>188</v>
      </c>
      <c r="C578" s="31">
        <v>44317</v>
      </c>
      <c r="D578" s="32">
        <v>0</v>
      </c>
    </row>
    <row r="579" spans="1:4" x14ac:dyDescent="0.25">
      <c r="A579" t="s">
        <v>455</v>
      </c>
      <c r="B579" s="16" t="s">
        <v>172</v>
      </c>
      <c r="C579" s="31">
        <v>44317</v>
      </c>
      <c r="D579" s="32">
        <v>0</v>
      </c>
    </row>
    <row r="580" spans="1:4" x14ac:dyDescent="0.25">
      <c r="A580" t="s">
        <v>455</v>
      </c>
      <c r="B580" s="16" t="s">
        <v>62</v>
      </c>
      <c r="C580" s="31">
        <v>44317</v>
      </c>
      <c r="D580" s="32">
        <v>306.12</v>
      </c>
    </row>
    <row r="581" spans="1:4" x14ac:dyDescent="0.25">
      <c r="A581" t="s">
        <v>455</v>
      </c>
      <c r="B581" s="16" t="s">
        <v>65</v>
      </c>
      <c r="C581" s="31">
        <v>44317</v>
      </c>
      <c r="D581" s="32">
        <v>517.84</v>
      </c>
    </row>
    <row r="582" spans="1:4" x14ac:dyDescent="0.25">
      <c r="A582" t="s">
        <v>455</v>
      </c>
      <c r="B582" s="16" t="s">
        <v>68</v>
      </c>
      <c r="C582" s="31">
        <v>44317</v>
      </c>
      <c r="D582" s="32">
        <v>0</v>
      </c>
    </row>
    <row r="583" spans="1:4" x14ac:dyDescent="0.25">
      <c r="A583" t="s">
        <v>455</v>
      </c>
      <c r="B583" s="16" t="s">
        <v>71</v>
      </c>
      <c r="C583" s="31">
        <v>44317</v>
      </c>
      <c r="D583" s="32">
        <v>0.15</v>
      </c>
    </row>
    <row r="584" spans="1:4" x14ac:dyDescent="0.25">
      <c r="A584" t="s">
        <v>455</v>
      </c>
      <c r="B584" s="16" t="s">
        <v>74</v>
      </c>
      <c r="C584" s="31">
        <v>44317</v>
      </c>
      <c r="D584" s="32">
        <v>420.96000000000004</v>
      </c>
    </row>
    <row r="585" spans="1:4" x14ac:dyDescent="0.25">
      <c r="A585" t="s">
        <v>455</v>
      </c>
      <c r="B585" s="16" t="s">
        <v>77</v>
      </c>
      <c r="C585" s="31">
        <v>44317</v>
      </c>
      <c r="D585" s="32">
        <v>136.78</v>
      </c>
    </row>
    <row r="586" spans="1:4" x14ac:dyDescent="0.25">
      <c r="A586" t="s">
        <v>455</v>
      </c>
      <c r="B586" s="16" t="s">
        <v>80</v>
      </c>
      <c r="C586" s="31">
        <v>44317</v>
      </c>
      <c r="D586" s="32">
        <v>476.85</v>
      </c>
    </row>
    <row r="587" spans="1:4" x14ac:dyDescent="0.25">
      <c r="A587" t="s">
        <v>455</v>
      </c>
      <c r="B587" s="16" t="s">
        <v>83</v>
      </c>
      <c r="C587" s="31">
        <v>44317</v>
      </c>
      <c r="D587" s="32">
        <v>465.55</v>
      </c>
    </row>
    <row r="588" spans="1:4" x14ac:dyDescent="0.25">
      <c r="A588" t="s">
        <v>455</v>
      </c>
      <c r="B588" s="16" t="s">
        <v>86</v>
      </c>
      <c r="C588" s="31">
        <v>44317</v>
      </c>
      <c r="D588" s="32">
        <v>449.33</v>
      </c>
    </row>
    <row r="589" spans="1:4" x14ac:dyDescent="0.25">
      <c r="A589" t="s">
        <v>455</v>
      </c>
      <c r="B589" s="16" t="s">
        <v>91</v>
      </c>
      <c r="C589" s="31">
        <v>44317</v>
      </c>
      <c r="D589" s="32">
        <v>166.79999999999998</v>
      </c>
    </row>
    <row r="590" spans="1:4" x14ac:dyDescent="0.25">
      <c r="A590" t="s">
        <v>455</v>
      </c>
      <c r="B590" s="16" t="s">
        <v>102</v>
      </c>
      <c r="C590" s="31">
        <v>44317</v>
      </c>
      <c r="D590" s="32">
        <v>0</v>
      </c>
    </row>
    <row r="591" spans="1:4" x14ac:dyDescent="0.25">
      <c r="A591" t="s">
        <v>455</v>
      </c>
      <c r="B591" s="16" t="s">
        <v>105</v>
      </c>
      <c r="C591" s="31">
        <v>44317</v>
      </c>
      <c r="D591" s="32">
        <v>0</v>
      </c>
    </row>
    <row r="592" spans="1:4" x14ac:dyDescent="0.25">
      <c r="A592" t="s">
        <v>455</v>
      </c>
      <c r="B592" s="16" t="s">
        <v>125</v>
      </c>
      <c r="C592" s="31">
        <v>44317</v>
      </c>
      <c r="D592" s="32">
        <v>-8.92</v>
      </c>
    </row>
    <row r="593" spans="1:4" x14ac:dyDescent="0.25">
      <c r="A593" t="s">
        <v>455</v>
      </c>
      <c r="B593" s="16" t="s">
        <v>134</v>
      </c>
      <c r="C593" s="31">
        <v>44317</v>
      </c>
      <c r="D593" s="32">
        <v>44.64</v>
      </c>
    </row>
    <row r="594" spans="1:4" x14ac:dyDescent="0.25">
      <c r="A594" t="s">
        <v>455</v>
      </c>
      <c r="B594" s="16" t="s">
        <v>145</v>
      </c>
      <c r="C594" s="31">
        <v>44317</v>
      </c>
      <c r="D594" s="32">
        <v>0</v>
      </c>
    </row>
    <row r="595" spans="1:4" x14ac:dyDescent="0.25">
      <c r="A595" t="s">
        <v>455</v>
      </c>
      <c r="B595" s="16" t="s">
        <v>139</v>
      </c>
      <c r="C595" s="31">
        <v>44317</v>
      </c>
      <c r="D595" s="32">
        <v>0</v>
      </c>
    </row>
    <row r="596" spans="1:4" x14ac:dyDescent="0.25">
      <c r="A596" t="s">
        <v>455</v>
      </c>
      <c r="B596" s="16" t="s">
        <v>188</v>
      </c>
      <c r="C596" s="31">
        <v>44348</v>
      </c>
      <c r="D596" s="32">
        <v>0</v>
      </c>
    </row>
    <row r="597" spans="1:4" x14ac:dyDescent="0.25">
      <c r="A597" t="s">
        <v>455</v>
      </c>
      <c r="B597" s="16" t="s">
        <v>172</v>
      </c>
      <c r="C597" s="31">
        <v>44348</v>
      </c>
      <c r="D597" s="32">
        <v>0</v>
      </c>
    </row>
    <row r="598" spans="1:4" x14ac:dyDescent="0.25">
      <c r="A598" t="s">
        <v>455</v>
      </c>
      <c r="B598" s="16" t="s">
        <v>62</v>
      </c>
      <c r="C598" s="31">
        <v>44348</v>
      </c>
      <c r="D598" s="32">
        <v>306.12</v>
      </c>
    </row>
    <row r="599" spans="1:4" x14ac:dyDescent="0.25">
      <c r="A599" t="s">
        <v>455</v>
      </c>
      <c r="B599" s="16" t="s">
        <v>65</v>
      </c>
      <c r="C599" s="31">
        <v>44348</v>
      </c>
      <c r="D599" s="32">
        <v>517.84</v>
      </c>
    </row>
    <row r="600" spans="1:4" x14ac:dyDescent="0.25">
      <c r="A600" t="s">
        <v>455</v>
      </c>
      <c r="B600" s="16" t="s">
        <v>68</v>
      </c>
      <c r="C600" s="31">
        <v>44348</v>
      </c>
      <c r="D600" s="32">
        <v>0</v>
      </c>
    </row>
    <row r="601" spans="1:4" x14ac:dyDescent="0.25">
      <c r="A601" t="s">
        <v>455</v>
      </c>
      <c r="B601" s="16" t="s">
        <v>71</v>
      </c>
      <c r="C601" s="31">
        <v>44348</v>
      </c>
      <c r="D601" s="32">
        <v>0.15</v>
      </c>
    </row>
    <row r="602" spans="1:4" x14ac:dyDescent="0.25">
      <c r="A602" t="s">
        <v>455</v>
      </c>
      <c r="B602" s="16" t="s">
        <v>74</v>
      </c>
      <c r="C602" s="31">
        <v>44348</v>
      </c>
      <c r="D602" s="32">
        <v>420.96000000000004</v>
      </c>
    </row>
    <row r="603" spans="1:4" x14ac:dyDescent="0.25">
      <c r="A603" t="s">
        <v>455</v>
      </c>
      <c r="B603" s="16" t="s">
        <v>77</v>
      </c>
      <c r="C603" s="31">
        <v>44348</v>
      </c>
      <c r="D603" s="32">
        <v>136.78</v>
      </c>
    </row>
    <row r="604" spans="1:4" x14ac:dyDescent="0.25">
      <c r="A604" t="s">
        <v>455</v>
      </c>
      <c r="B604" s="16" t="s">
        <v>80</v>
      </c>
      <c r="C604" s="31">
        <v>44348</v>
      </c>
      <c r="D604" s="32">
        <v>476.85</v>
      </c>
    </row>
    <row r="605" spans="1:4" x14ac:dyDescent="0.25">
      <c r="A605" t="s">
        <v>455</v>
      </c>
      <c r="B605" s="16" t="s">
        <v>83</v>
      </c>
      <c r="C605" s="31">
        <v>44348</v>
      </c>
      <c r="D605" s="32">
        <v>465.55</v>
      </c>
    </row>
    <row r="606" spans="1:4" x14ac:dyDescent="0.25">
      <c r="A606" t="s">
        <v>455</v>
      </c>
      <c r="B606" s="16" t="s">
        <v>86</v>
      </c>
      <c r="C606" s="31">
        <v>44348</v>
      </c>
      <c r="D606" s="32">
        <v>449.33</v>
      </c>
    </row>
    <row r="607" spans="1:4" x14ac:dyDescent="0.25">
      <c r="A607" t="s">
        <v>455</v>
      </c>
      <c r="B607" s="16" t="s">
        <v>91</v>
      </c>
      <c r="C607" s="31">
        <v>44348</v>
      </c>
      <c r="D607" s="32">
        <v>166.79999999999998</v>
      </c>
    </row>
    <row r="608" spans="1:4" x14ac:dyDescent="0.25">
      <c r="A608" t="s">
        <v>455</v>
      </c>
      <c r="B608" s="16" t="s">
        <v>102</v>
      </c>
      <c r="C608" s="31">
        <v>44348</v>
      </c>
      <c r="D608" s="32">
        <v>0</v>
      </c>
    </row>
    <row r="609" spans="1:4" x14ac:dyDescent="0.25">
      <c r="A609" t="s">
        <v>455</v>
      </c>
      <c r="B609" s="16" t="s">
        <v>105</v>
      </c>
      <c r="C609" s="31">
        <v>44348</v>
      </c>
      <c r="D609" s="32">
        <v>0</v>
      </c>
    </row>
    <row r="610" spans="1:4" x14ac:dyDescent="0.25">
      <c r="A610" t="s">
        <v>455</v>
      </c>
      <c r="B610" s="16" t="s">
        <v>125</v>
      </c>
      <c r="C610" s="31">
        <v>44348</v>
      </c>
      <c r="D610" s="32">
        <v>-8.92</v>
      </c>
    </row>
    <row r="611" spans="1:4" x14ac:dyDescent="0.25">
      <c r="A611" t="s">
        <v>455</v>
      </c>
      <c r="B611" s="16" t="s">
        <v>134</v>
      </c>
      <c r="C611" s="31">
        <v>44348</v>
      </c>
      <c r="D611" s="32">
        <v>44.79</v>
      </c>
    </row>
    <row r="612" spans="1:4" x14ac:dyDescent="0.25">
      <c r="A612" t="s">
        <v>455</v>
      </c>
      <c r="B612" s="16" t="s">
        <v>145</v>
      </c>
      <c r="C612" s="31">
        <v>44348</v>
      </c>
      <c r="D612" s="32">
        <v>0</v>
      </c>
    </row>
    <row r="613" spans="1:4" x14ac:dyDescent="0.25">
      <c r="A613" t="s">
        <v>455</v>
      </c>
      <c r="B613" s="16" t="s">
        <v>139</v>
      </c>
      <c r="C613" s="31">
        <v>44348</v>
      </c>
      <c r="D613" s="32">
        <v>0</v>
      </c>
    </row>
    <row r="614" spans="1:4" x14ac:dyDescent="0.25">
      <c r="A614" t="s">
        <v>455</v>
      </c>
      <c r="B614" s="16" t="s">
        <v>188</v>
      </c>
      <c r="C614" s="31">
        <v>44378</v>
      </c>
      <c r="D614" s="32">
        <v>0</v>
      </c>
    </row>
    <row r="615" spans="1:4" x14ac:dyDescent="0.25">
      <c r="A615" t="s">
        <v>455</v>
      </c>
      <c r="B615" s="16" t="s">
        <v>172</v>
      </c>
      <c r="C615" s="31">
        <v>44378</v>
      </c>
      <c r="D615" s="32">
        <v>0</v>
      </c>
    </row>
    <row r="616" spans="1:4" x14ac:dyDescent="0.25">
      <c r="A616" t="s">
        <v>455</v>
      </c>
      <c r="B616" s="16" t="s">
        <v>62</v>
      </c>
      <c r="C616" s="31">
        <v>44378</v>
      </c>
      <c r="D616" s="32">
        <v>315.08</v>
      </c>
    </row>
    <row r="617" spans="1:4" x14ac:dyDescent="0.25">
      <c r="A617" t="s">
        <v>455</v>
      </c>
      <c r="B617" s="16" t="s">
        <v>65</v>
      </c>
      <c r="C617" s="31">
        <v>44378</v>
      </c>
      <c r="D617" s="32">
        <v>517.84</v>
      </c>
    </row>
    <row r="618" spans="1:4" x14ac:dyDescent="0.25">
      <c r="A618" t="s">
        <v>455</v>
      </c>
      <c r="B618" s="16" t="s">
        <v>68</v>
      </c>
      <c r="C618" s="31">
        <v>44378</v>
      </c>
      <c r="D618" s="32">
        <v>0</v>
      </c>
    </row>
    <row r="619" spans="1:4" x14ac:dyDescent="0.25">
      <c r="A619" t="s">
        <v>455</v>
      </c>
      <c r="B619" s="16" t="s">
        <v>71</v>
      </c>
      <c r="C619" s="31">
        <v>44378</v>
      </c>
      <c r="D619" s="32">
        <v>0.15</v>
      </c>
    </row>
    <row r="620" spans="1:4" x14ac:dyDescent="0.25">
      <c r="A620" t="s">
        <v>455</v>
      </c>
      <c r="B620" s="16" t="s">
        <v>74</v>
      </c>
      <c r="C620" s="31">
        <v>44378</v>
      </c>
      <c r="D620" s="32">
        <v>420.96000000000004</v>
      </c>
    </row>
    <row r="621" spans="1:4" x14ac:dyDescent="0.25">
      <c r="A621" t="s">
        <v>455</v>
      </c>
      <c r="B621" s="16" t="s">
        <v>77</v>
      </c>
      <c r="C621" s="31">
        <v>44378</v>
      </c>
      <c r="D621" s="32">
        <v>136.78</v>
      </c>
    </row>
    <row r="622" spans="1:4" x14ac:dyDescent="0.25">
      <c r="A622" t="s">
        <v>455</v>
      </c>
      <c r="B622" s="16" t="s">
        <v>80</v>
      </c>
      <c r="C622" s="31">
        <v>44378</v>
      </c>
      <c r="D622" s="32">
        <v>476.85</v>
      </c>
    </row>
    <row r="623" spans="1:4" x14ac:dyDescent="0.25">
      <c r="A623" t="s">
        <v>455</v>
      </c>
      <c r="B623" s="16" t="s">
        <v>83</v>
      </c>
      <c r="C623" s="31">
        <v>44378</v>
      </c>
      <c r="D623" s="32">
        <v>465.55</v>
      </c>
    </row>
    <row r="624" spans="1:4" x14ac:dyDescent="0.25">
      <c r="A624" t="s">
        <v>455</v>
      </c>
      <c r="B624" s="16" t="s">
        <v>86</v>
      </c>
      <c r="C624" s="31">
        <v>44378</v>
      </c>
      <c r="D624" s="32">
        <v>449.33</v>
      </c>
    </row>
    <row r="625" spans="1:4" x14ac:dyDescent="0.25">
      <c r="A625" t="s">
        <v>455</v>
      </c>
      <c r="B625" s="16" t="s">
        <v>91</v>
      </c>
      <c r="C625" s="31">
        <v>44378</v>
      </c>
      <c r="D625" s="32">
        <v>167.58</v>
      </c>
    </row>
    <row r="626" spans="1:4" x14ac:dyDescent="0.25">
      <c r="A626" t="s">
        <v>455</v>
      </c>
      <c r="B626" s="16" t="s">
        <v>102</v>
      </c>
      <c r="C626" s="31">
        <v>44378</v>
      </c>
      <c r="D626" s="32">
        <v>0</v>
      </c>
    </row>
    <row r="627" spans="1:4" x14ac:dyDescent="0.25">
      <c r="A627" t="s">
        <v>455</v>
      </c>
      <c r="B627" s="16" t="s">
        <v>105</v>
      </c>
      <c r="C627" s="31">
        <v>44378</v>
      </c>
      <c r="D627" s="32">
        <v>0</v>
      </c>
    </row>
    <row r="628" spans="1:4" x14ac:dyDescent="0.25">
      <c r="A628" t="s">
        <v>455</v>
      </c>
      <c r="B628" s="16" t="s">
        <v>125</v>
      </c>
      <c r="C628" s="31">
        <v>44378</v>
      </c>
      <c r="D628" s="32">
        <v>-8.92</v>
      </c>
    </row>
    <row r="629" spans="1:4" x14ac:dyDescent="0.25">
      <c r="A629" t="s">
        <v>455</v>
      </c>
      <c r="B629" s="16" t="s">
        <v>134</v>
      </c>
      <c r="C629" s="31">
        <v>44378</v>
      </c>
      <c r="D629" s="32">
        <v>44.79</v>
      </c>
    </row>
    <row r="630" spans="1:4" x14ac:dyDescent="0.25">
      <c r="A630" t="s">
        <v>455</v>
      </c>
      <c r="B630" s="16" t="s">
        <v>145</v>
      </c>
      <c r="C630" s="31">
        <v>44378</v>
      </c>
      <c r="D630" s="32">
        <v>0</v>
      </c>
    </row>
    <row r="631" spans="1:4" x14ac:dyDescent="0.25">
      <c r="A631" t="s">
        <v>455</v>
      </c>
      <c r="B631" s="16" t="s">
        <v>139</v>
      </c>
      <c r="C631" s="31">
        <v>44378</v>
      </c>
      <c r="D631" s="32">
        <v>0</v>
      </c>
    </row>
    <row r="632" spans="1:4" x14ac:dyDescent="0.25">
      <c r="A632" t="s">
        <v>455</v>
      </c>
      <c r="B632" s="16" t="s">
        <v>188</v>
      </c>
      <c r="C632" s="31">
        <v>44409</v>
      </c>
      <c r="D632" s="32">
        <v>0</v>
      </c>
    </row>
    <row r="633" spans="1:4" x14ac:dyDescent="0.25">
      <c r="A633" t="s">
        <v>455</v>
      </c>
      <c r="B633" s="16" t="s">
        <v>172</v>
      </c>
      <c r="C633" s="31">
        <v>44409</v>
      </c>
      <c r="D633" s="32">
        <v>0</v>
      </c>
    </row>
    <row r="634" spans="1:4" x14ac:dyDescent="0.25">
      <c r="A634" t="s">
        <v>455</v>
      </c>
      <c r="B634" s="16" t="s">
        <v>62</v>
      </c>
      <c r="C634" s="31">
        <v>44409</v>
      </c>
      <c r="D634" s="32">
        <v>315.08</v>
      </c>
    </row>
    <row r="635" spans="1:4" x14ac:dyDescent="0.25">
      <c r="A635" t="s">
        <v>455</v>
      </c>
      <c r="B635" s="16" t="s">
        <v>65</v>
      </c>
      <c r="C635" s="31">
        <v>44409</v>
      </c>
      <c r="D635" s="32">
        <v>517.84</v>
      </c>
    </row>
    <row r="636" spans="1:4" x14ac:dyDescent="0.25">
      <c r="A636" t="s">
        <v>455</v>
      </c>
      <c r="B636" s="16" t="s">
        <v>68</v>
      </c>
      <c r="C636" s="31">
        <v>44409</v>
      </c>
      <c r="D636" s="32">
        <v>0</v>
      </c>
    </row>
    <row r="637" spans="1:4" x14ac:dyDescent="0.25">
      <c r="A637" t="s">
        <v>455</v>
      </c>
      <c r="B637" s="16" t="s">
        <v>71</v>
      </c>
      <c r="C637" s="31">
        <v>44409</v>
      </c>
      <c r="D637" s="32">
        <v>0.15</v>
      </c>
    </row>
    <row r="638" spans="1:4" x14ac:dyDescent="0.25">
      <c r="A638" t="s">
        <v>455</v>
      </c>
      <c r="B638" s="16" t="s">
        <v>74</v>
      </c>
      <c r="C638" s="31">
        <v>44409</v>
      </c>
      <c r="D638" s="32">
        <v>420.96000000000004</v>
      </c>
    </row>
    <row r="639" spans="1:4" x14ac:dyDescent="0.25">
      <c r="A639" t="s">
        <v>455</v>
      </c>
      <c r="B639" s="16" t="s">
        <v>77</v>
      </c>
      <c r="C639" s="31">
        <v>44409</v>
      </c>
      <c r="D639" s="32">
        <v>136.78</v>
      </c>
    </row>
    <row r="640" spans="1:4" x14ac:dyDescent="0.25">
      <c r="A640" t="s">
        <v>455</v>
      </c>
      <c r="B640" s="16" t="s">
        <v>80</v>
      </c>
      <c r="C640" s="31">
        <v>44409</v>
      </c>
      <c r="D640" s="32">
        <v>476.85</v>
      </c>
    </row>
    <row r="641" spans="1:4" x14ac:dyDescent="0.25">
      <c r="A641" t="s">
        <v>455</v>
      </c>
      <c r="B641" s="16" t="s">
        <v>83</v>
      </c>
      <c r="C641" s="31">
        <v>44409</v>
      </c>
      <c r="D641" s="32">
        <v>465.55</v>
      </c>
    </row>
    <row r="642" spans="1:4" x14ac:dyDescent="0.25">
      <c r="A642" t="s">
        <v>455</v>
      </c>
      <c r="B642" s="16" t="s">
        <v>86</v>
      </c>
      <c r="C642" s="31">
        <v>44409</v>
      </c>
      <c r="D642" s="32">
        <v>449.33</v>
      </c>
    </row>
    <row r="643" spans="1:4" x14ac:dyDescent="0.25">
      <c r="A643" t="s">
        <v>455</v>
      </c>
      <c r="B643" s="16" t="s">
        <v>91</v>
      </c>
      <c r="C643" s="31">
        <v>44409</v>
      </c>
      <c r="D643" s="32">
        <v>167.58</v>
      </c>
    </row>
    <row r="644" spans="1:4" x14ac:dyDescent="0.25">
      <c r="A644" t="s">
        <v>455</v>
      </c>
      <c r="B644" s="16" t="s">
        <v>102</v>
      </c>
      <c r="C644" s="31">
        <v>44409</v>
      </c>
      <c r="D644" s="32">
        <v>0</v>
      </c>
    </row>
    <row r="645" spans="1:4" x14ac:dyDescent="0.25">
      <c r="A645" t="s">
        <v>455</v>
      </c>
      <c r="B645" s="16" t="s">
        <v>105</v>
      </c>
      <c r="C645" s="31">
        <v>44409</v>
      </c>
      <c r="D645" s="32">
        <v>0</v>
      </c>
    </row>
    <row r="646" spans="1:4" x14ac:dyDescent="0.25">
      <c r="A646" t="s">
        <v>455</v>
      </c>
      <c r="B646" s="16" t="s">
        <v>125</v>
      </c>
      <c r="C646" s="31">
        <v>44409</v>
      </c>
      <c r="D646" s="32">
        <v>-8.92</v>
      </c>
    </row>
    <row r="647" spans="1:4" x14ac:dyDescent="0.25">
      <c r="A647" t="s">
        <v>455</v>
      </c>
      <c r="B647" s="16" t="s">
        <v>134</v>
      </c>
      <c r="C647" s="31">
        <v>44409</v>
      </c>
      <c r="D647" s="32">
        <v>44.79</v>
      </c>
    </row>
    <row r="648" spans="1:4" x14ac:dyDescent="0.25">
      <c r="A648" t="s">
        <v>455</v>
      </c>
      <c r="B648" s="16" t="s">
        <v>145</v>
      </c>
      <c r="C648" s="31">
        <v>44409</v>
      </c>
      <c r="D648" s="32">
        <v>0</v>
      </c>
    </row>
    <row r="649" spans="1:4" x14ac:dyDescent="0.25">
      <c r="A649" t="s">
        <v>455</v>
      </c>
      <c r="B649" s="16" t="s">
        <v>139</v>
      </c>
      <c r="C649" s="31">
        <v>44409</v>
      </c>
      <c r="D649" s="32">
        <v>0</v>
      </c>
    </row>
    <row r="650" spans="1:4" x14ac:dyDescent="0.25">
      <c r="A650" t="s">
        <v>455</v>
      </c>
      <c r="B650" s="16" t="s">
        <v>188</v>
      </c>
      <c r="C650" s="31">
        <v>44440</v>
      </c>
      <c r="D650" s="32">
        <v>0</v>
      </c>
    </row>
    <row r="651" spans="1:4" x14ac:dyDescent="0.25">
      <c r="A651" t="s">
        <v>455</v>
      </c>
      <c r="B651" s="16" t="s">
        <v>172</v>
      </c>
      <c r="C651" s="31">
        <v>44440</v>
      </c>
      <c r="D651" s="32">
        <v>0</v>
      </c>
    </row>
    <row r="652" spans="1:4" x14ac:dyDescent="0.25">
      <c r="A652" t="s">
        <v>455</v>
      </c>
      <c r="B652" s="16" t="s">
        <v>62</v>
      </c>
      <c r="C652" s="31">
        <v>44440</v>
      </c>
      <c r="D652" s="32">
        <v>315.08</v>
      </c>
    </row>
    <row r="653" spans="1:4" x14ac:dyDescent="0.25">
      <c r="A653" t="s">
        <v>455</v>
      </c>
      <c r="B653" s="16" t="s">
        <v>65</v>
      </c>
      <c r="C653" s="31">
        <v>44440</v>
      </c>
      <c r="D653" s="32">
        <v>517.84</v>
      </c>
    </row>
    <row r="654" spans="1:4" x14ac:dyDescent="0.25">
      <c r="A654" t="s">
        <v>455</v>
      </c>
      <c r="B654" s="16" t="s">
        <v>68</v>
      </c>
      <c r="C654" s="31">
        <v>44440</v>
      </c>
      <c r="D654" s="32">
        <v>0</v>
      </c>
    </row>
    <row r="655" spans="1:4" x14ac:dyDescent="0.25">
      <c r="A655" t="s">
        <v>455</v>
      </c>
      <c r="B655" s="16" t="s">
        <v>71</v>
      </c>
      <c r="C655" s="31">
        <v>44440</v>
      </c>
      <c r="D655" s="32">
        <v>0.15</v>
      </c>
    </row>
    <row r="656" spans="1:4" x14ac:dyDescent="0.25">
      <c r="A656" t="s">
        <v>455</v>
      </c>
      <c r="B656" s="16" t="s">
        <v>74</v>
      </c>
      <c r="C656" s="31">
        <v>44440</v>
      </c>
      <c r="D656" s="32">
        <v>420.96000000000004</v>
      </c>
    </row>
    <row r="657" spans="1:4" x14ac:dyDescent="0.25">
      <c r="A657" t="s">
        <v>455</v>
      </c>
      <c r="B657" s="16" t="s">
        <v>77</v>
      </c>
      <c r="C657" s="31">
        <v>44440</v>
      </c>
      <c r="D657" s="32">
        <v>136.78</v>
      </c>
    </row>
    <row r="658" spans="1:4" x14ac:dyDescent="0.25">
      <c r="A658" t="s">
        <v>455</v>
      </c>
      <c r="B658" s="16" t="s">
        <v>80</v>
      </c>
      <c r="C658" s="31">
        <v>44440</v>
      </c>
      <c r="D658" s="32">
        <v>476.85</v>
      </c>
    </row>
    <row r="659" spans="1:4" x14ac:dyDescent="0.25">
      <c r="A659" t="s">
        <v>455</v>
      </c>
      <c r="B659" s="16" t="s">
        <v>83</v>
      </c>
      <c r="C659" s="31">
        <v>44440</v>
      </c>
      <c r="D659" s="32">
        <v>465.55</v>
      </c>
    </row>
    <row r="660" spans="1:4" x14ac:dyDescent="0.25">
      <c r="A660" t="s">
        <v>455</v>
      </c>
      <c r="B660" s="16" t="s">
        <v>86</v>
      </c>
      <c r="C660" s="31">
        <v>44440</v>
      </c>
      <c r="D660" s="32">
        <v>449.33</v>
      </c>
    </row>
    <row r="661" spans="1:4" x14ac:dyDescent="0.25">
      <c r="A661" t="s">
        <v>455</v>
      </c>
      <c r="B661" s="16" t="s">
        <v>91</v>
      </c>
      <c r="C661" s="31">
        <v>44440</v>
      </c>
      <c r="D661" s="32">
        <v>167.58</v>
      </c>
    </row>
    <row r="662" spans="1:4" x14ac:dyDescent="0.25">
      <c r="A662" t="s">
        <v>455</v>
      </c>
      <c r="B662" s="16" t="s">
        <v>102</v>
      </c>
      <c r="C662" s="31">
        <v>44440</v>
      </c>
      <c r="D662" s="32">
        <v>0</v>
      </c>
    </row>
    <row r="663" spans="1:4" x14ac:dyDescent="0.25">
      <c r="A663" t="s">
        <v>455</v>
      </c>
      <c r="B663" s="16" t="s">
        <v>105</v>
      </c>
      <c r="C663" s="31">
        <v>44440</v>
      </c>
      <c r="D663" s="32">
        <v>0</v>
      </c>
    </row>
    <row r="664" spans="1:4" x14ac:dyDescent="0.25">
      <c r="A664" t="s">
        <v>455</v>
      </c>
      <c r="B664" s="16" t="s">
        <v>125</v>
      </c>
      <c r="C664" s="31">
        <v>44440</v>
      </c>
      <c r="D664" s="32">
        <v>-8.92</v>
      </c>
    </row>
    <row r="665" spans="1:4" x14ac:dyDescent="0.25">
      <c r="A665" t="s">
        <v>455</v>
      </c>
      <c r="B665" s="16" t="s">
        <v>134</v>
      </c>
      <c r="C665" s="31">
        <v>44440</v>
      </c>
      <c r="D665" s="32">
        <v>44.79</v>
      </c>
    </row>
    <row r="666" spans="1:4" x14ac:dyDescent="0.25">
      <c r="A666" t="s">
        <v>455</v>
      </c>
      <c r="B666" s="16" t="s">
        <v>145</v>
      </c>
      <c r="C666" s="31">
        <v>44440</v>
      </c>
      <c r="D666" s="32">
        <v>0</v>
      </c>
    </row>
    <row r="667" spans="1:4" x14ac:dyDescent="0.25">
      <c r="A667" t="s">
        <v>455</v>
      </c>
      <c r="B667" s="16" t="s">
        <v>139</v>
      </c>
      <c r="C667" s="31">
        <v>44440</v>
      </c>
      <c r="D667" s="32">
        <v>0</v>
      </c>
    </row>
    <row r="668" spans="1:4" x14ac:dyDescent="0.25">
      <c r="A668" t="s">
        <v>455</v>
      </c>
      <c r="B668" s="16" t="s">
        <v>188</v>
      </c>
      <c r="C668" s="31">
        <v>44470</v>
      </c>
      <c r="D668" s="32">
        <v>0</v>
      </c>
    </row>
    <row r="669" spans="1:4" x14ac:dyDescent="0.25">
      <c r="A669" t="s">
        <v>455</v>
      </c>
      <c r="B669" s="16" t="s">
        <v>172</v>
      </c>
      <c r="C669" s="31">
        <v>44470</v>
      </c>
      <c r="D669" s="32">
        <v>0</v>
      </c>
    </row>
    <row r="670" spans="1:4" x14ac:dyDescent="0.25">
      <c r="A670" t="s">
        <v>455</v>
      </c>
      <c r="B670" s="16" t="s">
        <v>62</v>
      </c>
      <c r="C670" s="31">
        <v>44470</v>
      </c>
      <c r="D670" s="32">
        <v>339.71000000000004</v>
      </c>
    </row>
    <row r="671" spans="1:4" x14ac:dyDescent="0.25">
      <c r="A671" t="s">
        <v>455</v>
      </c>
      <c r="B671" s="16" t="s">
        <v>65</v>
      </c>
      <c r="C671" s="31">
        <v>44470</v>
      </c>
      <c r="D671" s="32">
        <v>517.84</v>
      </c>
    </row>
    <row r="672" spans="1:4" x14ac:dyDescent="0.25">
      <c r="A672" t="s">
        <v>455</v>
      </c>
      <c r="B672" s="16" t="s">
        <v>68</v>
      </c>
      <c r="C672" s="31">
        <v>44470</v>
      </c>
      <c r="D672" s="32">
        <v>0</v>
      </c>
    </row>
    <row r="673" spans="1:4" x14ac:dyDescent="0.25">
      <c r="A673" t="s">
        <v>455</v>
      </c>
      <c r="B673" s="16" t="s">
        <v>71</v>
      </c>
      <c r="C673" s="31">
        <v>44470</v>
      </c>
      <c r="D673" s="32">
        <v>0.15</v>
      </c>
    </row>
    <row r="674" spans="1:4" x14ac:dyDescent="0.25">
      <c r="A674" t="s">
        <v>455</v>
      </c>
      <c r="B674" s="16" t="s">
        <v>74</v>
      </c>
      <c r="C674" s="31">
        <v>44470</v>
      </c>
      <c r="D674" s="32">
        <v>420.96000000000004</v>
      </c>
    </row>
    <row r="675" spans="1:4" x14ac:dyDescent="0.25">
      <c r="A675" t="s">
        <v>455</v>
      </c>
      <c r="B675" s="16" t="s">
        <v>77</v>
      </c>
      <c r="C675" s="31">
        <v>44470</v>
      </c>
      <c r="D675" s="32">
        <v>136.78</v>
      </c>
    </row>
    <row r="676" spans="1:4" x14ac:dyDescent="0.25">
      <c r="A676" t="s">
        <v>455</v>
      </c>
      <c r="B676" s="16" t="s">
        <v>80</v>
      </c>
      <c r="C676" s="31">
        <v>44470</v>
      </c>
      <c r="D676" s="32">
        <v>476.85</v>
      </c>
    </row>
    <row r="677" spans="1:4" x14ac:dyDescent="0.25">
      <c r="A677" t="s">
        <v>455</v>
      </c>
      <c r="B677" s="16" t="s">
        <v>83</v>
      </c>
      <c r="C677" s="31">
        <v>44470</v>
      </c>
      <c r="D677" s="32">
        <v>465.55</v>
      </c>
    </row>
    <row r="678" spans="1:4" x14ac:dyDescent="0.25">
      <c r="A678" t="s">
        <v>455</v>
      </c>
      <c r="B678" s="16" t="s">
        <v>86</v>
      </c>
      <c r="C678" s="31">
        <v>44470</v>
      </c>
      <c r="D678" s="32">
        <v>449.33</v>
      </c>
    </row>
    <row r="679" spans="1:4" x14ac:dyDescent="0.25">
      <c r="A679" t="s">
        <v>455</v>
      </c>
      <c r="B679" s="16" t="s">
        <v>91</v>
      </c>
      <c r="C679" s="31">
        <v>44470</v>
      </c>
      <c r="D679" s="32">
        <v>168.67000000000002</v>
      </c>
    </row>
    <row r="680" spans="1:4" x14ac:dyDescent="0.25">
      <c r="A680" t="s">
        <v>455</v>
      </c>
      <c r="B680" s="16" t="s">
        <v>102</v>
      </c>
      <c r="C680" s="31">
        <v>44470</v>
      </c>
      <c r="D680" s="32">
        <v>0</v>
      </c>
    </row>
    <row r="681" spans="1:4" x14ac:dyDescent="0.25">
      <c r="A681" t="s">
        <v>455</v>
      </c>
      <c r="B681" s="16" t="s">
        <v>105</v>
      </c>
      <c r="C681" s="31">
        <v>44470</v>
      </c>
      <c r="D681" s="32">
        <v>0</v>
      </c>
    </row>
    <row r="682" spans="1:4" x14ac:dyDescent="0.25">
      <c r="A682" t="s">
        <v>455</v>
      </c>
      <c r="B682" s="16" t="s">
        <v>125</v>
      </c>
      <c r="C682" s="31">
        <v>44470</v>
      </c>
      <c r="D682" s="32">
        <v>-8.92</v>
      </c>
    </row>
    <row r="683" spans="1:4" x14ac:dyDescent="0.25">
      <c r="A683" t="s">
        <v>455</v>
      </c>
      <c r="B683" s="16" t="s">
        <v>134</v>
      </c>
      <c r="C683" s="31">
        <v>44470</v>
      </c>
      <c r="D683" s="32">
        <v>44.82</v>
      </c>
    </row>
    <row r="684" spans="1:4" x14ac:dyDescent="0.25">
      <c r="A684" t="s">
        <v>455</v>
      </c>
      <c r="B684" s="16" t="s">
        <v>145</v>
      </c>
      <c r="C684" s="31">
        <v>44470</v>
      </c>
      <c r="D684" s="32">
        <v>0</v>
      </c>
    </row>
    <row r="685" spans="1:4" x14ac:dyDescent="0.25">
      <c r="A685" t="s">
        <v>455</v>
      </c>
      <c r="B685" s="16" t="s">
        <v>139</v>
      </c>
      <c r="C685" s="31">
        <v>44470</v>
      </c>
      <c r="D685" s="32">
        <v>0</v>
      </c>
    </row>
    <row r="686" spans="1:4" x14ac:dyDescent="0.25">
      <c r="A686" t="s">
        <v>455</v>
      </c>
      <c r="B686" s="16" t="s">
        <v>188</v>
      </c>
      <c r="C686" s="31">
        <v>44501</v>
      </c>
      <c r="D686" s="32">
        <v>0</v>
      </c>
    </row>
    <row r="687" spans="1:4" x14ac:dyDescent="0.25">
      <c r="A687" t="s">
        <v>455</v>
      </c>
      <c r="B687" s="16" t="s">
        <v>172</v>
      </c>
      <c r="C687" s="31">
        <v>44501</v>
      </c>
      <c r="D687" s="32">
        <v>0</v>
      </c>
    </row>
    <row r="688" spans="1:4" x14ac:dyDescent="0.25">
      <c r="A688" t="s">
        <v>455</v>
      </c>
      <c r="B688" s="16" t="s">
        <v>62</v>
      </c>
      <c r="C688" s="31">
        <v>44501</v>
      </c>
      <c r="D688" s="32">
        <v>375.32</v>
      </c>
    </row>
    <row r="689" spans="1:4" x14ac:dyDescent="0.25">
      <c r="A689" t="s">
        <v>455</v>
      </c>
      <c r="B689" s="16" t="s">
        <v>65</v>
      </c>
      <c r="C689" s="31">
        <v>44501</v>
      </c>
      <c r="D689" s="32">
        <v>517.84</v>
      </c>
    </row>
    <row r="690" spans="1:4" x14ac:dyDescent="0.25">
      <c r="A690" t="s">
        <v>455</v>
      </c>
      <c r="B690" s="16" t="s">
        <v>68</v>
      </c>
      <c r="C690" s="31">
        <v>44501</v>
      </c>
      <c r="D690" s="32">
        <v>0</v>
      </c>
    </row>
    <row r="691" spans="1:4" x14ac:dyDescent="0.25">
      <c r="A691" t="s">
        <v>455</v>
      </c>
      <c r="B691" s="16" t="s">
        <v>71</v>
      </c>
      <c r="C691" s="31">
        <v>44501</v>
      </c>
      <c r="D691" s="32">
        <v>0.15</v>
      </c>
    </row>
    <row r="692" spans="1:4" x14ac:dyDescent="0.25">
      <c r="A692" t="s">
        <v>455</v>
      </c>
      <c r="B692" s="16" t="s">
        <v>74</v>
      </c>
      <c r="C692" s="31">
        <v>44501</v>
      </c>
      <c r="D692" s="32">
        <v>420.96000000000004</v>
      </c>
    </row>
    <row r="693" spans="1:4" x14ac:dyDescent="0.25">
      <c r="A693" t="s">
        <v>455</v>
      </c>
      <c r="B693" s="16" t="s">
        <v>77</v>
      </c>
      <c r="C693" s="31">
        <v>44501</v>
      </c>
      <c r="D693" s="32">
        <v>136.78</v>
      </c>
    </row>
    <row r="694" spans="1:4" x14ac:dyDescent="0.25">
      <c r="A694" t="s">
        <v>455</v>
      </c>
      <c r="B694" s="16" t="s">
        <v>80</v>
      </c>
      <c r="C694" s="31">
        <v>44501</v>
      </c>
      <c r="D694" s="32">
        <v>476.85</v>
      </c>
    </row>
    <row r="695" spans="1:4" x14ac:dyDescent="0.25">
      <c r="A695" t="s">
        <v>455</v>
      </c>
      <c r="B695" s="16" t="s">
        <v>83</v>
      </c>
      <c r="C695" s="31">
        <v>44501</v>
      </c>
      <c r="D695" s="32">
        <v>465.55</v>
      </c>
    </row>
    <row r="696" spans="1:4" x14ac:dyDescent="0.25">
      <c r="A696" t="s">
        <v>455</v>
      </c>
      <c r="B696" s="16" t="s">
        <v>86</v>
      </c>
      <c r="C696" s="31">
        <v>44501</v>
      </c>
      <c r="D696" s="32">
        <v>449.33</v>
      </c>
    </row>
    <row r="697" spans="1:4" x14ac:dyDescent="0.25">
      <c r="A697" t="s">
        <v>455</v>
      </c>
      <c r="B697" s="16" t="s">
        <v>91</v>
      </c>
      <c r="C697" s="31">
        <v>44501</v>
      </c>
      <c r="D697" s="32">
        <v>169.54</v>
      </c>
    </row>
    <row r="698" spans="1:4" x14ac:dyDescent="0.25">
      <c r="A698" t="s">
        <v>455</v>
      </c>
      <c r="B698" s="16" t="s">
        <v>102</v>
      </c>
      <c r="C698" s="31">
        <v>44501</v>
      </c>
      <c r="D698" s="32">
        <v>0</v>
      </c>
    </row>
    <row r="699" spans="1:4" x14ac:dyDescent="0.25">
      <c r="A699" t="s">
        <v>455</v>
      </c>
      <c r="B699" s="16" t="s">
        <v>105</v>
      </c>
      <c r="C699" s="31">
        <v>44501</v>
      </c>
      <c r="D699" s="32">
        <v>0</v>
      </c>
    </row>
    <row r="700" spans="1:4" x14ac:dyDescent="0.25">
      <c r="A700" t="s">
        <v>455</v>
      </c>
      <c r="B700" s="16" t="s">
        <v>125</v>
      </c>
      <c r="C700" s="31">
        <v>44501</v>
      </c>
      <c r="D700" s="32">
        <v>-8.92</v>
      </c>
    </row>
    <row r="701" spans="1:4" x14ac:dyDescent="0.25">
      <c r="A701" t="s">
        <v>455</v>
      </c>
      <c r="B701" s="16" t="s">
        <v>134</v>
      </c>
      <c r="C701" s="31">
        <v>44501</v>
      </c>
      <c r="D701" s="32">
        <v>44.88</v>
      </c>
    </row>
    <row r="702" spans="1:4" x14ac:dyDescent="0.25">
      <c r="A702" t="s">
        <v>455</v>
      </c>
      <c r="B702" s="16" t="s">
        <v>145</v>
      </c>
      <c r="C702" s="31">
        <v>44501</v>
      </c>
      <c r="D702" s="32">
        <v>0</v>
      </c>
    </row>
    <row r="703" spans="1:4" x14ac:dyDescent="0.25">
      <c r="A703" t="s">
        <v>455</v>
      </c>
      <c r="B703" s="16" t="s">
        <v>139</v>
      </c>
      <c r="C703" s="31">
        <v>44501</v>
      </c>
      <c r="D703" s="32">
        <v>0</v>
      </c>
    </row>
    <row r="704" spans="1:4" x14ac:dyDescent="0.25">
      <c r="A704" t="s">
        <v>455</v>
      </c>
      <c r="B704" s="16" t="s">
        <v>188</v>
      </c>
      <c r="C704" s="31">
        <v>44531</v>
      </c>
      <c r="D704" s="32">
        <v>0</v>
      </c>
    </row>
    <row r="705" spans="1:4" x14ac:dyDescent="0.25">
      <c r="A705" t="s">
        <v>455</v>
      </c>
      <c r="B705" s="16" t="s">
        <v>172</v>
      </c>
      <c r="C705" s="31">
        <v>44531</v>
      </c>
      <c r="D705" s="32">
        <v>0</v>
      </c>
    </row>
    <row r="706" spans="1:4" x14ac:dyDescent="0.25">
      <c r="A706" t="s">
        <v>455</v>
      </c>
      <c r="B706" s="16" t="s">
        <v>62</v>
      </c>
      <c r="C706" s="31">
        <v>44531</v>
      </c>
      <c r="D706" s="32">
        <v>386.78</v>
      </c>
    </row>
    <row r="707" spans="1:4" x14ac:dyDescent="0.25">
      <c r="A707" t="s">
        <v>455</v>
      </c>
      <c r="B707" s="16" t="s">
        <v>65</v>
      </c>
      <c r="C707" s="31">
        <v>44531</v>
      </c>
      <c r="D707" s="32">
        <v>517.84</v>
      </c>
    </row>
    <row r="708" spans="1:4" x14ac:dyDescent="0.25">
      <c r="A708" t="s">
        <v>455</v>
      </c>
      <c r="B708" s="16" t="s">
        <v>68</v>
      </c>
      <c r="C708" s="31">
        <v>44531</v>
      </c>
      <c r="D708" s="32">
        <v>0</v>
      </c>
    </row>
    <row r="709" spans="1:4" x14ac:dyDescent="0.25">
      <c r="A709" t="s">
        <v>455</v>
      </c>
      <c r="B709" s="16" t="s">
        <v>71</v>
      </c>
      <c r="C709" s="31">
        <v>44531</v>
      </c>
      <c r="D709" s="32">
        <v>0.15</v>
      </c>
    </row>
    <row r="710" spans="1:4" x14ac:dyDescent="0.25">
      <c r="A710" t="s">
        <v>455</v>
      </c>
      <c r="B710" s="16" t="s">
        <v>74</v>
      </c>
      <c r="C710" s="31">
        <v>44531</v>
      </c>
      <c r="D710" s="32">
        <v>420.96000000000004</v>
      </c>
    </row>
    <row r="711" spans="1:4" x14ac:dyDescent="0.25">
      <c r="A711" t="s">
        <v>455</v>
      </c>
      <c r="B711" s="16" t="s">
        <v>77</v>
      </c>
      <c r="C711" s="31">
        <v>44531</v>
      </c>
      <c r="D711" s="32">
        <v>136.78</v>
      </c>
    </row>
    <row r="712" spans="1:4" x14ac:dyDescent="0.25">
      <c r="A712" t="s">
        <v>455</v>
      </c>
      <c r="B712" s="16" t="s">
        <v>80</v>
      </c>
      <c r="C712" s="31">
        <v>44531</v>
      </c>
      <c r="D712" s="32">
        <v>476.85</v>
      </c>
    </row>
    <row r="713" spans="1:4" x14ac:dyDescent="0.25">
      <c r="A713" t="s">
        <v>455</v>
      </c>
      <c r="B713" s="16" t="s">
        <v>83</v>
      </c>
      <c r="C713" s="31">
        <v>44531</v>
      </c>
      <c r="D713" s="32">
        <v>465.55</v>
      </c>
    </row>
    <row r="714" spans="1:4" x14ac:dyDescent="0.25">
      <c r="A714" t="s">
        <v>455</v>
      </c>
      <c r="B714" s="16" t="s">
        <v>86</v>
      </c>
      <c r="C714" s="31">
        <v>44531</v>
      </c>
      <c r="D714" s="32">
        <v>449.33</v>
      </c>
    </row>
    <row r="715" spans="1:4" x14ac:dyDescent="0.25">
      <c r="A715" t="s">
        <v>455</v>
      </c>
      <c r="B715" s="16" t="s">
        <v>91</v>
      </c>
      <c r="C715" s="31">
        <v>44531</v>
      </c>
      <c r="D715" s="32">
        <v>170.02</v>
      </c>
    </row>
    <row r="716" spans="1:4" x14ac:dyDescent="0.25">
      <c r="A716" t="s">
        <v>455</v>
      </c>
      <c r="B716" s="16" t="s">
        <v>102</v>
      </c>
      <c r="C716" s="31">
        <v>44531</v>
      </c>
      <c r="D716" s="32">
        <v>0</v>
      </c>
    </row>
    <row r="717" spans="1:4" x14ac:dyDescent="0.25">
      <c r="A717" t="s">
        <v>455</v>
      </c>
      <c r="B717" s="16" t="s">
        <v>105</v>
      </c>
      <c r="C717" s="31">
        <v>44531</v>
      </c>
      <c r="D717" s="32">
        <v>0</v>
      </c>
    </row>
    <row r="718" spans="1:4" x14ac:dyDescent="0.25">
      <c r="A718" t="s">
        <v>455</v>
      </c>
      <c r="B718" s="16" t="s">
        <v>125</v>
      </c>
      <c r="C718" s="31">
        <v>44531</v>
      </c>
      <c r="D718" s="32">
        <v>-8.92</v>
      </c>
    </row>
    <row r="719" spans="1:4" x14ac:dyDescent="0.25">
      <c r="A719" t="s">
        <v>455</v>
      </c>
      <c r="B719" s="16" t="s">
        <v>134</v>
      </c>
      <c r="C719" s="31">
        <v>44531</v>
      </c>
      <c r="D719" s="32">
        <v>44.9</v>
      </c>
    </row>
    <row r="720" spans="1:4" x14ac:dyDescent="0.25">
      <c r="A720" t="s">
        <v>455</v>
      </c>
      <c r="B720" s="16" t="s">
        <v>145</v>
      </c>
      <c r="C720" s="31">
        <v>44531</v>
      </c>
      <c r="D720" s="32">
        <v>0</v>
      </c>
    </row>
    <row r="721" spans="1:4" x14ac:dyDescent="0.25">
      <c r="A721" t="s">
        <v>455</v>
      </c>
      <c r="B721" s="16" t="s">
        <v>139</v>
      </c>
      <c r="C721" s="31">
        <v>44531</v>
      </c>
      <c r="D721" s="32">
        <v>0</v>
      </c>
    </row>
    <row r="722" spans="1:4" x14ac:dyDescent="0.25">
      <c r="A722" t="s">
        <v>456</v>
      </c>
      <c r="B722" s="16" t="s">
        <v>52</v>
      </c>
      <c r="C722" s="31">
        <v>44197</v>
      </c>
      <c r="D722" s="32">
        <v>93.96</v>
      </c>
    </row>
    <row r="723" spans="1:4" x14ac:dyDescent="0.25">
      <c r="A723" t="s">
        <v>456</v>
      </c>
      <c r="B723" s="16" t="s">
        <v>62</v>
      </c>
      <c r="C723" s="31">
        <v>44197</v>
      </c>
      <c r="D723" s="32">
        <v>809.73</v>
      </c>
    </row>
    <row r="724" spans="1:4" x14ac:dyDescent="0.25">
      <c r="A724" t="s">
        <v>456</v>
      </c>
      <c r="B724" s="16" t="s">
        <v>65</v>
      </c>
      <c r="C724" s="31">
        <v>44197</v>
      </c>
      <c r="D724" s="32">
        <v>1660.87</v>
      </c>
    </row>
    <row r="725" spans="1:4" x14ac:dyDescent="0.25">
      <c r="A725" t="s">
        <v>456</v>
      </c>
      <c r="B725" s="16" t="s">
        <v>71</v>
      </c>
      <c r="C725" s="31">
        <v>44197</v>
      </c>
      <c r="D725" s="32">
        <v>1358.47</v>
      </c>
    </row>
    <row r="726" spans="1:4" x14ac:dyDescent="0.25">
      <c r="A726" t="s">
        <v>456</v>
      </c>
      <c r="B726" s="16" t="s">
        <v>74</v>
      </c>
      <c r="C726" s="31">
        <v>44197</v>
      </c>
      <c r="D726" s="32">
        <v>24.22</v>
      </c>
    </row>
    <row r="727" spans="1:4" x14ac:dyDescent="0.25">
      <c r="A727" t="s">
        <v>456</v>
      </c>
      <c r="B727" s="16" t="s">
        <v>77</v>
      </c>
      <c r="C727" s="31">
        <v>44197</v>
      </c>
      <c r="D727" s="32">
        <v>34.450000000000003</v>
      </c>
    </row>
    <row r="728" spans="1:4" x14ac:dyDescent="0.25">
      <c r="A728" t="s">
        <v>456</v>
      </c>
      <c r="B728" s="16" t="s">
        <v>86</v>
      </c>
      <c r="C728" s="31">
        <v>44197</v>
      </c>
      <c r="D728" s="32">
        <v>882.61</v>
      </c>
    </row>
    <row r="729" spans="1:4" x14ac:dyDescent="0.25">
      <c r="A729" t="s">
        <v>456</v>
      </c>
      <c r="B729" s="16" t="s">
        <v>91</v>
      </c>
      <c r="C729" s="31">
        <v>44197</v>
      </c>
      <c r="D729" s="32">
        <v>660.48</v>
      </c>
    </row>
    <row r="730" spans="1:4" x14ac:dyDescent="0.25">
      <c r="A730" t="s">
        <v>456</v>
      </c>
      <c r="B730" s="16" t="s">
        <v>96</v>
      </c>
      <c r="C730" s="31">
        <v>44197</v>
      </c>
      <c r="D730" s="32">
        <v>55.87</v>
      </c>
    </row>
    <row r="731" spans="1:4" x14ac:dyDescent="0.25">
      <c r="A731" t="s">
        <v>456</v>
      </c>
      <c r="B731" s="16" t="s">
        <v>99</v>
      </c>
      <c r="C731" s="31">
        <v>44197</v>
      </c>
      <c r="D731" s="32">
        <v>0</v>
      </c>
    </row>
    <row r="732" spans="1:4" x14ac:dyDescent="0.25">
      <c r="A732" t="s">
        <v>456</v>
      </c>
      <c r="B732" s="16" t="s">
        <v>102</v>
      </c>
      <c r="C732" s="31">
        <v>44197</v>
      </c>
      <c r="D732" s="32">
        <v>190.84</v>
      </c>
    </row>
    <row r="733" spans="1:4" x14ac:dyDescent="0.25">
      <c r="A733" t="s">
        <v>456</v>
      </c>
      <c r="B733" s="16" t="s">
        <v>108</v>
      </c>
      <c r="C733" s="31">
        <v>44197</v>
      </c>
      <c r="D733" s="32">
        <v>0</v>
      </c>
    </row>
    <row r="734" spans="1:4" x14ac:dyDescent="0.25">
      <c r="A734" t="s">
        <v>456</v>
      </c>
      <c r="B734" s="16" t="s">
        <v>112</v>
      </c>
      <c r="C734" s="31">
        <v>44197</v>
      </c>
      <c r="D734" s="32">
        <v>0</v>
      </c>
    </row>
    <row r="735" spans="1:4" x14ac:dyDescent="0.25">
      <c r="A735" t="s">
        <v>456</v>
      </c>
      <c r="B735" s="16" t="s">
        <v>117</v>
      </c>
      <c r="C735" s="31">
        <v>44197</v>
      </c>
      <c r="D735" s="32">
        <v>7.69</v>
      </c>
    </row>
    <row r="736" spans="1:4" x14ac:dyDescent="0.25">
      <c r="A736" t="s">
        <v>456</v>
      </c>
      <c r="B736" s="16" t="s">
        <v>122</v>
      </c>
      <c r="C736" s="31">
        <v>44197</v>
      </c>
      <c r="D736" s="32">
        <v>-182.42</v>
      </c>
    </row>
    <row r="737" spans="1:4" x14ac:dyDescent="0.25">
      <c r="A737" t="s">
        <v>456</v>
      </c>
      <c r="B737" s="16" t="s">
        <v>125</v>
      </c>
      <c r="C737" s="31">
        <v>44197</v>
      </c>
      <c r="D737" s="32">
        <v>104.78999999999999</v>
      </c>
    </row>
    <row r="738" spans="1:4" x14ac:dyDescent="0.25">
      <c r="A738" t="s">
        <v>456</v>
      </c>
      <c r="B738" s="16" t="s">
        <v>128</v>
      </c>
      <c r="C738" s="31">
        <v>44197</v>
      </c>
      <c r="D738" s="32">
        <v>628.94000000000005</v>
      </c>
    </row>
    <row r="739" spans="1:4" x14ac:dyDescent="0.25">
      <c r="A739" t="s">
        <v>456</v>
      </c>
      <c r="B739" s="16" t="s">
        <v>131</v>
      </c>
      <c r="C739" s="31">
        <v>44197</v>
      </c>
      <c r="D739" s="32">
        <v>-1.1000000000000001</v>
      </c>
    </row>
    <row r="740" spans="1:4" x14ac:dyDescent="0.25">
      <c r="A740" t="s">
        <v>456</v>
      </c>
      <c r="B740" s="16" t="s">
        <v>134</v>
      </c>
      <c r="C740" s="31">
        <v>44197</v>
      </c>
      <c r="D740" s="32">
        <v>11.1</v>
      </c>
    </row>
    <row r="741" spans="1:4" x14ac:dyDescent="0.25">
      <c r="A741" t="s">
        <v>456</v>
      </c>
      <c r="B741" s="16" t="s">
        <v>145</v>
      </c>
      <c r="C741" s="31">
        <v>44197</v>
      </c>
      <c r="D741" s="32">
        <v>0</v>
      </c>
    </row>
    <row r="742" spans="1:4" x14ac:dyDescent="0.25">
      <c r="A742" t="s">
        <v>456</v>
      </c>
      <c r="B742" s="16" t="s">
        <v>136</v>
      </c>
      <c r="C742" s="31">
        <v>44197</v>
      </c>
      <c r="D742" s="32">
        <v>0</v>
      </c>
    </row>
    <row r="743" spans="1:4" x14ac:dyDescent="0.25">
      <c r="A743" t="s">
        <v>456</v>
      </c>
      <c r="B743" s="16" t="s">
        <v>139</v>
      </c>
      <c r="C743" s="31">
        <v>44197</v>
      </c>
      <c r="D743" s="32">
        <v>0</v>
      </c>
    </row>
    <row r="744" spans="1:4" x14ac:dyDescent="0.25">
      <c r="A744" t="s">
        <v>456</v>
      </c>
      <c r="B744" s="16" t="s">
        <v>213</v>
      </c>
      <c r="C744" s="31">
        <v>44197</v>
      </c>
      <c r="D744" s="32">
        <v>0</v>
      </c>
    </row>
    <row r="745" spans="1:4" x14ac:dyDescent="0.25">
      <c r="A745" t="s">
        <v>456</v>
      </c>
      <c r="B745" s="16" t="s">
        <v>142</v>
      </c>
      <c r="C745" s="31">
        <v>44197</v>
      </c>
      <c r="D745" s="32">
        <v>0</v>
      </c>
    </row>
    <row r="746" spans="1:4" x14ac:dyDescent="0.25">
      <c r="A746" t="s">
        <v>456</v>
      </c>
      <c r="B746" s="16" t="s">
        <v>218</v>
      </c>
      <c r="C746" s="31">
        <v>44197</v>
      </c>
      <c r="D746" s="32">
        <v>0</v>
      </c>
    </row>
    <row r="747" spans="1:4" x14ac:dyDescent="0.25">
      <c r="A747" t="s">
        <v>456</v>
      </c>
      <c r="B747" s="16" t="s">
        <v>148</v>
      </c>
      <c r="C747" s="31">
        <v>44197</v>
      </c>
      <c r="D747" s="32">
        <v>131.49</v>
      </c>
    </row>
    <row r="748" spans="1:4" x14ac:dyDescent="0.25">
      <c r="A748" t="s">
        <v>456</v>
      </c>
      <c r="B748" s="16" t="s">
        <v>151</v>
      </c>
      <c r="C748" s="31">
        <v>44197</v>
      </c>
      <c r="D748" s="32">
        <v>247.83</v>
      </c>
    </row>
    <row r="749" spans="1:4" x14ac:dyDescent="0.25">
      <c r="A749" t="s">
        <v>456</v>
      </c>
      <c r="B749" s="16" t="s">
        <v>159</v>
      </c>
      <c r="C749" s="31">
        <v>44197</v>
      </c>
      <c r="D749" s="32">
        <v>-20.599999999999994</v>
      </c>
    </row>
    <row r="750" spans="1:4" x14ac:dyDescent="0.25">
      <c r="A750" t="s">
        <v>456</v>
      </c>
      <c r="B750" s="16" t="s">
        <v>52</v>
      </c>
      <c r="C750" s="31">
        <v>44228</v>
      </c>
      <c r="D750" s="32">
        <v>93.96</v>
      </c>
    </row>
    <row r="751" spans="1:4" x14ac:dyDescent="0.25">
      <c r="A751" t="s">
        <v>456</v>
      </c>
      <c r="B751" s="16" t="s">
        <v>62</v>
      </c>
      <c r="C751" s="31">
        <v>44228</v>
      </c>
      <c r="D751" s="32">
        <v>809.73</v>
      </c>
    </row>
    <row r="752" spans="1:4" x14ac:dyDescent="0.25">
      <c r="A752" t="s">
        <v>456</v>
      </c>
      <c r="B752" s="16" t="s">
        <v>65</v>
      </c>
      <c r="C752" s="31">
        <v>44228</v>
      </c>
      <c r="D752" s="32">
        <v>1660.87</v>
      </c>
    </row>
    <row r="753" spans="1:4" x14ac:dyDescent="0.25">
      <c r="A753" t="s">
        <v>456</v>
      </c>
      <c r="B753" s="16" t="s">
        <v>71</v>
      </c>
      <c r="C753" s="31">
        <v>44228</v>
      </c>
      <c r="D753" s="32">
        <v>1358.47</v>
      </c>
    </row>
    <row r="754" spans="1:4" x14ac:dyDescent="0.25">
      <c r="A754" t="s">
        <v>456</v>
      </c>
      <c r="B754" s="16" t="s">
        <v>74</v>
      </c>
      <c r="C754" s="31">
        <v>44228</v>
      </c>
      <c r="D754" s="32">
        <v>24.22</v>
      </c>
    </row>
    <row r="755" spans="1:4" x14ac:dyDescent="0.25">
      <c r="A755" t="s">
        <v>456</v>
      </c>
      <c r="B755" s="16" t="s">
        <v>77</v>
      </c>
      <c r="C755" s="31">
        <v>44228</v>
      </c>
      <c r="D755" s="32">
        <v>34.450000000000003</v>
      </c>
    </row>
    <row r="756" spans="1:4" x14ac:dyDescent="0.25">
      <c r="A756" t="s">
        <v>456</v>
      </c>
      <c r="B756" s="16" t="s">
        <v>86</v>
      </c>
      <c r="C756" s="31">
        <v>44228</v>
      </c>
      <c r="D756" s="32">
        <v>882.61</v>
      </c>
    </row>
    <row r="757" spans="1:4" x14ac:dyDescent="0.25">
      <c r="A757" t="s">
        <v>456</v>
      </c>
      <c r="B757" s="16" t="s">
        <v>91</v>
      </c>
      <c r="C757" s="31">
        <v>44228</v>
      </c>
      <c r="D757" s="32">
        <v>660.48</v>
      </c>
    </row>
    <row r="758" spans="1:4" x14ac:dyDescent="0.25">
      <c r="A758" t="s">
        <v>456</v>
      </c>
      <c r="B758" s="16" t="s">
        <v>96</v>
      </c>
      <c r="C758" s="31">
        <v>44228</v>
      </c>
      <c r="D758" s="32">
        <v>55.87</v>
      </c>
    </row>
    <row r="759" spans="1:4" x14ac:dyDescent="0.25">
      <c r="A759" t="s">
        <v>456</v>
      </c>
      <c r="B759" s="16" t="s">
        <v>99</v>
      </c>
      <c r="C759" s="31">
        <v>44228</v>
      </c>
      <c r="D759" s="32">
        <v>0</v>
      </c>
    </row>
    <row r="760" spans="1:4" x14ac:dyDescent="0.25">
      <c r="A760" t="s">
        <v>456</v>
      </c>
      <c r="B760" s="16" t="s">
        <v>102</v>
      </c>
      <c r="C760" s="31">
        <v>44228</v>
      </c>
      <c r="D760" s="32">
        <v>190.84</v>
      </c>
    </row>
    <row r="761" spans="1:4" x14ac:dyDescent="0.25">
      <c r="A761" t="s">
        <v>456</v>
      </c>
      <c r="B761" s="16" t="s">
        <v>108</v>
      </c>
      <c r="C761" s="31">
        <v>44228</v>
      </c>
      <c r="D761" s="32">
        <v>0</v>
      </c>
    </row>
    <row r="762" spans="1:4" x14ac:dyDescent="0.25">
      <c r="A762" t="s">
        <v>456</v>
      </c>
      <c r="B762" s="16" t="s">
        <v>112</v>
      </c>
      <c r="C762" s="31">
        <v>44228</v>
      </c>
      <c r="D762" s="32">
        <v>0</v>
      </c>
    </row>
    <row r="763" spans="1:4" x14ac:dyDescent="0.25">
      <c r="A763" t="s">
        <v>456</v>
      </c>
      <c r="B763" s="16" t="s">
        <v>117</v>
      </c>
      <c r="C763" s="31">
        <v>44228</v>
      </c>
      <c r="D763" s="32">
        <v>7.69</v>
      </c>
    </row>
    <row r="764" spans="1:4" x14ac:dyDescent="0.25">
      <c r="A764" t="s">
        <v>456</v>
      </c>
      <c r="B764" s="16" t="s">
        <v>122</v>
      </c>
      <c r="C764" s="31">
        <v>44228</v>
      </c>
      <c r="D764" s="32">
        <v>-182.42</v>
      </c>
    </row>
    <row r="765" spans="1:4" x14ac:dyDescent="0.25">
      <c r="A765" t="s">
        <v>456</v>
      </c>
      <c r="B765" s="16" t="s">
        <v>125</v>
      </c>
      <c r="C765" s="31">
        <v>44228</v>
      </c>
      <c r="D765" s="32">
        <v>104.78999999999999</v>
      </c>
    </row>
    <row r="766" spans="1:4" x14ac:dyDescent="0.25">
      <c r="A766" t="s">
        <v>456</v>
      </c>
      <c r="B766" s="16" t="s">
        <v>128</v>
      </c>
      <c r="C766" s="31">
        <v>44228</v>
      </c>
      <c r="D766" s="32">
        <v>629.21</v>
      </c>
    </row>
    <row r="767" spans="1:4" x14ac:dyDescent="0.25">
      <c r="A767" t="s">
        <v>456</v>
      </c>
      <c r="B767" s="16" t="s">
        <v>131</v>
      </c>
      <c r="C767" s="31">
        <v>44228</v>
      </c>
      <c r="D767" s="32">
        <v>-1.1000000000000001</v>
      </c>
    </row>
    <row r="768" spans="1:4" x14ac:dyDescent="0.25">
      <c r="A768" t="s">
        <v>456</v>
      </c>
      <c r="B768" s="16" t="s">
        <v>134</v>
      </c>
      <c r="C768" s="31">
        <v>44228</v>
      </c>
      <c r="D768" s="32">
        <v>11.1</v>
      </c>
    </row>
    <row r="769" spans="1:4" x14ac:dyDescent="0.25">
      <c r="A769" t="s">
        <v>456</v>
      </c>
      <c r="B769" s="16" t="s">
        <v>145</v>
      </c>
      <c r="C769" s="31">
        <v>44228</v>
      </c>
      <c r="D769" s="32">
        <v>0</v>
      </c>
    </row>
    <row r="770" spans="1:4" x14ac:dyDescent="0.25">
      <c r="A770" t="s">
        <v>456</v>
      </c>
      <c r="B770" s="16" t="s">
        <v>136</v>
      </c>
      <c r="C770" s="31">
        <v>44228</v>
      </c>
      <c r="D770" s="32">
        <v>0</v>
      </c>
    </row>
    <row r="771" spans="1:4" x14ac:dyDescent="0.25">
      <c r="A771" t="s">
        <v>456</v>
      </c>
      <c r="B771" s="16" t="s">
        <v>139</v>
      </c>
      <c r="C771" s="31">
        <v>44228</v>
      </c>
      <c r="D771" s="32">
        <v>0</v>
      </c>
    </row>
    <row r="772" spans="1:4" x14ac:dyDescent="0.25">
      <c r="A772" t="s">
        <v>456</v>
      </c>
      <c r="B772" s="16" t="s">
        <v>213</v>
      </c>
      <c r="C772" s="31">
        <v>44228</v>
      </c>
      <c r="D772" s="32">
        <v>0</v>
      </c>
    </row>
    <row r="773" spans="1:4" x14ac:dyDescent="0.25">
      <c r="A773" t="s">
        <v>456</v>
      </c>
      <c r="B773" s="16" t="s">
        <v>142</v>
      </c>
      <c r="C773" s="31">
        <v>44228</v>
      </c>
      <c r="D773" s="32">
        <v>0</v>
      </c>
    </row>
    <row r="774" spans="1:4" x14ac:dyDescent="0.25">
      <c r="A774" t="s">
        <v>456</v>
      </c>
      <c r="B774" s="16" t="s">
        <v>218</v>
      </c>
      <c r="C774" s="31">
        <v>44228</v>
      </c>
      <c r="D774" s="32">
        <v>0</v>
      </c>
    </row>
    <row r="775" spans="1:4" x14ac:dyDescent="0.25">
      <c r="A775" t="s">
        <v>456</v>
      </c>
      <c r="B775" s="16" t="s">
        <v>148</v>
      </c>
      <c r="C775" s="31">
        <v>44228</v>
      </c>
      <c r="D775" s="32">
        <v>131.49</v>
      </c>
    </row>
    <row r="776" spans="1:4" x14ac:dyDescent="0.25">
      <c r="A776" t="s">
        <v>456</v>
      </c>
      <c r="B776" s="16" t="s">
        <v>151</v>
      </c>
      <c r="C776" s="31">
        <v>44228</v>
      </c>
      <c r="D776" s="32">
        <v>247.83</v>
      </c>
    </row>
    <row r="777" spans="1:4" x14ac:dyDescent="0.25">
      <c r="A777" t="s">
        <v>456</v>
      </c>
      <c r="B777" s="16" t="s">
        <v>159</v>
      </c>
      <c r="C777" s="31">
        <v>44228</v>
      </c>
      <c r="D777" s="32">
        <v>-20.599999999999994</v>
      </c>
    </row>
    <row r="778" spans="1:4" x14ac:dyDescent="0.25">
      <c r="A778" t="s">
        <v>456</v>
      </c>
      <c r="B778" s="16" t="s">
        <v>52</v>
      </c>
      <c r="C778" s="31">
        <v>44256</v>
      </c>
      <c r="D778" s="32">
        <v>93.96</v>
      </c>
    </row>
    <row r="779" spans="1:4" x14ac:dyDescent="0.25">
      <c r="A779" t="s">
        <v>456</v>
      </c>
      <c r="B779" s="16" t="s">
        <v>62</v>
      </c>
      <c r="C779" s="31">
        <v>44256</v>
      </c>
      <c r="D779" s="32">
        <v>809.73</v>
      </c>
    </row>
    <row r="780" spans="1:4" x14ac:dyDescent="0.25">
      <c r="A780" t="s">
        <v>456</v>
      </c>
      <c r="B780" s="16" t="s">
        <v>65</v>
      </c>
      <c r="C780" s="31">
        <v>44256</v>
      </c>
      <c r="D780" s="32">
        <v>1660.87</v>
      </c>
    </row>
    <row r="781" spans="1:4" x14ac:dyDescent="0.25">
      <c r="A781" t="s">
        <v>456</v>
      </c>
      <c r="B781" s="16" t="s">
        <v>71</v>
      </c>
      <c r="C781" s="31">
        <v>44256</v>
      </c>
      <c r="D781" s="32">
        <v>1358.47</v>
      </c>
    </row>
    <row r="782" spans="1:4" x14ac:dyDescent="0.25">
      <c r="A782" t="s">
        <v>456</v>
      </c>
      <c r="B782" s="16" t="s">
        <v>74</v>
      </c>
      <c r="C782" s="31">
        <v>44256</v>
      </c>
      <c r="D782" s="32">
        <v>24.22</v>
      </c>
    </row>
    <row r="783" spans="1:4" x14ac:dyDescent="0.25">
      <c r="A783" t="s">
        <v>456</v>
      </c>
      <c r="B783" s="16" t="s">
        <v>77</v>
      </c>
      <c r="C783" s="31">
        <v>44256</v>
      </c>
      <c r="D783" s="32">
        <v>34.51</v>
      </c>
    </row>
    <row r="784" spans="1:4" x14ac:dyDescent="0.25">
      <c r="A784" t="s">
        <v>456</v>
      </c>
      <c r="B784" s="16" t="s">
        <v>86</v>
      </c>
      <c r="C784" s="31">
        <v>44256</v>
      </c>
      <c r="D784" s="32">
        <v>882.61</v>
      </c>
    </row>
    <row r="785" spans="1:4" x14ac:dyDescent="0.25">
      <c r="A785" t="s">
        <v>456</v>
      </c>
      <c r="B785" s="16" t="s">
        <v>91</v>
      </c>
      <c r="C785" s="31">
        <v>44256</v>
      </c>
      <c r="D785" s="32">
        <v>660.48</v>
      </c>
    </row>
    <row r="786" spans="1:4" x14ac:dyDescent="0.25">
      <c r="A786" t="s">
        <v>456</v>
      </c>
      <c r="B786" s="16" t="s">
        <v>96</v>
      </c>
      <c r="C786" s="31">
        <v>44256</v>
      </c>
      <c r="D786" s="32">
        <v>55.87</v>
      </c>
    </row>
    <row r="787" spans="1:4" x14ac:dyDescent="0.25">
      <c r="A787" t="s">
        <v>456</v>
      </c>
      <c r="B787" s="16" t="s">
        <v>99</v>
      </c>
      <c r="C787" s="31">
        <v>44256</v>
      </c>
      <c r="D787" s="32">
        <v>0</v>
      </c>
    </row>
    <row r="788" spans="1:4" x14ac:dyDescent="0.25">
      <c r="A788" t="s">
        <v>456</v>
      </c>
      <c r="B788" s="16" t="s">
        <v>102</v>
      </c>
      <c r="C788" s="31">
        <v>44256</v>
      </c>
      <c r="D788" s="32">
        <v>190.84</v>
      </c>
    </row>
    <row r="789" spans="1:4" x14ac:dyDescent="0.25">
      <c r="A789" t="s">
        <v>456</v>
      </c>
      <c r="B789" s="16" t="s">
        <v>108</v>
      </c>
      <c r="C789" s="31">
        <v>44256</v>
      </c>
      <c r="D789" s="32">
        <v>0</v>
      </c>
    </row>
    <row r="790" spans="1:4" x14ac:dyDescent="0.25">
      <c r="A790" t="s">
        <v>456</v>
      </c>
      <c r="B790" s="16" t="s">
        <v>112</v>
      </c>
      <c r="C790" s="31">
        <v>44256</v>
      </c>
      <c r="D790" s="32">
        <v>0</v>
      </c>
    </row>
    <row r="791" spans="1:4" x14ac:dyDescent="0.25">
      <c r="A791" t="s">
        <v>456</v>
      </c>
      <c r="B791" s="16" t="s">
        <v>117</v>
      </c>
      <c r="C791" s="31">
        <v>44256</v>
      </c>
      <c r="D791" s="32">
        <v>7.69</v>
      </c>
    </row>
    <row r="792" spans="1:4" x14ac:dyDescent="0.25">
      <c r="A792" t="s">
        <v>456</v>
      </c>
      <c r="B792" s="16" t="s">
        <v>122</v>
      </c>
      <c r="C792" s="31">
        <v>44256</v>
      </c>
      <c r="D792" s="32">
        <v>-182.42</v>
      </c>
    </row>
    <row r="793" spans="1:4" x14ac:dyDescent="0.25">
      <c r="A793" t="s">
        <v>456</v>
      </c>
      <c r="B793" s="16" t="s">
        <v>125</v>
      </c>
      <c r="C793" s="31">
        <v>44256</v>
      </c>
      <c r="D793" s="32">
        <v>104.78999999999999</v>
      </c>
    </row>
    <row r="794" spans="1:4" x14ac:dyDescent="0.25">
      <c r="A794" t="s">
        <v>456</v>
      </c>
      <c r="B794" s="16" t="s">
        <v>128</v>
      </c>
      <c r="C794" s="31">
        <v>44256</v>
      </c>
      <c r="D794" s="32">
        <v>629.23</v>
      </c>
    </row>
    <row r="795" spans="1:4" x14ac:dyDescent="0.25">
      <c r="A795" t="s">
        <v>456</v>
      </c>
      <c r="B795" s="16" t="s">
        <v>131</v>
      </c>
      <c r="C795" s="31">
        <v>44256</v>
      </c>
      <c r="D795" s="32">
        <v>-1.1000000000000001</v>
      </c>
    </row>
    <row r="796" spans="1:4" x14ac:dyDescent="0.25">
      <c r="A796" t="s">
        <v>456</v>
      </c>
      <c r="B796" s="16" t="s">
        <v>134</v>
      </c>
      <c r="C796" s="31">
        <v>44256</v>
      </c>
      <c r="D796" s="32">
        <v>11.1</v>
      </c>
    </row>
    <row r="797" spans="1:4" x14ac:dyDescent="0.25">
      <c r="A797" t="s">
        <v>456</v>
      </c>
      <c r="B797" s="16" t="s">
        <v>145</v>
      </c>
      <c r="C797" s="31">
        <v>44256</v>
      </c>
      <c r="D797" s="32">
        <v>0</v>
      </c>
    </row>
    <row r="798" spans="1:4" x14ac:dyDescent="0.25">
      <c r="A798" t="s">
        <v>456</v>
      </c>
      <c r="B798" s="16" t="s">
        <v>136</v>
      </c>
      <c r="C798" s="31">
        <v>44256</v>
      </c>
      <c r="D798" s="32">
        <v>0</v>
      </c>
    </row>
    <row r="799" spans="1:4" x14ac:dyDescent="0.25">
      <c r="A799" t="s">
        <v>456</v>
      </c>
      <c r="B799" s="16" t="s">
        <v>139</v>
      </c>
      <c r="C799" s="31">
        <v>44256</v>
      </c>
      <c r="D799" s="32">
        <v>0</v>
      </c>
    </row>
    <row r="800" spans="1:4" x14ac:dyDescent="0.25">
      <c r="A800" t="s">
        <v>456</v>
      </c>
      <c r="B800" s="16" t="s">
        <v>213</v>
      </c>
      <c r="C800" s="31">
        <v>44256</v>
      </c>
      <c r="D800" s="32">
        <v>0</v>
      </c>
    </row>
    <row r="801" spans="1:4" x14ac:dyDescent="0.25">
      <c r="A801" t="s">
        <v>456</v>
      </c>
      <c r="B801" s="16" t="s">
        <v>142</v>
      </c>
      <c r="C801" s="31">
        <v>44256</v>
      </c>
      <c r="D801" s="32">
        <v>0</v>
      </c>
    </row>
    <row r="802" spans="1:4" x14ac:dyDescent="0.25">
      <c r="A802" t="s">
        <v>456</v>
      </c>
      <c r="B802" s="16" t="s">
        <v>218</v>
      </c>
      <c r="C802" s="31">
        <v>44256</v>
      </c>
      <c r="D802" s="32">
        <v>0</v>
      </c>
    </row>
    <row r="803" spans="1:4" x14ac:dyDescent="0.25">
      <c r="A803" t="s">
        <v>456</v>
      </c>
      <c r="B803" s="16" t="s">
        <v>148</v>
      </c>
      <c r="C803" s="31">
        <v>44256</v>
      </c>
      <c r="D803" s="32">
        <v>131.49</v>
      </c>
    </row>
    <row r="804" spans="1:4" x14ac:dyDescent="0.25">
      <c r="A804" t="s">
        <v>456</v>
      </c>
      <c r="B804" s="16" t="s">
        <v>151</v>
      </c>
      <c r="C804" s="31">
        <v>44256</v>
      </c>
      <c r="D804" s="32">
        <v>247.83</v>
      </c>
    </row>
    <row r="805" spans="1:4" x14ac:dyDescent="0.25">
      <c r="A805" t="s">
        <v>456</v>
      </c>
      <c r="B805" s="16" t="s">
        <v>159</v>
      </c>
      <c r="C805" s="31">
        <v>44256</v>
      </c>
      <c r="D805" s="32">
        <v>-20.599999999999994</v>
      </c>
    </row>
    <row r="806" spans="1:4" x14ac:dyDescent="0.25">
      <c r="A806" t="s">
        <v>456</v>
      </c>
      <c r="B806" s="16" t="s">
        <v>52</v>
      </c>
      <c r="C806" s="31">
        <v>44287</v>
      </c>
      <c r="D806" s="32">
        <v>93.96</v>
      </c>
    </row>
    <row r="807" spans="1:4" x14ac:dyDescent="0.25">
      <c r="A807" t="s">
        <v>456</v>
      </c>
      <c r="B807" s="16" t="s">
        <v>62</v>
      </c>
      <c r="C807" s="31">
        <v>44287</v>
      </c>
      <c r="D807" s="32">
        <v>809.73</v>
      </c>
    </row>
    <row r="808" spans="1:4" x14ac:dyDescent="0.25">
      <c r="A808" t="s">
        <v>456</v>
      </c>
      <c r="B808" s="16" t="s">
        <v>65</v>
      </c>
      <c r="C808" s="31">
        <v>44287</v>
      </c>
      <c r="D808" s="32">
        <v>1627.63</v>
      </c>
    </row>
    <row r="809" spans="1:4" x14ac:dyDescent="0.25">
      <c r="A809" t="s">
        <v>456</v>
      </c>
      <c r="B809" s="16" t="s">
        <v>71</v>
      </c>
      <c r="C809" s="31">
        <v>44287</v>
      </c>
      <c r="D809" s="32">
        <v>1358.47</v>
      </c>
    </row>
    <row r="810" spans="1:4" x14ac:dyDescent="0.25">
      <c r="A810" t="s">
        <v>456</v>
      </c>
      <c r="B810" s="16" t="s">
        <v>74</v>
      </c>
      <c r="C810" s="31">
        <v>44287</v>
      </c>
      <c r="D810" s="32">
        <v>24.22</v>
      </c>
    </row>
    <row r="811" spans="1:4" x14ac:dyDescent="0.25">
      <c r="A811" t="s">
        <v>456</v>
      </c>
      <c r="B811" s="16" t="s">
        <v>77</v>
      </c>
      <c r="C811" s="31">
        <v>44287</v>
      </c>
      <c r="D811" s="32">
        <v>34.51</v>
      </c>
    </row>
    <row r="812" spans="1:4" x14ac:dyDescent="0.25">
      <c r="A812" t="s">
        <v>456</v>
      </c>
      <c r="B812" s="16" t="s">
        <v>86</v>
      </c>
      <c r="C812" s="31">
        <v>44287</v>
      </c>
      <c r="D812" s="32">
        <v>882.61</v>
      </c>
    </row>
    <row r="813" spans="1:4" x14ac:dyDescent="0.25">
      <c r="A813" t="s">
        <v>456</v>
      </c>
      <c r="B813" s="16" t="s">
        <v>91</v>
      </c>
      <c r="C813" s="31">
        <v>44287</v>
      </c>
      <c r="D813" s="32">
        <v>660.98</v>
      </c>
    </row>
    <row r="814" spans="1:4" x14ac:dyDescent="0.25">
      <c r="A814" t="s">
        <v>456</v>
      </c>
      <c r="B814" s="16" t="s">
        <v>96</v>
      </c>
      <c r="C814" s="31">
        <v>44287</v>
      </c>
      <c r="D814" s="32">
        <v>55.87</v>
      </c>
    </row>
    <row r="815" spans="1:4" x14ac:dyDescent="0.25">
      <c r="A815" t="s">
        <v>456</v>
      </c>
      <c r="B815" s="16" t="s">
        <v>99</v>
      </c>
      <c r="C815" s="31">
        <v>44287</v>
      </c>
      <c r="D815" s="32">
        <v>0</v>
      </c>
    </row>
    <row r="816" spans="1:4" x14ac:dyDescent="0.25">
      <c r="A816" t="s">
        <v>456</v>
      </c>
      <c r="B816" s="16" t="s">
        <v>102</v>
      </c>
      <c r="C816" s="31">
        <v>44287</v>
      </c>
      <c r="D816" s="32">
        <v>190.84</v>
      </c>
    </row>
    <row r="817" spans="1:4" x14ac:dyDescent="0.25">
      <c r="A817" t="s">
        <v>456</v>
      </c>
      <c r="B817" s="16" t="s">
        <v>108</v>
      </c>
      <c r="C817" s="31">
        <v>44287</v>
      </c>
      <c r="D817" s="32">
        <v>0</v>
      </c>
    </row>
    <row r="818" spans="1:4" x14ac:dyDescent="0.25">
      <c r="A818" t="s">
        <v>456</v>
      </c>
      <c r="B818" s="16" t="s">
        <v>112</v>
      </c>
      <c r="C818" s="31">
        <v>44287</v>
      </c>
      <c r="D818" s="32">
        <v>0</v>
      </c>
    </row>
    <row r="819" spans="1:4" x14ac:dyDescent="0.25">
      <c r="A819" t="s">
        <v>456</v>
      </c>
      <c r="B819" s="16" t="s">
        <v>117</v>
      </c>
      <c r="C819" s="31">
        <v>44287</v>
      </c>
      <c r="D819" s="32">
        <v>7.69</v>
      </c>
    </row>
    <row r="820" spans="1:4" x14ac:dyDescent="0.25">
      <c r="A820" t="s">
        <v>456</v>
      </c>
      <c r="B820" s="16" t="s">
        <v>122</v>
      </c>
      <c r="C820" s="31">
        <v>44287</v>
      </c>
      <c r="D820" s="32">
        <v>-182.42</v>
      </c>
    </row>
    <row r="821" spans="1:4" x14ac:dyDescent="0.25">
      <c r="A821" t="s">
        <v>456</v>
      </c>
      <c r="B821" s="16" t="s">
        <v>125</v>
      </c>
      <c r="C821" s="31">
        <v>44287</v>
      </c>
      <c r="D821" s="32">
        <v>104.78999999999999</v>
      </c>
    </row>
    <row r="822" spans="1:4" x14ac:dyDescent="0.25">
      <c r="A822" t="s">
        <v>456</v>
      </c>
      <c r="B822" s="16" t="s">
        <v>128</v>
      </c>
      <c r="C822" s="31">
        <v>44287</v>
      </c>
      <c r="D822" s="32">
        <v>629.49</v>
      </c>
    </row>
    <row r="823" spans="1:4" x14ac:dyDescent="0.25">
      <c r="A823" t="s">
        <v>456</v>
      </c>
      <c r="B823" s="16" t="s">
        <v>131</v>
      </c>
      <c r="C823" s="31">
        <v>44287</v>
      </c>
      <c r="D823" s="32">
        <v>-1.1000000000000001</v>
      </c>
    </row>
    <row r="824" spans="1:4" x14ac:dyDescent="0.25">
      <c r="A824" t="s">
        <v>456</v>
      </c>
      <c r="B824" s="16" t="s">
        <v>134</v>
      </c>
      <c r="C824" s="31">
        <v>44287</v>
      </c>
      <c r="D824" s="32">
        <v>11.1</v>
      </c>
    </row>
    <row r="825" spans="1:4" x14ac:dyDescent="0.25">
      <c r="A825" t="s">
        <v>456</v>
      </c>
      <c r="B825" s="16" t="s">
        <v>145</v>
      </c>
      <c r="C825" s="31">
        <v>44287</v>
      </c>
      <c r="D825" s="32">
        <v>0</v>
      </c>
    </row>
    <row r="826" spans="1:4" x14ac:dyDescent="0.25">
      <c r="A826" t="s">
        <v>456</v>
      </c>
      <c r="B826" s="16" t="s">
        <v>136</v>
      </c>
      <c r="C826" s="31">
        <v>44287</v>
      </c>
      <c r="D826" s="32">
        <v>0</v>
      </c>
    </row>
    <row r="827" spans="1:4" x14ac:dyDescent="0.25">
      <c r="A827" t="s">
        <v>456</v>
      </c>
      <c r="B827" s="16" t="s">
        <v>139</v>
      </c>
      <c r="C827" s="31">
        <v>44287</v>
      </c>
      <c r="D827" s="32">
        <v>0</v>
      </c>
    </row>
    <row r="828" spans="1:4" x14ac:dyDescent="0.25">
      <c r="A828" t="s">
        <v>456</v>
      </c>
      <c r="B828" s="16" t="s">
        <v>213</v>
      </c>
      <c r="C828" s="31">
        <v>44287</v>
      </c>
      <c r="D828" s="32">
        <v>0</v>
      </c>
    </row>
    <row r="829" spans="1:4" x14ac:dyDescent="0.25">
      <c r="A829" t="s">
        <v>456</v>
      </c>
      <c r="B829" s="16" t="s">
        <v>142</v>
      </c>
      <c r="C829" s="31">
        <v>44287</v>
      </c>
      <c r="D829" s="32">
        <v>0</v>
      </c>
    </row>
    <row r="830" spans="1:4" x14ac:dyDescent="0.25">
      <c r="A830" t="s">
        <v>456</v>
      </c>
      <c r="B830" s="16" t="s">
        <v>218</v>
      </c>
      <c r="C830" s="31">
        <v>44287</v>
      </c>
      <c r="D830" s="32">
        <v>0</v>
      </c>
    </row>
    <row r="831" spans="1:4" x14ac:dyDescent="0.25">
      <c r="A831" t="s">
        <v>456</v>
      </c>
      <c r="B831" s="16" t="s">
        <v>148</v>
      </c>
      <c r="C831" s="31">
        <v>44287</v>
      </c>
      <c r="D831" s="32">
        <v>131.49</v>
      </c>
    </row>
    <row r="832" spans="1:4" x14ac:dyDescent="0.25">
      <c r="A832" t="s">
        <v>456</v>
      </c>
      <c r="B832" s="16" t="s">
        <v>151</v>
      </c>
      <c r="C832" s="31">
        <v>44287</v>
      </c>
      <c r="D832" s="32">
        <v>247.83</v>
      </c>
    </row>
    <row r="833" spans="1:4" x14ac:dyDescent="0.25">
      <c r="A833" t="s">
        <v>456</v>
      </c>
      <c r="B833" s="16" t="s">
        <v>159</v>
      </c>
      <c r="C833" s="31">
        <v>44287</v>
      </c>
      <c r="D833" s="32">
        <v>-20.599999999999994</v>
      </c>
    </row>
    <row r="834" spans="1:4" x14ac:dyDescent="0.25">
      <c r="A834" t="s">
        <v>456</v>
      </c>
      <c r="B834" s="16" t="s">
        <v>52</v>
      </c>
      <c r="C834" s="31">
        <v>44317</v>
      </c>
      <c r="D834" s="32">
        <v>93.96</v>
      </c>
    </row>
    <row r="835" spans="1:4" x14ac:dyDescent="0.25">
      <c r="A835" t="s">
        <v>456</v>
      </c>
      <c r="B835" s="16" t="s">
        <v>62</v>
      </c>
      <c r="C835" s="31">
        <v>44317</v>
      </c>
      <c r="D835" s="32">
        <v>809.73</v>
      </c>
    </row>
    <row r="836" spans="1:4" x14ac:dyDescent="0.25">
      <c r="A836" t="s">
        <v>456</v>
      </c>
      <c r="B836" s="16" t="s">
        <v>65</v>
      </c>
      <c r="C836" s="31">
        <v>44317</v>
      </c>
      <c r="D836" s="32">
        <v>1627.63</v>
      </c>
    </row>
    <row r="837" spans="1:4" x14ac:dyDescent="0.25">
      <c r="A837" t="s">
        <v>456</v>
      </c>
      <c r="B837" s="16" t="s">
        <v>71</v>
      </c>
      <c r="C837" s="31">
        <v>44317</v>
      </c>
      <c r="D837" s="32">
        <v>1358.47</v>
      </c>
    </row>
    <row r="838" spans="1:4" x14ac:dyDescent="0.25">
      <c r="A838" t="s">
        <v>456</v>
      </c>
      <c r="B838" s="16" t="s">
        <v>74</v>
      </c>
      <c r="C838" s="31">
        <v>44317</v>
      </c>
      <c r="D838" s="32">
        <v>24.22</v>
      </c>
    </row>
    <row r="839" spans="1:4" x14ac:dyDescent="0.25">
      <c r="A839" t="s">
        <v>456</v>
      </c>
      <c r="B839" s="16" t="s">
        <v>77</v>
      </c>
      <c r="C839" s="31">
        <v>44317</v>
      </c>
      <c r="D839" s="32">
        <v>34.51</v>
      </c>
    </row>
    <row r="840" spans="1:4" x14ac:dyDescent="0.25">
      <c r="A840" t="s">
        <v>456</v>
      </c>
      <c r="B840" s="16" t="s">
        <v>86</v>
      </c>
      <c r="C840" s="31">
        <v>44317</v>
      </c>
      <c r="D840" s="32">
        <v>882.61</v>
      </c>
    </row>
    <row r="841" spans="1:4" x14ac:dyDescent="0.25">
      <c r="A841" t="s">
        <v>456</v>
      </c>
      <c r="B841" s="16" t="s">
        <v>91</v>
      </c>
      <c r="C841" s="31">
        <v>44317</v>
      </c>
      <c r="D841" s="32">
        <v>661.43</v>
      </c>
    </row>
    <row r="842" spans="1:4" x14ac:dyDescent="0.25">
      <c r="A842" t="s">
        <v>456</v>
      </c>
      <c r="B842" s="16" t="s">
        <v>96</v>
      </c>
      <c r="C842" s="31">
        <v>44317</v>
      </c>
      <c r="D842" s="32">
        <v>55.87</v>
      </c>
    </row>
    <row r="843" spans="1:4" x14ac:dyDescent="0.25">
      <c r="A843" t="s">
        <v>456</v>
      </c>
      <c r="B843" s="16" t="s">
        <v>99</v>
      </c>
      <c r="C843" s="31">
        <v>44317</v>
      </c>
      <c r="D843" s="32">
        <v>0</v>
      </c>
    </row>
    <row r="844" spans="1:4" x14ac:dyDescent="0.25">
      <c r="A844" t="s">
        <v>456</v>
      </c>
      <c r="B844" s="16" t="s">
        <v>102</v>
      </c>
      <c r="C844" s="31">
        <v>44317</v>
      </c>
      <c r="D844" s="32">
        <v>180.51</v>
      </c>
    </row>
    <row r="845" spans="1:4" x14ac:dyDescent="0.25">
      <c r="A845" t="s">
        <v>456</v>
      </c>
      <c r="B845" s="16" t="s">
        <v>108</v>
      </c>
      <c r="C845" s="31">
        <v>44317</v>
      </c>
      <c r="D845" s="32">
        <v>0</v>
      </c>
    </row>
    <row r="846" spans="1:4" x14ac:dyDescent="0.25">
      <c r="A846" t="s">
        <v>456</v>
      </c>
      <c r="B846" s="16" t="s">
        <v>112</v>
      </c>
      <c r="C846" s="31">
        <v>44317</v>
      </c>
      <c r="D846" s="32">
        <v>0</v>
      </c>
    </row>
    <row r="847" spans="1:4" x14ac:dyDescent="0.25">
      <c r="A847" t="s">
        <v>456</v>
      </c>
      <c r="B847" s="16" t="s">
        <v>117</v>
      </c>
      <c r="C847" s="31">
        <v>44317</v>
      </c>
      <c r="D847" s="32">
        <v>7.69</v>
      </c>
    </row>
    <row r="848" spans="1:4" x14ac:dyDescent="0.25">
      <c r="A848" t="s">
        <v>456</v>
      </c>
      <c r="B848" s="16" t="s">
        <v>122</v>
      </c>
      <c r="C848" s="31">
        <v>44317</v>
      </c>
      <c r="D848" s="32">
        <v>-182.42</v>
      </c>
    </row>
    <row r="849" spans="1:4" x14ac:dyDescent="0.25">
      <c r="A849" t="s">
        <v>456</v>
      </c>
      <c r="B849" s="16" t="s">
        <v>125</v>
      </c>
      <c r="C849" s="31">
        <v>44317</v>
      </c>
      <c r="D849" s="32">
        <v>104.78999999999999</v>
      </c>
    </row>
    <row r="850" spans="1:4" x14ac:dyDescent="0.25">
      <c r="A850" t="s">
        <v>456</v>
      </c>
      <c r="B850" s="16" t="s">
        <v>128</v>
      </c>
      <c r="C850" s="31">
        <v>44317</v>
      </c>
      <c r="D850" s="32">
        <v>629.5200000000001</v>
      </c>
    </row>
    <row r="851" spans="1:4" x14ac:dyDescent="0.25">
      <c r="A851" t="s">
        <v>456</v>
      </c>
      <c r="B851" s="16" t="s">
        <v>131</v>
      </c>
      <c r="C851" s="31">
        <v>44317</v>
      </c>
      <c r="D851" s="32">
        <v>-1.1000000000000001</v>
      </c>
    </row>
    <row r="852" spans="1:4" x14ac:dyDescent="0.25">
      <c r="A852" t="s">
        <v>456</v>
      </c>
      <c r="B852" s="16" t="s">
        <v>134</v>
      </c>
      <c r="C852" s="31">
        <v>44317</v>
      </c>
      <c r="D852" s="32">
        <v>11.1</v>
      </c>
    </row>
    <row r="853" spans="1:4" x14ac:dyDescent="0.25">
      <c r="A853" t="s">
        <v>456</v>
      </c>
      <c r="B853" s="16" t="s">
        <v>145</v>
      </c>
      <c r="C853" s="31">
        <v>44317</v>
      </c>
      <c r="D853" s="32">
        <v>0</v>
      </c>
    </row>
    <row r="854" spans="1:4" x14ac:dyDescent="0.25">
      <c r="A854" t="s">
        <v>456</v>
      </c>
      <c r="B854" s="16" t="s">
        <v>136</v>
      </c>
      <c r="C854" s="31">
        <v>44317</v>
      </c>
      <c r="D854" s="32">
        <v>0</v>
      </c>
    </row>
    <row r="855" spans="1:4" x14ac:dyDescent="0.25">
      <c r="A855" t="s">
        <v>456</v>
      </c>
      <c r="B855" s="16" t="s">
        <v>139</v>
      </c>
      <c r="C855" s="31">
        <v>44317</v>
      </c>
      <c r="D855" s="32">
        <v>0</v>
      </c>
    </row>
    <row r="856" spans="1:4" x14ac:dyDescent="0.25">
      <c r="A856" t="s">
        <v>456</v>
      </c>
      <c r="B856" s="16" t="s">
        <v>213</v>
      </c>
      <c r="C856" s="31">
        <v>44317</v>
      </c>
      <c r="D856" s="32">
        <v>0</v>
      </c>
    </row>
    <row r="857" spans="1:4" x14ac:dyDescent="0.25">
      <c r="A857" t="s">
        <v>456</v>
      </c>
      <c r="B857" s="16" t="s">
        <v>142</v>
      </c>
      <c r="C857" s="31">
        <v>44317</v>
      </c>
      <c r="D857" s="32">
        <v>0</v>
      </c>
    </row>
    <row r="858" spans="1:4" x14ac:dyDescent="0.25">
      <c r="A858" t="s">
        <v>456</v>
      </c>
      <c r="B858" s="16" t="s">
        <v>218</v>
      </c>
      <c r="C858" s="31">
        <v>44317</v>
      </c>
      <c r="D858" s="32">
        <v>0</v>
      </c>
    </row>
    <row r="859" spans="1:4" x14ac:dyDescent="0.25">
      <c r="A859" t="s">
        <v>456</v>
      </c>
      <c r="B859" s="16" t="s">
        <v>148</v>
      </c>
      <c r="C859" s="31">
        <v>44317</v>
      </c>
      <c r="D859" s="32">
        <v>131.49</v>
      </c>
    </row>
    <row r="860" spans="1:4" x14ac:dyDescent="0.25">
      <c r="A860" t="s">
        <v>456</v>
      </c>
      <c r="B860" s="16" t="s">
        <v>151</v>
      </c>
      <c r="C860" s="31">
        <v>44317</v>
      </c>
      <c r="D860" s="32">
        <v>247.83</v>
      </c>
    </row>
    <row r="861" spans="1:4" x14ac:dyDescent="0.25">
      <c r="A861" t="s">
        <v>456</v>
      </c>
      <c r="B861" s="16" t="s">
        <v>159</v>
      </c>
      <c r="C861" s="31">
        <v>44317</v>
      </c>
      <c r="D861" s="32">
        <v>-20.599999999999994</v>
      </c>
    </row>
    <row r="862" spans="1:4" x14ac:dyDescent="0.25">
      <c r="A862" t="s">
        <v>456</v>
      </c>
      <c r="B862" s="16" t="s">
        <v>52</v>
      </c>
      <c r="C862" s="31">
        <v>44348</v>
      </c>
      <c r="D862" s="32">
        <v>93.96</v>
      </c>
    </row>
    <row r="863" spans="1:4" x14ac:dyDescent="0.25">
      <c r="A863" t="s">
        <v>456</v>
      </c>
      <c r="B863" s="16" t="s">
        <v>62</v>
      </c>
      <c r="C863" s="31">
        <v>44348</v>
      </c>
      <c r="D863" s="32">
        <v>809.73</v>
      </c>
    </row>
    <row r="864" spans="1:4" x14ac:dyDescent="0.25">
      <c r="A864" t="s">
        <v>456</v>
      </c>
      <c r="B864" s="16" t="s">
        <v>65</v>
      </c>
      <c r="C864" s="31">
        <v>44348</v>
      </c>
      <c r="D864" s="32">
        <v>1627.63</v>
      </c>
    </row>
    <row r="865" spans="1:4" x14ac:dyDescent="0.25">
      <c r="A865" t="s">
        <v>456</v>
      </c>
      <c r="B865" s="16" t="s">
        <v>71</v>
      </c>
      <c r="C865" s="31">
        <v>44348</v>
      </c>
      <c r="D865" s="32">
        <v>1358.47</v>
      </c>
    </row>
    <row r="866" spans="1:4" x14ac:dyDescent="0.25">
      <c r="A866" t="s">
        <v>456</v>
      </c>
      <c r="B866" s="16" t="s">
        <v>74</v>
      </c>
      <c r="C866" s="31">
        <v>44348</v>
      </c>
      <c r="D866" s="32">
        <v>24.22</v>
      </c>
    </row>
    <row r="867" spans="1:4" x14ac:dyDescent="0.25">
      <c r="A867" t="s">
        <v>456</v>
      </c>
      <c r="B867" s="16" t="s">
        <v>77</v>
      </c>
      <c r="C867" s="31">
        <v>44348</v>
      </c>
      <c r="D867" s="32">
        <v>34.51</v>
      </c>
    </row>
    <row r="868" spans="1:4" x14ac:dyDescent="0.25">
      <c r="A868" t="s">
        <v>456</v>
      </c>
      <c r="B868" s="16" t="s">
        <v>86</v>
      </c>
      <c r="C868" s="31">
        <v>44348</v>
      </c>
      <c r="D868" s="32">
        <v>882.61</v>
      </c>
    </row>
    <row r="869" spans="1:4" x14ac:dyDescent="0.25">
      <c r="A869" t="s">
        <v>456</v>
      </c>
      <c r="B869" s="16" t="s">
        <v>91</v>
      </c>
      <c r="C869" s="31">
        <v>44348</v>
      </c>
      <c r="D869" s="32">
        <v>661.57999999999993</v>
      </c>
    </row>
    <row r="870" spans="1:4" x14ac:dyDescent="0.25">
      <c r="A870" t="s">
        <v>456</v>
      </c>
      <c r="B870" s="16" t="s">
        <v>96</v>
      </c>
      <c r="C870" s="31">
        <v>44348</v>
      </c>
      <c r="D870" s="32">
        <v>55.87</v>
      </c>
    </row>
    <row r="871" spans="1:4" x14ac:dyDescent="0.25">
      <c r="A871" t="s">
        <v>456</v>
      </c>
      <c r="B871" s="16" t="s">
        <v>99</v>
      </c>
      <c r="C871" s="31">
        <v>44348</v>
      </c>
      <c r="D871" s="32">
        <v>0</v>
      </c>
    </row>
    <row r="872" spans="1:4" x14ac:dyDescent="0.25">
      <c r="A872" t="s">
        <v>456</v>
      </c>
      <c r="B872" s="16" t="s">
        <v>102</v>
      </c>
      <c r="C872" s="31">
        <v>44348</v>
      </c>
      <c r="D872" s="32">
        <v>0</v>
      </c>
    </row>
    <row r="873" spans="1:4" x14ac:dyDescent="0.25">
      <c r="A873" t="s">
        <v>456</v>
      </c>
      <c r="B873" s="16" t="s">
        <v>108</v>
      </c>
      <c r="C873" s="31">
        <v>44348</v>
      </c>
      <c r="D873" s="32">
        <v>0</v>
      </c>
    </row>
    <row r="874" spans="1:4" x14ac:dyDescent="0.25">
      <c r="A874" t="s">
        <v>456</v>
      </c>
      <c r="B874" s="16" t="s">
        <v>112</v>
      </c>
      <c r="C874" s="31">
        <v>44348</v>
      </c>
      <c r="D874" s="32">
        <v>0</v>
      </c>
    </row>
    <row r="875" spans="1:4" x14ac:dyDescent="0.25">
      <c r="A875" t="s">
        <v>456</v>
      </c>
      <c r="B875" s="16" t="s">
        <v>117</v>
      </c>
      <c r="C875" s="31">
        <v>44348</v>
      </c>
      <c r="D875" s="32">
        <v>7.69</v>
      </c>
    </row>
    <row r="876" spans="1:4" x14ac:dyDescent="0.25">
      <c r="A876" t="s">
        <v>456</v>
      </c>
      <c r="B876" s="16" t="s">
        <v>122</v>
      </c>
      <c r="C876" s="31">
        <v>44348</v>
      </c>
      <c r="D876" s="32">
        <v>-182.42</v>
      </c>
    </row>
    <row r="877" spans="1:4" x14ac:dyDescent="0.25">
      <c r="A877" t="s">
        <v>456</v>
      </c>
      <c r="B877" s="16" t="s">
        <v>125</v>
      </c>
      <c r="C877" s="31">
        <v>44348</v>
      </c>
      <c r="D877" s="32">
        <v>104.78999999999999</v>
      </c>
    </row>
    <row r="878" spans="1:4" x14ac:dyDescent="0.25">
      <c r="A878" t="s">
        <v>456</v>
      </c>
      <c r="B878" s="16" t="s">
        <v>128</v>
      </c>
      <c r="C878" s="31">
        <v>44348</v>
      </c>
      <c r="D878" s="32">
        <v>629.58000000000004</v>
      </c>
    </row>
    <row r="879" spans="1:4" x14ac:dyDescent="0.25">
      <c r="A879" t="s">
        <v>456</v>
      </c>
      <c r="B879" s="16" t="s">
        <v>131</v>
      </c>
      <c r="C879" s="31">
        <v>44348</v>
      </c>
      <c r="D879" s="32">
        <v>-1.1000000000000001</v>
      </c>
    </row>
    <row r="880" spans="1:4" x14ac:dyDescent="0.25">
      <c r="A880" t="s">
        <v>456</v>
      </c>
      <c r="B880" s="16" t="s">
        <v>134</v>
      </c>
      <c r="C880" s="31">
        <v>44348</v>
      </c>
      <c r="D880" s="32">
        <v>11.1</v>
      </c>
    </row>
    <row r="881" spans="1:4" x14ac:dyDescent="0.25">
      <c r="A881" t="s">
        <v>456</v>
      </c>
      <c r="B881" s="16" t="s">
        <v>145</v>
      </c>
      <c r="C881" s="31">
        <v>44348</v>
      </c>
      <c r="D881" s="32">
        <v>0</v>
      </c>
    </row>
    <row r="882" spans="1:4" x14ac:dyDescent="0.25">
      <c r="A882" t="s">
        <v>456</v>
      </c>
      <c r="B882" s="16" t="s">
        <v>136</v>
      </c>
      <c r="C882" s="31">
        <v>44348</v>
      </c>
      <c r="D882" s="32">
        <v>0</v>
      </c>
    </row>
    <row r="883" spans="1:4" x14ac:dyDescent="0.25">
      <c r="A883" t="s">
        <v>456</v>
      </c>
      <c r="B883" s="16" t="s">
        <v>139</v>
      </c>
      <c r="C883" s="31">
        <v>44348</v>
      </c>
      <c r="D883" s="32">
        <v>0</v>
      </c>
    </row>
    <row r="884" spans="1:4" x14ac:dyDescent="0.25">
      <c r="A884" t="s">
        <v>456</v>
      </c>
      <c r="B884" s="16" t="s">
        <v>213</v>
      </c>
      <c r="C884" s="31">
        <v>44348</v>
      </c>
      <c r="D884" s="32">
        <v>0</v>
      </c>
    </row>
    <row r="885" spans="1:4" x14ac:dyDescent="0.25">
      <c r="A885" t="s">
        <v>456</v>
      </c>
      <c r="B885" s="16" t="s">
        <v>142</v>
      </c>
      <c r="C885" s="31">
        <v>44348</v>
      </c>
      <c r="D885" s="32">
        <v>0</v>
      </c>
    </row>
    <row r="886" spans="1:4" x14ac:dyDescent="0.25">
      <c r="A886" t="s">
        <v>456</v>
      </c>
      <c r="B886" s="16" t="s">
        <v>218</v>
      </c>
      <c r="C886" s="31">
        <v>44348</v>
      </c>
      <c r="D886" s="32">
        <v>0</v>
      </c>
    </row>
    <row r="887" spans="1:4" x14ac:dyDescent="0.25">
      <c r="A887" t="s">
        <v>456</v>
      </c>
      <c r="B887" s="16" t="s">
        <v>148</v>
      </c>
      <c r="C887" s="31">
        <v>44348</v>
      </c>
      <c r="D887" s="32">
        <v>131.49</v>
      </c>
    </row>
    <row r="888" spans="1:4" x14ac:dyDescent="0.25">
      <c r="A888" t="s">
        <v>456</v>
      </c>
      <c r="B888" s="16" t="s">
        <v>151</v>
      </c>
      <c r="C888" s="31">
        <v>44348</v>
      </c>
      <c r="D888" s="32">
        <v>247.83</v>
      </c>
    </row>
    <row r="889" spans="1:4" x14ac:dyDescent="0.25">
      <c r="A889" t="s">
        <v>456</v>
      </c>
      <c r="B889" s="16" t="s">
        <v>159</v>
      </c>
      <c r="C889" s="31">
        <v>44348</v>
      </c>
      <c r="D889" s="32">
        <v>-20.599999999999994</v>
      </c>
    </row>
    <row r="890" spans="1:4" x14ac:dyDescent="0.25">
      <c r="A890" t="s">
        <v>456</v>
      </c>
      <c r="B890" s="16" t="s">
        <v>52</v>
      </c>
      <c r="C890" s="31">
        <v>44378</v>
      </c>
      <c r="D890" s="32">
        <v>93.96</v>
      </c>
    </row>
    <row r="891" spans="1:4" x14ac:dyDescent="0.25">
      <c r="A891" t="s">
        <v>456</v>
      </c>
      <c r="B891" s="16" t="s">
        <v>62</v>
      </c>
      <c r="C891" s="31">
        <v>44378</v>
      </c>
      <c r="D891" s="32">
        <v>809.73</v>
      </c>
    </row>
    <row r="892" spans="1:4" x14ac:dyDescent="0.25">
      <c r="A892" t="s">
        <v>456</v>
      </c>
      <c r="B892" s="16" t="s">
        <v>65</v>
      </c>
      <c r="C892" s="31">
        <v>44378</v>
      </c>
      <c r="D892" s="32">
        <v>1627.63</v>
      </c>
    </row>
    <row r="893" spans="1:4" x14ac:dyDescent="0.25">
      <c r="A893" t="s">
        <v>456</v>
      </c>
      <c r="B893" s="16" t="s">
        <v>71</v>
      </c>
      <c r="C893" s="31">
        <v>44378</v>
      </c>
      <c r="D893" s="32">
        <v>1358.47</v>
      </c>
    </row>
    <row r="894" spans="1:4" x14ac:dyDescent="0.25">
      <c r="A894" t="s">
        <v>456</v>
      </c>
      <c r="B894" s="16" t="s">
        <v>74</v>
      </c>
      <c r="C894" s="31">
        <v>44378</v>
      </c>
      <c r="D894" s="32">
        <v>24.22</v>
      </c>
    </row>
    <row r="895" spans="1:4" x14ac:dyDescent="0.25">
      <c r="A895" t="s">
        <v>456</v>
      </c>
      <c r="B895" s="16" t="s">
        <v>77</v>
      </c>
      <c r="C895" s="31">
        <v>44378</v>
      </c>
      <c r="D895" s="32">
        <v>34.840000000000003</v>
      </c>
    </row>
    <row r="896" spans="1:4" x14ac:dyDescent="0.25">
      <c r="A896" t="s">
        <v>456</v>
      </c>
      <c r="B896" s="16" t="s">
        <v>86</v>
      </c>
      <c r="C896" s="31">
        <v>44378</v>
      </c>
      <c r="D896" s="32">
        <v>882.61</v>
      </c>
    </row>
    <row r="897" spans="1:4" x14ac:dyDescent="0.25">
      <c r="A897" t="s">
        <v>456</v>
      </c>
      <c r="B897" s="16" t="s">
        <v>91</v>
      </c>
      <c r="C897" s="31">
        <v>44378</v>
      </c>
      <c r="D897" s="32">
        <v>661.57999999999993</v>
      </c>
    </row>
    <row r="898" spans="1:4" x14ac:dyDescent="0.25">
      <c r="A898" t="s">
        <v>456</v>
      </c>
      <c r="B898" s="16" t="s">
        <v>96</v>
      </c>
      <c r="C898" s="31">
        <v>44378</v>
      </c>
      <c r="D898" s="32">
        <v>55.87</v>
      </c>
    </row>
    <row r="899" spans="1:4" x14ac:dyDescent="0.25">
      <c r="A899" t="s">
        <v>456</v>
      </c>
      <c r="B899" s="16" t="s">
        <v>99</v>
      </c>
      <c r="C899" s="31">
        <v>44378</v>
      </c>
      <c r="D899" s="32">
        <v>0</v>
      </c>
    </row>
    <row r="900" spans="1:4" x14ac:dyDescent="0.25">
      <c r="A900" t="s">
        <v>456</v>
      </c>
      <c r="B900" s="16" t="s">
        <v>102</v>
      </c>
      <c r="C900" s="31">
        <v>44378</v>
      </c>
      <c r="D900" s="32">
        <v>0</v>
      </c>
    </row>
    <row r="901" spans="1:4" x14ac:dyDescent="0.25">
      <c r="A901" t="s">
        <v>456</v>
      </c>
      <c r="B901" s="16" t="s">
        <v>108</v>
      </c>
      <c r="C901" s="31">
        <v>44378</v>
      </c>
      <c r="D901" s="32">
        <v>0</v>
      </c>
    </row>
    <row r="902" spans="1:4" x14ac:dyDescent="0.25">
      <c r="A902" t="s">
        <v>456</v>
      </c>
      <c r="B902" s="16" t="s">
        <v>112</v>
      </c>
      <c r="C902" s="31">
        <v>44378</v>
      </c>
      <c r="D902" s="32">
        <v>0</v>
      </c>
    </row>
    <row r="903" spans="1:4" x14ac:dyDescent="0.25">
      <c r="A903" t="s">
        <v>456</v>
      </c>
      <c r="B903" s="16" t="s">
        <v>117</v>
      </c>
      <c r="C903" s="31">
        <v>44378</v>
      </c>
      <c r="D903" s="32">
        <v>7.69</v>
      </c>
    </row>
    <row r="904" spans="1:4" x14ac:dyDescent="0.25">
      <c r="A904" t="s">
        <v>456</v>
      </c>
      <c r="B904" s="16" t="s">
        <v>122</v>
      </c>
      <c r="C904" s="31">
        <v>44378</v>
      </c>
      <c r="D904" s="32">
        <v>-182.42</v>
      </c>
    </row>
    <row r="905" spans="1:4" x14ac:dyDescent="0.25">
      <c r="A905" t="s">
        <v>456</v>
      </c>
      <c r="B905" s="16" t="s">
        <v>125</v>
      </c>
      <c r="C905" s="31">
        <v>44378</v>
      </c>
      <c r="D905" s="32">
        <v>104.78999999999999</v>
      </c>
    </row>
    <row r="906" spans="1:4" x14ac:dyDescent="0.25">
      <c r="A906" t="s">
        <v>456</v>
      </c>
      <c r="B906" s="16" t="s">
        <v>128</v>
      </c>
      <c r="C906" s="31">
        <v>44378</v>
      </c>
      <c r="D906" s="32">
        <v>629.58000000000004</v>
      </c>
    </row>
    <row r="907" spans="1:4" x14ac:dyDescent="0.25">
      <c r="A907" t="s">
        <v>456</v>
      </c>
      <c r="B907" s="16" t="s">
        <v>131</v>
      </c>
      <c r="C907" s="31">
        <v>44378</v>
      </c>
      <c r="D907" s="32">
        <v>-1.1000000000000001</v>
      </c>
    </row>
    <row r="908" spans="1:4" x14ac:dyDescent="0.25">
      <c r="A908" t="s">
        <v>456</v>
      </c>
      <c r="B908" s="16" t="s">
        <v>134</v>
      </c>
      <c r="C908" s="31">
        <v>44378</v>
      </c>
      <c r="D908" s="32">
        <v>11.1</v>
      </c>
    </row>
    <row r="909" spans="1:4" x14ac:dyDescent="0.25">
      <c r="A909" t="s">
        <v>456</v>
      </c>
      <c r="B909" s="16" t="s">
        <v>145</v>
      </c>
      <c r="C909" s="31">
        <v>44378</v>
      </c>
      <c r="D909" s="32">
        <v>0</v>
      </c>
    </row>
    <row r="910" spans="1:4" x14ac:dyDescent="0.25">
      <c r="A910" t="s">
        <v>456</v>
      </c>
      <c r="B910" s="16" t="s">
        <v>136</v>
      </c>
      <c r="C910" s="31">
        <v>44378</v>
      </c>
      <c r="D910" s="32">
        <v>0</v>
      </c>
    </row>
    <row r="911" spans="1:4" x14ac:dyDescent="0.25">
      <c r="A911" t="s">
        <v>456</v>
      </c>
      <c r="B911" s="16" t="s">
        <v>139</v>
      </c>
      <c r="C911" s="31">
        <v>44378</v>
      </c>
      <c r="D911" s="32">
        <v>0</v>
      </c>
    </row>
    <row r="912" spans="1:4" x14ac:dyDescent="0.25">
      <c r="A912" t="s">
        <v>456</v>
      </c>
      <c r="B912" s="16" t="s">
        <v>213</v>
      </c>
      <c r="C912" s="31">
        <v>44378</v>
      </c>
      <c r="D912" s="32">
        <v>0</v>
      </c>
    </row>
    <row r="913" spans="1:4" x14ac:dyDescent="0.25">
      <c r="A913" t="s">
        <v>456</v>
      </c>
      <c r="B913" s="16" t="s">
        <v>142</v>
      </c>
      <c r="C913" s="31">
        <v>44378</v>
      </c>
      <c r="D913" s="32">
        <v>0</v>
      </c>
    </row>
    <row r="914" spans="1:4" x14ac:dyDescent="0.25">
      <c r="A914" t="s">
        <v>456</v>
      </c>
      <c r="B914" s="16" t="s">
        <v>218</v>
      </c>
      <c r="C914" s="31">
        <v>44378</v>
      </c>
      <c r="D914" s="32">
        <v>0</v>
      </c>
    </row>
    <row r="915" spans="1:4" x14ac:dyDescent="0.25">
      <c r="A915" t="s">
        <v>456</v>
      </c>
      <c r="B915" s="16" t="s">
        <v>148</v>
      </c>
      <c r="C915" s="31">
        <v>44378</v>
      </c>
      <c r="D915" s="32">
        <v>131.49</v>
      </c>
    </row>
    <row r="916" spans="1:4" x14ac:dyDescent="0.25">
      <c r="A916" t="s">
        <v>456</v>
      </c>
      <c r="B916" s="16" t="s">
        <v>151</v>
      </c>
      <c r="C916" s="31">
        <v>44378</v>
      </c>
      <c r="D916" s="32">
        <v>247.83</v>
      </c>
    </row>
    <row r="917" spans="1:4" x14ac:dyDescent="0.25">
      <c r="A917" t="s">
        <v>456</v>
      </c>
      <c r="B917" s="16" t="s">
        <v>159</v>
      </c>
      <c r="C917" s="31">
        <v>44378</v>
      </c>
      <c r="D917" s="32">
        <v>-20.599999999999994</v>
      </c>
    </row>
    <row r="918" spans="1:4" x14ac:dyDescent="0.25">
      <c r="A918" t="s">
        <v>456</v>
      </c>
      <c r="B918" s="16" t="s">
        <v>52</v>
      </c>
      <c r="C918" s="31">
        <v>44409</v>
      </c>
      <c r="D918" s="32">
        <v>93.96</v>
      </c>
    </row>
    <row r="919" spans="1:4" x14ac:dyDescent="0.25">
      <c r="A919" t="s">
        <v>456</v>
      </c>
      <c r="B919" s="16" t="s">
        <v>62</v>
      </c>
      <c r="C919" s="31">
        <v>44409</v>
      </c>
      <c r="D919" s="32">
        <v>809.73</v>
      </c>
    </row>
    <row r="920" spans="1:4" x14ac:dyDescent="0.25">
      <c r="A920" t="s">
        <v>456</v>
      </c>
      <c r="B920" s="16" t="s">
        <v>65</v>
      </c>
      <c r="C920" s="31">
        <v>44409</v>
      </c>
      <c r="D920" s="32">
        <v>1627.63</v>
      </c>
    </row>
    <row r="921" spans="1:4" x14ac:dyDescent="0.25">
      <c r="A921" t="s">
        <v>456</v>
      </c>
      <c r="B921" s="16" t="s">
        <v>71</v>
      </c>
      <c r="C921" s="31">
        <v>44409</v>
      </c>
      <c r="D921" s="32">
        <v>1358.47</v>
      </c>
    </row>
    <row r="922" spans="1:4" x14ac:dyDescent="0.25">
      <c r="A922" t="s">
        <v>456</v>
      </c>
      <c r="B922" s="16" t="s">
        <v>74</v>
      </c>
      <c r="C922" s="31">
        <v>44409</v>
      </c>
      <c r="D922" s="32">
        <v>24.22</v>
      </c>
    </row>
    <row r="923" spans="1:4" x14ac:dyDescent="0.25">
      <c r="A923" t="s">
        <v>456</v>
      </c>
      <c r="B923" s="16" t="s">
        <v>77</v>
      </c>
      <c r="C923" s="31">
        <v>44409</v>
      </c>
      <c r="D923" s="32">
        <v>34.840000000000003</v>
      </c>
    </row>
    <row r="924" spans="1:4" x14ac:dyDescent="0.25">
      <c r="A924" t="s">
        <v>456</v>
      </c>
      <c r="B924" s="16" t="s">
        <v>86</v>
      </c>
      <c r="C924" s="31">
        <v>44409</v>
      </c>
      <c r="D924" s="32">
        <v>882.61</v>
      </c>
    </row>
    <row r="925" spans="1:4" x14ac:dyDescent="0.25">
      <c r="A925" t="s">
        <v>456</v>
      </c>
      <c r="B925" s="16" t="s">
        <v>91</v>
      </c>
      <c r="C925" s="31">
        <v>44409</v>
      </c>
      <c r="D925" s="32">
        <v>661.57999999999993</v>
      </c>
    </row>
    <row r="926" spans="1:4" x14ac:dyDescent="0.25">
      <c r="A926" t="s">
        <v>456</v>
      </c>
      <c r="B926" s="16" t="s">
        <v>96</v>
      </c>
      <c r="C926" s="31">
        <v>44409</v>
      </c>
      <c r="D926" s="32">
        <v>55.87</v>
      </c>
    </row>
    <row r="927" spans="1:4" x14ac:dyDescent="0.25">
      <c r="A927" t="s">
        <v>456</v>
      </c>
      <c r="B927" s="16" t="s">
        <v>99</v>
      </c>
      <c r="C927" s="31">
        <v>44409</v>
      </c>
      <c r="D927" s="32">
        <v>0</v>
      </c>
    </row>
    <row r="928" spans="1:4" x14ac:dyDescent="0.25">
      <c r="A928" t="s">
        <v>456</v>
      </c>
      <c r="B928" s="16" t="s">
        <v>102</v>
      </c>
      <c r="C928" s="31">
        <v>44409</v>
      </c>
      <c r="D928" s="32">
        <v>0</v>
      </c>
    </row>
    <row r="929" spans="1:4" x14ac:dyDescent="0.25">
      <c r="A929" t="s">
        <v>456</v>
      </c>
      <c r="B929" s="16" t="s">
        <v>108</v>
      </c>
      <c r="C929" s="31">
        <v>44409</v>
      </c>
      <c r="D929" s="32">
        <v>0</v>
      </c>
    </row>
    <row r="930" spans="1:4" x14ac:dyDescent="0.25">
      <c r="A930" t="s">
        <v>456</v>
      </c>
      <c r="B930" s="16" t="s">
        <v>112</v>
      </c>
      <c r="C930" s="31">
        <v>44409</v>
      </c>
      <c r="D930" s="32">
        <v>0</v>
      </c>
    </row>
    <row r="931" spans="1:4" x14ac:dyDescent="0.25">
      <c r="A931" t="s">
        <v>456</v>
      </c>
      <c r="B931" s="16" t="s">
        <v>117</v>
      </c>
      <c r="C931" s="31">
        <v>44409</v>
      </c>
      <c r="D931" s="32">
        <v>7.69</v>
      </c>
    </row>
    <row r="932" spans="1:4" x14ac:dyDescent="0.25">
      <c r="A932" t="s">
        <v>456</v>
      </c>
      <c r="B932" s="16" t="s">
        <v>122</v>
      </c>
      <c r="C932" s="31">
        <v>44409</v>
      </c>
      <c r="D932" s="32">
        <v>-182.42</v>
      </c>
    </row>
    <row r="933" spans="1:4" x14ac:dyDescent="0.25">
      <c r="A933" t="s">
        <v>456</v>
      </c>
      <c r="B933" s="16" t="s">
        <v>125</v>
      </c>
      <c r="C933" s="31">
        <v>44409</v>
      </c>
      <c r="D933" s="32">
        <v>104.78999999999999</v>
      </c>
    </row>
    <row r="934" spans="1:4" x14ac:dyDescent="0.25">
      <c r="A934" t="s">
        <v>456</v>
      </c>
      <c r="B934" s="16" t="s">
        <v>128</v>
      </c>
      <c r="C934" s="31">
        <v>44409</v>
      </c>
      <c r="D934" s="32">
        <v>629.58000000000004</v>
      </c>
    </row>
    <row r="935" spans="1:4" x14ac:dyDescent="0.25">
      <c r="A935" t="s">
        <v>456</v>
      </c>
      <c r="B935" s="16" t="s">
        <v>131</v>
      </c>
      <c r="C935" s="31">
        <v>44409</v>
      </c>
      <c r="D935" s="32">
        <v>-1.1000000000000001</v>
      </c>
    </row>
    <row r="936" spans="1:4" x14ac:dyDescent="0.25">
      <c r="A936" t="s">
        <v>456</v>
      </c>
      <c r="B936" s="16" t="s">
        <v>134</v>
      </c>
      <c r="C936" s="31">
        <v>44409</v>
      </c>
      <c r="D936" s="32">
        <v>11.1</v>
      </c>
    </row>
    <row r="937" spans="1:4" x14ac:dyDescent="0.25">
      <c r="A937" t="s">
        <v>456</v>
      </c>
      <c r="B937" s="16" t="s">
        <v>145</v>
      </c>
      <c r="C937" s="31">
        <v>44409</v>
      </c>
      <c r="D937" s="32">
        <v>0</v>
      </c>
    </row>
    <row r="938" spans="1:4" x14ac:dyDescent="0.25">
      <c r="A938" t="s">
        <v>456</v>
      </c>
      <c r="B938" s="16" t="s">
        <v>136</v>
      </c>
      <c r="C938" s="31">
        <v>44409</v>
      </c>
      <c r="D938" s="32">
        <v>0</v>
      </c>
    </row>
    <row r="939" spans="1:4" x14ac:dyDescent="0.25">
      <c r="A939" t="s">
        <v>456</v>
      </c>
      <c r="B939" s="16" t="s">
        <v>139</v>
      </c>
      <c r="C939" s="31">
        <v>44409</v>
      </c>
      <c r="D939" s="32">
        <v>0</v>
      </c>
    </row>
    <row r="940" spans="1:4" x14ac:dyDescent="0.25">
      <c r="A940" t="s">
        <v>456</v>
      </c>
      <c r="B940" s="16" t="s">
        <v>213</v>
      </c>
      <c r="C940" s="31">
        <v>44409</v>
      </c>
      <c r="D940" s="32">
        <v>0</v>
      </c>
    </row>
    <row r="941" spans="1:4" x14ac:dyDescent="0.25">
      <c r="A941" t="s">
        <v>456</v>
      </c>
      <c r="B941" s="16" t="s">
        <v>142</v>
      </c>
      <c r="C941" s="31">
        <v>44409</v>
      </c>
      <c r="D941" s="32">
        <v>0</v>
      </c>
    </row>
    <row r="942" spans="1:4" x14ac:dyDescent="0.25">
      <c r="A942" t="s">
        <v>456</v>
      </c>
      <c r="B942" s="16" t="s">
        <v>218</v>
      </c>
      <c r="C942" s="31">
        <v>44409</v>
      </c>
      <c r="D942" s="32">
        <v>0</v>
      </c>
    </row>
    <row r="943" spans="1:4" x14ac:dyDescent="0.25">
      <c r="A943" t="s">
        <v>456</v>
      </c>
      <c r="B943" s="16" t="s">
        <v>148</v>
      </c>
      <c r="C943" s="31">
        <v>44409</v>
      </c>
      <c r="D943" s="32">
        <v>131.49</v>
      </c>
    </row>
    <row r="944" spans="1:4" x14ac:dyDescent="0.25">
      <c r="A944" t="s">
        <v>456</v>
      </c>
      <c r="B944" s="16" t="s">
        <v>151</v>
      </c>
      <c r="C944" s="31">
        <v>44409</v>
      </c>
      <c r="D944" s="32">
        <v>247.83</v>
      </c>
    </row>
    <row r="945" spans="1:4" x14ac:dyDescent="0.25">
      <c r="A945" t="s">
        <v>456</v>
      </c>
      <c r="B945" s="16" t="s">
        <v>159</v>
      </c>
      <c r="C945" s="31">
        <v>44409</v>
      </c>
      <c r="D945" s="32">
        <v>-20.599999999999994</v>
      </c>
    </row>
    <row r="946" spans="1:4" x14ac:dyDescent="0.25">
      <c r="A946" t="s">
        <v>456</v>
      </c>
      <c r="B946" s="16" t="s">
        <v>52</v>
      </c>
      <c r="C946" s="31">
        <v>44440</v>
      </c>
      <c r="D946" s="32">
        <v>93.96</v>
      </c>
    </row>
    <row r="947" spans="1:4" x14ac:dyDescent="0.25">
      <c r="A947" t="s">
        <v>456</v>
      </c>
      <c r="B947" s="16" t="s">
        <v>62</v>
      </c>
      <c r="C947" s="31">
        <v>44440</v>
      </c>
      <c r="D947" s="32">
        <v>809.73</v>
      </c>
    </row>
    <row r="948" spans="1:4" x14ac:dyDescent="0.25">
      <c r="A948" t="s">
        <v>456</v>
      </c>
      <c r="B948" s="16" t="s">
        <v>65</v>
      </c>
      <c r="C948" s="31">
        <v>44440</v>
      </c>
      <c r="D948" s="32">
        <v>1627.63</v>
      </c>
    </row>
    <row r="949" spans="1:4" x14ac:dyDescent="0.25">
      <c r="A949" t="s">
        <v>456</v>
      </c>
      <c r="B949" s="16" t="s">
        <v>71</v>
      </c>
      <c r="C949" s="31">
        <v>44440</v>
      </c>
      <c r="D949" s="32">
        <v>1358.47</v>
      </c>
    </row>
    <row r="950" spans="1:4" x14ac:dyDescent="0.25">
      <c r="A950" t="s">
        <v>456</v>
      </c>
      <c r="B950" s="16" t="s">
        <v>74</v>
      </c>
      <c r="C950" s="31">
        <v>44440</v>
      </c>
      <c r="D950" s="32">
        <v>24.22</v>
      </c>
    </row>
    <row r="951" spans="1:4" x14ac:dyDescent="0.25">
      <c r="A951" t="s">
        <v>456</v>
      </c>
      <c r="B951" s="16" t="s">
        <v>77</v>
      </c>
      <c r="C951" s="31">
        <v>44440</v>
      </c>
      <c r="D951" s="32">
        <v>34.840000000000003</v>
      </c>
    </row>
    <row r="952" spans="1:4" x14ac:dyDescent="0.25">
      <c r="A952" t="s">
        <v>456</v>
      </c>
      <c r="B952" s="16" t="s">
        <v>86</v>
      </c>
      <c r="C952" s="31">
        <v>44440</v>
      </c>
      <c r="D952" s="32">
        <v>882.61</v>
      </c>
    </row>
    <row r="953" spans="1:4" x14ac:dyDescent="0.25">
      <c r="A953" t="s">
        <v>456</v>
      </c>
      <c r="B953" s="16" t="s">
        <v>91</v>
      </c>
      <c r="C953" s="31">
        <v>44440</v>
      </c>
      <c r="D953" s="32">
        <v>661.57999999999993</v>
      </c>
    </row>
    <row r="954" spans="1:4" x14ac:dyDescent="0.25">
      <c r="A954" t="s">
        <v>456</v>
      </c>
      <c r="B954" s="16" t="s">
        <v>96</v>
      </c>
      <c r="C954" s="31">
        <v>44440</v>
      </c>
      <c r="D954" s="32">
        <v>55.87</v>
      </c>
    </row>
    <row r="955" spans="1:4" x14ac:dyDescent="0.25">
      <c r="A955" t="s">
        <v>456</v>
      </c>
      <c r="B955" s="16" t="s">
        <v>99</v>
      </c>
      <c r="C955" s="31">
        <v>44440</v>
      </c>
      <c r="D955" s="32">
        <v>0</v>
      </c>
    </row>
    <row r="956" spans="1:4" x14ac:dyDescent="0.25">
      <c r="A956" t="s">
        <v>456</v>
      </c>
      <c r="B956" s="16" t="s">
        <v>102</v>
      </c>
      <c r="C956" s="31">
        <v>44440</v>
      </c>
      <c r="D956" s="32">
        <v>0</v>
      </c>
    </row>
    <row r="957" spans="1:4" x14ac:dyDescent="0.25">
      <c r="A957" t="s">
        <v>456</v>
      </c>
      <c r="B957" s="16" t="s">
        <v>108</v>
      </c>
      <c r="C957" s="31">
        <v>44440</v>
      </c>
      <c r="D957" s="32">
        <v>0</v>
      </c>
    </row>
    <row r="958" spans="1:4" x14ac:dyDescent="0.25">
      <c r="A958" t="s">
        <v>456</v>
      </c>
      <c r="B958" s="16" t="s">
        <v>112</v>
      </c>
      <c r="C958" s="31">
        <v>44440</v>
      </c>
      <c r="D958" s="32">
        <v>0</v>
      </c>
    </row>
    <row r="959" spans="1:4" x14ac:dyDescent="0.25">
      <c r="A959" t="s">
        <v>456</v>
      </c>
      <c r="B959" s="16" t="s">
        <v>117</v>
      </c>
      <c r="C959" s="31">
        <v>44440</v>
      </c>
      <c r="D959" s="32">
        <v>7.69</v>
      </c>
    </row>
    <row r="960" spans="1:4" x14ac:dyDescent="0.25">
      <c r="A960" t="s">
        <v>456</v>
      </c>
      <c r="B960" s="16" t="s">
        <v>122</v>
      </c>
      <c r="C960" s="31">
        <v>44440</v>
      </c>
      <c r="D960" s="32">
        <v>-182.42</v>
      </c>
    </row>
    <row r="961" spans="1:4" x14ac:dyDescent="0.25">
      <c r="A961" t="s">
        <v>456</v>
      </c>
      <c r="B961" s="16" t="s">
        <v>125</v>
      </c>
      <c r="C961" s="31">
        <v>44440</v>
      </c>
      <c r="D961" s="32">
        <v>50.53</v>
      </c>
    </row>
    <row r="962" spans="1:4" x14ac:dyDescent="0.25">
      <c r="A962" t="s">
        <v>456</v>
      </c>
      <c r="B962" s="16" t="s">
        <v>128</v>
      </c>
      <c r="C962" s="31">
        <v>44440</v>
      </c>
      <c r="D962" s="32">
        <v>629.58000000000004</v>
      </c>
    </row>
    <row r="963" spans="1:4" x14ac:dyDescent="0.25">
      <c r="A963" t="s">
        <v>456</v>
      </c>
      <c r="B963" s="16" t="s">
        <v>131</v>
      </c>
      <c r="C963" s="31">
        <v>44440</v>
      </c>
      <c r="D963" s="32">
        <v>-1.1000000000000001</v>
      </c>
    </row>
    <row r="964" spans="1:4" x14ac:dyDescent="0.25">
      <c r="A964" t="s">
        <v>456</v>
      </c>
      <c r="B964" s="16" t="s">
        <v>134</v>
      </c>
      <c r="C964" s="31">
        <v>44440</v>
      </c>
      <c r="D964" s="32">
        <v>11.1</v>
      </c>
    </row>
    <row r="965" spans="1:4" x14ac:dyDescent="0.25">
      <c r="A965" t="s">
        <v>456</v>
      </c>
      <c r="B965" s="16" t="s">
        <v>145</v>
      </c>
      <c r="C965" s="31">
        <v>44440</v>
      </c>
      <c r="D965" s="32">
        <v>0</v>
      </c>
    </row>
    <row r="966" spans="1:4" x14ac:dyDescent="0.25">
      <c r="A966" t="s">
        <v>456</v>
      </c>
      <c r="B966" s="16" t="s">
        <v>136</v>
      </c>
      <c r="C966" s="31">
        <v>44440</v>
      </c>
      <c r="D966" s="32">
        <v>0</v>
      </c>
    </row>
    <row r="967" spans="1:4" x14ac:dyDescent="0.25">
      <c r="A967" t="s">
        <v>456</v>
      </c>
      <c r="B967" s="16" t="s">
        <v>139</v>
      </c>
      <c r="C967" s="31">
        <v>44440</v>
      </c>
      <c r="D967" s="32">
        <v>0</v>
      </c>
    </row>
    <row r="968" spans="1:4" x14ac:dyDescent="0.25">
      <c r="A968" t="s">
        <v>456</v>
      </c>
      <c r="B968" s="16" t="s">
        <v>213</v>
      </c>
      <c r="C968" s="31">
        <v>44440</v>
      </c>
      <c r="D968" s="32">
        <v>0</v>
      </c>
    </row>
    <row r="969" spans="1:4" x14ac:dyDescent="0.25">
      <c r="A969" t="s">
        <v>456</v>
      </c>
      <c r="B969" s="16" t="s">
        <v>142</v>
      </c>
      <c r="C969" s="31">
        <v>44440</v>
      </c>
      <c r="D969" s="32">
        <v>0</v>
      </c>
    </row>
    <row r="970" spans="1:4" x14ac:dyDescent="0.25">
      <c r="A970" t="s">
        <v>456</v>
      </c>
      <c r="B970" s="16" t="s">
        <v>218</v>
      </c>
      <c r="C970" s="31">
        <v>44440</v>
      </c>
      <c r="D970" s="32">
        <v>0</v>
      </c>
    </row>
    <row r="971" spans="1:4" x14ac:dyDescent="0.25">
      <c r="A971" t="s">
        <v>456</v>
      </c>
      <c r="B971" s="16" t="s">
        <v>148</v>
      </c>
      <c r="C971" s="31">
        <v>44440</v>
      </c>
      <c r="D971" s="32">
        <v>131.49</v>
      </c>
    </row>
    <row r="972" spans="1:4" x14ac:dyDescent="0.25">
      <c r="A972" t="s">
        <v>456</v>
      </c>
      <c r="B972" s="16" t="s">
        <v>151</v>
      </c>
      <c r="C972" s="31">
        <v>44440</v>
      </c>
      <c r="D972" s="32">
        <v>247.83</v>
      </c>
    </row>
    <row r="973" spans="1:4" x14ac:dyDescent="0.25">
      <c r="A973" t="s">
        <v>456</v>
      </c>
      <c r="B973" s="16" t="s">
        <v>159</v>
      </c>
      <c r="C973" s="31">
        <v>44440</v>
      </c>
      <c r="D973" s="32">
        <v>-20.599999999999994</v>
      </c>
    </row>
    <row r="974" spans="1:4" x14ac:dyDescent="0.25">
      <c r="A974" t="s">
        <v>456</v>
      </c>
      <c r="B974" s="16" t="s">
        <v>52</v>
      </c>
      <c r="C974" s="31">
        <v>44470</v>
      </c>
      <c r="D974" s="32">
        <v>93.96</v>
      </c>
    </row>
    <row r="975" spans="1:4" x14ac:dyDescent="0.25">
      <c r="A975" t="s">
        <v>456</v>
      </c>
      <c r="B975" s="16" t="s">
        <v>62</v>
      </c>
      <c r="C975" s="31">
        <v>44470</v>
      </c>
      <c r="D975" s="32">
        <v>809.73</v>
      </c>
    </row>
    <row r="976" spans="1:4" x14ac:dyDescent="0.25">
      <c r="A976" t="s">
        <v>456</v>
      </c>
      <c r="B976" s="16" t="s">
        <v>65</v>
      </c>
      <c r="C976" s="31">
        <v>44470</v>
      </c>
      <c r="D976" s="32">
        <v>1627.63</v>
      </c>
    </row>
    <row r="977" spans="1:4" x14ac:dyDescent="0.25">
      <c r="A977" t="s">
        <v>456</v>
      </c>
      <c r="B977" s="16" t="s">
        <v>71</v>
      </c>
      <c r="C977" s="31">
        <v>44470</v>
      </c>
      <c r="D977" s="32">
        <v>1358.47</v>
      </c>
    </row>
    <row r="978" spans="1:4" x14ac:dyDescent="0.25">
      <c r="A978" t="s">
        <v>456</v>
      </c>
      <c r="B978" s="16" t="s">
        <v>74</v>
      </c>
      <c r="C978" s="31">
        <v>44470</v>
      </c>
      <c r="D978" s="32">
        <v>24.22</v>
      </c>
    </row>
    <row r="979" spans="1:4" x14ac:dyDescent="0.25">
      <c r="A979" t="s">
        <v>456</v>
      </c>
      <c r="B979" s="16" t="s">
        <v>77</v>
      </c>
      <c r="C979" s="31">
        <v>44470</v>
      </c>
      <c r="D979" s="32">
        <v>34.840000000000003</v>
      </c>
    </row>
    <row r="980" spans="1:4" x14ac:dyDescent="0.25">
      <c r="A980" t="s">
        <v>456</v>
      </c>
      <c r="B980" s="16" t="s">
        <v>86</v>
      </c>
      <c r="C980" s="31">
        <v>44470</v>
      </c>
      <c r="D980" s="32">
        <v>882.61</v>
      </c>
    </row>
    <row r="981" spans="1:4" x14ac:dyDescent="0.25">
      <c r="A981" t="s">
        <v>456</v>
      </c>
      <c r="B981" s="16" t="s">
        <v>91</v>
      </c>
      <c r="C981" s="31">
        <v>44470</v>
      </c>
      <c r="D981" s="32">
        <v>661.57999999999993</v>
      </c>
    </row>
    <row r="982" spans="1:4" x14ac:dyDescent="0.25">
      <c r="A982" t="s">
        <v>456</v>
      </c>
      <c r="B982" s="16" t="s">
        <v>96</v>
      </c>
      <c r="C982" s="31">
        <v>44470</v>
      </c>
      <c r="D982" s="32">
        <v>55.87</v>
      </c>
    </row>
    <row r="983" spans="1:4" x14ac:dyDescent="0.25">
      <c r="A983" t="s">
        <v>456</v>
      </c>
      <c r="B983" s="16" t="s">
        <v>99</v>
      </c>
      <c r="C983" s="31">
        <v>44470</v>
      </c>
      <c r="D983" s="32">
        <v>0</v>
      </c>
    </row>
    <row r="984" spans="1:4" x14ac:dyDescent="0.25">
      <c r="A984" t="s">
        <v>456</v>
      </c>
      <c r="B984" s="16" t="s">
        <v>102</v>
      </c>
      <c r="C984" s="31">
        <v>44470</v>
      </c>
      <c r="D984" s="32">
        <v>0</v>
      </c>
    </row>
    <row r="985" spans="1:4" x14ac:dyDescent="0.25">
      <c r="A985" t="s">
        <v>456</v>
      </c>
      <c r="B985" s="16" t="s">
        <v>108</v>
      </c>
      <c r="C985" s="31">
        <v>44470</v>
      </c>
      <c r="D985" s="32">
        <v>0</v>
      </c>
    </row>
    <row r="986" spans="1:4" x14ac:dyDescent="0.25">
      <c r="A986" t="s">
        <v>456</v>
      </c>
      <c r="B986" s="16" t="s">
        <v>112</v>
      </c>
      <c r="C986" s="31">
        <v>44470</v>
      </c>
      <c r="D986" s="32">
        <v>0</v>
      </c>
    </row>
    <row r="987" spans="1:4" x14ac:dyDescent="0.25">
      <c r="A987" t="s">
        <v>456</v>
      </c>
      <c r="B987" s="16" t="s">
        <v>117</v>
      </c>
      <c r="C987" s="31">
        <v>44470</v>
      </c>
      <c r="D987" s="32">
        <v>7.69</v>
      </c>
    </row>
    <row r="988" spans="1:4" x14ac:dyDescent="0.25">
      <c r="A988" t="s">
        <v>456</v>
      </c>
      <c r="B988" s="16" t="s">
        <v>122</v>
      </c>
      <c r="C988" s="31">
        <v>44470</v>
      </c>
      <c r="D988" s="32">
        <v>-182.42</v>
      </c>
    </row>
    <row r="989" spans="1:4" x14ac:dyDescent="0.25">
      <c r="A989" t="s">
        <v>456</v>
      </c>
      <c r="B989" s="16" t="s">
        <v>125</v>
      </c>
      <c r="C989" s="31">
        <v>44470</v>
      </c>
      <c r="D989" s="32">
        <v>49.67</v>
      </c>
    </row>
    <row r="990" spans="1:4" x14ac:dyDescent="0.25">
      <c r="A990" t="s">
        <v>456</v>
      </c>
      <c r="B990" s="16" t="s">
        <v>128</v>
      </c>
      <c r="C990" s="31">
        <v>44470</v>
      </c>
      <c r="D990" s="32">
        <v>629.6</v>
      </c>
    </row>
    <row r="991" spans="1:4" x14ac:dyDescent="0.25">
      <c r="A991" t="s">
        <v>456</v>
      </c>
      <c r="B991" s="16" t="s">
        <v>131</v>
      </c>
      <c r="C991" s="31">
        <v>44470</v>
      </c>
      <c r="D991" s="32">
        <v>-1.1000000000000001</v>
      </c>
    </row>
    <row r="992" spans="1:4" x14ac:dyDescent="0.25">
      <c r="A992" t="s">
        <v>456</v>
      </c>
      <c r="B992" s="16" t="s">
        <v>134</v>
      </c>
      <c r="C992" s="31">
        <v>44470</v>
      </c>
      <c r="D992" s="32">
        <v>11.1</v>
      </c>
    </row>
    <row r="993" spans="1:4" x14ac:dyDescent="0.25">
      <c r="A993" t="s">
        <v>456</v>
      </c>
      <c r="B993" s="16" t="s">
        <v>145</v>
      </c>
      <c r="C993" s="31">
        <v>44470</v>
      </c>
      <c r="D993" s="32">
        <v>0</v>
      </c>
    </row>
    <row r="994" spans="1:4" x14ac:dyDescent="0.25">
      <c r="A994" t="s">
        <v>456</v>
      </c>
      <c r="B994" s="16" t="s">
        <v>136</v>
      </c>
      <c r="C994" s="31">
        <v>44470</v>
      </c>
      <c r="D994" s="32">
        <v>0</v>
      </c>
    </row>
    <row r="995" spans="1:4" x14ac:dyDescent="0.25">
      <c r="A995" t="s">
        <v>456</v>
      </c>
      <c r="B995" s="16" t="s">
        <v>139</v>
      </c>
      <c r="C995" s="31">
        <v>44470</v>
      </c>
      <c r="D995" s="32">
        <v>0</v>
      </c>
    </row>
    <row r="996" spans="1:4" x14ac:dyDescent="0.25">
      <c r="A996" t="s">
        <v>456</v>
      </c>
      <c r="B996" s="16" t="s">
        <v>213</v>
      </c>
      <c r="C996" s="31">
        <v>44470</v>
      </c>
      <c r="D996" s="32">
        <v>0</v>
      </c>
    </row>
    <row r="997" spans="1:4" x14ac:dyDescent="0.25">
      <c r="A997" t="s">
        <v>456</v>
      </c>
      <c r="B997" s="16" t="s">
        <v>142</v>
      </c>
      <c r="C997" s="31">
        <v>44470</v>
      </c>
      <c r="D997" s="32">
        <v>0</v>
      </c>
    </row>
    <row r="998" spans="1:4" x14ac:dyDescent="0.25">
      <c r="A998" t="s">
        <v>456</v>
      </c>
      <c r="B998" s="16" t="s">
        <v>218</v>
      </c>
      <c r="C998" s="31">
        <v>44470</v>
      </c>
      <c r="D998" s="32">
        <v>0</v>
      </c>
    </row>
    <row r="999" spans="1:4" x14ac:dyDescent="0.25">
      <c r="A999" t="s">
        <v>456</v>
      </c>
      <c r="B999" s="16" t="s">
        <v>148</v>
      </c>
      <c r="C999" s="31">
        <v>44470</v>
      </c>
      <c r="D999" s="32">
        <v>131.49</v>
      </c>
    </row>
    <row r="1000" spans="1:4" x14ac:dyDescent="0.25">
      <c r="A1000" t="s">
        <v>456</v>
      </c>
      <c r="B1000" s="16" t="s">
        <v>151</v>
      </c>
      <c r="C1000" s="31">
        <v>44470</v>
      </c>
      <c r="D1000" s="32">
        <v>247.83</v>
      </c>
    </row>
    <row r="1001" spans="1:4" x14ac:dyDescent="0.25">
      <c r="A1001" t="s">
        <v>456</v>
      </c>
      <c r="B1001" s="16" t="s">
        <v>159</v>
      </c>
      <c r="C1001" s="31">
        <v>44470</v>
      </c>
      <c r="D1001" s="32">
        <v>-20.599999999999994</v>
      </c>
    </row>
    <row r="1002" spans="1:4" x14ac:dyDescent="0.25">
      <c r="A1002" t="s">
        <v>456</v>
      </c>
      <c r="B1002" s="16" t="s">
        <v>52</v>
      </c>
      <c r="C1002" s="31">
        <v>44501</v>
      </c>
      <c r="D1002" s="32">
        <v>93.96</v>
      </c>
    </row>
    <row r="1003" spans="1:4" x14ac:dyDescent="0.25">
      <c r="A1003" t="s">
        <v>456</v>
      </c>
      <c r="B1003" s="16" t="s">
        <v>62</v>
      </c>
      <c r="C1003" s="31">
        <v>44501</v>
      </c>
      <c r="D1003" s="32">
        <v>809.73</v>
      </c>
    </row>
    <row r="1004" spans="1:4" x14ac:dyDescent="0.25">
      <c r="A1004" t="s">
        <v>456</v>
      </c>
      <c r="B1004" s="16" t="s">
        <v>65</v>
      </c>
      <c r="C1004" s="31">
        <v>44501</v>
      </c>
      <c r="D1004" s="32">
        <v>1627.63</v>
      </c>
    </row>
    <row r="1005" spans="1:4" x14ac:dyDescent="0.25">
      <c r="A1005" t="s">
        <v>456</v>
      </c>
      <c r="B1005" s="16" t="s">
        <v>71</v>
      </c>
      <c r="C1005" s="31">
        <v>44501</v>
      </c>
      <c r="D1005" s="32">
        <v>1358.47</v>
      </c>
    </row>
    <row r="1006" spans="1:4" x14ac:dyDescent="0.25">
      <c r="A1006" t="s">
        <v>456</v>
      </c>
      <c r="B1006" s="16" t="s">
        <v>74</v>
      </c>
      <c r="C1006" s="31">
        <v>44501</v>
      </c>
      <c r="D1006" s="32">
        <v>40.72</v>
      </c>
    </row>
    <row r="1007" spans="1:4" x14ac:dyDescent="0.25">
      <c r="A1007" t="s">
        <v>456</v>
      </c>
      <c r="B1007" s="16" t="s">
        <v>77</v>
      </c>
      <c r="C1007" s="31">
        <v>44501</v>
      </c>
      <c r="D1007" s="32">
        <v>34.840000000000003</v>
      </c>
    </row>
    <row r="1008" spans="1:4" x14ac:dyDescent="0.25">
      <c r="A1008" t="s">
        <v>456</v>
      </c>
      <c r="B1008" s="16" t="s">
        <v>86</v>
      </c>
      <c r="C1008" s="31">
        <v>44501</v>
      </c>
      <c r="D1008" s="32">
        <v>882.61</v>
      </c>
    </row>
    <row r="1009" spans="1:4" x14ac:dyDescent="0.25">
      <c r="A1009" t="s">
        <v>456</v>
      </c>
      <c r="B1009" s="16" t="s">
        <v>91</v>
      </c>
      <c r="C1009" s="31">
        <v>44501</v>
      </c>
      <c r="D1009" s="32">
        <v>661.57999999999993</v>
      </c>
    </row>
    <row r="1010" spans="1:4" x14ac:dyDescent="0.25">
      <c r="A1010" t="s">
        <v>456</v>
      </c>
      <c r="B1010" s="16" t="s">
        <v>96</v>
      </c>
      <c r="C1010" s="31">
        <v>44501</v>
      </c>
      <c r="D1010" s="32">
        <v>55.87</v>
      </c>
    </row>
    <row r="1011" spans="1:4" x14ac:dyDescent="0.25">
      <c r="A1011" t="s">
        <v>456</v>
      </c>
      <c r="B1011" s="16" t="s">
        <v>99</v>
      </c>
      <c r="C1011" s="31">
        <v>44501</v>
      </c>
      <c r="D1011" s="32">
        <v>0</v>
      </c>
    </row>
    <row r="1012" spans="1:4" x14ac:dyDescent="0.25">
      <c r="A1012" t="s">
        <v>456</v>
      </c>
      <c r="B1012" s="16" t="s">
        <v>102</v>
      </c>
      <c r="C1012" s="31">
        <v>44501</v>
      </c>
      <c r="D1012" s="32">
        <v>0</v>
      </c>
    </row>
    <row r="1013" spans="1:4" x14ac:dyDescent="0.25">
      <c r="A1013" t="s">
        <v>456</v>
      </c>
      <c r="B1013" s="16" t="s">
        <v>108</v>
      </c>
      <c r="C1013" s="31">
        <v>44501</v>
      </c>
      <c r="D1013" s="32">
        <v>0</v>
      </c>
    </row>
    <row r="1014" spans="1:4" x14ac:dyDescent="0.25">
      <c r="A1014" t="s">
        <v>456</v>
      </c>
      <c r="B1014" s="16" t="s">
        <v>112</v>
      </c>
      <c r="C1014" s="31">
        <v>44501</v>
      </c>
      <c r="D1014" s="32">
        <v>0</v>
      </c>
    </row>
    <row r="1015" spans="1:4" x14ac:dyDescent="0.25">
      <c r="A1015" t="s">
        <v>456</v>
      </c>
      <c r="B1015" s="16" t="s">
        <v>117</v>
      </c>
      <c r="C1015" s="31">
        <v>44501</v>
      </c>
      <c r="D1015" s="32">
        <v>7.69</v>
      </c>
    </row>
    <row r="1016" spans="1:4" x14ac:dyDescent="0.25">
      <c r="A1016" t="s">
        <v>456</v>
      </c>
      <c r="B1016" s="16" t="s">
        <v>122</v>
      </c>
      <c r="C1016" s="31">
        <v>44501</v>
      </c>
      <c r="D1016" s="32">
        <v>-182.42</v>
      </c>
    </row>
    <row r="1017" spans="1:4" x14ac:dyDescent="0.25">
      <c r="A1017" t="s">
        <v>456</v>
      </c>
      <c r="B1017" s="16" t="s">
        <v>125</v>
      </c>
      <c r="C1017" s="31">
        <v>44501</v>
      </c>
      <c r="D1017" s="32">
        <v>49.67</v>
      </c>
    </row>
    <row r="1018" spans="1:4" x14ac:dyDescent="0.25">
      <c r="A1018" t="s">
        <v>456</v>
      </c>
      <c r="B1018" s="16" t="s">
        <v>128</v>
      </c>
      <c r="C1018" s="31">
        <v>44501</v>
      </c>
      <c r="D1018" s="32">
        <v>629.62</v>
      </c>
    </row>
    <row r="1019" spans="1:4" x14ac:dyDescent="0.25">
      <c r="A1019" t="s">
        <v>456</v>
      </c>
      <c r="B1019" s="16" t="s">
        <v>131</v>
      </c>
      <c r="C1019" s="31">
        <v>44501</v>
      </c>
      <c r="D1019" s="32">
        <v>-1.1000000000000001</v>
      </c>
    </row>
    <row r="1020" spans="1:4" x14ac:dyDescent="0.25">
      <c r="A1020" t="s">
        <v>456</v>
      </c>
      <c r="B1020" s="16" t="s">
        <v>134</v>
      </c>
      <c r="C1020" s="31">
        <v>44501</v>
      </c>
      <c r="D1020" s="32">
        <v>11.1</v>
      </c>
    </row>
    <row r="1021" spans="1:4" x14ac:dyDescent="0.25">
      <c r="A1021" t="s">
        <v>456</v>
      </c>
      <c r="B1021" s="16" t="s">
        <v>145</v>
      </c>
      <c r="C1021" s="31">
        <v>44501</v>
      </c>
      <c r="D1021" s="32">
        <v>0</v>
      </c>
    </row>
    <row r="1022" spans="1:4" x14ac:dyDescent="0.25">
      <c r="A1022" t="s">
        <v>456</v>
      </c>
      <c r="B1022" s="16" t="s">
        <v>136</v>
      </c>
      <c r="C1022" s="31">
        <v>44501</v>
      </c>
      <c r="D1022" s="32">
        <v>0</v>
      </c>
    </row>
    <row r="1023" spans="1:4" x14ac:dyDescent="0.25">
      <c r="A1023" t="s">
        <v>456</v>
      </c>
      <c r="B1023" s="16" t="s">
        <v>139</v>
      </c>
      <c r="C1023" s="31">
        <v>44501</v>
      </c>
      <c r="D1023" s="32">
        <v>0</v>
      </c>
    </row>
    <row r="1024" spans="1:4" x14ac:dyDescent="0.25">
      <c r="A1024" t="s">
        <v>456</v>
      </c>
      <c r="B1024" s="16" t="s">
        <v>213</v>
      </c>
      <c r="C1024" s="31">
        <v>44501</v>
      </c>
      <c r="D1024" s="32">
        <v>0</v>
      </c>
    </row>
    <row r="1025" spans="1:4" x14ac:dyDescent="0.25">
      <c r="A1025" t="s">
        <v>456</v>
      </c>
      <c r="B1025" s="16" t="s">
        <v>142</v>
      </c>
      <c r="C1025" s="31">
        <v>44501</v>
      </c>
      <c r="D1025" s="32">
        <v>0</v>
      </c>
    </row>
    <row r="1026" spans="1:4" x14ac:dyDescent="0.25">
      <c r="A1026" t="s">
        <v>456</v>
      </c>
      <c r="B1026" s="16" t="s">
        <v>218</v>
      </c>
      <c r="C1026" s="31">
        <v>44501</v>
      </c>
      <c r="D1026" s="32">
        <v>0</v>
      </c>
    </row>
    <row r="1027" spans="1:4" x14ac:dyDescent="0.25">
      <c r="A1027" t="s">
        <v>456</v>
      </c>
      <c r="B1027" s="16" t="s">
        <v>148</v>
      </c>
      <c r="C1027" s="31">
        <v>44501</v>
      </c>
      <c r="D1027" s="32">
        <v>131.49</v>
      </c>
    </row>
    <row r="1028" spans="1:4" x14ac:dyDescent="0.25">
      <c r="A1028" t="s">
        <v>456</v>
      </c>
      <c r="B1028" s="16" t="s">
        <v>151</v>
      </c>
      <c r="C1028" s="31">
        <v>44501</v>
      </c>
      <c r="D1028" s="32">
        <v>247.83</v>
      </c>
    </row>
    <row r="1029" spans="1:4" x14ac:dyDescent="0.25">
      <c r="A1029" t="s">
        <v>456</v>
      </c>
      <c r="B1029" s="16" t="s">
        <v>159</v>
      </c>
      <c r="C1029" s="31">
        <v>44501</v>
      </c>
      <c r="D1029" s="32">
        <v>-20.599999999999994</v>
      </c>
    </row>
    <row r="1030" spans="1:4" x14ac:dyDescent="0.25">
      <c r="A1030" t="s">
        <v>456</v>
      </c>
      <c r="B1030" s="16" t="s">
        <v>52</v>
      </c>
      <c r="C1030" s="31">
        <v>44531</v>
      </c>
      <c r="D1030" s="32">
        <v>93.96</v>
      </c>
    </row>
    <row r="1031" spans="1:4" x14ac:dyDescent="0.25">
      <c r="A1031" t="s">
        <v>456</v>
      </c>
      <c r="B1031" s="16" t="s">
        <v>62</v>
      </c>
      <c r="C1031" s="31">
        <v>44531</v>
      </c>
      <c r="D1031" s="32">
        <v>809.73</v>
      </c>
    </row>
    <row r="1032" spans="1:4" x14ac:dyDescent="0.25">
      <c r="A1032" t="s">
        <v>456</v>
      </c>
      <c r="B1032" s="16" t="s">
        <v>65</v>
      </c>
      <c r="C1032" s="31">
        <v>44531</v>
      </c>
      <c r="D1032" s="32">
        <v>1627.63</v>
      </c>
    </row>
    <row r="1033" spans="1:4" x14ac:dyDescent="0.25">
      <c r="A1033" t="s">
        <v>456</v>
      </c>
      <c r="B1033" s="16" t="s">
        <v>71</v>
      </c>
      <c r="C1033" s="31">
        <v>44531</v>
      </c>
      <c r="D1033" s="32">
        <v>1358.47</v>
      </c>
    </row>
    <row r="1034" spans="1:4" x14ac:dyDescent="0.25">
      <c r="A1034" t="s">
        <v>456</v>
      </c>
      <c r="B1034" s="16" t="s">
        <v>74</v>
      </c>
      <c r="C1034" s="31">
        <v>44531</v>
      </c>
      <c r="D1034" s="32">
        <v>40.72</v>
      </c>
    </row>
    <row r="1035" spans="1:4" x14ac:dyDescent="0.25">
      <c r="A1035" t="s">
        <v>456</v>
      </c>
      <c r="B1035" s="16" t="s">
        <v>77</v>
      </c>
      <c r="C1035" s="31">
        <v>44531</v>
      </c>
      <c r="D1035" s="32">
        <v>35.090000000000003</v>
      </c>
    </row>
    <row r="1036" spans="1:4" x14ac:dyDescent="0.25">
      <c r="A1036" t="s">
        <v>456</v>
      </c>
      <c r="B1036" s="16" t="s">
        <v>86</v>
      </c>
      <c r="C1036" s="31">
        <v>44531</v>
      </c>
      <c r="D1036" s="32">
        <v>882.61</v>
      </c>
    </row>
    <row r="1037" spans="1:4" x14ac:dyDescent="0.25">
      <c r="A1037" t="s">
        <v>456</v>
      </c>
      <c r="B1037" s="16" t="s">
        <v>91</v>
      </c>
      <c r="C1037" s="31">
        <v>44531</v>
      </c>
      <c r="D1037" s="32">
        <v>661.57999999999993</v>
      </c>
    </row>
    <row r="1038" spans="1:4" x14ac:dyDescent="0.25">
      <c r="A1038" t="s">
        <v>456</v>
      </c>
      <c r="B1038" s="16" t="s">
        <v>96</v>
      </c>
      <c r="C1038" s="31">
        <v>44531</v>
      </c>
      <c r="D1038" s="32">
        <v>55.87</v>
      </c>
    </row>
    <row r="1039" spans="1:4" x14ac:dyDescent="0.25">
      <c r="A1039" t="s">
        <v>456</v>
      </c>
      <c r="B1039" s="16" t="s">
        <v>99</v>
      </c>
      <c r="C1039" s="31">
        <v>44531</v>
      </c>
      <c r="D1039" s="32">
        <v>0</v>
      </c>
    </row>
    <row r="1040" spans="1:4" x14ac:dyDescent="0.25">
      <c r="A1040" t="s">
        <v>456</v>
      </c>
      <c r="B1040" s="16" t="s">
        <v>102</v>
      </c>
      <c r="C1040" s="31">
        <v>44531</v>
      </c>
      <c r="D1040" s="32">
        <v>0</v>
      </c>
    </row>
    <row r="1041" spans="1:4" x14ac:dyDescent="0.25">
      <c r="A1041" t="s">
        <v>456</v>
      </c>
      <c r="B1041" s="16" t="s">
        <v>108</v>
      </c>
      <c r="C1041" s="31">
        <v>44531</v>
      </c>
      <c r="D1041" s="32">
        <v>0</v>
      </c>
    </row>
    <row r="1042" spans="1:4" x14ac:dyDescent="0.25">
      <c r="A1042" t="s">
        <v>456</v>
      </c>
      <c r="B1042" s="16" t="s">
        <v>112</v>
      </c>
      <c r="C1042" s="31">
        <v>44531</v>
      </c>
      <c r="D1042" s="32">
        <v>0</v>
      </c>
    </row>
    <row r="1043" spans="1:4" x14ac:dyDescent="0.25">
      <c r="A1043" t="s">
        <v>456</v>
      </c>
      <c r="B1043" s="16" t="s">
        <v>117</v>
      </c>
      <c r="C1043" s="31">
        <v>44531</v>
      </c>
      <c r="D1043" s="32">
        <v>7.69</v>
      </c>
    </row>
    <row r="1044" spans="1:4" x14ac:dyDescent="0.25">
      <c r="A1044" t="s">
        <v>456</v>
      </c>
      <c r="B1044" s="16" t="s">
        <v>122</v>
      </c>
      <c r="C1044" s="31">
        <v>44531</v>
      </c>
      <c r="D1044" s="32">
        <v>6264.82</v>
      </c>
    </row>
    <row r="1045" spans="1:4" x14ac:dyDescent="0.25">
      <c r="A1045" t="s">
        <v>456</v>
      </c>
      <c r="B1045" s="16" t="s">
        <v>125</v>
      </c>
      <c r="C1045" s="31">
        <v>44531</v>
      </c>
      <c r="D1045" s="32">
        <v>-8250.4499999999989</v>
      </c>
    </row>
    <row r="1046" spans="1:4" x14ac:dyDescent="0.25">
      <c r="A1046" t="s">
        <v>456</v>
      </c>
      <c r="B1046" s="16" t="s">
        <v>128</v>
      </c>
      <c r="C1046" s="31">
        <v>44531</v>
      </c>
      <c r="D1046" s="32">
        <v>629.63</v>
      </c>
    </row>
    <row r="1047" spans="1:4" x14ac:dyDescent="0.25">
      <c r="A1047" t="s">
        <v>456</v>
      </c>
      <c r="B1047" s="16" t="s">
        <v>131</v>
      </c>
      <c r="C1047" s="31">
        <v>44531</v>
      </c>
      <c r="D1047" s="32">
        <v>1904.67</v>
      </c>
    </row>
    <row r="1048" spans="1:4" x14ac:dyDescent="0.25">
      <c r="A1048" t="s">
        <v>456</v>
      </c>
      <c r="B1048" s="16" t="s">
        <v>134</v>
      </c>
      <c r="C1048" s="31">
        <v>44531</v>
      </c>
      <c r="D1048" s="32">
        <v>11.1</v>
      </c>
    </row>
    <row r="1049" spans="1:4" x14ac:dyDescent="0.25">
      <c r="A1049" t="s">
        <v>456</v>
      </c>
      <c r="B1049" s="16" t="s">
        <v>145</v>
      </c>
      <c r="C1049" s="31">
        <v>44531</v>
      </c>
      <c r="D1049" s="32">
        <v>0</v>
      </c>
    </row>
    <row r="1050" spans="1:4" x14ac:dyDescent="0.25">
      <c r="A1050" t="s">
        <v>456</v>
      </c>
      <c r="B1050" s="16" t="s">
        <v>136</v>
      </c>
      <c r="C1050" s="31">
        <v>44531</v>
      </c>
      <c r="D1050" s="32">
        <v>0</v>
      </c>
    </row>
    <row r="1051" spans="1:4" x14ac:dyDescent="0.25">
      <c r="A1051" t="s">
        <v>456</v>
      </c>
      <c r="B1051" s="16" t="s">
        <v>139</v>
      </c>
      <c r="C1051" s="31">
        <v>44531</v>
      </c>
      <c r="D1051" s="32">
        <v>0</v>
      </c>
    </row>
    <row r="1052" spans="1:4" x14ac:dyDescent="0.25">
      <c r="A1052" t="s">
        <v>456</v>
      </c>
      <c r="B1052" s="16" t="s">
        <v>213</v>
      </c>
      <c r="C1052" s="31">
        <v>44531</v>
      </c>
      <c r="D1052" s="32">
        <v>0</v>
      </c>
    </row>
    <row r="1053" spans="1:4" x14ac:dyDescent="0.25">
      <c r="A1053" t="s">
        <v>456</v>
      </c>
      <c r="B1053" s="16" t="s">
        <v>142</v>
      </c>
      <c r="C1053" s="31">
        <v>44531</v>
      </c>
      <c r="D1053" s="32">
        <v>0</v>
      </c>
    </row>
    <row r="1054" spans="1:4" x14ac:dyDescent="0.25">
      <c r="A1054" t="s">
        <v>456</v>
      </c>
      <c r="B1054" s="16" t="s">
        <v>218</v>
      </c>
      <c r="C1054" s="31">
        <v>44531</v>
      </c>
      <c r="D1054" s="32">
        <v>0</v>
      </c>
    </row>
    <row r="1055" spans="1:4" x14ac:dyDescent="0.25">
      <c r="A1055" t="s">
        <v>456</v>
      </c>
      <c r="B1055" s="16" t="s">
        <v>148</v>
      </c>
      <c r="C1055" s="31">
        <v>44531</v>
      </c>
      <c r="D1055" s="32">
        <v>131.49</v>
      </c>
    </row>
    <row r="1056" spans="1:4" x14ac:dyDescent="0.25">
      <c r="A1056" t="s">
        <v>456</v>
      </c>
      <c r="B1056" s="16" t="s">
        <v>151</v>
      </c>
      <c r="C1056" s="31">
        <v>44531</v>
      </c>
      <c r="D1056" s="32">
        <v>247.83</v>
      </c>
    </row>
    <row r="1057" spans="1:4" x14ac:dyDescent="0.25">
      <c r="A1057" t="s">
        <v>456</v>
      </c>
      <c r="B1057" s="16" t="s">
        <v>159</v>
      </c>
      <c r="C1057" s="31">
        <v>44531</v>
      </c>
      <c r="D1057" s="32">
        <v>-20.599999999999994</v>
      </c>
    </row>
    <row r="1058" spans="1:4" x14ac:dyDescent="0.25">
      <c r="A1058" t="s">
        <v>457</v>
      </c>
      <c r="B1058" s="16" t="s">
        <v>188</v>
      </c>
      <c r="C1058" s="31">
        <v>44197</v>
      </c>
      <c r="D1058" s="32">
        <v>0</v>
      </c>
    </row>
    <row r="1059" spans="1:4" x14ac:dyDescent="0.25">
      <c r="A1059" t="s">
        <v>457</v>
      </c>
      <c r="B1059" s="16" t="s">
        <v>224</v>
      </c>
      <c r="C1059" s="31">
        <v>44197</v>
      </c>
      <c r="D1059" s="32">
        <v>0</v>
      </c>
    </row>
    <row r="1060" spans="1:4" x14ac:dyDescent="0.25">
      <c r="A1060" t="s">
        <v>457</v>
      </c>
      <c r="B1060" s="16" t="s">
        <v>48</v>
      </c>
      <c r="C1060" s="31">
        <v>44197</v>
      </c>
      <c r="D1060" s="32">
        <v>0</v>
      </c>
    </row>
    <row r="1061" spans="1:4" x14ac:dyDescent="0.25">
      <c r="A1061" t="s">
        <v>457</v>
      </c>
      <c r="B1061" s="16" t="s">
        <v>56</v>
      </c>
      <c r="C1061" s="31">
        <v>44197</v>
      </c>
      <c r="D1061" s="32">
        <v>0</v>
      </c>
    </row>
    <row r="1062" spans="1:4" x14ac:dyDescent="0.25">
      <c r="A1062" t="s">
        <v>457</v>
      </c>
      <c r="B1062" s="16" t="s">
        <v>52</v>
      </c>
      <c r="C1062" s="31">
        <v>44197</v>
      </c>
      <c r="D1062" s="32">
        <v>59.17</v>
      </c>
    </row>
    <row r="1063" spans="1:4" x14ac:dyDescent="0.25">
      <c r="A1063" t="s">
        <v>457</v>
      </c>
      <c r="B1063" s="16" t="s">
        <v>59</v>
      </c>
      <c r="C1063" s="31">
        <v>44197</v>
      </c>
      <c r="D1063" s="32">
        <v>1436.2700000000002</v>
      </c>
    </row>
    <row r="1064" spans="1:4" x14ac:dyDescent="0.25">
      <c r="A1064" t="s">
        <v>457</v>
      </c>
      <c r="B1064" s="16" t="s">
        <v>62</v>
      </c>
      <c r="C1064" s="31">
        <v>44197</v>
      </c>
      <c r="D1064" s="32">
        <v>127240.05</v>
      </c>
    </row>
    <row r="1065" spans="1:4" x14ac:dyDescent="0.25">
      <c r="A1065" t="s">
        <v>457</v>
      </c>
      <c r="B1065" s="16" t="s">
        <v>65</v>
      </c>
      <c r="C1065" s="31">
        <v>44197</v>
      </c>
      <c r="D1065" s="32">
        <v>69761.37</v>
      </c>
    </row>
    <row r="1066" spans="1:4" x14ac:dyDescent="0.25">
      <c r="A1066" t="s">
        <v>457</v>
      </c>
      <c r="B1066" s="16" t="s">
        <v>68</v>
      </c>
      <c r="C1066" s="31">
        <v>44197</v>
      </c>
      <c r="D1066" s="32">
        <v>156816.06000000003</v>
      </c>
    </row>
    <row r="1067" spans="1:4" x14ac:dyDescent="0.25">
      <c r="A1067" t="s">
        <v>457</v>
      </c>
      <c r="B1067" s="16" t="s">
        <v>71</v>
      </c>
      <c r="C1067" s="31">
        <v>44197</v>
      </c>
      <c r="D1067" s="32">
        <v>4064.12</v>
      </c>
    </row>
    <row r="1068" spans="1:4" x14ac:dyDescent="0.25">
      <c r="A1068" t="s">
        <v>457</v>
      </c>
      <c r="B1068" s="16" t="s">
        <v>74</v>
      </c>
      <c r="C1068" s="31">
        <v>44197</v>
      </c>
      <c r="D1068" s="32">
        <v>15790.300000000001</v>
      </c>
    </row>
    <row r="1069" spans="1:4" x14ac:dyDescent="0.25">
      <c r="A1069" t="s">
        <v>457</v>
      </c>
      <c r="B1069" s="16" t="s">
        <v>77</v>
      </c>
      <c r="C1069" s="31">
        <v>44197</v>
      </c>
      <c r="D1069" s="32">
        <v>77049.950000000012</v>
      </c>
    </row>
    <row r="1070" spans="1:4" x14ac:dyDescent="0.25">
      <c r="A1070" t="s">
        <v>457</v>
      </c>
      <c r="B1070" s="16" t="s">
        <v>80</v>
      </c>
      <c r="C1070" s="31">
        <v>44197</v>
      </c>
      <c r="D1070" s="32">
        <v>12288.35</v>
      </c>
    </row>
    <row r="1071" spans="1:4" x14ac:dyDescent="0.25">
      <c r="A1071" t="s">
        <v>457</v>
      </c>
      <c r="B1071" s="16" t="s">
        <v>83</v>
      </c>
      <c r="C1071" s="31">
        <v>44197</v>
      </c>
      <c r="D1071" s="32">
        <v>61040.38</v>
      </c>
    </row>
    <row r="1072" spans="1:4" x14ac:dyDescent="0.25">
      <c r="A1072" t="s">
        <v>457</v>
      </c>
      <c r="B1072" s="16" t="s">
        <v>86</v>
      </c>
      <c r="C1072" s="31">
        <v>44197</v>
      </c>
      <c r="D1072" s="32">
        <v>37912.11</v>
      </c>
    </row>
    <row r="1073" spans="1:4" x14ac:dyDescent="0.25">
      <c r="A1073" t="s">
        <v>457</v>
      </c>
      <c r="B1073" s="16" t="s">
        <v>91</v>
      </c>
      <c r="C1073" s="31">
        <v>44197</v>
      </c>
      <c r="D1073" s="32">
        <v>27621.849999999995</v>
      </c>
    </row>
    <row r="1074" spans="1:4" x14ac:dyDescent="0.25">
      <c r="A1074" t="s">
        <v>457</v>
      </c>
      <c r="B1074" s="16" t="s">
        <v>96</v>
      </c>
      <c r="C1074" s="31">
        <v>44197</v>
      </c>
      <c r="D1074" s="32">
        <v>11266.71</v>
      </c>
    </row>
    <row r="1075" spans="1:4" x14ac:dyDescent="0.25">
      <c r="A1075" t="s">
        <v>457</v>
      </c>
      <c r="B1075" s="16" t="s">
        <v>99</v>
      </c>
      <c r="C1075" s="31">
        <v>44197</v>
      </c>
      <c r="D1075" s="32">
        <v>2348.44</v>
      </c>
    </row>
    <row r="1076" spans="1:4" x14ac:dyDescent="0.25">
      <c r="A1076" t="s">
        <v>457</v>
      </c>
      <c r="B1076" s="16" t="s">
        <v>102</v>
      </c>
      <c r="C1076" s="31">
        <v>44197</v>
      </c>
      <c r="D1076" s="32">
        <v>106.31</v>
      </c>
    </row>
    <row r="1077" spans="1:4" x14ac:dyDescent="0.25">
      <c r="A1077" t="s">
        <v>457</v>
      </c>
      <c r="B1077" s="16" t="s">
        <v>298</v>
      </c>
      <c r="C1077" s="31">
        <v>44197</v>
      </c>
      <c r="D1077" s="32">
        <v>0</v>
      </c>
    </row>
    <row r="1078" spans="1:4" x14ac:dyDescent="0.25">
      <c r="A1078" t="s">
        <v>457</v>
      </c>
      <c r="B1078" s="16" t="s">
        <v>105</v>
      </c>
      <c r="C1078" s="31">
        <v>44197</v>
      </c>
      <c r="D1078" s="32">
        <v>6166.77</v>
      </c>
    </row>
    <row r="1079" spans="1:4" x14ac:dyDescent="0.25">
      <c r="A1079" t="s">
        <v>457</v>
      </c>
      <c r="B1079" s="16" t="s">
        <v>108</v>
      </c>
      <c r="C1079" s="31">
        <v>44197</v>
      </c>
      <c r="D1079" s="32">
        <v>0</v>
      </c>
    </row>
    <row r="1080" spans="1:4" x14ac:dyDescent="0.25">
      <c r="A1080" t="s">
        <v>457</v>
      </c>
      <c r="B1080" s="16" t="s">
        <v>112</v>
      </c>
      <c r="C1080" s="31">
        <v>44197</v>
      </c>
      <c r="D1080" s="32">
        <v>0</v>
      </c>
    </row>
    <row r="1081" spans="1:4" x14ac:dyDescent="0.25">
      <c r="A1081" t="s">
        <v>457</v>
      </c>
      <c r="B1081" s="16" t="s">
        <v>114</v>
      </c>
      <c r="C1081" s="31">
        <v>44197</v>
      </c>
      <c r="D1081" s="32">
        <v>3798.38</v>
      </c>
    </row>
    <row r="1082" spans="1:4" x14ac:dyDescent="0.25">
      <c r="A1082" t="s">
        <v>457</v>
      </c>
      <c r="B1082" s="16" t="s">
        <v>319</v>
      </c>
      <c r="C1082" s="31">
        <v>44197</v>
      </c>
      <c r="D1082" s="32">
        <v>0</v>
      </c>
    </row>
    <row r="1083" spans="1:4" x14ac:dyDescent="0.25">
      <c r="A1083" t="s">
        <v>457</v>
      </c>
      <c r="B1083" s="16" t="s">
        <v>117</v>
      </c>
      <c r="C1083" s="31">
        <v>44197</v>
      </c>
      <c r="D1083" s="32">
        <v>1445</v>
      </c>
    </row>
    <row r="1084" spans="1:4" x14ac:dyDescent="0.25">
      <c r="A1084" t="s">
        <v>457</v>
      </c>
      <c r="B1084" s="16" t="s">
        <v>119</v>
      </c>
      <c r="C1084" s="31">
        <v>44197</v>
      </c>
      <c r="D1084" s="32">
        <v>6335.36</v>
      </c>
    </row>
    <row r="1085" spans="1:4" x14ac:dyDescent="0.25">
      <c r="A1085" t="s">
        <v>457</v>
      </c>
      <c r="B1085" s="16" t="s">
        <v>329</v>
      </c>
      <c r="C1085" s="31">
        <v>44197</v>
      </c>
      <c r="D1085" s="32">
        <v>1167.51</v>
      </c>
    </row>
    <row r="1086" spans="1:4" x14ac:dyDescent="0.25">
      <c r="A1086" t="s">
        <v>457</v>
      </c>
      <c r="B1086" s="16" t="s">
        <v>122</v>
      </c>
      <c r="C1086" s="31">
        <v>44197</v>
      </c>
      <c r="D1086" s="32">
        <v>1321.44</v>
      </c>
    </row>
    <row r="1087" spans="1:4" x14ac:dyDescent="0.25">
      <c r="A1087" t="s">
        <v>457</v>
      </c>
      <c r="B1087" s="16" t="s">
        <v>125</v>
      </c>
      <c r="C1087" s="31">
        <v>44197</v>
      </c>
      <c r="D1087" s="32">
        <v>954.25</v>
      </c>
    </row>
    <row r="1088" spans="1:4" x14ac:dyDescent="0.25">
      <c r="A1088" t="s">
        <v>457</v>
      </c>
      <c r="B1088" s="16" t="s">
        <v>128</v>
      </c>
      <c r="C1088" s="31">
        <v>44197</v>
      </c>
      <c r="D1088" s="32">
        <v>47553.06</v>
      </c>
    </row>
    <row r="1089" spans="1:4" x14ac:dyDescent="0.25">
      <c r="A1089" t="s">
        <v>457</v>
      </c>
      <c r="B1089" s="16" t="s">
        <v>131</v>
      </c>
      <c r="C1089" s="31">
        <v>44197</v>
      </c>
      <c r="D1089" s="32">
        <v>329.43</v>
      </c>
    </row>
    <row r="1090" spans="1:4" x14ac:dyDescent="0.25">
      <c r="A1090" t="s">
        <v>457</v>
      </c>
      <c r="B1090" s="16" t="s">
        <v>134</v>
      </c>
      <c r="C1090" s="31">
        <v>44197</v>
      </c>
      <c r="D1090" s="32">
        <v>2256.73</v>
      </c>
    </row>
    <row r="1091" spans="1:4" x14ac:dyDescent="0.25">
      <c r="A1091" t="s">
        <v>457</v>
      </c>
      <c r="B1091" s="16" t="s">
        <v>145</v>
      </c>
      <c r="C1091" s="31">
        <v>44197</v>
      </c>
      <c r="D1091" s="32">
        <v>0</v>
      </c>
    </row>
    <row r="1092" spans="1:4" x14ac:dyDescent="0.25">
      <c r="A1092" t="s">
        <v>457</v>
      </c>
      <c r="B1092" s="16" t="s">
        <v>136</v>
      </c>
      <c r="C1092" s="31">
        <v>44197</v>
      </c>
      <c r="D1092" s="32">
        <v>854.37</v>
      </c>
    </row>
    <row r="1093" spans="1:4" x14ac:dyDescent="0.25">
      <c r="A1093" t="s">
        <v>457</v>
      </c>
      <c r="B1093" s="16" t="s">
        <v>139</v>
      </c>
      <c r="C1093" s="31">
        <v>44197</v>
      </c>
      <c r="D1093" s="32">
        <v>29246.55</v>
      </c>
    </row>
    <row r="1094" spans="1:4" x14ac:dyDescent="0.25">
      <c r="A1094" t="s">
        <v>457</v>
      </c>
      <c r="B1094" s="16" t="s">
        <v>213</v>
      </c>
      <c r="C1094" s="31">
        <v>44197</v>
      </c>
      <c r="D1094" s="32">
        <v>0</v>
      </c>
    </row>
    <row r="1095" spans="1:4" x14ac:dyDescent="0.25">
      <c r="A1095" t="s">
        <v>457</v>
      </c>
      <c r="B1095" s="16" t="s">
        <v>142</v>
      </c>
      <c r="C1095" s="31">
        <v>44197</v>
      </c>
      <c r="D1095" s="32">
        <v>335.07</v>
      </c>
    </row>
    <row r="1096" spans="1:4" x14ac:dyDescent="0.25">
      <c r="A1096" t="s">
        <v>457</v>
      </c>
      <c r="B1096" s="16" t="s">
        <v>218</v>
      </c>
      <c r="C1096" s="31">
        <v>44197</v>
      </c>
      <c r="D1096" s="32">
        <v>76.13</v>
      </c>
    </row>
    <row r="1097" spans="1:4" x14ac:dyDescent="0.25">
      <c r="A1097" t="s">
        <v>457</v>
      </c>
      <c r="B1097" s="16" t="s">
        <v>148</v>
      </c>
      <c r="C1097" s="31">
        <v>44197</v>
      </c>
      <c r="D1097" s="32">
        <v>4964.72</v>
      </c>
    </row>
    <row r="1098" spans="1:4" x14ac:dyDescent="0.25">
      <c r="A1098" t="s">
        <v>457</v>
      </c>
      <c r="B1098" s="16" t="s">
        <v>383</v>
      </c>
      <c r="C1098" s="31">
        <v>44197</v>
      </c>
      <c r="D1098" s="32">
        <v>0</v>
      </c>
    </row>
    <row r="1099" spans="1:4" x14ac:dyDescent="0.25">
      <c r="A1099" t="s">
        <v>457</v>
      </c>
      <c r="B1099" s="16" t="s">
        <v>151</v>
      </c>
      <c r="C1099" s="31">
        <v>44197</v>
      </c>
      <c r="D1099" s="32">
        <v>4068.74</v>
      </c>
    </row>
    <row r="1100" spans="1:4" x14ac:dyDescent="0.25">
      <c r="A1100" t="s">
        <v>457</v>
      </c>
      <c r="B1100" s="16" t="s">
        <v>154</v>
      </c>
      <c r="C1100" s="31">
        <v>44197</v>
      </c>
      <c r="D1100" s="32">
        <v>9555.1200000000008</v>
      </c>
    </row>
    <row r="1101" spans="1:4" x14ac:dyDescent="0.25">
      <c r="A1101" t="s">
        <v>457</v>
      </c>
      <c r="B1101" s="16" t="s">
        <v>157</v>
      </c>
      <c r="C1101" s="31">
        <v>44197</v>
      </c>
      <c r="D1101" s="32">
        <v>0</v>
      </c>
    </row>
    <row r="1102" spans="1:4" x14ac:dyDescent="0.25">
      <c r="A1102" t="s">
        <v>457</v>
      </c>
      <c r="B1102" s="16" t="s">
        <v>159</v>
      </c>
      <c r="C1102" s="31">
        <v>44197</v>
      </c>
      <c r="D1102" s="32">
        <v>1019.2</v>
      </c>
    </row>
    <row r="1103" spans="1:4" x14ac:dyDescent="0.25">
      <c r="A1103" t="s">
        <v>457</v>
      </c>
      <c r="B1103" s="16" t="s">
        <v>162</v>
      </c>
      <c r="C1103" s="31">
        <v>44197</v>
      </c>
      <c r="D1103" s="32">
        <v>808.94</v>
      </c>
    </row>
    <row r="1104" spans="1:4" x14ac:dyDescent="0.25">
      <c r="A1104" t="s">
        <v>457</v>
      </c>
      <c r="B1104" s="16" t="s">
        <v>188</v>
      </c>
      <c r="C1104" s="31">
        <v>44228</v>
      </c>
      <c r="D1104" s="29">
        <v>0</v>
      </c>
    </row>
    <row r="1105" spans="1:4" x14ac:dyDescent="0.25">
      <c r="A1105" t="s">
        <v>457</v>
      </c>
      <c r="B1105" s="16" t="s">
        <v>224</v>
      </c>
      <c r="C1105" s="31">
        <v>44228</v>
      </c>
      <c r="D1105" s="29">
        <v>0</v>
      </c>
    </row>
    <row r="1106" spans="1:4" x14ac:dyDescent="0.25">
      <c r="A1106" t="s">
        <v>457</v>
      </c>
      <c r="B1106" s="16" t="s">
        <v>48</v>
      </c>
      <c r="C1106" s="31">
        <v>44228</v>
      </c>
      <c r="D1106" s="29">
        <v>0</v>
      </c>
    </row>
    <row r="1107" spans="1:4" x14ac:dyDescent="0.25">
      <c r="A1107" t="s">
        <v>457</v>
      </c>
      <c r="B1107" s="16" t="s">
        <v>56</v>
      </c>
      <c r="C1107" s="31">
        <v>44228</v>
      </c>
      <c r="D1107" s="29">
        <v>0</v>
      </c>
    </row>
    <row r="1108" spans="1:4" x14ac:dyDescent="0.25">
      <c r="A1108" t="s">
        <v>457</v>
      </c>
      <c r="B1108" s="16" t="s">
        <v>52</v>
      </c>
      <c r="C1108" s="31">
        <v>44228</v>
      </c>
      <c r="D1108" s="29">
        <v>59.17</v>
      </c>
    </row>
    <row r="1109" spans="1:4" x14ac:dyDescent="0.25">
      <c r="A1109" t="s">
        <v>457</v>
      </c>
      <c r="B1109" s="16" t="s">
        <v>59</v>
      </c>
      <c r="C1109" s="31">
        <v>44228</v>
      </c>
      <c r="D1109" s="29">
        <v>1465.3400000000001</v>
      </c>
    </row>
    <row r="1110" spans="1:4" x14ac:dyDescent="0.25">
      <c r="A1110" t="s">
        <v>457</v>
      </c>
      <c r="B1110" s="16" t="s">
        <v>62</v>
      </c>
      <c r="C1110" s="31">
        <v>44228</v>
      </c>
      <c r="D1110" s="29">
        <v>127485.70000000001</v>
      </c>
    </row>
    <row r="1111" spans="1:4" x14ac:dyDescent="0.25">
      <c r="A1111" t="s">
        <v>457</v>
      </c>
      <c r="B1111" s="16" t="s">
        <v>65</v>
      </c>
      <c r="C1111" s="31">
        <v>44228</v>
      </c>
      <c r="D1111" s="29">
        <v>69848.759999999995</v>
      </c>
    </row>
    <row r="1112" spans="1:4" x14ac:dyDescent="0.25">
      <c r="A1112" t="s">
        <v>457</v>
      </c>
      <c r="B1112" s="16" t="s">
        <v>68</v>
      </c>
      <c r="C1112" s="31">
        <v>44228</v>
      </c>
      <c r="D1112" s="29">
        <v>157269.02000000002</v>
      </c>
    </row>
    <row r="1113" spans="1:4" x14ac:dyDescent="0.25">
      <c r="A1113" t="s">
        <v>457</v>
      </c>
      <c r="B1113" s="16" t="s">
        <v>71</v>
      </c>
      <c r="C1113" s="31">
        <v>44228</v>
      </c>
      <c r="D1113" s="29">
        <v>4064.12</v>
      </c>
    </row>
    <row r="1114" spans="1:4" x14ac:dyDescent="0.25">
      <c r="A1114" t="s">
        <v>457</v>
      </c>
      <c r="B1114" s="16" t="s">
        <v>74</v>
      </c>
      <c r="C1114" s="31">
        <v>44228</v>
      </c>
      <c r="D1114" s="29">
        <v>15818.230000000001</v>
      </c>
    </row>
    <row r="1115" spans="1:4" x14ac:dyDescent="0.25">
      <c r="A1115" t="s">
        <v>457</v>
      </c>
      <c r="B1115" s="16" t="s">
        <v>77</v>
      </c>
      <c r="C1115" s="31">
        <v>44228</v>
      </c>
      <c r="D1115" s="29">
        <v>77546.05</v>
      </c>
    </row>
    <row r="1116" spans="1:4" x14ac:dyDescent="0.25">
      <c r="A1116" t="s">
        <v>457</v>
      </c>
      <c r="B1116" s="16" t="s">
        <v>80</v>
      </c>
      <c r="C1116" s="31">
        <v>44228</v>
      </c>
      <c r="D1116" s="29">
        <v>12315.210000000001</v>
      </c>
    </row>
    <row r="1117" spans="1:4" x14ac:dyDescent="0.25">
      <c r="A1117" t="s">
        <v>457</v>
      </c>
      <c r="B1117" s="16" t="s">
        <v>83</v>
      </c>
      <c r="C1117" s="31">
        <v>44228</v>
      </c>
      <c r="D1117" s="29">
        <v>61683.09</v>
      </c>
    </row>
    <row r="1118" spans="1:4" x14ac:dyDescent="0.25">
      <c r="A1118" t="s">
        <v>457</v>
      </c>
      <c r="B1118" s="16" t="s">
        <v>86</v>
      </c>
      <c r="C1118" s="31">
        <v>44228</v>
      </c>
      <c r="D1118" s="29">
        <v>38120.160000000003</v>
      </c>
    </row>
    <row r="1119" spans="1:4" x14ac:dyDescent="0.25">
      <c r="A1119" t="s">
        <v>457</v>
      </c>
      <c r="B1119" s="16" t="s">
        <v>91</v>
      </c>
      <c r="C1119" s="31">
        <v>44228</v>
      </c>
      <c r="D1119" s="29">
        <v>27749.19</v>
      </c>
    </row>
    <row r="1120" spans="1:4" x14ac:dyDescent="0.25">
      <c r="A1120" t="s">
        <v>457</v>
      </c>
      <c r="B1120" s="16" t="s">
        <v>96</v>
      </c>
      <c r="C1120" s="31">
        <v>44228</v>
      </c>
      <c r="D1120" s="29">
        <v>11376.6</v>
      </c>
    </row>
    <row r="1121" spans="1:4" x14ac:dyDescent="0.25">
      <c r="A1121" t="s">
        <v>457</v>
      </c>
      <c r="B1121" s="16" t="s">
        <v>99</v>
      </c>
      <c r="C1121" s="31">
        <v>44228</v>
      </c>
      <c r="D1121" s="29">
        <v>2348.44</v>
      </c>
    </row>
    <row r="1122" spans="1:4" x14ac:dyDescent="0.25">
      <c r="A1122" t="s">
        <v>457</v>
      </c>
      <c r="B1122" s="16" t="s">
        <v>102</v>
      </c>
      <c r="C1122" s="31">
        <v>44228</v>
      </c>
      <c r="D1122" s="29">
        <v>106.31</v>
      </c>
    </row>
    <row r="1123" spans="1:4" x14ac:dyDescent="0.25">
      <c r="A1123" t="s">
        <v>457</v>
      </c>
      <c r="B1123" s="16" t="s">
        <v>298</v>
      </c>
      <c r="C1123" s="31">
        <v>44228</v>
      </c>
      <c r="D1123" s="29">
        <v>0</v>
      </c>
    </row>
    <row r="1124" spans="1:4" x14ac:dyDescent="0.25">
      <c r="A1124" t="s">
        <v>457</v>
      </c>
      <c r="B1124" s="16" t="s">
        <v>105</v>
      </c>
      <c r="C1124" s="31">
        <v>44228</v>
      </c>
      <c r="D1124" s="29">
        <v>6166.77</v>
      </c>
    </row>
    <row r="1125" spans="1:4" x14ac:dyDescent="0.25">
      <c r="A1125" t="s">
        <v>457</v>
      </c>
      <c r="B1125" s="16" t="s">
        <v>108</v>
      </c>
      <c r="C1125" s="31">
        <v>44228</v>
      </c>
      <c r="D1125" s="29">
        <v>0</v>
      </c>
    </row>
    <row r="1126" spans="1:4" x14ac:dyDescent="0.25">
      <c r="A1126" t="s">
        <v>457</v>
      </c>
      <c r="B1126" s="16" t="s">
        <v>112</v>
      </c>
      <c r="C1126" s="31">
        <v>44228</v>
      </c>
      <c r="D1126" s="29">
        <v>0</v>
      </c>
    </row>
    <row r="1127" spans="1:4" x14ac:dyDescent="0.25">
      <c r="A1127" t="s">
        <v>457</v>
      </c>
      <c r="B1127" s="16" t="s">
        <v>114</v>
      </c>
      <c r="C1127" s="31">
        <v>44228</v>
      </c>
      <c r="D1127" s="29">
        <v>3798.38</v>
      </c>
    </row>
    <row r="1128" spans="1:4" x14ac:dyDescent="0.25">
      <c r="A1128" t="s">
        <v>457</v>
      </c>
      <c r="B1128" s="16" t="s">
        <v>319</v>
      </c>
      <c r="C1128" s="31">
        <v>44228</v>
      </c>
      <c r="D1128" s="29">
        <v>0</v>
      </c>
    </row>
    <row r="1129" spans="1:4" x14ac:dyDescent="0.25">
      <c r="A1129" t="s">
        <v>457</v>
      </c>
      <c r="B1129" s="16" t="s">
        <v>117</v>
      </c>
      <c r="C1129" s="31">
        <v>44228</v>
      </c>
      <c r="D1129" s="29">
        <v>1445</v>
      </c>
    </row>
    <row r="1130" spans="1:4" x14ac:dyDescent="0.25">
      <c r="A1130" t="s">
        <v>457</v>
      </c>
      <c r="B1130" s="16" t="s">
        <v>119</v>
      </c>
      <c r="C1130" s="31">
        <v>44228</v>
      </c>
      <c r="D1130" s="29">
        <v>6335.36</v>
      </c>
    </row>
    <row r="1131" spans="1:4" x14ac:dyDescent="0.25">
      <c r="A1131" t="s">
        <v>457</v>
      </c>
      <c r="B1131" s="16" t="s">
        <v>329</v>
      </c>
      <c r="C1131" s="31">
        <v>44228</v>
      </c>
      <c r="D1131" s="29">
        <v>1167.51</v>
      </c>
    </row>
    <row r="1132" spans="1:4" x14ac:dyDescent="0.25">
      <c r="A1132" t="s">
        <v>457</v>
      </c>
      <c r="B1132" s="16" t="s">
        <v>122</v>
      </c>
      <c r="C1132" s="31">
        <v>44228</v>
      </c>
      <c r="D1132" s="29">
        <v>1175.56</v>
      </c>
    </row>
    <row r="1133" spans="1:4" x14ac:dyDescent="0.25">
      <c r="A1133" t="s">
        <v>457</v>
      </c>
      <c r="B1133" s="16" t="s">
        <v>125</v>
      </c>
      <c r="C1133" s="31">
        <v>44228</v>
      </c>
      <c r="D1133" s="29">
        <v>954.25</v>
      </c>
    </row>
    <row r="1134" spans="1:4" x14ac:dyDescent="0.25">
      <c r="A1134" t="s">
        <v>457</v>
      </c>
      <c r="B1134" s="16" t="s">
        <v>128</v>
      </c>
      <c r="C1134" s="31">
        <v>44228</v>
      </c>
      <c r="D1134" s="29">
        <v>47553.06</v>
      </c>
    </row>
    <row r="1135" spans="1:4" x14ac:dyDescent="0.25">
      <c r="A1135" t="s">
        <v>457</v>
      </c>
      <c r="B1135" s="16" t="s">
        <v>131</v>
      </c>
      <c r="C1135" s="31">
        <v>44228</v>
      </c>
      <c r="D1135" s="29">
        <v>329.43</v>
      </c>
    </row>
    <row r="1136" spans="1:4" x14ac:dyDescent="0.25">
      <c r="A1136" t="s">
        <v>457</v>
      </c>
      <c r="B1136" s="16" t="s">
        <v>134</v>
      </c>
      <c r="C1136" s="31">
        <v>44228</v>
      </c>
      <c r="D1136" s="29">
        <v>2256.73</v>
      </c>
    </row>
    <row r="1137" spans="1:4" x14ac:dyDescent="0.25">
      <c r="A1137" t="s">
        <v>457</v>
      </c>
      <c r="B1137" s="16" t="s">
        <v>145</v>
      </c>
      <c r="C1137" s="31">
        <v>44228</v>
      </c>
      <c r="D1137" s="29">
        <v>0</v>
      </c>
    </row>
    <row r="1138" spans="1:4" x14ac:dyDescent="0.25">
      <c r="A1138" t="s">
        <v>457</v>
      </c>
      <c r="B1138" s="16" t="s">
        <v>136</v>
      </c>
      <c r="C1138" s="31">
        <v>44228</v>
      </c>
      <c r="D1138" s="29">
        <v>854.37</v>
      </c>
    </row>
    <row r="1139" spans="1:4" x14ac:dyDescent="0.25">
      <c r="A1139" t="s">
        <v>457</v>
      </c>
      <c r="B1139" s="16" t="s">
        <v>139</v>
      </c>
      <c r="C1139" s="31">
        <v>44228</v>
      </c>
      <c r="D1139" s="29">
        <v>28184.49</v>
      </c>
    </row>
    <row r="1140" spans="1:4" x14ac:dyDescent="0.25">
      <c r="A1140" t="s">
        <v>457</v>
      </c>
      <c r="B1140" s="16" t="s">
        <v>213</v>
      </c>
      <c r="C1140" s="31">
        <v>44228</v>
      </c>
      <c r="D1140" s="29">
        <v>0</v>
      </c>
    </row>
    <row r="1141" spans="1:4" x14ac:dyDescent="0.25">
      <c r="A1141" t="s">
        <v>457</v>
      </c>
      <c r="B1141" s="16" t="s">
        <v>142</v>
      </c>
      <c r="C1141" s="31">
        <v>44228</v>
      </c>
      <c r="D1141" s="29">
        <v>335.07</v>
      </c>
    </row>
    <row r="1142" spans="1:4" x14ac:dyDescent="0.25">
      <c r="A1142" t="s">
        <v>457</v>
      </c>
      <c r="B1142" s="16" t="s">
        <v>218</v>
      </c>
      <c r="C1142" s="31">
        <v>44228</v>
      </c>
      <c r="D1142" s="29">
        <v>76.13</v>
      </c>
    </row>
    <row r="1143" spans="1:4" x14ac:dyDescent="0.25">
      <c r="A1143" t="s">
        <v>457</v>
      </c>
      <c r="B1143" s="16" t="s">
        <v>148</v>
      </c>
      <c r="C1143" s="31">
        <v>44228</v>
      </c>
      <c r="D1143" s="29">
        <v>4964.72</v>
      </c>
    </row>
    <row r="1144" spans="1:4" x14ac:dyDescent="0.25">
      <c r="A1144" t="s">
        <v>457</v>
      </c>
      <c r="B1144" s="16" t="s">
        <v>383</v>
      </c>
      <c r="C1144" s="31">
        <v>44228</v>
      </c>
      <c r="D1144" s="29">
        <v>0</v>
      </c>
    </row>
    <row r="1145" spans="1:4" x14ac:dyDescent="0.25">
      <c r="A1145" t="s">
        <v>457</v>
      </c>
      <c r="B1145" s="16" t="s">
        <v>151</v>
      </c>
      <c r="C1145" s="31">
        <v>44228</v>
      </c>
      <c r="D1145" s="29">
        <v>4068.74</v>
      </c>
    </row>
    <row r="1146" spans="1:4" x14ac:dyDescent="0.25">
      <c r="A1146" t="s">
        <v>457</v>
      </c>
      <c r="B1146" s="16" t="s">
        <v>154</v>
      </c>
      <c r="C1146" s="31">
        <v>44228</v>
      </c>
      <c r="D1146" s="29">
        <v>9555.1200000000008</v>
      </c>
    </row>
    <row r="1147" spans="1:4" x14ac:dyDescent="0.25">
      <c r="A1147" t="s">
        <v>457</v>
      </c>
      <c r="B1147" s="16" t="s">
        <v>157</v>
      </c>
      <c r="C1147" s="31">
        <v>44228</v>
      </c>
      <c r="D1147" s="29">
        <v>0</v>
      </c>
    </row>
    <row r="1148" spans="1:4" x14ac:dyDescent="0.25">
      <c r="A1148" t="s">
        <v>457</v>
      </c>
      <c r="B1148" s="16" t="s">
        <v>159</v>
      </c>
      <c r="C1148" s="31">
        <v>44228</v>
      </c>
      <c r="D1148" s="29">
        <v>1019.2</v>
      </c>
    </row>
    <row r="1149" spans="1:4" x14ac:dyDescent="0.25">
      <c r="A1149" t="s">
        <v>457</v>
      </c>
      <c r="B1149" s="16" t="s">
        <v>162</v>
      </c>
      <c r="C1149" s="31">
        <v>44228</v>
      </c>
      <c r="D1149" s="29">
        <v>808.94</v>
      </c>
    </row>
    <row r="1150" spans="1:4" x14ac:dyDescent="0.25">
      <c r="A1150" t="s">
        <v>457</v>
      </c>
      <c r="B1150" s="16" t="s">
        <v>188</v>
      </c>
      <c r="C1150" s="31">
        <v>44256</v>
      </c>
      <c r="D1150" s="32">
        <v>0</v>
      </c>
    </row>
    <row r="1151" spans="1:4" x14ac:dyDescent="0.25">
      <c r="A1151" t="s">
        <v>457</v>
      </c>
      <c r="B1151" s="16" t="s">
        <v>224</v>
      </c>
      <c r="C1151" s="31">
        <v>44256</v>
      </c>
      <c r="D1151" s="32">
        <v>0</v>
      </c>
    </row>
    <row r="1152" spans="1:4" x14ac:dyDescent="0.25">
      <c r="A1152" t="s">
        <v>457</v>
      </c>
      <c r="B1152" s="16" t="s">
        <v>48</v>
      </c>
      <c r="C1152" s="31">
        <v>44256</v>
      </c>
      <c r="D1152" s="32">
        <v>0</v>
      </c>
    </row>
    <row r="1153" spans="1:4" x14ac:dyDescent="0.25">
      <c r="A1153" t="s">
        <v>457</v>
      </c>
      <c r="B1153" s="16" t="s">
        <v>56</v>
      </c>
      <c r="C1153" s="31">
        <v>44256</v>
      </c>
      <c r="D1153" s="32">
        <v>0</v>
      </c>
    </row>
    <row r="1154" spans="1:4" x14ac:dyDescent="0.25">
      <c r="A1154" t="s">
        <v>457</v>
      </c>
      <c r="B1154" s="16" t="s">
        <v>52</v>
      </c>
      <c r="C1154" s="31">
        <v>44256</v>
      </c>
      <c r="D1154" s="32">
        <v>59.17</v>
      </c>
    </row>
    <row r="1155" spans="1:4" x14ac:dyDescent="0.25">
      <c r="A1155" t="s">
        <v>457</v>
      </c>
      <c r="B1155" s="16" t="s">
        <v>59</v>
      </c>
      <c r="C1155" s="31">
        <v>44256</v>
      </c>
      <c r="D1155" s="32">
        <v>1465.3400000000001</v>
      </c>
    </row>
    <row r="1156" spans="1:4" x14ac:dyDescent="0.25">
      <c r="A1156" t="s">
        <v>457</v>
      </c>
      <c r="B1156" s="16" t="s">
        <v>62</v>
      </c>
      <c r="C1156" s="31">
        <v>44256</v>
      </c>
      <c r="D1156" s="32">
        <v>141238.20000000001</v>
      </c>
    </row>
    <row r="1157" spans="1:4" x14ac:dyDescent="0.25">
      <c r="A1157" t="s">
        <v>457</v>
      </c>
      <c r="B1157" s="16" t="s">
        <v>65</v>
      </c>
      <c r="C1157" s="31">
        <v>44256</v>
      </c>
      <c r="D1157" s="32">
        <v>71658.22</v>
      </c>
    </row>
    <row r="1158" spans="1:4" x14ac:dyDescent="0.25">
      <c r="A1158" t="s">
        <v>457</v>
      </c>
      <c r="B1158" s="16" t="s">
        <v>68</v>
      </c>
      <c r="C1158" s="31">
        <v>44256</v>
      </c>
      <c r="D1158" s="32">
        <v>157908.13</v>
      </c>
    </row>
    <row r="1159" spans="1:4" x14ac:dyDescent="0.25">
      <c r="A1159" t="s">
        <v>457</v>
      </c>
      <c r="B1159" s="16" t="s">
        <v>71</v>
      </c>
      <c r="C1159" s="31">
        <v>44256</v>
      </c>
      <c r="D1159" s="32">
        <v>4381.17</v>
      </c>
    </row>
    <row r="1160" spans="1:4" x14ac:dyDescent="0.25">
      <c r="A1160" t="s">
        <v>457</v>
      </c>
      <c r="B1160" s="16" t="s">
        <v>74</v>
      </c>
      <c r="C1160" s="31">
        <v>44256</v>
      </c>
      <c r="D1160" s="32">
        <v>15835.890000000001</v>
      </c>
    </row>
    <row r="1161" spans="1:4" x14ac:dyDescent="0.25">
      <c r="A1161" t="s">
        <v>457</v>
      </c>
      <c r="B1161" s="16" t="s">
        <v>77</v>
      </c>
      <c r="C1161" s="31">
        <v>44256</v>
      </c>
      <c r="D1161" s="32">
        <v>88464.05</v>
      </c>
    </row>
    <row r="1162" spans="1:4" x14ac:dyDescent="0.25">
      <c r="A1162" t="s">
        <v>457</v>
      </c>
      <c r="B1162" s="16" t="s">
        <v>80</v>
      </c>
      <c r="C1162" s="31">
        <v>44256</v>
      </c>
      <c r="D1162" s="32">
        <v>12340.84</v>
      </c>
    </row>
    <row r="1163" spans="1:4" x14ac:dyDescent="0.25">
      <c r="A1163" t="s">
        <v>457</v>
      </c>
      <c r="B1163" s="16" t="s">
        <v>83</v>
      </c>
      <c r="C1163" s="31">
        <v>44256</v>
      </c>
      <c r="D1163" s="32">
        <v>62787.47</v>
      </c>
    </row>
    <row r="1164" spans="1:4" x14ac:dyDescent="0.25">
      <c r="A1164" t="s">
        <v>457</v>
      </c>
      <c r="B1164" s="16" t="s">
        <v>86</v>
      </c>
      <c r="C1164" s="31">
        <v>44256</v>
      </c>
      <c r="D1164" s="32">
        <v>47800.72</v>
      </c>
    </row>
    <row r="1165" spans="1:4" x14ac:dyDescent="0.25">
      <c r="A1165" t="s">
        <v>457</v>
      </c>
      <c r="B1165" s="16" t="s">
        <v>91</v>
      </c>
      <c r="C1165" s="31">
        <v>44256</v>
      </c>
      <c r="D1165" s="32">
        <v>32051.699999999997</v>
      </c>
    </row>
    <row r="1166" spans="1:4" x14ac:dyDescent="0.25">
      <c r="A1166" t="s">
        <v>457</v>
      </c>
      <c r="B1166" s="16" t="s">
        <v>96</v>
      </c>
      <c r="C1166" s="31">
        <v>44256</v>
      </c>
      <c r="D1166" s="32">
        <v>13081.970000000001</v>
      </c>
    </row>
    <row r="1167" spans="1:4" x14ac:dyDescent="0.25">
      <c r="A1167" t="s">
        <v>457</v>
      </c>
      <c r="B1167" s="16" t="s">
        <v>99</v>
      </c>
      <c r="C1167" s="31">
        <v>44256</v>
      </c>
      <c r="D1167" s="32">
        <v>2348.44</v>
      </c>
    </row>
    <row r="1168" spans="1:4" x14ac:dyDescent="0.25">
      <c r="A1168" t="s">
        <v>457</v>
      </c>
      <c r="B1168" s="16" t="s">
        <v>102</v>
      </c>
      <c r="C1168" s="31">
        <v>44256</v>
      </c>
      <c r="D1168" s="32">
        <v>106.31</v>
      </c>
    </row>
    <row r="1169" spans="1:4" x14ac:dyDescent="0.25">
      <c r="A1169" t="s">
        <v>457</v>
      </c>
      <c r="B1169" s="16" t="s">
        <v>298</v>
      </c>
      <c r="C1169" s="31">
        <v>44256</v>
      </c>
      <c r="D1169" s="32">
        <v>0</v>
      </c>
    </row>
    <row r="1170" spans="1:4" x14ac:dyDescent="0.25">
      <c r="A1170" t="s">
        <v>457</v>
      </c>
      <c r="B1170" s="16" t="s">
        <v>105</v>
      </c>
      <c r="C1170" s="31">
        <v>44256</v>
      </c>
      <c r="D1170" s="32">
        <v>6239.67</v>
      </c>
    </row>
    <row r="1171" spans="1:4" x14ac:dyDescent="0.25">
      <c r="A1171" t="s">
        <v>457</v>
      </c>
      <c r="B1171" s="16" t="s">
        <v>108</v>
      </c>
      <c r="C1171" s="31">
        <v>44256</v>
      </c>
      <c r="D1171" s="32">
        <v>0</v>
      </c>
    </row>
    <row r="1172" spans="1:4" x14ac:dyDescent="0.25">
      <c r="A1172" t="s">
        <v>457</v>
      </c>
      <c r="B1172" s="16" t="s">
        <v>112</v>
      </c>
      <c r="C1172" s="31">
        <v>44256</v>
      </c>
      <c r="D1172" s="32">
        <v>0</v>
      </c>
    </row>
    <row r="1173" spans="1:4" x14ac:dyDescent="0.25">
      <c r="A1173" t="s">
        <v>457</v>
      </c>
      <c r="B1173" s="16" t="s">
        <v>114</v>
      </c>
      <c r="C1173" s="31">
        <v>44256</v>
      </c>
      <c r="D1173" s="32">
        <v>3798.38</v>
      </c>
    </row>
    <row r="1174" spans="1:4" x14ac:dyDescent="0.25">
      <c r="A1174" t="s">
        <v>457</v>
      </c>
      <c r="B1174" s="16" t="s">
        <v>319</v>
      </c>
      <c r="C1174" s="31">
        <v>44256</v>
      </c>
      <c r="D1174" s="32">
        <v>0</v>
      </c>
    </row>
    <row r="1175" spans="1:4" x14ac:dyDescent="0.25">
      <c r="A1175" t="s">
        <v>457</v>
      </c>
      <c r="B1175" s="16" t="s">
        <v>117</v>
      </c>
      <c r="C1175" s="31">
        <v>44256</v>
      </c>
      <c r="D1175" s="32">
        <v>1445</v>
      </c>
    </row>
    <row r="1176" spans="1:4" x14ac:dyDescent="0.25">
      <c r="A1176" t="s">
        <v>457</v>
      </c>
      <c r="B1176" s="16" t="s">
        <v>119</v>
      </c>
      <c r="C1176" s="31">
        <v>44256</v>
      </c>
      <c r="D1176" s="32">
        <v>6335.36</v>
      </c>
    </row>
    <row r="1177" spans="1:4" x14ac:dyDescent="0.25">
      <c r="A1177" t="s">
        <v>457</v>
      </c>
      <c r="B1177" s="16" t="s">
        <v>329</v>
      </c>
      <c r="C1177" s="31">
        <v>44256</v>
      </c>
      <c r="D1177" s="32">
        <v>1167.51</v>
      </c>
    </row>
    <row r="1178" spans="1:4" x14ac:dyDescent="0.25">
      <c r="A1178" t="s">
        <v>457</v>
      </c>
      <c r="B1178" s="16" t="s">
        <v>122</v>
      </c>
      <c r="C1178" s="31">
        <v>44256</v>
      </c>
      <c r="D1178" s="32">
        <v>1087.25</v>
      </c>
    </row>
    <row r="1179" spans="1:4" x14ac:dyDescent="0.25">
      <c r="A1179" t="s">
        <v>457</v>
      </c>
      <c r="B1179" s="16" t="s">
        <v>125</v>
      </c>
      <c r="C1179" s="31">
        <v>44256</v>
      </c>
      <c r="D1179" s="32">
        <v>954.25</v>
      </c>
    </row>
    <row r="1180" spans="1:4" x14ac:dyDescent="0.25">
      <c r="A1180" t="s">
        <v>457</v>
      </c>
      <c r="B1180" s="16" t="s">
        <v>128</v>
      </c>
      <c r="C1180" s="31">
        <v>44256</v>
      </c>
      <c r="D1180" s="32">
        <v>63433.58</v>
      </c>
    </row>
    <row r="1181" spans="1:4" x14ac:dyDescent="0.25">
      <c r="A1181" t="s">
        <v>457</v>
      </c>
      <c r="B1181" s="16" t="s">
        <v>131</v>
      </c>
      <c r="C1181" s="31">
        <v>44256</v>
      </c>
      <c r="D1181" s="32">
        <v>329.43</v>
      </c>
    </row>
    <row r="1182" spans="1:4" x14ac:dyDescent="0.25">
      <c r="A1182" t="s">
        <v>457</v>
      </c>
      <c r="B1182" s="16" t="s">
        <v>134</v>
      </c>
      <c r="C1182" s="31">
        <v>44256</v>
      </c>
      <c r="D1182" s="32">
        <v>2256.73</v>
      </c>
    </row>
    <row r="1183" spans="1:4" x14ac:dyDescent="0.25">
      <c r="A1183" t="s">
        <v>457</v>
      </c>
      <c r="B1183" s="16" t="s">
        <v>145</v>
      </c>
      <c r="C1183" s="31">
        <v>44256</v>
      </c>
      <c r="D1183" s="32">
        <v>0</v>
      </c>
    </row>
    <row r="1184" spans="1:4" x14ac:dyDescent="0.25">
      <c r="A1184" t="s">
        <v>457</v>
      </c>
      <c r="B1184" s="16" t="s">
        <v>136</v>
      </c>
      <c r="C1184" s="31">
        <v>44256</v>
      </c>
      <c r="D1184" s="32">
        <v>854.37</v>
      </c>
    </row>
    <row r="1185" spans="1:4" x14ac:dyDescent="0.25">
      <c r="A1185" t="s">
        <v>457</v>
      </c>
      <c r="B1185" s="16" t="s">
        <v>139</v>
      </c>
      <c r="C1185" s="31">
        <v>44256</v>
      </c>
      <c r="D1185" s="32">
        <v>32557.010000000002</v>
      </c>
    </row>
    <row r="1186" spans="1:4" x14ac:dyDescent="0.25">
      <c r="A1186" t="s">
        <v>457</v>
      </c>
      <c r="B1186" s="16" t="s">
        <v>213</v>
      </c>
      <c r="C1186" s="31">
        <v>44256</v>
      </c>
      <c r="D1186" s="32">
        <v>0</v>
      </c>
    </row>
    <row r="1187" spans="1:4" x14ac:dyDescent="0.25">
      <c r="A1187" t="s">
        <v>457</v>
      </c>
      <c r="B1187" s="16" t="s">
        <v>142</v>
      </c>
      <c r="C1187" s="31">
        <v>44256</v>
      </c>
      <c r="D1187" s="32">
        <v>335.07</v>
      </c>
    </row>
    <row r="1188" spans="1:4" x14ac:dyDescent="0.25">
      <c r="A1188" t="s">
        <v>457</v>
      </c>
      <c r="B1188" s="16" t="s">
        <v>218</v>
      </c>
      <c r="C1188" s="31">
        <v>44256</v>
      </c>
      <c r="D1188" s="32">
        <v>76.13</v>
      </c>
    </row>
    <row r="1189" spans="1:4" x14ac:dyDescent="0.25">
      <c r="A1189" t="s">
        <v>457</v>
      </c>
      <c r="B1189" s="16" t="s">
        <v>148</v>
      </c>
      <c r="C1189" s="31">
        <v>44256</v>
      </c>
      <c r="D1189" s="32">
        <v>4964.72</v>
      </c>
    </row>
    <row r="1190" spans="1:4" x14ac:dyDescent="0.25">
      <c r="A1190" t="s">
        <v>457</v>
      </c>
      <c r="B1190" s="16" t="s">
        <v>383</v>
      </c>
      <c r="C1190" s="31">
        <v>44256</v>
      </c>
      <c r="D1190" s="32">
        <v>0</v>
      </c>
    </row>
    <row r="1191" spans="1:4" x14ac:dyDescent="0.25">
      <c r="A1191" t="s">
        <v>457</v>
      </c>
      <c r="B1191" s="16" t="s">
        <v>151</v>
      </c>
      <c r="C1191" s="31">
        <v>44256</v>
      </c>
      <c r="D1191" s="32">
        <v>4068.74</v>
      </c>
    </row>
    <row r="1192" spans="1:4" x14ac:dyDescent="0.25">
      <c r="A1192" t="s">
        <v>457</v>
      </c>
      <c r="B1192" s="16" t="s">
        <v>154</v>
      </c>
      <c r="C1192" s="31">
        <v>44256</v>
      </c>
      <c r="D1192" s="32">
        <v>11324.85</v>
      </c>
    </row>
    <row r="1193" spans="1:4" x14ac:dyDescent="0.25">
      <c r="A1193" t="s">
        <v>457</v>
      </c>
      <c r="B1193" s="16" t="s">
        <v>157</v>
      </c>
      <c r="C1193" s="31">
        <v>44256</v>
      </c>
      <c r="D1193" s="32">
        <v>0</v>
      </c>
    </row>
    <row r="1194" spans="1:4" x14ac:dyDescent="0.25">
      <c r="A1194" t="s">
        <v>457</v>
      </c>
      <c r="B1194" s="16" t="s">
        <v>159</v>
      </c>
      <c r="C1194" s="31">
        <v>44256</v>
      </c>
      <c r="D1194" s="32">
        <v>1019.2</v>
      </c>
    </row>
    <row r="1195" spans="1:4" x14ac:dyDescent="0.25">
      <c r="A1195" t="s">
        <v>457</v>
      </c>
      <c r="B1195" s="16" t="s">
        <v>162</v>
      </c>
      <c r="C1195" s="31">
        <v>44256</v>
      </c>
      <c r="D1195" s="32">
        <v>808.94</v>
      </c>
    </row>
    <row r="1196" spans="1:4" x14ac:dyDescent="0.25">
      <c r="A1196" t="s">
        <v>457</v>
      </c>
      <c r="B1196" s="16" t="s">
        <v>188</v>
      </c>
      <c r="C1196" s="31">
        <v>44287</v>
      </c>
      <c r="D1196" s="32">
        <v>0</v>
      </c>
    </row>
    <row r="1197" spans="1:4" x14ac:dyDescent="0.25">
      <c r="A1197" t="s">
        <v>457</v>
      </c>
      <c r="B1197" s="16" t="s">
        <v>224</v>
      </c>
      <c r="C1197" s="31">
        <v>44287</v>
      </c>
      <c r="D1197" s="32">
        <v>0</v>
      </c>
    </row>
    <row r="1198" spans="1:4" x14ac:dyDescent="0.25">
      <c r="A1198" t="s">
        <v>457</v>
      </c>
      <c r="B1198" s="16" t="s">
        <v>48</v>
      </c>
      <c r="C1198" s="31">
        <v>44287</v>
      </c>
      <c r="D1198" s="32">
        <v>0</v>
      </c>
    </row>
    <row r="1199" spans="1:4" x14ac:dyDescent="0.25">
      <c r="A1199" t="s">
        <v>457</v>
      </c>
      <c r="B1199" s="16" t="s">
        <v>56</v>
      </c>
      <c r="C1199" s="31">
        <v>44287</v>
      </c>
      <c r="D1199" s="32">
        <v>0</v>
      </c>
    </row>
    <row r="1200" spans="1:4" x14ac:dyDescent="0.25">
      <c r="A1200" t="s">
        <v>457</v>
      </c>
      <c r="B1200" s="16" t="s">
        <v>52</v>
      </c>
      <c r="C1200" s="31">
        <v>44287</v>
      </c>
      <c r="D1200" s="32">
        <v>59.17</v>
      </c>
    </row>
    <row r="1201" spans="1:4" x14ac:dyDescent="0.25">
      <c r="A1201" t="s">
        <v>457</v>
      </c>
      <c r="B1201" s="16" t="s">
        <v>59</v>
      </c>
      <c r="C1201" s="31">
        <v>44287</v>
      </c>
      <c r="D1201" s="32">
        <v>1465.3400000000001</v>
      </c>
    </row>
    <row r="1202" spans="1:4" x14ac:dyDescent="0.25">
      <c r="A1202" t="s">
        <v>457</v>
      </c>
      <c r="B1202" s="16" t="s">
        <v>62</v>
      </c>
      <c r="C1202" s="31">
        <v>44287</v>
      </c>
      <c r="D1202" s="32">
        <v>134071.15</v>
      </c>
    </row>
    <row r="1203" spans="1:4" x14ac:dyDescent="0.25">
      <c r="A1203" t="s">
        <v>457</v>
      </c>
      <c r="B1203" s="16" t="s">
        <v>65</v>
      </c>
      <c r="C1203" s="31">
        <v>44287</v>
      </c>
      <c r="D1203" s="32">
        <v>70762.209999999992</v>
      </c>
    </row>
    <row r="1204" spans="1:4" x14ac:dyDescent="0.25">
      <c r="A1204" t="s">
        <v>457</v>
      </c>
      <c r="B1204" s="16" t="s">
        <v>68</v>
      </c>
      <c r="C1204" s="31">
        <v>44287</v>
      </c>
      <c r="D1204" s="32">
        <v>159368.13</v>
      </c>
    </row>
    <row r="1205" spans="1:4" x14ac:dyDescent="0.25">
      <c r="A1205" t="s">
        <v>457</v>
      </c>
      <c r="B1205" s="16" t="s">
        <v>71</v>
      </c>
      <c r="C1205" s="31">
        <v>44287</v>
      </c>
      <c r="D1205" s="32">
        <v>4330.6400000000003</v>
      </c>
    </row>
    <row r="1206" spans="1:4" x14ac:dyDescent="0.25">
      <c r="A1206" t="s">
        <v>457</v>
      </c>
      <c r="B1206" s="16" t="s">
        <v>74</v>
      </c>
      <c r="C1206" s="31">
        <v>44287</v>
      </c>
      <c r="D1206" s="32">
        <v>15835.890000000001</v>
      </c>
    </row>
    <row r="1207" spans="1:4" x14ac:dyDescent="0.25">
      <c r="A1207" t="s">
        <v>457</v>
      </c>
      <c r="B1207" s="16" t="s">
        <v>77</v>
      </c>
      <c r="C1207" s="31">
        <v>44287</v>
      </c>
      <c r="D1207" s="32">
        <v>82839.199999999997</v>
      </c>
    </row>
    <row r="1208" spans="1:4" x14ac:dyDescent="0.25">
      <c r="A1208" t="s">
        <v>457</v>
      </c>
      <c r="B1208" s="16" t="s">
        <v>80</v>
      </c>
      <c r="C1208" s="31">
        <v>44287</v>
      </c>
      <c r="D1208" s="32">
        <v>12288.449999999999</v>
      </c>
    </row>
    <row r="1209" spans="1:4" x14ac:dyDescent="0.25">
      <c r="A1209" t="s">
        <v>457</v>
      </c>
      <c r="B1209" s="16" t="s">
        <v>83</v>
      </c>
      <c r="C1209" s="31">
        <v>44287</v>
      </c>
      <c r="D1209" s="32">
        <v>66078.16</v>
      </c>
    </row>
    <row r="1210" spans="1:4" x14ac:dyDescent="0.25">
      <c r="A1210" t="s">
        <v>457</v>
      </c>
      <c r="B1210" s="16" t="s">
        <v>86</v>
      </c>
      <c r="C1210" s="31">
        <v>44287</v>
      </c>
      <c r="D1210" s="32">
        <v>43077.380000000005</v>
      </c>
    </row>
    <row r="1211" spans="1:4" x14ac:dyDescent="0.25">
      <c r="A1211" t="s">
        <v>457</v>
      </c>
      <c r="B1211" s="16" t="s">
        <v>91</v>
      </c>
      <c r="C1211" s="31">
        <v>44287</v>
      </c>
      <c r="D1211" s="32">
        <v>29741.95</v>
      </c>
    </row>
    <row r="1212" spans="1:4" x14ac:dyDescent="0.25">
      <c r="A1212" t="s">
        <v>457</v>
      </c>
      <c r="B1212" s="16" t="s">
        <v>96</v>
      </c>
      <c r="C1212" s="31">
        <v>44287</v>
      </c>
      <c r="D1212" s="32">
        <v>12063.960000000001</v>
      </c>
    </row>
    <row r="1213" spans="1:4" x14ac:dyDescent="0.25">
      <c r="A1213" t="s">
        <v>457</v>
      </c>
      <c r="B1213" s="16" t="s">
        <v>99</v>
      </c>
      <c r="C1213" s="31">
        <v>44287</v>
      </c>
      <c r="D1213" s="32">
        <v>2348.44</v>
      </c>
    </row>
    <row r="1214" spans="1:4" x14ac:dyDescent="0.25">
      <c r="A1214" t="s">
        <v>457</v>
      </c>
      <c r="B1214" s="16" t="s">
        <v>102</v>
      </c>
      <c r="C1214" s="31">
        <v>44287</v>
      </c>
      <c r="D1214" s="32">
        <v>106.31</v>
      </c>
    </row>
    <row r="1215" spans="1:4" x14ac:dyDescent="0.25">
      <c r="A1215" t="s">
        <v>457</v>
      </c>
      <c r="B1215" s="16" t="s">
        <v>298</v>
      </c>
      <c r="C1215" s="31">
        <v>44287</v>
      </c>
      <c r="D1215" s="32">
        <v>0</v>
      </c>
    </row>
    <row r="1216" spans="1:4" x14ac:dyDescent="0.25">
      <c r="A1216" t="s">
        <v>457</v>
      </c>
      <c r="B1216" s="16" t="s">
        <v>105</v>
      </c>
      <c r="C1216" s="31">
        <v>44287</v>
      </c>
      <c r="D1216" s="32">
        <v>6244.81</v>
      </c>
    </row>
    <row r="1217" spans="1:4" x14ac:dyDescent="0.25">
      <c r="A1217" t="s">
        <v>457</v>
      </c>
      <c r="B1217" s="16" t="s">
        <v>108</v>
      </c>
      <c r="C1217" s="31">
        <v>44287</v>
      </c>
      <c r="D1217" s="32">
        <v>0</v>
      </c>
    </row>
    <row r="1218" spans="1:4" x14ac:dyDescent="0.25">
      <c r="A1218" t="s">
        <v>457</v>
      </c>
      <c r="B1218" s="16" t="s">
        <v>112</v>
      </c>
      <c r="C1218" s="31">
        <v>44287</v>
      </c>
      <c r="D1218" s="32">
        <v>0</v>
      </c>
    </row>
    <row r="1219" spans="1:4" x14ac:dyDescent="0.25">
      <c r="A1219" t="s">
        <v>457</v>
      </c>
      <c r="B1219" s="16" t="s">
        <v>114</v>
      </c>
      <c r="C1219" s="31">
        <v>44287</v>
      </c>
      <c r="D1219" s="32">
        <v>3798.38</v>
      </c>
    </row>
    <row r="1220" spans="1:4" x14ac:dyDescent="0.25">
      <c r="A1220" t="s">
        <v>457</v>
      </c>
      <c r="B1220" s="16" t="s">
        <v>319</v>
      </c>
      <c r="C1220" s="31">
        <v>44287</v>
      </c>
      <c r="D1220" s="32">
        <v>0</v>
      </c>
    </row>
    <row r="1221" spans="1:4" x14ac:dyDescent="0.25">
      <c r="A1221" t="s">
        <v>457</v>
      </c>
      <c r="B1221" s="16" t="s">
        <v>117</v>
      </c>
      <c r="C1221" s="31">
        <v>44287</v>
      </c>
      <c r="D1221" s="32">
        <v>1445</v>
      </c>
    </row>
    <row r="1222" spans="1:4" x14ac:dyDescent="0.25">
      <c r="A1222" t="s">
        <v>457</v>
      </c>
      <c r="B1222" s="16" t="s">
        <v>119</v>
      </c>
      <c r="C1222" s="31">
        <v>44287</v>
      </c>
      <c r="D1222" s="32">
        <v>6335.36</v>
      </c>
    </row>
    <row r="1223" spans="1:4" x14ac:dyDescent="0.25">
      <c r="A1223" t="s">
        <v>457</v>
      </c>
      <c r="B1223" s="16" t="s">
        <v>329</v>
      </c>
      <c r="C1223" s="31">
        <v>44287</v>
      </c>
      <c r="D1223" s="32">
        <v>1192.03</v>
      </c>
    </row>
    <row r="1224" spans="1:4" x14ac:dyDescent="0.25">
      <c r="A1224" t="s">
        <v>457</v>
      </c>
      <c r="B1224" s="16" t="s">
        <v>122</v>
      </c>
      <c r="C1224" s="31">
        <v>44287</v>
      </c>
      <c r="D1224" s="32">
        <v>1233.6500000000001</v>
      </c>
    </row>
    <row r="1225" spans="1:4" x14ac:dyDescent="0.25">
      <c r="A1225" t="s">
        <v>457</v>
      </c>
      <c r="B1225" s="16" t="s">
        <v>125</v>
      </c>
      <c r="C1225" s="31">
        <v>44287</v>
      </c>
      <c r="D1225" s="32">
        <v>954.25</v>
      </c>
    </row>
    <row r="1226" spans="1:4" x14ac:dyDescent="0.25">
      <c r="A1226" t="s">
        <v>457</v>
      </c>
      <c r="B1226" s="16" t="s">
        <v>128</v>
      </c>
      <c r="C1226" s="31">
        <v>44287</v>
      </c>
      <c r="D1226" s="32">
        <v>52077.51999999999</v>
      </c>
    </row>
    <row r="1227" spans="1:4" x14ac:dyDescent="0.25">
      <c r="A1227" t="s">
        <v>457</v>
      </c>
      <c r="B1227" s="16" t="s">
        <v>131</v>
      </c>
      <c r="C1227" s="31">
        <v>44287</v>
      </c>
      <c r="D1227" s="32">
        <v>329.43</v>
      </c>
    </row>
    <row r="1228" spans="1:4" x14ac:dyDescent="0.25">
      <c r="A1228" t="s">
        <v>457</v>
      </c>
      <c r="B1228" s="16" t="s">
        <v>134</v>
      </c>
      <c r="C1228" s="31">
        <v>44287</v>
      </c>
      <c r="D1228" s="32">
        <v>2256.73</v>
      </c>
    </row>
    <row r="1229" spans="1:4" x14ac:dyDescent="0.25">
      <c r="A1229" t="s">
        <v>457</v>
      </c>
      <c r="B1229" s="16" t="s">
        <v>145</v>
      </c>
      <c r="C1229" s="31">
        <v>44287</v>
      </c>
      <c r="D1229" s="32">
        <v>0</v>
      </c>
    </row>
    <row r="1230" spans="1:4" x14ac:dyDescent="0.25">
      <c r="A1230" t="s">
        <v>457</v>
      </c>
      <c r="B1230" s="16" t="s">
        <v>136</v>
      </c>
      <c r="C1230" s="31">
        <v>44287</v>
      </c>
      <c r="D1230" s="32">
        <v>854.37</v>
      </c>
    </row>
    <row r="1231" spans="1:4" x14ac:dyDescent="0.25">
      <c r="A1231" t="s">
        <v>457</v>
      </c>
      <c r="B1231" s="16" t="s">
        <v>139</v>
      </c>
      <c r="C1231" s="31">
        <v>44287</v>
      </c>
      <c r="D1231" s="32">
        <v>29678.46</v>
      </c>
    </row>
    <row r="1232" spans="1:4" x14ac:dyDescent="0.25">
      <c r="A1232" t="s">
        <v>457</v>
      </c>
      <c r="B1232" s="16" t="s">
        <v>213</v>
      </c>
      <c r="C1232" s="31">
        <v>44287</v>
      </c>
      <c r="D1232" s="32">
        <v>0</v>
      </c>
    </row>
    <row r="1233" spans="1:4" x14ac:dyDescent="0.25">
      <c r="A1233" t="s">
        <v>457</v>
      </c>
      <c r="B1233" s="16" t="s">
        <v>142</v>
      </c>
      <c r="C1233" s="31">
        <v>44287</v>
      </c>
      <c r="D1233" s="32">
        <v>335.07</v>
      </c>
    </row>
    <row r="1234" spans="1:4" x14ac:dyDescent="0.25">
      <c r="A1234" t="s">
        <v>457</v>
      </c>
      <c r="B1234" s="16" t="s">
        <v>218</v>
      </c>
      <c r="C1234" s="31">
        <v>44287</v>
      </c>
      <c r="D1234" s="32">
        <v>76.13</v>
      </c>
    </row>
    <row r="1235" spans="1:4" x14ac:dyDescent="0.25">
      <c r="A1235" t="s">
        <v>457</v>
      </c>
      <c r="B1235" s="16" t="s">
        <v>148</v>
      </c>
      <c r="C1235" s="31">
        <v>44287</v>
      </c>
      <c r="D1235" s="32">
        <v>4995.1000000000004</v>
      </c>
    </row>
    <row r="1236" spans="1:4" x14ac:dyDescent="0.25">
      <c r="A1236" t="s">
        <v>457</v>
      </c>
      <c r="B1236" s="16" t="s">
        <v>383</v>
      </c>
      <c r="C1236" s="31">
        <v>44287</v>
      </c>
      <c r="D1236" s="32">
        <v>0</v>
      </c>
    </row>
    <row r="1237" spans="1:4" x14ac:dyDescent="0.25">
      <c r="A1237" t="s">
        <v>457</v>
      </c>
      <c r="B1237" s="16" t="s">
        <v>151</v>
      </c>
      <c r="C1237" s="31">
        <v>44287</v>
      </c>
      <c r="D1237" s="32">
        <v>4068.74</v>
      </c>
    </row>
    <row r="1238" spans="1:4" x14ac:dyDescent="0.25">
      <c r="A1238" t="s">
        <v>457</v>
      </c>
      <c r="B1238" s="16" t="s">
        <v>154</v>
      </c>
      <c r="C1238" s="31">
        <v>44287</v>
      </c>
      <c r="D1238" s="32">
        <v>10549.84</v>
      </c>
    </row>
    <row r="1239" spans="1:4" x14ac:dyDescent="0.25">
      <c r="A1239" t="s">
        <v>457</v>
      </c>
      <c r="B1239" s="16" t="s">
        <v>157</v>
      </c>
      <c r="C1239" s="31">
        <v>44287</v>
      </c>
      <c r="D1239" s="32">
        <v>0</v>
      </c>
    </row>
    <row r="1240" spans="1:4" x14ac:dyDescent="0.25">
      <c r="A1240" t="s">
        <v>457</v>
      </c>
      <c r="B1240" s="16" t="s">
        <v>159</v>
      </c>
      <c r="C1240" s="31">
        <v>44287</v>
      </c>
      <c r="D1240" s="32">
        <v>1019.2</v>
      </c>
    </row>
    <row r="1241" spans="1:4" x14ac:dyDescent="0.25">
      <c r="A1241" t="s">
        <v>457</v>
      </c>
      <c r="B1241" s="16" t="s">
        <v>162</v>
      </c>
      <c r="C1241" s="31">
        <v>44287</v>
      </c>
      <c r="D1241" s="32">
        <v>808.94</v>
      </c>
    </row>
    <row r="1242" spans="1:4" x14ac:dyDescent="0.25">
      <c r="A1242" t="s">
        <v>457</v>
      </c>
      <c r="B1242" s="16" t="s">
        <v>188</v>
      </c>
      <c r="C1242" s="31">
        <v>44317</v>
      </c>
      <c r="D1242" s="32">
        <v>0</v>
      </c>
    </row>
    <row r="1243" spans="1:4" x14ac:dyDescent="0.25">
      <c r="A1243" t="s">
        <v>457</v>
      </c>
      <c r="B1243" s="16" t="s">
        <v>224</v>
      </c>
      <c r="C1243" s="31">
        <v>44317</v>
      </c>
      <c r="D1243" s="32">
        <v>0</v>
      </c>
    </row>
    <row r="1244" spans="1:4" x14ac:dyDescent="0.25">
      <c r="A1244" t="s">
        <v>457</v>
      </c>
      <c r="B1244" s="16" t="s">
        <v>48</v>
      </c>
      <c r="C1244" s="31">
        <v>44317</v>
      </c>
      <c r="D1244" s="32">
        <v>0</v>
      </c>
    </row>
    <row r="1245" spans="1:4" x14ac:dyDescent="0.25">
      <c r="A1245" t="s">
        <v>457</v>
      </c>
      <c r="B1245" s="16" t="s">
        <v>56</v>
      </c>
      <c r="C1245" s="31">
        <v>44317</v>
      </c>
      <c r="D1245" s="32">
        <v>0</v>
      </c>
    </row>
    <row r="1246" spans="1:4" x14ac:dyDescent="0.25">
      <c r="A1246" t="s">
        <v>457</v>
      </c>
      <c r="B1246" s="16" t="s">
        <v>52</v>
      </c>
      <c r="C1246" s="31">
        <v>44317</v>
      </c>
      <c r="D1246" s="32">
        <v>59.17</v>
      </c>
    </row>
    <row r="1247" spans="1:4" x14ac:dyDescent="0.25">
      <c r="A1247" t="s">
        <v>457</v>
      </c>
      <c r="B1247" s="16" t="s">
        <v>59</v>
      </c>
      <c r="C1247" s="31">
        <v>44317</v>
      </c>
      <c r="D1247" s="32">
        <v>1465.3400000000001</v>
      </c>
    </row>
    <row r="1248" spans="1:4" x14ac:dyDescent="0.25">
      <c r="A1248" t="s">
        <v>457</v>
      </c>
      <c r="B1248" s="16" t="s">
        <v>62</v>
      </c>
      <c r="C1248" s="31">
        <v>44317</v>
      </c>
      <c r="D1248" s="32">
        <v>134417.32</v>
      </c>
    </row>
    <row r="1249" spans="1:4" x14ac:dyDescent="0.25">
      <c r="A1249" t="s">
        <v>457</v>
      </c>
      <c r="B1249" s="16" t="s">
        <v>65</v>
      </c>
      <c r="C1249" s="31">
        <v>44317</v>
      </c>
      <c r="D1249" s="32">
        <v>71117.48</v>
      </c>
    </row>
    <row r="1250" spans="1:4" x14ac:dyDescent="0.25">
      <c r="A1250" t="s">
        <v>457</v>
      </c>
      <c r="B1250" s="16" t="s">
        <v>68</v>
      </c>
      <c r="C1250" s="31">
        <v>44317</v>
      </c>
      <c r="D1250" s="32">
        <v>159456.09000000003</v>
      </c>
    </row>
    <row r="1251" spans="1:4" x14ac:dyDescent="0.25">
      <c r="A1251" t="s">
        <v>457</v>
      </c>
      <c r="B1251" s="16" t="s">
        <v>71</v>
      </c>
      <c r="C1251" s="31">
        <v>44317</v>
      </c>
      <c r="D1251" s="32">
        <v>4371.8200000000006</v>
      </c>
    </row>
    <row r="1252" spans="1:4" x14ac:dyDescent="0.25">
      <c r="A1252" t="s">
        <v>457</v>
      </c>
      <c r="B1252" s="16" t="s">
        <v>74</v>
      </c>
      <c r="C1252" s="31">
        <v>44317</v>
      </c>
      <c r="D1252" s="32">
        <v>15906.380000000001</v>
      </c>
    </row>
    <row r="1253" spans="1:4" x14ac:dyDescent="0.25">
      <c r="A1253" t="s">
        <v>457</v>
      </c>
      <c r="B1253" s="16" t="s">
        <v>77</v>
      </c>
      <c r="C1253" s="31">
        <v>44317</v>
      </c>
      <c r="D1253" s="32">
        <v>83828.489999999991</v>
      </c>
    </row>
    <row r="1254" spans="1:4" x14ac:dyDescent="0.25">
      <c r="A1254" t="s">
        <v>457</v>
      </c>
      <c r="B1254" s="16" t="s">
        <v>80</v>
      </c>
      <c r="C1254" s="31">
        <v>44317</v>
      </c>
      <c r="D1254" s="32">
        <v>12288.449999999999</v>
      </c>
    </row>
    <row r="1255" spans="1:4" x14ac:dyDescent="0.25">
      <c r="A1255" t="s">
        <v>457</v>
      </c>
      <c r="B1255" s="16" t="s">
        <v>83</v>
      </c>
      <c r="C1255" s="31">
        <v>44317</v>
      </c>
      <c r="D1255" s="32">
        <v>66872.14</v>
      </c>
    </row>
    <row r="1256" spans="1:4" x14ac:dyDescent="0.25">
      <c r="A1256" t="s">
        <v>457</v>
      </c>
      <c r="B1256" s="16" t="s">
        <v>86</v>
      </c>
      <c r="C1256" s="31">
        <v>44317</v>
      </c>
      <c r="D1256" s="32">
        <v>43737.85</v>
      </c>
    </row>
    <row r="1257" spans="1:4" x14ac:dyDescent="0.25">
      <c r="A1257" t="s">
        <v>457</v>
      </c>
      <c r="B1257" s="16" t="s">
        <v>91</v>
      </c>
      <c r="C1257" s="31">
        <v>44317</v>
      </c>
      <c r="D1257" s="32">
        <v>30386.519999999997</v>
      </c>
    </row>
    <row r="1258" spans="1:4" x14ac:dyDescent="0.25">
      <c r="A1258" t="s">
        <v>457</v>
      </c>
      <c r="B1258" s="16" t="s">
        <v>96</v>
      </c>
      <c r="C1258" s="31">
        <v>44317</v>
      </c>
      <c r="D1258" s="32">
        <v>12066.380000000001</v>
      </c>
    </row>
    <row r="1259" spans="1:4" x14ac:dyDescent="0.25">
      <c r="A1259" t="s">
        <v>457</v>
      </c>
      <c r="B1259" s="16" t="s">
        <v>99</v>
      </c>
      <c r="C1259" s="31">
        <v>44317</v>
      </c>
      <c r="D1259" s="32">
        <v>2348.44</v>
      </c>
    </row>
    <row r="1260" spans="1:4" x14ac:dyDescent="0.25">
      <c r="A1260" t="s">
        <v>457</v>
      </c>
      <c r="B1260" s="16" t="s">
        <v>102</v>
      </c>
      <c r="C1260" s="31">
        <v>44317</v>
      </c>
      <c r="D1260" s="32">
        <v>106.31</v>
      </c>
    </row>
    <row r="1261" spans="1:4" x14ac:dyDescent="0.25">
      <c r="A1261" t="s">
        <v>457</v>
      </c>
      <c r="B1261" s="16" t="s">
        <v>298</v>
      </c>
      <c r="C1261" s="31">
        <v>44317</v>
      </c>
      <c r="D1261" s="32">
        <v>0</v>
      </c>
    </row>
    <row r="1262" spans="1:4" x14ac:dyDescent="0.25">
      <c r="A1262" t="s">
        <v>457</v>
      </c>
      <c r="B1262" s="16" t="s">
        <v>105</v>
      </c>
      <c r="C1262" s="31">
        <v>44317</v>
      </c>
      <c r="D1262" s="32">
        <v>6360.63</v>
      </c>
    </row>
    <row r="1263" spans="1:4" x14ac:dyDescent="0.25">
      <c r="A1263" t="s">
        <v>457</v>
      </c>
      <c r="B1263" s="16" t="s">
        <v>108</v>
      </c>
      <c r="C1263" s="31">
        <v>44317</v>
      </c>
      <c r="D1263" s="32">
        <v>0</v>
      </c>
    </row>
    <row r="1264" spans="1:4" x14ac:dyDescent="0.25">
      <c r="A1264" t="s">
        <v>457</v>
      </c>
      <c r="B1264" s="16" t="s">
        <v>112</v>
      </c>
      <c r="C1264" s="31">
        <v>44317</v>
      </c>
      <c r="D1264" s="32">
        <v>0</v>
      </c>
    </row>
    <row r="1265" spans="1:4" x14ac:dyDescent="0.25">
      <c r="A1265" t="s">
        <v>457</v>
      </c>
      <c r="B1265" s="16" t="s">
        <v>114</v>
      </c>
      <c r="C1265" s="31">
        <v>44317</v>
      </c>
      <c r="D1265" s="32">
        <v>3798.38</v>
      </c>
    </row>
    <row r="1266" spans="1:4" x14ac:dyDescent="0.25">
      <c r="A1266" t="s">
        <v>457</v>
      </c>
      <c r="B1266" s="16" t="s">
        <v>319</v>
      </c>
      <c r="C1266" s="31">
        <v>44317</v>
      </c>
      <c r="D1266" s="32">
        <v>0</v>
      </c>
    </row>
    <row r="1267" spans="1:4" x14ac:dyDescent="0.25">
      <c r="A1267" t="s">
        <v>457</v>
      </c>
      <c r="B1267" s="16" t="s">
        <v>117</v>
      </c>
      <c r="C1267" s="31">
        <v>44317</v>
      </c>
      <c r="D1267" s="32">
        <v>1445</v>
      </c>
    </row>
    <row r="1268" spans="1:4" x14ac:dyDescent="0.25">
      <c r="A1268" t="s">
        <v>457</v>
      </c>
      <c r="B1268" s="16" t="s">
        <v>119</v>
      </c>
      <c r="C1268" s="31">
        <v>44317</v>
      </c>
      <c r="D1268" s="32">
        <v>6335.36</v>
      </c>
    </row>
    <row r="1269" spans="1:4" x14ac:dyDescent="0.25">
      <c r="A1269" t="s">
        <v>457</v>
      </c>
      <c r="B1269" s="16" t="s">
        <v>329</v>
      </c>
      <c r="C1269" s="31">
        <v>44317</v>
      </c>
      <c r="D1269" s="32">
        <v>1192.03</v>
      </c>
    </row>
    <row r="1270" spans="1:4" x14ac:dyDescent="0.25">
      <c r="A1270" t="s">
        <v>457</v>
      </c>
      <c r="B1270" s="16" t="s">
        <v>122</v>
      </c>
      <c r="C1270" s="31">
        <v>44317</v>
      </c>
      <c r="D1270" s="32">
        <v>1264.42</v>
      </c>
    </row>
    <row r="1271" spans="1:4" x14ac:dyDescent="0.25">
      <c r="A1271" t="s">
        <v>457</v>
      </c>
      <c r="B1271" s="16" t="s">
        <v>125</v>
      </c>
      <c r="C1271" s="31">
        <v>44317</v>
      </c>
      <c r="D1271" s="32">
        <v>954.25</v>
      </c>
    </row>
    <row r="1272" spans="1:4" x14ac:dyDescent="0.25">
      <c r="A1272" t="s">
        <v>457</v>
      </c>
      <c r="B1272" s="16" t="s">
        <v>128</v>
      </c>
      <c r="C1272" s="31">
        <v>44317</v>
      </c>
      <c r="D1272" s="32">
        <v>52876.38</v>
      </c>
    </row>
    <row r="1273" spans="1:4" x14ac:dyDescent="0.25">
      <c r="A1273" t="s">
        <v>457</v>
      </c>
      <c r="B1273" s="16" t="s">
        <v>131</v>
      </c>
      <c r="C1273" s="31">
        <v>44317</v>
      </c>
      <c r="D1273" s="32">
        <v>329.43</v>
      </c>
    </row>
    <row r="1274" spans="1:4" x14ac:dyDescent="0.25">
      <c r="A1274" t="s">
        <v>457</v>
      </c>
      <c r="B1274" s="16" t="s">
        <v>134</v>
      </c>
      <c r="C1274" s="31">
        <v>44317</v>
      </c>
      <c r="D1274" s="32">
        <v>2256.73</v>
      </c>
    </row>
    <row r="1275" spans="1:4" x14ac:dyDescent="0.25">
      <c r="A1275" t="s">
        <v>457</v>
      </c>
      <c r="B1275" s="16" t="s">
        <v>145</v>
      </c>
      <c r="C1275" s="31">
        <v>44317</v>
      </c>
      <c r="D1275" s="32">
        <v>275.32</v>
      </c>
    </row>
    <row r="1276" spans="1:4" x14ac:dyDescent="0.25">
      <c r="A1276" t="s">
        <v>457</v>
      </c>
      <c r="B1276" s="16" t="s">
        <v>136</v>
      </c>
      <c r="C1276" s="31">
        <v>44317</v>
      </c>
      <c r="D1276" s="32">
        <v>854.37</v>
      </c>
    </row>
    <row r="1277" spans="1:4" x14ac:dyDescent="0.25">
      <c r="A1277" t="s">
        <v>457</v>
      </c>
      <c r="B1277" s="16" t="s">
        <v>139</v>
      </c>
      <c r="C1277" s="31">
        <v>44317</v>
      </c>
      <c r="D1277" s="32">
        <v>29678.45</v>
      </c>
    </row>
    <row r="1278" spans="1:4" x14ac:dyDescent="0.25">
      <c r="A1278" t="s">
        <v>457</v>
      </c>
      <c r="B1278" s="16" t="s">
        <v>213</v>
      </c>
      <c r="C1278" s="31">
        <v>44317</v>
      </c>
      <c r="D1278" s="32">
        <v>0</v>
      </c>
    </row>
    <row r="1279" spans="1:4" x14ac:dyDescent="0.25">
      <c r="A1279" t="s">
        <v>457</v>
      </c>
      <c r="B1279" s="16" t="s">
        <v>142</v>
      </c>
      <c r="C1279" s="31">
        <v>44317</v>
      </c>
      <c r="D1279" s="32">
        <v>335.07</v>
      </c>
    </row>
    <row r="1280" spans="1:4" x14ac:dyDescent="0.25">
      <c r="A1280" t="s">
        <v>457</v>
      </c>
      <c r="B1280" s="16" t="s">
        <v>218</v>
      </c>
      <c r="C1280" s="31">
        <v>44317</v>
      </c>
      <c r="D1280" s="32">
        <v>76.13</v>
      </c>
    </row>
    <row r="1281" spans="1:4" x14ac:dyDescent="0.25">
      <c r="A1281" t="s">
        <v>457</v>
      </c>
      <c r="B1281" s="16" t="s">
        <v>148</v>
      </c>
      <c r="C1281" s="31">
        <v>44317</v>
      </c>
      <c r="D1281" s="32">
        <v>4995.1000000000004</v>
      </c>
    </row>
    <row r="1282" spans="1:4" x14ac:dyDescent="0.25">
      <c r="A1282" t="s">
        <v>457</v>
      </c>
      <c r="B1282" s="16" t="s">
        <v>383</v>
      </c>
      <c r="C1282" s="31">
        <v>44317</v>
      </c>
      <c r="D1282" s="32">
        <v>0</v>
      </c>
    </row>
    <row r="1283" spans="1:4" x14ac:dyDescent="0.25">
      <c r="A1283" t="s">
        <v>457</v>
      </c>
      <c r="B1283" s="16" t="s">
        <v>151</v>
      </c>
      <c r="C1283" s="31">
        <v>44317</v>
      </c>
      <c r="D1283" s="32">
        <v>4068.74</v>
      </c>
    </row>
    <row r="1284" spans="1:4" x14ac:dyDescent="0.25">
      <c r="A1284" t="s">
        <v>457</v>
      </c>
      <c r="B1284" s="16" t="s">
        <v>154</v>
      </c>
      <c r="C1284" s="31">
        <v>44317</v>
      </c>
      <c r="D1284" s="32">
        <v>10545.380000000001</v>
      </c>
    </row>
    <row r="1285" spans="1:4" x14ac:dyDescent="0.25">
      <c r="A1285" t="s">
        <v>457</v>
      </c>
      <c r="B1285" s="16" t="s">
        <v>157</v>
      </c>
      <c r="C1285" s="31">
        <v>44317</v>
      </c>
      <c r="D1285" s="32">
        <v>0</v>
      </c>
    </row>
    <row r="1286" spans="1:4" x14ac:dyDescent="0.25">
      <c r="A1286" t="s">
        <v>457</v>
      </c>
      <c r="B1286" s="16" t="s">
        <v>159</v>
      </c>
      <c r="C1286" s="31">
        <v>44317</v>
      </c>
      <c r="D1286" s="32">
        <v>1019.2</v>
      </c>
    </row>
    <row r="1287" spans="1:4" x14ac:dyDescent="0.25">
      <c r="A1287" t="s">
        <v>457</v>
      </c>
      <c r="B1287" s="16" t="s">
        <v>162</v>
      </c>
      <c r="C1287" s="31">
        <v>44317</v>
      </c>
      <c r="D1287" s="32">
        <v>808.94</v>
      </c>
    </row>
    <row r="1288" spans="1:4" x14ac:dyDescent="0.25">
      <c r="A1288" t="s">
        <v>457</v>
      </c>
      <c r="B1288" s="16" t="s">
        <v>188</v>
      </c>
      <c r="C1288" s="31">
        <v>44348</v>
      </c>
      <c r="D1288" s="32">
        <v>0</v>
      </c>
    </row>
    <row r="1289" spans="1:4" x14ac:dyDescent="0.25">
      <c r="A1289" t="s">
        <v>457</v>
      </c>
      <c r="B1289" s="16" t="s">
        <v>224</v>
      </c>
      <c r="C1289" s="31">
        <v>44348</v>
      </c>
      <c r="D1289" s="32">
        <v>0</v>
      </c>
    </row>
    <row r="1290" spans="1:4" x14ac:dyDescent="0.25">
      <c r="A1290" t="s">
        <v>457</v>
      </c>
      <c r="B1290" s="16" t="s">
        <v>48</v>
      </c>
      <c r="C1290" s="31">
        <v>44348</v>
      </c>
      <c r="D1290" s="32">
        <v>0</v>
      </c>
    </row>
    <row r="1291" spans="1:4" x14ac:dyDescent="0.25">
      <c r="A1291" t="s">
        <v>457</v>
      </c>
      <c r="B1291" s="16" t="s">
        <v>56</v>
      </c>
      <c r="C1291" s="31">
        <v>44348</v>
      </c>
      <c r="D1291" s="32">
        <v>0</v>
      </c>
    </row>
    <row r="1292" spans="1:4" x14ac:dyDescent="0.25">
      <c r="A1292" t="s">
        <v>457</v>
      </c>
      <c r="B1292" s="16" t="s">
        <v>52</v>
      </c>
      <c r="C1292" s="31">
        <v>44348</v>
      </c>
      <c r="D1292" s="32">
        <v>59.17</v>
      </c>
    </row>
    <row r="1293" spans="1:4" x14ac:dyDescent="0.25">
      <c r="A1293" t="s">
        <v>457</v>
      </c>
      <c r="B1293" s="16" t="s">
        <v>59</v>
      </c>
      <c r="C1293" s="31">
        <v>44348</v>
      </c>
      <c r="D1293" s="32">
        <v>1465.3400000000001</v>
      </c>
    </row>
    <row r="1294" spans="1:4" x14ac:dyDescent="0.25">
      <c r="A1294" t="s">
        <v>457</v>
      </c>
      <c r="B1294" s="16" t="s">
        <v>62</v>
      </c>
      <c r="C1294" s="31">
        <v>44348</v>
      </c>
      <c r="D1294" s="32">
        <v>135259.88999999998</v>
      </c>
    </row>
    <row r="1295" spans="1:4" x14ac:dyDescent="0.25">
      <c r="A1295" t="s">
        <v>457</v>
      </c>
      <c r="B1295" s="16" t="s">
        <v>65</v>
      </c>
      <c r="C1295" s="31">
        <v>44348</v>
      </c>
      <c r="D1295" s="32">
        <v>71423.08</v>
      </c>
    </row>
    <row r="1296" spans="1:4" x14ac:dyDescent="0.25">
      <c r="A1296" t="s">
        <v>457</v>
      </c>
      <c r="B1296" s="16" t="s">
        <v>68</v>
      </c>
      <c r="C1296" s="31">
        <v>44348</v>
      </c>
      <c r="D1296" s="32">
        <v>159567.64000000001</v>
      </c>
    </row>
    <row r="1297" spans="1:4" x14ac:dyDescent="0.25">
      <c r="A1297" t="s">
        <v>457</v>
      </c>
      <c r="B1297" s="16" t="s">
        <v>71</v>
      </c>
      <c r="C1297" s="31">
        <v>44348</v>
      </c>
      <c r="D1297" s="32">
        <v>4380.53</v>
      </c>
    </row>
    <row r="1298" spans="1:4" x14ac:dyDescent="0.25">
      <c r="A1298" t="s">
        <v>457</v>
      </c>
      <c r="B1298" s="16" t="s">
        <v>74</v>
      </c>
      <c r="C1298" s="31">
        <v>44348</v>
      </c>
      <c r="D1298" s="32">
        <v>15906.380000000001</v>
      </c>
    </row>
    <row r="1299" spans="1:4" x14ac:dyDescent="0.25">
      <c r="A1299" t="s">
        <v>457</v>
      </c>
      <c r="B1299" s="16" t="s">
        <v>77</v>
      </c>
      <c r="C1299" s="31">
        <v>44348</v>
      </c>
      <c r="D1299" s="32">
        <v>85062.75</v>
      </c>
    </row>
    <row r="1300" spans="1:4" x14ac:dyDescent="0.25">
      <c r="A1300" t="s">
        <v>457</v>
      </c>
      <c r="B1300" s="16" t="s">
        <v>80</v>
      </c>
      <c r="C1300" s="31">
        <v>44348</v>
      </c>
      <c r="D1300" s="32">
        <v>12288.08</v>
      </c>
    </row>
    <row r="1301" spans="1:4" x14ac:dyDescent="0.25">
      <c r="A1301" t="s">
        <v>457</v>
      </c>
      <c r="B1301" s="16" t="s">
        <v>83</v>
      </c>
      <c r="C1301" s="31">
        <v>44348</v>
      </c>
      <c r="D1301" s="32">
        <v>67911.209999999992</v>
      </c>
    </row>
    <row r="1302" spans="1:4" x14ac:dyDescent="0.25">
      <c r="A1302" t="s">
        <v>457</v>
      </c>
      <c r="B1302" s="16" t="s">
        <v>86</v>
      </c>
      <c r="C1302" s="31">
        <v>44348</v>
      </c>
      <c r="D1302" s="32">
        <v>44061.93</v>
      </c>
    </row>
    <row r="1303" spans="1:4" x14ac:dyDescent="0.25">
      <c r="A1303" t="s">
        <v>457</v>
      </c>
      <c r="B1303" s="16" t="s">
        <v>91</v>
      </c>
      <c r="C1303" s="31">
        <v>44348</v>
      </c>
      <c r="D1303" s="32">
        <v>30279.66</v>
      </c>
    </row>
    <row r="1304" spans="1:4" x14ac:dyDescent="0.25">
      <c r="A1304" t="s">
        <v>457</v>
      </c>
      <c r="B1304" s="16" t="s">
        <v>96</v>
      </c>
      <c r="C1304" s="31">
        <v>44348</v>
      </c>
      <c r="D1304" s="32">
        <v>12067.510000000002</v>
      </c>
    </row>
    <row r="1305" spans="1:4" x14ac:dyDescent="0.25">
      <c r="A1305" t="s">
        <v>457</v>
      </c>
      <c r="B1305" s="16" t="s">
        <v>99</v>
      </c>
      <c r="C1305" s="31">
        <v>44348</v>
      </c>
      <c r="D1305" s="32">
        <v>2348.44</v>
      </c>
    </row>
    <row r="1306" spans="1:4" x14ac:dyDescent="0.25">
      <c r="A1306" t="s">
        <v>457</v>
      </c>
      <c r="B1306" s="16" t="s">
        <v>102</v>
      </c>
      <c r="C1306" s="31">
        <v>44348</v>
      </c>
      <c r="D1306" s="32">
        <v>106.31</v>
      </c>
    </row>
    <row r="1307" spans="1:4" x14ac:dyDescent="0.25">
      <c r="A1307" t="s">
        <v>457</v>
      </c>
      <c r="B1307" s="16" t="s">
        <v>298</v>
      </c>
      <c r="C1307" s="31">
        <v>44348</v>
      </c>
      <c r="D1307" s="32">
        <v>0</v>
      </c>
    </row>
    <row r="1308" spans="1:4" x14ac:dyDescent="0.25">
      <c r="A1308" t="s">
        <v>457</v>
      </c>
      <c r="B1308" s="16" t="s">
        <v>105</v>
      </c>
      <c r="C1308" s="31">
        <v>44348</v>
      </c>
      <c r="D1308" s="32">
        <v>6375.56</v>
      </c>
    </row>
    <row r="1309" spans="1:4" x14ac:dyDescent="0.25">
      <c r="A1309" t="s">
        <v>457</v>
      </c>
      <c r="B1309" s="16" t="s">
        <v>108</v>
      </c>
      <c r="C1309" s="31">
        <v>44348</v>
      </c>
      <c r="D1309" s="32">
        <v>0</v>
      </c>
    </row>
    <row r="1310" spans="1:4" x14ac:dyDescent="0.25">
      <c r="A1310" t="s">
        <v>457</v>
      </c>
      <c r="B1310" s="16" t="s">
        <v>112</v>
      </c>
      <c r="C1310" s="31">
        <v>44348</v>
      </c>
      <c r="D1310" s="32">
        <v>0</v>
      </c>
    </row>
    <row r="1311" spans="1:4" x14ac:dyDescent="0.25">
      <c r="A1311" t="s">
        <v>457</v>
      </c>
      <c r="B1311" s="16" t="s">
        <v>114</v>
      </c>
      <c r="C1311" s="31">
        <v>44348</v>
      </c>
      <c r="D1311" s="32">
        <v>3798.38</v>
      </c>
    </row>
    <row r="1312" spans="1:4" x14ac:dyDescent="0.25">
      <c r="A1312" t="s">
        <v>457</v>
      </c>
      <c r="B1312" s="16" t="s">
        <v>319</v>
      </c>
      <c r="C1312" s="31">
        <v>44348</v>
      </c>
      <c r="D1312" s="32">
        <v>0</v>
      </c>
    </row>
    <row r="1313" spans="1:4" x14ac:dyDescent="0.25">
      <c r="A1313" t="s">
        <v>457</v>
      </c>
      <c r="B1313" s="16" t="s">
        <v>117</v>
      </c>
      <c r="C1313" s="31">
        <v>44348</v>
      </c>
      <c r="D1313" s="32">
        <v>1445</v>
      </c>
    </row>
    <row r="1314" spans="1:4" x14ac:dyDescent="0.25">
      <c r="A1314" t="s">
        <v>457</v>
      </c>
      <c r="B1314" s="16" t="s">
        <v>119</v>
      </c>
      <c r="C1314" s="31">
        <v>44348</v>
      </c>
      <c r="D1314" s="32">
        <v>6335.36</v>
      </c>
    </row>
    <row r="1315" spans="1:4" x14ac:dyDescent="0.25">
      <c r="A1315" t="s">
        <v>457</v>
      </c>
      <c r="B1315" s="16" t="s">
        <v>329</v>
      </c>
      <c r="C1315" s="31">
        <v>44348</v>
      </c>
      <c r="D1315" s="32">
        <v>1192.03</v>
      </c>
    </row>
    <row r="1316" spans="1:4" x14ac:dyDescent="0.25">
      <c r="A1316" t="s">
        <v>457</v>
      </c>
      <c r="B1316" s="16" t="s">
        <v>122</v>
      </c>
      <c r="C1316" s="31">
        <v>44348</v>
      </c>
      <c r="D1316" s="32">
        <v>1264.42</v>
      </c>
    </row>
    <row r="1317" spans="1:4" x14ac:dyDescent="0.25">
      <c r="A1317" t="s">
        <v>457</v>
      </c>
      <c r="B1317" s="16" t="s">
        <v>125</v>
      </c>
      <c r="C1317" s="31">
        <v>44348</v>
      </c>
      <c r="D1317" s="32">
        <v>954.25</v>
      </c>
    </row>
    <row r="1318" spans="1:4" x14ac:dyDescent="0.25">
      <c r="A1318" t="s">
        <v>457</v>
      </c>
      <c r="B1318" s="16" t="s">
        <v>128</v>
      </c>
      <c r="C1318" s="31">
        <v>44348</v>
      </c>
      <c r="D1318" s="32">
        <v>52893.939999999995</v>
      </c>
    </row>
    <row r="1319" spans="1:4" x14ac:dyDescent="0.25">
      <c r="A1319" t="s">
        <v>457</v>
      </c>
      <c r="B1319" s="16" t="s">
        <v>131</v>
      </c>
      <c r="C1319" s="31">
        <v>44348</v>
      </c>
      <c r="D1319" s="32">
        <v>329.43</v>
      </c>
    </row>
    <row r="1320" spans="1:4" x14ac:dyDescent="0.25">
      <c r="A1320" t="s">
        <v>457</v>
      </c>
      <c r="B1320" s="16" t="s">
        <v>134</v>
      </c>
      <c r="C1320" s="31">
        <v>44348</v>
      </c>
      <c r="D1320" s="32">
        <v>2256.73</v>
      </c>
    </row>
    <row r="1321" spans="1:4" x14ac:dyDescent="0.25">
      <c r="A1321" t="s">
        <v>457</v>
      </c>
      <c r="B1321" s="16" t="s">
        <v>145</v>
      </c>
      <c r="C1321" s="31">
        <v>44348</v>
      </c>
      <c r="D1321" s="32">
        <v>275.32</v>
      </c>
    </row>
    <row r="1322" spans="1:4" x14ac:dyDescent="0.25">
      <c r="A1322" t="s">
        <v>457</v>
      </c>
      <c r="B1322" s="16" t="s">
        <v>136</v>
      </c>
      <c r="C1322" s="31">
        <v>44348</v>
      </c>
      <c r="D1322" s="32">
        <v>854.37</v>
      </c>
    </row>
    <row r="1323" spans="1:4" x14ac:dyDescent="0.25">
      <c r="A1323" t="s">
        <v>457</v>
      </c>
      <c r="B1323" s="16" t="s">
        <v>139</v>
      </c>
      <c r="C1323" s="31">
        <v>44348</v>
      </c>
      <c r="D1323" s="32">
        <v>29377.85</v>
      </c>
    </row>
    <row r="1324" spans="1:4" x14ac:dyDescent="0.25">
      <c r="A1324" t="s">
        <v>457</v>
      </c>
      <c r="B1324" s="16" t="s">
        <v>213</v>
      </c>
      <c r="C1324" s="31">
        <v>44348</v>
      </c>
      <c r="D1324" s="32">
        <v>0</v>
      </c>
    </row>
    <row r="1325" spans="1:4" x14ac:dyDescent="0.25">
      <c r="A1325" t="s">
        <v>457</v>
      </c>
      <c r="B1325" s="16" t="s">
        <v>142</v>
      </c>
      <c r="C1325" s="31">
        <v>44348</v>
      </c>
      <c r="D1325" s="32">
        <v>335.07</v>
      </c>
    </row>
    <row r="1326" spans="1:4" x14ac:dyDescent="0.25">
      <c r="A1326" t="s">
        <v>457</v>
      </c>
      <c r="B1326" s="16" t="s">
        <v>218</v>
      </c>
      <c r="C1326" s="31">
        <v>44348</v>
      </c>
      <c r="D1326" s="32">
        <v>76.13</v>
      </c>
    </row>
    <row r="1327" spans="1:4" x14ac:dyDescent="0.25">
      <c r="A1327" t="s">
        <v>457</v>
      </c>
      <c r="B1327" s="16" t="s">
        <v>148</v>
      </c>
      <c r="C1327" s="31">
        <v>44348</v>
      </c>
      <c r="D1327" s="32">
        <v>4995.1000000000004</v>
      </c>
    </row>
    <row r="1328" spans="1:4" x14ac:dyDescent="0.25">
      <c r="A1328" t="s">
        <v>457</v>
      </c>
      <c r="B1328" s="16" t="s">
        <v>383</v>
      </c>
      <c r="C1328" s="31">
        <v>44348</v>
      </c>
      <c r="D1328" s="32">
        <v>0</v>
      </c>
    </row>
    <row r="1329" spans="1:4" x14ac:dyDescent="0.25">
      <c r="A1329" t="s">
        <v>457</v>
      </c>
      <c r="B1329" s="16" t="s">
        <v>151</v>
      </c>
      <c r="C1329" s="31">
        <v>44348</v>
      </c>
      <c r="D1329" s="32">
        <v>4068.74</v>
      </c>
    </row>
    <row r="1330" spans="1:4" x14ac:dyDescent="0.25">
      <c r="A1330" t="s">
        <v>457</v>
      </c>
      <c r="B1330" s="16" t="s">
        <v>154</v>
      </c>
      <c r="C1330" s="31">
        <v>44348</v>
      </c>
      <c r="D1330" s="32">
        <v>10545.380000000001</v>
      </c>
    </row>
    <row r="1331" spans="1:4" x14ac:dyDescent="0.25">
      <c r="A1331" t="s">
        <v>457</v>
      </c>
      <c r="B1331" s="16" t="s">
        <v>157</v>
      </c>
      <c r="C1331" s="31">
        <v>44348</v>
      </c>
      <c r="D1331" s="32">
        <v>0</v>
      </c>
    </row>
    <row r="1332" spans="1:4" x14ac:dyDescent="0.25">
      <c r="A1332" t="s">
        <v>457</v>
      </c>
      <c r="B1332" s="16" t="s">
        <v>159</v>
      </c>
      <c r="C1332" s="31">
        <v>44348</v>
      </c>
      <c r="D1332" s="32">
        <v>1019.2</v>
      </c>
    </row>
    <row r="1333" spans="1:4" x14ac:dyDescent="0.25">
      <c r="A1333" t="s">
        <v>457</v>
      </c>
      <c r="B1333" s="16" t="s">
        <v>162</v>
      </c>
      <c r="C1333" s="31">
        <v>44348</v>
      </c>
      <c r="D1333" s="32">
        <v>808.94</v>
      </c>
    </row>
    <row r="1334" spans="1:4" x14ac:dyDescent="0.25">
      <c r="A1334" t="s">
        <v>457</v>
      </c>
      <c r="B1334" s="16" t="s">
        <v>188</v>
      </c>
      <c r="C1334" s="31">
        <v>44378</v>
      </c>
      <c r="D1334" s="32">
        <v>0</v>
      </c>
    </row>
    <row r="1335" spans="1:4" x14ac:dyDescent="0.25">
      <c r="A1335" t="s">
        <v>457</v>
      </c>
      <c r="B1335" s="16" t="s">
        <v>224</v>
      </c>
      <c r="C1335" s="31">
        <v>44378</v>
      </c>
      <c r="D1335" s="32">
        <v>0</v>
      </c>
    </row>
    <row r="1336" spans="1:4" x14ac:dyDescent="0.25">
      <c r="A1336" t="s">
        <v>457</v>
      </c>
      <c r="B1336" s="16" t="s">
        <v>48</v>
      </c>
      <c r="C1336" s="31">
        <v>44378</v>
      </c>
      <c r="D1336" s="32">
        <v>0</v>
      </c>
    </row>
    <row r="1337" spans="1:4" x14ac:dyDescent="0.25">
      <c r="A1337" t="s">
        <v>457</v>
      </c>
      <c r="B1337" s="16" t="s">
        <v>56</v>
      </c>
      <c r="C1337" s="31">
        <v>44378</v>
      </c>
      <c r="D1337" s="32">
        <v>0</v>
      </c>
    </row>
    <row r="1338" spans="1:4" x14ac:dyDescent="0.25">
      <c r="A1338" t="s">
        <v>457</v>
      </c>
      <c r="B1338" s="16" t="s">
        <v>52</v>
      </c>
      <c r="C1338" s="31">
        <v>44378</v>
      </c>
      <c r="D1338" s="32">
        <v>59.17</v>
      </c>
    </row>
    <row r="1339" spans="1:4" x14ac:dyDescent="0.25">
      <c r="A1339" t="s">
        <v>457</v>
      </c>
      <c r="B1339" s="16" t="s">
        <v>59</v>
      </c>
      <c r="C1339" s="31">
        <v>44378</v>
      </c>
      <c r="D1339" s="32">
        <v>1465.34</v>
      </c>
    </row>
    <row r="1340" spans="1:4" x14ac:dyDescent="0.25">
      <c r="A1340" t="s">
        <v>457</v>
      </c>
      <c r="B1340" s="16" t="s">
        <v>62</v>
      </c>
      <c r="C1340" s="31">
        <v>44378</v>
      </c>
      <c r="D1340" s="32">
        <v>137029.63</v>
      </c>
    </row>
    <row r="1341" spans="1:4" x14ac:dyDescent="0.25">
      <c r="A1341" t="s">
        <v>457</v>
      </c>
      <c r="B1341" s="16" t="s">
        <v>65</v>
      </c>
      <c r="C1341" s="31">
        <v>44378</v>
      </c>
      <c r="D1341" s="32">
        <v>71414.8</v>
      </c>
    </row>
    <row r="1342" spans="1:4" x14ac:dyDescent="0.25">
      <c r="A1342" t="s">
        <v>457</v>
      </c>
      <c r="B1342" s="16" t="s">
        <v>68</v>
      </c>
      <c r="C1342" s="31">
        <v>44378</v>
      </c>
      <c r="D1342" s="32">
        <v>162317.82999999999</v>
      </c>
    </row>
    <row r="1343" spans="1:4" x14ac:dyDescent="0.25">
      <c r="A1343" t="s">
        <v>457</v>
      </c>
      <c r="B1343" s="16" t="s">
        <v>71</v>
      </c>
      <c r="C1343" s="31">
        <v>44378</v>
      </c>
      <c r="D1343" s="32">
        <v>4380.54</v>
      </c>
    </row>
    <row r="1344" spans="1:4" x14ac:dyDescent="0.25">
      <c r="A1344" t="s">
        <v>457</v>
      </c>
      <c r="B1344" s="16" t="s">
        <v>74</v>
      </c>
      <c r="C1344" s="31">
        <v>44378</v>
      </c>
      <c r="D1344" s="32">
        <v>15906.38</v>
      </c>
    </row>
    <row r="1345" spans="1:4" x14ac:dyDescent="0.25">
      <c r="A1345" t="s">
        <v>457</v>
      </c>
      <c r="B1345" s="16" t="s">
        <v>77</v>
      </c>
      <c r="C1345" s="31">
        <v>44378</v>
      </c>
      <c r="D1345" s="32">
        <v>86295.12</v>
      </c>
    </row>
    <row r="1346" spans="1:4" x14ac:dyDescent="0.25">
      <c r="A1346" t="s">
        <v>457</v>
      </c>
      <c r="B1346" s="16" t="s">
        <v>80</v>
      </c>
      <c r="C1346" s="31">
        <v>44378</v>
      </c>
      <c r="D1346" s="32">
        <v>12398.67</v>
      </c>
    </row>
    <row r="1347" spans="1:4" x14ac:dyDescent="0.25">
      <c r="A1347" t="s">
        <v>457</v>
      </c>
      <c r="B1347" s="16" t="s">
        <v>83</v>
      </c>
      <c r="C1347" s="31">
        <v>44378</v>
      </c>
      <c r="D1347" s="32">
        <v>68881.600000000006</v>
      </c>
    </row>
    <row r="1348" spans="1:4" x14ac:dyDescent="0.25">
      <c r="A1348" t="s">
        <v>457</v>
      </c>
      <c r="B1348" s="16" t="s">
        <v>86</v>
      </c>
      <c r="C1348" s="31">
        <v>44378</v>
      </c>
      <c r="D1348" s="32">
        <v>44694.47</v>
      </c>
    </row>
    <row r="1349" spans="1:4" x14ac:dyDescent="0.25">
      <c r="A1349" t="s">
        <v>457</v>
      </c>
      <c r="B1349" s="16" t="s">
        <v>91</v>
      </c>
      <c r="C1349" s="31">
        <v>44378</v>
      </c>
      <c r="D1349" s="32">
        <v>30610.430000000004</v>
      </c>
    </row>
    <row r="1350" spans="1:4" x14ac:dyDescent="0.25">
      <c r="A1350" t="s">
        <v>457</v>
      </c>
      <c r="B1350" s="16" t="s">
        <v>96</v>
      </c>
      <c r="C1350" s="31">
        <v>44378</v>
      </c>
      <c r="D1350" s="32">
        <v>12322.68</v>
      </c>
    </row>
    <row r="1351" spans="1:4" x14ac:dyDescent="0.25">
      <c r="A1351" t="s">
        <v>457</v>
      </c>
      <c r="B1351" s="16" t="s">
        <v>99</v>
      </c>
      <c r="C1351" s="31">
        <v>44378</v>
      </c>
      <c r="D1351" s="32">
        <v>2348.44</v>
      </c>
    </row>
    <row r="1352" spans="1:4" x14ac:dyDescent="0.25">
      <c r="A1352" t="s">
        <v>457</v>
      </c>
      <c r="B1352" s="16" t="s">
        <v>102</v>
      </c>
      <c r="C1352" s="31">
        <v>44378</v>
      </c>
      <c r="D1352" s="32">
        <v>106.3</v>
      </c>
    </row>
    <row r="1353" spans="1:4" x14ac:dyDescent="0.25">
      <c r="A1353" t="s">
        <v>457</v>
      </c>
      <c r="B1353" s="16" t="s">
        <v>298</v>
      </c>
      <c r="C1353" s="31">
        <v>44378</v>
      </c>
      <c r="D1353" s="32">
        <v>0</v>
      </c>
    </row>
    <row r="1354" spans="1:4" x14ac:dyDescent="0.25">
      <c r="A1354" t="s">
        <v>457</v>
      </c>
      <c r="B1354" s="16" t="s">
        <v>105</v>
      </c>
      <c r="C1354" s="31">
        <v>44378</v>
      </c>
      <c r="D1354" s="32">
        <v>6375.5499999999993</v>
      </c>
    </row>
    <row r="1355" spans="1:4" x14ac:dyDescent="0.25">
      <c r="A1355" t="s">
        <v>457</v>
      </c>
      <c r="B1355" s="16" t="s">
        <v>108</v>
      </c>
      <c r="C1355" s="31">
        <v>44378</v>
      </c>
      <c r="D1355" s="32">
        <v>0</v>
      </c>
    </row>
    <row r="1356" spans="1:4" x14ac:dyDescent="0.25">
      <c r="A1356" t="s">
        <v>457</v>
      </c>
      <c r="B1356" s="16" t="s">
        <v>112</v>
      </c>
      <c r="C1356" s="31">
        <v>44378</v>
      </c>
      <c r="D1356" s="32">
        <v>0</v>
      </c>
    </row>
    <row r="1357" spans="1:4" x14ac:dyDescent="0.25">
      <c r="A1357" t="s">
        <v>457</v>
      </c>
      <c r="B1357" s="16" t="s">
        <v>114</v>
      </c>
      <c r="C1357" s="31">
        <v>44378</v>
      </c>
      <c r="D1357" s="32">
        <v>3798.38</v>
      </c>
    </row>
    <row r="1358" spans="1:4" x14ac:dyDescent="0.25">
      <c r="A1358" t="s">
        <v>457</v>
      </c>
      <c r="B1358" s="16" t="s">
        <v>319</v>
      </c>
      <c r="C1358" s="31">
        <v>44378</v>
      </c>
      <c r="D1358" s="32">
        <v>0</v>
      </c>
    </row>
    <row r="1359" spans="1:4" x14ac:dyDescent="0.25">
      <c r="A1359" t="s">
        <v>457</v>
      </c>
      <c r="B1359" s="16" t="s">
        <v>117</v>
      </c>
      <c r="C1359" s="31">
        <v>44378</v>
      </c>
      <c r="D1359" s="32">
        <v>1445</v>
      </c>
    </row>
    <row r="1360" spans="1:4" x14ac:dyDescent="0.25">
      <c r="A1360" t="s">
        <v>457</v>
      </c>
      <c r="B1360" s="16" t="s">
        <v>119</v>
      </c>
      <c r="C1360" s="31">
        <v>44378</v>
      </c>
      <c r="D1360" s="32">
        <v>6367.2999999999993</v>
      </c>
    </row>
    <row r="1361" spans="1:4" x14ac:dyDescent="0.25">
      <c r="A1361" t="s">
        <v>457</v>
      </c>
      <c r="B1361" s="16" t="s">
        <v>329</v>
      </c>
      <c r="C1361" s="31">
        <v>44378</v>
      </c>
      <c r="D1361" s="32">
        <v>1192.03</v>
      </c>
    </row>
    <row r="1362" spans="1:4" x14ac:dyDescent="0.25">
      <c r="A1362" t="s">
        <v>457</v>
      </c>
      <c r="B1362" s="16" t="s">
        <v>122</v>
      </c>
      <c r="C1362" s="31">
        <v>44378</v>
      </c>
      <c r="D1362" s="32">
        <v>1264.4100000000001</v>
      </c>
    </row>
    <row r="1363" spans="1:4" x14ac:dyDescent="0.25">
      <c r="A1363" t="s">
        <v>457</v>
      </c>
      <c r="B1363" s="16" t="s">
        <v>125</v>
      </c>
      <c r="C1363" s="31">
        <v>44378</v>
      </c>
      <c r="D1363" s="32">
        <v>945.09999999999991</v>
      </c>
    </row>
    <row r="1364" spans="1:4" x14ac:dyDescent="0.25">
      <c r="A1364" t="s">
        <v>457</v>
      </c>
      <c r="B1364" s="16" t="s">
        <v>128</v>
      </c>
      <c r="C1364" s="31">
        <v>44378</v>
      </c>
      <c r="D1364" s="32">
        <v>52893.939999999995</v>
      </c>
    </row>
    <row r="1365" spans="1:4" x14ac:dyDescent="0.25">
      <c r="A1365" t="s">
        <v>457</v>
      </c>
      <c r="B1365" s="16" t="s">
        <v>131</v>
      </c>
      <c r="C1365" s="31">
        <v>44378</v>
      </c>
      <c r="D1365" s="32">
        <v>329.43</v>
      </c>
    </row>
    <row r="1366" spans="1:4" x14ac:dyDescent="0.25">
      <c r="A1366" t="s">
        <v>457</v>
      </c>
      <c r="B1366" s="16" t="s">
        <v>134</v>
      </c>
      <c r="C1366" s="31">
        <v>44378</v>
      </c>
      <c r="D1366" s="32">
        <v>2256.73</v>
      </c>
    </row>
    <row r="1367" spans="1:4" x14ac:dyDescent="0.25">
      <c r="A1367" t="s">
        <v>457</v>
      </c>
      <c r="B1367" s="16" t="s">
        <v>145</v>
      </c>
      <c r="C1367" s="31">
        <v>44378</v>
      </c>
      <c r="D1367" s="32">
        <v>275.32</v>
      </c>
    </row>
    <row r="1368" spans="1:4" x14ac:dyDescent="0.25">
      <c r="A1368" t="s">
        <v>457</v>
      </c>
      <c r="B1368" s="16" t="s">
        <v>136</v>
      </c>
      <c r="C1368" s="31">
        <v>44378</v>
      </c>
      <c r="D1368" s="32">
        <v>502.86</v>
      </c>
    </row>
    <row r="1369" spans="1:4" x14ac:dyDescent="0.25">
      <c r="A1369" t="s">
        <v>457</v>
      </c>
      <c r="B1369" s="16" t="s">
        <v>139</v>
      </c>
      <c r="C1369" s="31">
        <v>44378</v>
      </c>
      <c r="D1369" s="32">
        <v>29696.440000000002</v>
      </c>
    </row>
    <row r="1370" spans="1:4" x14ac:dyDescent="0.25">
      <c r="A1370" t="s">
        <v>457</v>
      </c>
      <c r="B1370" s="16" t="s">
        <v>213</v>
      </c>
      <c r="C1370" s="31">
        <v>44378</v>
      </c>
      <c r="D1370" s="32">
        <v>0</v>
      </c>
    </row>
    <row r="1371" spans="1:4" x14ac:dyDescent="0.25">
      <c r="A1371" t="s">
        <v>457</v>
      </c>
      <c r="B1371" s="16" t="s">
        <v>142</v>
      </c>
      <c r="C1371" s="31">
        <v>44378</v>
      </c>
      <c r="D1371" s="32">
        <v>335.07</v>
      </c>
    </row>
    <row r="1372" spans="1:4" x14ac:dyDescent="0.25">
      <c r="A1372" t="s">
        <v>457</v>
      </c>
      <c r="B1372" s="16" t="s">
        <v>218</v>
      </c>
      <c r="C1372" s="31">
        <v>44378</v>
      </c>
      <c r="D1372" s="32">
        <v>76.12</v>
      </c>
    </row>
    <row r="1373" spans="1:4" x14ac:dyDescent="0.25">
      <c r="A1373" t="s">
        <v>457</v>
      </c>
      <c r="B1373" s="16" t="s">
        <v>148</v>
      </c>
      <c r="C1373" s="31">
        <v>44378</v>
      </c>
      <c r="D1373" s="32">
        <v>5032.7199999999993</v>
      </c>
    </row>
    <row r="1374" spans="1:4" x14ac:dyDescent="0.25">
      <c r="A1374" t="s">
        <v>457</v>
      </c>
      <c r="B1374" s="16" t="s">
        <v>383</v>
      </c>
      <c r="C1374" s="31">
        <v>44378</v>
      </c>
      <c r="D1374" s="32">
        <v>0</v>
      </c>
    </row>
    <row r="1375" spans="1:4" x14ac:dyDescent="0.25">
      <c r="A1375" t="s">
        <v>457</v>
      </c>
      <c r="B1375" s="16" t="s">
        <v>151</v>
      </c>
      <c r="C1375" s="31">
        <v>44378</v>
      </c>
      <c r="D1375" s="32">
        <v>4068.74</v>
      </c>
    </row>
    <row r="1376" spans="1:4" x14ac:dyDescent="0.25">
      <c r="A1376" t="s">
        <v>457</v>
      </c>
      <c r="B1376" s="16" t="s">
        <v>154</v>
      </c>
      <c r="C1376" s="31">
        <v>44378</v>
      </c>
      <c r="D1376" s="32">
        <v>10545.380000000001</v>
      </c>
    </row>
    <row r="1377" spans="1:4" x14ac:dyDescent="0.25">
      <c r="A1377" t="s">
        <v>457</v>
      </c>
      <c r="B1377" s="16" t="s">
        <v>157</v>
      </c>
      <c r="C1377" s="31">
        <v>44378</v>
      </c>
      <c r="D1377" s="32">
        <v>0</v>
      </c>
    </row>
    <row r="1378" spans="1:4" x14ac:dyDescent="0.25">
      <c r="A1378" t="s">
        <v>457</v>
      </c>
      <c r="B1378" s="16" t="s">
        <v>159</v>
      </c>
      <c r="C1378" s="31">
        <v>44378</v>
      </c>
      <c r="D1378" s="32">
        <v>1019.2</v>
      </c>
    </row>
    <row r="1379" spans="1:4" x14ac:dyDescent="0.25">
      <c r="A1379" t="s">
        <v>457</v>
      </c>
      <c r="B1379" s="16" t="s">
        <v>162</v>
      </c>
      <c r="C1379" s="31">
        <v>44378</v>
      </c>
      <c r="D1379" s="32">
        <v>808.94</v>
      </c>
    </row>
    <row r="1380" spans="1:4" x14ac:dyDescent="0.25">
      <c r="A1380" t="s">
        <v>457</v>
      </c>
      <c r="B1380" s="16" t="s">
        <v>188</v>
      </c>
      <c r="C1380" s="31">
        <v>44409</v>
      </c>
      <c r="D1380" s="32">
        <v>0</v>
      </c>
    </row>
    <row r="1381" spans="1:4" x14ac:dyDescent="0.25">
      <c r="A1381" t="s">
        <v>457</v>
      </c>
      <c r="B1381" s="16" t="s">
        <v>224</v>
      </c>
      <c r="C1381" s="31">
        <v>44409</v>
      </c>
      <c r="D1381" s="32">
        <v>0</v>
      </c>
    </row>
    <row r="1382" spans="1:4" x14ac:dyDescent="0.25">
      <c r="A1382" t="s">
        <v>457</v>
      </c>
      <c r="B1382" s="16" t="s">
        <v>48</v>
      </c>
      <c r="C1382" s="31">
        <v>44409</v>
      </c>
      <c r="D1382" s="32">
        <v>0</v>
      </c>
    </row>
    <row r="1383" spans="1:4" x14ac:dyDescent="0.25">
      <c r="A1383" t="s">
        <v>457</v>
      </c>
      <c r="B1383" s="16" t="s">
        <v>56</v>
      </c>
      <c r="C1383" s="31">
        <v>44409</v>
      </c>
      <c r="D1383" s="32">
        <v>0</v>
      </c>
    </row>
    <row r="1384" spans="1:4" x14ac:dyDescent="0.25">
      <c r="A1384" t="s">
        <v>457</v>
      </c>
      <c r="B1384" s="16" t="s">
        <v>52</v>
      </c>
      <c r="C1384" s="31">
        <v>44409</v>
      </c>
      <c r="D1384" s="32">
        <v>59.17</v>
      </c>
    </row>
    <row r="1385" spans="1:4" x14ac:dyDescent="0.25">
      <c r="A1385" t="s">
        <v>457</v>
      </c>
      <c r="B1385" s="16" t="s">
        <v>59</v>
      </c>
      <c r="C1385" s="31">
        <v>44409</v>
      </c>
      <c r="D1385" s="32">
        <v>1026.04</v>
      </c>
    </row>
    <row r="1386" spans="1:4" x14ac:dyDescent="0.25">
      <c r="A1386" t="s">
        <v>457</v>
      </c>
      <c r="B1386" s="16" t="s">
        <v>62</v>
      </c>
      <c r="C1386" s="31">
        <v>44409</v>
      </c>
      <c r="D1386" s="32">
        <v>136107.65</v>
      </c>
    </row>
    <row r="1387" spans="1:4" x14ac:dyDescent="0.25">
      <c r="A1387" t="s">
        <v>457</v>
      </c>
      <c r="B1387" s="16" t="s">
        <v>65</v>
      </c>
      <c r="C1387" s="31">
        <v>44409</v>
      </c>
      <c r="D1387" s="32">
        <v>71782.97</v>
      </c>
    </row>
    <row r="1388" spans="1:4" x14ac:dyDescent="0.25">
      <c r="A1388" t="s">
        <v>457</v>
      </c>
      <c r="B1388" s="16" t="s">
        <v>68</v>
      </c>
      <c r="C1388" s="31">
        <v>44409</v>
      </c>
      <c r="D1388" s="32">
        <v>162715.51999999999</v>
      </c>
    </row>
    <row r="1389" spans="1:4" x14ac:dyDescent="0.25">
      <c r="A1389" t="s">
        <v>457</v>
      </c>
      <c r="B1389" s="16" t="s">
        <v>71</v>
      </c>
      <c r="C1389" s="31">
        <v>44409</v>
      </c>
      <c r="D1389" s="32">
        <v>4380.54</v>
      </c>
    </row>
    <row r="1390" spans="1:4" x14ac:dyDescent="0.25">
      <c r="A1390" t="s">
        <v>457</v>
      </c>
      <c r="B1390" s="16" t="s">
        <v>74</v>
      </c>
      <c r="C1390" s="31">
        <v>44409</v>
      </c>
      <c r="D1390" s="32">
        <v>15906.38</v>
      </c>
    </row>
    <row r="1391" spans="1:4" x14ac:dyDescent="0.25">
      <c r="A1391" t="s">
        <v>457</v>
      </c>
      <c r="B1391" s="16" t="s">
        <v>77</v>
      </c>
      <c r="C1391" s="31">
        <v>44409</v>
      </c>
      <c r="D1391" s="32">
        <v>87076.2</v>
      </c>
    </row>
    <row r="1392" spans="1:4" x14ac:dyDescent="0.25">
      <c r="A1392" t="s">
        <v>457</v>
      </c>
      <c r="B1392" s="16" t="s">
        <v>80</v>
      </c>
      <c r="C1392" s="31">
        <v>44409</v>
      </c>
      <c r="D1392" s="32">
        <v>9106.8300000000017</v>
      </c>
    </row>
    <row r="1393" spans="1:4" x14ac:dyDescent="0.25">
      <c r="A1393" t="s">
        <v>457</v>
      </c>
      <c r="B1393" s="16" t="s">
        <v>83</v>
      </c>
      <c r="C1393" s="31">
        <v>44409</v>
      </c>
      <c r="D1393" s="32">
        <v>70406.080000000002</v>
      </c>
    </row>
    <row r="1394" spans="1:4" x14ac:dyDescent="0.25">
      <c r="A1394" t="s">
        <v>457</v>
      </c>
      <c r="B1394" s="16" t="s">
        <v>86</v>
      </c>
      <c r="C1394" s="31">
        <v>44409</v>
      </c>
      <c r="D1394" s="32">
        <v>45340.53</v>
      </c>
    </row>
    <row r="1395" spans="1:4" x14ac:dyDescent="0.25">
      <c r="A1395" t="s">
        <v>457</v>
      </c>
      <c r="B1395" s="16" t="s">
        <v>91</v>
      </c>
      <c r="C1395" s="31">
        <v>44409</v>
      </c>
      <c r="D1395" s="32">
        <v>30877.34</v>
      </c>
    </row>
    <row r="1396" spans="1:4" x14ac:dyDescent="0.25">
      <c r="A1396" t="s">
        <v>457</v>
      </c>
      <c r="B1396" s="16" t="s">
        <v>96</v>
      </c>
      <c r="C1396" s="31">
        <v>44409</v>
      </c>
      <c r="D1396" s="32">
        <v>12413.27</v>
      </c>
    </row>
    <row r="1397" spans="1:4" x14ac:dyDescent="0.25">
      <c r="A1397" t="s">
        <v>457</v>
      </c>
      <c r="B1397" s="16" t="s">
        <v>99</v>
      </c>
      <c r="C1397" s="31">
        <v>44409</v>
      </c>
      <c r="D1397" s="32">
        <v>2348.44</v>
      </c>
    </row>
    <row r="1398" spans="1:4" x14ac:dyDescent="0.25">
      <c r="A1398" t="s">
        <v>457</v>
      </c>
      <c r="B1398" s="16" t="s">
        <v>102</v>
      </c>
      <c r="C1398" s="31">
        <v>44409</v>
      </c>
      <c r="D1398" s="32">
        <v>106.3</v>
      </c>
    </row>
    <row r="1399" spans="1:4" x14ac:dyDescent="0.25">
      <c r="A1399" t="s">
        <v>457</v>
      </c>
      <c r="B1399" s="16" t="s">
        <v>298</v>
      </c>
      <c r="C1399" s="31">
        <v>44409</v>
      </c>
      <c r="D1399" s="32">
        <v>0</v>
      </c>
    </row>
    <row r="1400" spans="1:4" x14ac:dyDescent="0.25">
      <c r="A1400" t="s">
        <v>457</v>
      </c>
      <c r="B1400" s="16" t="s">
        <v>105</v>
      </c>
      <c r="C1400" s="31">
        <v>44409</v>
      </c>
      <c r="D1400" s="32">
        <v>6375.5499999999993</v>
      </c>
    </row>
    <row r="1401" spans="1:4" x14ac:dyDescent="0.25">
      <c r="A1401" t="s">
        <v>457</v>
      </c>
      <c r="B1401" s="16" t="s">
        <v>108</v>
      </c>
      <c r="C1401" s="31">
        <v>44409</v>
      </c>
      <c r="D1401" s="32">
        <v>0</v>
      </c>
    </row>
    <row r="1402" spans="1:4" x14ac:dyDescent="0.25">
      <c r="A1402" t="s">
        <v>457</v>
      </c>
      <c r="B1402" s="16" t="s">
        <v>112</v>
      </c>
      <c r="C1402" s="31">
        <v>44409</v>
      </c>
      <c r="D1402" s="32">
        <v>0</v>
      </c>
    </row>
    <row r="1403" spans="1:4" x14ac:dyDescent="0.25">
      <c r="A1403" t="s">
        <v>457</v>
      </c>
      <c r="B1403" s="16" t="s">
        <v>114</v>
      </c>
      <c r="C1403" s="31">
        <v>44409</v>
      </c>
      <c r="D1403" s="32">
        <v>3798.38</v>
      </c>
    </row>
    <row r="1404" spans="1:4" x14ac:dyDescent="0.25">
      <c r="A1404" t="s">
        <v>457</v>
      </c>
      <c r="B1404" s="16" t="s">
        <v>319</v>
      </c>
      <c r="C1404" s="31">
        <v>44409</v>
      </c>
      <c r="D1404" s="32">
        <v>0</v>
      </c>
    </row>
    <row r="1405" spans="1:4" x14ac:dyDescent="0.25">
      <c r="A1405" t="s">
        <v>457</v>
      </c>
      <c r="B1405" s="16" t="s">
        <v>117</v>
      </c>
      <c r="C1405" s="31">
        <v>44409</v>
      </c>
      <c r="D1405" s="32">
        <v>1445</v>
      </c>
    </row>
    <row r="1406" spans="1:4" x14ac:dyDescent="0.25">
      <c r="A1406" t="s">
        <v>457</v>
      </c>
      <c r="B1406" s="16" t="s">
        <v>119</v>
      </c>
      <c r="C1406" s="31">
        <v>44409</v>
      </c>
      <c r="D1406" s="32">
        <v>6392.02</v>
      </c>
    </row>
    <row r="1407" spans="1:4" x14ac:dyDescent="0.25">
      <c r="A1407" t="s">
        <v>457</v>
      </c>
      <c r="B1407" s="16" t="s">
        <v>329</v>
      </c>
      <c r="C1407" s="31">
        <v>44409</v>
      </c>
      <c r="D1407" s="32">
        <v>1192.03</v>
      </c>
    </row>
    <row r="1408" spans="1:4" x14ac:dyDescent="0.25">
      <c r="A1408" t="s">
        <v>457</v>
      </c>
      <c r="B1408" s="16" t="s">
        <v>122</v>
      </c>
      <c r="C1408" s="31">
        <v>44409</v>
      </c>
      <c r="D1408" s="32">
        <v>1273.1600000000001</v>
      </c>
    </row>
    <row r="1409" spans="1:4" x14ac:dyDescent="0.25">
      <c r="A1409" t="s">
        <v>457</v>
      </c>
      <c r="B1409" s="16" t="s">
        <v>125</v>
      </c>
      <c r="C1409" s="31">
        <v>44409</v>
      </c>
      <c r="D1409" s="32">
        <v>945.09999999999991</v>
      </c>
    </row>
    <row r="1410" spans="1:4" x14ac:dyDescent="0.25">
      <c r="A1410" t="s">
        <v>457</v>
      </c>
      <c r="B1410" s="16" t="s">
        <v>128</v>
      </c>
      <c r="C1410" s="31">
        <v>44409</v>
      </c>
      <c r="D1410" s="32">
        <v>52893.939999999995</v>
      </c>
    </row>
    <row r="1411" spans="1:4" x14ac:dyDescent="0.25">
      <c r="A1411" t="s">
        <v>457</v>
      </c>
      <c r="B1411" s="16" t="s">
        <v>131</v>
      </c>
      <c r="C1411" s="31">
        <v>44409</v>
      </c>
      <c r="D1411" s="32">
        <v>329.43</v>
      </c>
    </row>
    <row r="1412" spans="1:4" x14ac:dyDescent="0.25">
      <c r="A1412" t="s">
        <v>457</v>
      </c>
      <c r="B1412" s="16" t="s">
        <v>134</v>
      </c>
      <c r="C1412" s="31">
        <v>44409</v>
      </c>
      <c r="D1412" s="32">
        <v>2256.73</v>
      </c>
    </row>
    <row r="1413" spans="1:4" x14ac:dyDescent="0.25">
      <c r="A1413" t="s">
        <v>457</v>
      </c>
      <c r="B1413" s="16" t="s">
        <v>145</v>
      </c>
      <c r="C1413" s="31">
        <v>44409</v>
      </c>
      <c r="D1413" s="32">
        <v>275.32</v>
      </c>
    </row>
    <row r="1414" spans="1:4" x14ac:dyDescent="0.25">
      <c r="A1414" t="s">
        <v>457</v>
      </c>
      <c r="B1414" s="16" t="s">
        <v>136</v>
      </c>
      <c r="C1414" s="31">
        <v>44409</v>
      </c>
      <c r="D1414" s="32">
        <v>502.86</v>
      </c>
    </row>
    <row r="1415" spans="1:4" x14ac:dyDescent="0.25">
      <c r="A1415" t="s">
        <v>457</v>
      </c>
      <c r="B1415" s="16" t="s">
        <v>139</v>
      </c>
      <c r="C1415" s="31">
        <v>44409</v>
      </c>
      <c r="D1415" s="32">
        <v>30122.85</v>
      </c>
    </row>
    <row r="1416" spans="1:4" x14ac:dyDescent="0.25">
      <c r="A1416" t="s">
        <v>457</v>
      </c>
      <c r="B1416" s="16" t="s">
        <v>213</v>
      </c>
      <c r="C1416" s="31">
        <v>44409</v>
      </c>
      <c r="D1416" s="32">
        <v>0</v>
      </c>
    </row>
    <row r="1417" spans="1:4" x14ac:dyDescent="0.25">
      <c r="A1417" t="s">
        <v>457</v>
      </c>
      <c r="B1417" s="16" t="s">
        <v>142</v>
      </c>
      <c r="C1417" s="31">
        <v>44409</v>
      </c>
      <c r="D1417" s="32">
        <v>335.07</v>
      </c>
    </row>
    <row r="1418" spans="1:4" x14ac:dyDescent="0.25">
      <c r="A1418" t="s">
        <v>457</v>
      </c>
      <c r="B1418" s="16" t="s">
        <v>218</v>
      </c>
      <c r="C1418" s="31">
        <v>44409</v>
      </c>
      <c r="D1418" s="32">
        <v>76.12</v>
      </c>
    </row>
    <row r="1419" spans="1:4" x14ac:dyDescent="0.25">
      <c r="A1419" t="s">
        <v>457</v>
      </c>
      <c r="B1419" s="16" t="s">
        <v>148</v>
      </c>
      <c r="C1419" s="31">
        <v>44409</v>
      </c>
      <c r="D1419" s="32">
        <v>3182.77</v>
      </c>
    </row>
    <row r="1420" spans="1:4" x14ac:dyDescent="0.25">
      <c r="A1420" t="s">
        <v>457</v>
      </c>
      <c r="B1420" s="16" t="s">
        <v>383</v>
      </c>
      <c r="C1420" s="31">
        <v>44409</v>
      </c>
      <c r="D1420" s="32">
        <v>0</v>
      </c>
    </row>
    <row r="1421" spans="1:4" x14ac:dyDescent="0.25">
      <c r="A1421" t="s">
        <v>457</v>
      </c>
      <c r="B1421" s="16" t="s">
        <v>151</v>
      </c>
      <c r="C1421" s="31">
        <v>44409</v>
      </c>
      <c r="D1421" s="32">
        <v>4068.74</v>
      </c>
    </row>
    <row r="1422" spans="1:4" x14ac:dyDescent="0.25">
      <c r="A1422" t="s">
        <v>457</v>
      </c>
      <c r="B1422" s="16" t="s">
        <v>154</v>
      </c>
      <c r="C1422" s="31">
        <v>44409</v>
      </c>
      <c r="D1422" s="32">
        <v>10545.369999999999</v>
      </c>
    </row>
    <row r="1423" spans="1:4" x14ac:dyDescent="0.25">
      <c r="A1423" t="s">
        <v>457</v>
      </c>
      <c r="B1423" s="16" t="s">
        <v>157</v>
      </c>
      <c r="C1423" s="31">
        <v>44409</v>
      </c>
      <c r="D1423" s="32">
        <v>0</v>
      </c>
    </row>
    <row r="1424" spans="1:4" x14ac:dyDescent="0.25">
      <c r="A1424" t="s">
        <v>457</v>
      </c>
      <c r="B1424" s="16" t="s">
        <v>159</v>
      </c>
      <c r="C1424" s="31">
        <v>44409</v>
      </c>
      <c r="D1424" s="32">
        <v>1019.2</v>
      </c>
    </row>
    <row r="1425" spans="1:4" x14ac:dyDescent="0.25">
      <c r="A1425" t="s">
        <v>457</v>
      </c>
      <c r="B1425" s="16" t="s">
        <v>162</v>
      </c>
      <c r="C1425" s="31">
        <v>44409</v>
      </c>
      <c r="D1425" s="32">
        <v>808.94</v>
      </c>
    </row>
    <row r="1426" spans="1:4" x14ac:dyDescent="0.25">
      <c r="A1426" t="s">
        <v>457</v>
      </c>
      <c r="B1426" s="16" t="s">
        <v>188</v>
      </c>
      <c r="C1426" s="31">
        <v>44440</v>
      </c>
      <c r="D1426" s="32">
        <v>0</v>
      </c>
    </row>
    <row r="1427" spans="1:4" x14ac:dyDescent="0.25">
      <c r="A1427" t="s">
        <v>457</v>
      </c>
      <c r="B1427" s="16" t="s">
        <v>224</v>
      </c>
      <c r="C1427" s="31">
        <v>44440</v>
      </c>
      <c r="D1427" s="32">
        <v>0</v>
      </c>
    </row>
    <row r="1428" spans="1:4" x14ac:dyDescent="0.25">
      <c r="A1428" t="s">
        <v>457</v>
      </c>
      <c r="B1428" s="16" t="s">
        <v>48</v>
      </c>
      <c r="C1428" s="31">
        <v>44440</v>
      </c>
      <c r="D1428" s="32">
        <v>0</v>
      </c>
    </row>
    <row r="1429" spans="1:4" x14ac:dyDescent="0.25">
      <c r="A1429" t="s">
        <v>457</v>
      </c>
      <c r="B1429" s="16" t="s">
        <v>56</v>
      </c>
      <c r="C1429" s="31">
        <v>44440</v>
      </c>
      <c r="D1429" s="32">
        <v>0</v>
      </c>
    </row>
    <row r="1430" spans="1:4" x14ac:dyDescent="0.25">
      <c r="A1430" t="s">
        <v>457</v>
      </c>
      <c r="B1430" s="16" t="s">
        <v>52</v>
      </c>
      <c r="C1430" s="31">
        <v>44440</v>
      </c>
      <c r="D1430" s="32">
        <v>59.17</v>
      </c>
    </row>
    <row r="1431" spans="1:4" x14ac:dyDescent="0.25">
      <c r="A1431" t="s">
        <v>457</v>
      </c>
      <c r="B1431" s="16" t="s">
        <v>59</v>
      </c>
      <c r="C1431" s="31">
        <v>44440</v>
      </c>
      <c r="D1431" s="32">
        <v>1026.04</v>
      </c>
    </row>
    <row r="1432" spans="1:4" x14ac:dyDescent="0.25">
      <c r="A1432" t="s">
        <v>457</v>
      </c>
      <c r="B1432" s="16" t="s">
        <v>62</v>
      </c>
      <c r="C1432" s="31">
        <v>44440</v>
      </c>
      <c r="D1432" s="32">
        <v>136290.69</v>
      </c>
    </row>
    <row r="1433" spans="1:4" x14ac:dyDescent="0.25">
      <c r="A1433" t="s">
        <v>457</v>
      </c>
      <c r="B1433" s="16" t="s">
        <v>65</v>
      </c>
      <c r="C1433" s="31">
        <v>44440</v>
      </c>
      <c r="D1433" s="32">
        <v>71704.31</v>
      </c>
    </row>
    <row r="1434" spans="1:4" x14ac:dyDescent="0.25">
      <c r="A1434" t="s">
        <v>457</v>
      </c>
      <c r="B1434" s="16" t="s">
        <v>68</v>
      </c>
      <c r="C1434" s="31">
        <v>44440</v>
      </c>
      <c r="D1434" s="32">
        <v>168264.91</v>
      </c>
    </row>
    <row r="1435" spans="1:4" x14ac:dyDescent="0.25">
      <c r="A1435" t="s">
        <v>457</v>
      </c>
      <c r="B1435" s="16" t="s">
        <v>71</v>
      </c>
      <c r="C1435" s="31">
        <v>44440</v>
      </c>
      <c r="D1435" s="32">
        <v>4380.54</v>
      </c>
    </row>
    <row r="1436" spans="1:4" x14ac:dyDescent="0.25">
      <c r="A1436" t="s">
        <v>457</v>
      </c>
      <c r="B1436" s="16" t="s">
        <v>74</v>
      </c>
      <c r="C1436" s="31">
        <v>44440</v>
      </c>
      <c r="D1436" s="32">
        <v>15906.38</v>
      </c>
    </row>
    <row r="1437" spans="1:4" x14ac:dyDescent="0.25">
      <c r="A1437" t="s">
        <v>457</v>
      </c>
      <c r="B1437" s="16" t="s">
        <v>77</v>
      </c>
      <c r="C1437" s="31">
        <v>44440</v>
      </c>
      <c r="D1437" s="32">
        <v>88151.58</v>
      </c>
    </row>
    <row r="1438" spans="1:4" x14ac:dyDescent="0.25">
      <c r="A1438" t="s">
        <v>457</v>
      </c>
      <c r="B1438" s="16" t="s">
        <v>80</v>
      </c>
      <c r="C1438" s="31">
        <v>44440</v>
      </c>
      <c r="D1438" s="32">
        <v>9106.9599999999991</v>
      </c>
    </row>
    <row r="1439" spans="1:4" x14ac:dyDescent="0.25">
      <c r="A1439" t="s">
        <v>457</v>
      </c>
      <c r="B1439" s="16" t="s">
        <v>83</v>
      </c>
      <c r="C1439" s="31">
        <v>44440</v>
      </c>
      <c r="D1439" s="32">
        <v>71598.83</v>
      </c>
    </row>
    <row r="1440" spans="1:4" x14ac:dyDescent="0.25">
      <c r="A1440" t="s">
        <v>457</v>
      </c>
      <c r="B1440" s="16" t="s">
        <v>86</v>
      </c>
      <c r="C1440" s="31">
        <v>44440</v>
      </c>
      <c r="D1440" s="32">
        <v>45426.45</v>
      </c>
    </row>
    <row r="1441" spans="1:4" x14ac:dyDescent="0.25">
      <c r="A1441" t="s">
        <v>457</v>
      </c>
      <c r="B1441" s="16" t="s">
        <v>91</v>
      </c>
      <c r="C1441" s="31">
        <v>44440</v>
      </c>
      <c r="D1441" s="32">
        <v>31283.079999999998</v>
      </c>
    </row>
    <row r="1442" spans="1:4" x14ac:dyDescent="0.25">
      <c r="A1442" t="s">
        <v>457</v>
      </c>
      <c r="B1442" s="16" t="s">
        <v>96</v>
      </c>
      <c r="C1442" s="31">
        <v>44440</v>
      </c>
      <c r="D1442" s="32">
        <v>12459.36</v>
      </c>
    </row>
    <row r="1443" spans="1:4" x14ac:dyDescent="0.25">
      <c r="A1443" t="s">
        <v>457</v>
      </c>
      <c r="B1443" s="16" t="s">
        <v>99</v>
      </c>
      <c r="C1443" s="31">
        <v>44440</v>
      </c>
      <c r="D1443" s="32">
        <v>2348.44</v>
      </c>
    </row>
    <row r="1444" spans="1:4" x14ac:dyDescent="0.25">
      <c r="A1444" t="s">
        <v>457</v>
      </c>
      <c r="B1444" s="16" t="s">
        <v>102</v>
      </c>
      <c r="C1444" s="31">
        <v>44440</v>
      </c>
      <c r="D1444" s="32">
        <v>106.3</v>
      </c>
    </row>
    <row r="1445" spans="1:4" x14ac:dyDescent="0.25">
      <c r="A1445" t="s">
        <v>457</v>
      </c>
      <c r="B1445" s="16" t="s">
        <v>298</v>
      </c>
      <c r="C1445" s="31">
        <v>44440</v>
      </c>
      <c r="D1445" s="32">
        <v>0</v>
      </c>
    </row>
    <row r="1446" spans="1:4" x14ac:dyDescent="0.25">
      <c r="A1446" t="s">
        <v>457</v>
      </c>
      <c r="B1446" s="16" t="s">
        <v>105</v>
      </c>
      <c r="C1446" s="31">
        <v>44440</v>
      </c>
      <c r="D1446" s="32">
        <v>6375.5499999999993</v>
      </c>
    </row>
    <row r="1447" spans="1:4" x14ac:dyDescent="0.25">
      <c r="A1447" t="s">
        <v>457</v>
      </c>
      <c r="B1447" s="16" t="s">
        <v>108</v>
      </c>
      <c r="C1447" s="31">
        <v>44440</v>
      </c>
      <c r="D1447" s="32">
        <v>0</v>
      </c>
    </row>
    <row r="1448" spans="1:4" x14ac:dyDescent="0.25">
      <c r="A1448" t="s">
        <v>457</v>
      </c>
      <c r="B1448" s="16" t="s">
        <v>112</v>
      </c>
      <c r="C1448" s="31">
        <v>44440</v>
      </c>
      <c r="D1448" s="32">
        <v>0</v>
      </c>
    </row>
    <row r="1449" spans="1:4" x14ac:dyDescent="0.25">
      <c r="A1449" t="s">
        <v>457</v>
      </c>
      <c r="B1449" s="16" t="s">
        <v>114</v>
      </c>
      <c r="C1449" s="31">
        <v>44440</v>
      </c>
      <c r="D1449" s="32">
        <v>3798.38</v>
      </c>
    </row>
    <row r="1450" spans="1:4" x14ac:dyDescent="0.25">
      <c r="A1450" t="s">
        <v>457</v>
      </c>
      <c r="B1450" s="16" t="s">
        <v>319</v>
      </c>
      <c r="C1450" s="31">
        <v>44440</v>
      </c>
      <c r="D1450" s="32">
        <v>0</v>
      </c>
    </row>
    <row r="1451" spans="1:4" x14ac:dyDescent="0.25">
      <c r="A1451" t="s">
        <v>457</v>
      </c>
      <c r="B1451" s="16" t="s">
        <v>117</v>
      </c>
      <c r="C1451" s="31">
        <v>44440</v>
      </c>
      <c r="D1451" s="32">
        <v>1445</v>
      </c>
    </row>
    <row r="1452" spans="1:4" x14ac:dyDescent="0.25">
      <c r="A1452" t="s">
        <v>457</v>
      </c>
      <c r="B1452" s="16" t="s">
        <v>119</v>
      </c>
      <c r="C1452" s="31">
        <v>44440</v>
      </c>
      <c r="D1452" s="32">
        <v>6392.02</v>
      </c>
    </row>
    <row r="1453" spans="1:4" x14ac:dyDescent="0.25">
      <c r="A1453" t="s">
        <v>457</v>
      </c>
      <c r="B1453" s="16" t="s">
        <v>329</v>
      </c>
      <c r="C1453" s="31">
        <v>44440</v>
      </c>
      <c r="D1453" s="32">
        <v>1192.03</v>
      </c>
    </row>
    <row r="1454" spans="1:4" x14ac:dyDescent="0.25">
      <c r="A1454" t="s">
        <v>457</v>
      </c>
      <c r="B1454" s="16" t="s">
        <v>122</v>
      </c>
      <c r="C1454" s="31">
        <v>44440</v>
      </c>
      <c r="D1454" s="32">
        <v>1273.1600000000001</v>
      </c>
    </row>
    <row r="1455" spans="1:4" x14ac:dyDescent="0.25">
      <c r="A1455" t="s">
        <v>457</v>
      </c>
      <c r="B1455" s="16" t="s">
        <v>125</v>
      </c>
      <c r="C1455" s="31">
        <v>44440</v>
      </c>
      <c r="D1455" s="32">
        <v>945.09999999999991</v>
      </c>
    </row>
    <row r="1456" spans="1:4" x14ac:dyDescent="0.25">
      <c r="A1456" t="s">
        <v>457</v>
      </c>
      <c r="B1456" s="16" t="s">
        <v>128</v>
      </c>
      <c r="C1456" s="31">
        <v>44440</v>
      </c>
      <c r="D1456" s="32">
        <v>52893.939999999995</v>
      </c>
    </row>
    <row r="1457" spans="1:4" x14ac:dyDescent="0.25">
      <c r="A1457" t="s">
        <v>457</v>
      </c>
      <c r="B1457" s="16" t="s">
        <v>131</v>
      </c>
      <c r="C1457" s="31">
        <v>44440</v>
      </c>
      <c r="D1457" s="32">
        <v>329.43</v>
      </c>
    </row>
    <row r="1458" spans="1:4" x14ac:dyDescent="0.25">
      <c r="A1458" t="s">
        <v>457</v>
      </c>
      <c r="B1458" s="16" t="s">
        <v>134</v>
      </c>
      <c r="C1458" s="31">
        <v>44440</v>
      </c>
      <c r="D1458" s="32">
        <v>2256.73</v>
      </c>
    </row>
    <row r="1459" spans="1:4" x14ac:dyDescent="0.25">
      <c r="A1459" t="s">
        <v>457</v>
      </c>
      <c r="B1459" s="16" t="s">
        <v>145</v>
      </c>
      <c r="C1459" s="31">
        <v>44440</v>
      </c>
      <c r="D1459" s="32">
        <v>275.32</v>
      </c>
    </row>
    <row r="1460" spans="1:4" x14ac:dyDescent="0.25">
      <c r="A1460" t="s">
        <v>457</v>
      </c>
      <c r="B1460" s="16" t="s">
        <v>136</v>
      </c>
      <c r="C1460" s="31">
        <v>44440</v>
      </c>
      <c r="D1460" s="32">
        <v>502.86</v>
      </c>
    </row>
    <row r="1461" spans="1:4" x14ac:dyDescent="0.25">
      <c r="A1461" t="s">
        <v>457</v>
      </c>
      <c r="B1461" s="16" t="s">
        <v>139</v>
      </c>
      <c r="C1461" s="31">
        <v>44440</v>
      </c>
      <c r="D1461" s="32">
        <v>30146.010000000002</v>
      </c>
    </row>
    <row r="1462" spans="1:4" x14ac:dyDescent="0.25">
      <c r="A1462" t="s">
        <v>457</v>
      </c>
      <c r="B1462" s="16" t="s">
        <v>213</v>
      </c>
      <c r="C1462" s="31">
        <v>44440</v>
      </c>
      <c r="D1462" s="32">
        <v>0</v>
      </c>
    </row>
    <row r="1463" spans="1:4" x14ac:dyDescent="0.25">
      <c r="A1463" t="s">
        <v>457</v>
      </c>
      <c r="B1463" s="16" t="s">
        <v>142</v>
      </c>
      <c r="C1463" s="31">
        <v>44440</v>
      </c>
      <c r="D1463" s="32">
        <v>335.07</v>
      </c>
    </row>
    <row r="1464" spans="1:4" x14ac:dyDescent="0.25">
      <c r="A1464" t="s">
        <v>457</v>
      </c>
      <c r="B1464" s="16" t="s">
        <v>218</v>
      </c>
      <c r="C1464" s="31">
        <v>44440</v>
      </c>
      <c r="D1464" s="32">
        <v>76.12</v>
      </c>
    </row>
    <row r="1465" spans="1:4" x14ac:dyDescent="0.25">
      <c r="A1465" t="s">
        <v>457</v>
      </c>
      <c r="B1465" s="16" t="s">
        <v>148</v>
      </c>
      <c r="C1465" s="31">
        <v>44440</v>
      </c>
      <c r="D1465" s="32">
        <v>3182.77</v>
      </c>
    </row>
    <row r="1466" spans="1:4" x14ac:dyDescent="0.25">
      <c r="A1466" t="s">
        <v>457</v>
      </c>
      <c r="B1466" s="16" t="s">
        <v>383</v>
      </c>
      <c r="C1466" s="31">
        <v>44440</v>
      </c>
      <c r="D1466" s="32">
        <v>0</v>
      </c>
    </row>
    <row r="1467" spans="1:4" x14ac:dyDescent="0.25">
      <c r="A1467" t="s">
        <v>457</v>
      </c>
      <c r="B1467" s="16" t="s">
        <v>151</v>
      </c>
      <c r="C1467" s="31">
        <v>44440</v>
      </c>
      <c r="D1467" s="32">
        <v>4068.74</v>
      </c>
    </row>
    <row r="1468" spans="1:4" x14ac:dyDescent="0.25">
      <c r="A1468" t="s">
        <v>457</v>
      </c>
      <c r="B1468" s="16" t="s">
        <v>154</v>
      </c>
      <c r="C1468" s="31">
        <v>44440</v>
      </c>
      <c r="D1468" s="32">
        <v>10545.369999999999</v>
      </c>
    </row>
    <row r="1469" spans="1:4" x14ac:dyDescent="0.25">
      <c r="A1469" t="s">
        <v>457</v>
      </c>
      <c r="B1469" s="16" t="s">
        <v>157</v>
      </c>
      <c r="C1469" s="31">
        <v>44440</v>
      </c>
      <c r="D1469" s="32">
        <v>0</v>
      </c>
    </row>
    <row r="1470" spans="1:4" x14ac:dyDescent="0.25">
      <c r="A1470" t="s">
        <v>457</v>
      </c>
      <c r="B1470" s="16" t="s">
        <v>159</v>
      </c>
      <c r="C1470" s="31">
        <v>44440</v>
      </c>
      <c r="D1470" s="32">
        <v>1019.2</v>
      </c>
    </row>
    <row r="1471" spans="1:4" x14ac:dyDescent="0.25">
      <c r="A1471" t="s">
        <v>457</v>
      </c>
      <c r="B1471" s="16" t="s">
        <v>162</v>
      </c>
      <c r="C1471" s="31">
        <v>44440</v>
      </c>
      <c r="D1471" s="32">
        <v>808.94</v>
      </c>
    </row>
    <row r="1472" spans="1:4" x14ac:dyDescent="0.25">
      <c r="A1472" t="s">
        <v>457</v>
      </c>
      <c r="B1472" s="16" t="s">
        <v>188</v>
      </c>
      <c r="C1472" s="31">
        <v>44470</v>
      </c>
      <c r="D1472" s="32">
        <v>0</v>
      </c>
    </row>
    <row r="1473" spans="1:4" x14ac:dyDescent="0.25">
      <c r="A1473" t="s">
        <v>457</v>
      </c>
      <c r="B1473" s="16" t="s">
        <v>224</v>
      </c>
      <c r="C1473" s="31">
        <v>44470</v>
      </c>
      <c r="D1473" s="32">
        <v>0</v>
      </c>
    </row>
    <row r="1474" spans="1:4" x14ac:dyDescent="0.25">
      <c r="A1474" t="s">
        <v>457</v>
      </c>
      <c r="B1474" s="16" t="s">
        <v>48</v>
      </c>
      <c r="C1474" s="31">
        <v>44470</v>
      </c>
      <c r="D1474" s="32">
        <v>0</v>
      </c>
    </row>
    <row r="1475" spans="1:4" x14ac:dyDescent="0.25">
      <c r="A1475" t="s">
        <v>457</v>
      </c>
      <c r="B1475" s="16" t="s">
        <v>56</v>
      </c>
      <c r="C1475" s="31">
        <v>44470</v>
      </c>
      <c r="D1475" s="32">
        <v>0</v>
      </c>
    </row>
    <row r="1476" spans="1:4" x14ac:dyDescent="0.25">
      <c r="A1476" t="s">
        <v>457</v>
      </c>
      <c r="B1476" s="16" t="s">
        <v>52</v>
      </c>
      <c r="C1476" s="31">
        <v>44470</v>
      </c>
      <c r="D1476" s="32">
        <v>59.17</v>
      </c>
    </row>
    <row r="1477" spans="1:4" x14ac:dyDescent="0.25">
      <c r="A1477" t="s">
        <v>457</v>
      </c>
      <c r="B1477" s="16" t="s">
        <v>59</v>
      </c>
      <c r="C1477" s="31">
        <v>44470</v>
      </c>
      <c r="D1477" s="32">
        <v>1026.04</v>
      </c>
    </row>
    <row r="1478" spans="1:4" x14ac:dyDescent="0.25">
      <c r="A1478" t="s">
        <v>457</v>
      </c>
      <c r="B1478" s="16" t="s">
        <v>62</v>
      </c>
      <c r="C1478" s="31">
        <v>44470</v>
      </c>
      <c r="D1478" s="32">
        <v>137145.58000000002</v>
      </c>
    </row>
    <row r="1479" spans="1:4" x14ac:dyDescent="0.25">
      <c r="A1479" t="s">
        <v>457</v>
      </c>
      <c r="B1479" s="16" t="s">
        <v>65</v>
      </c>
      <c r="C1479" s="31">
        <v>44470</v>
      </c>
      <c r="D1479" s="32">
        <v>71603.25</v>
      </c>
    </row>
    <row r="1480" spans="1:4" x14ac:dyDescent="0.25">
      <c r="A1480" t="s">
        <v>457</v>
      </c>
      <c r="B1480" s="16" t="s">
        <v>68</v>
      </c>
      <c r="C1480" s="31">
        <v>44470</v>
      </c>
      <c r="D1480" s="32">
        <v>168526.80999999997</v>
      </c>
    </row>
    <row r="1481" spans="1:4" x14ac:dyDescent="0.25">
      <c r="A1481" t="s">
        <v>457</v>
      </c>
      <c r="B1481" s="16" t="s">
        <v>71</v>
      </c>
      <c r="C1481" s="31">
        <v>44470</v>
      </c>
      <c r="D1481" s="32">
        <v>4380.54</v>
      </c>
    </row>
    <row r="1482" spans="1:4" x14ac:dyDescent="0.25">
      <c r="A1482" t="s">
        <v>457</v>
      </c>
      <c r="B1482" s="16" t="s">
        <v>74</v>
      </c>
      <c r="C1482" s="31">
        <v>44470</v>
      </c>
      <c r="D1482" s="32">
        <v>15906.38</v>
      </c>
    </row>
    <row r="1483" spans="1:4" x14ac:dyDescent="0.25">
      <c r="A1483" t="s">
        <v>457</v>
      </c>
      <c r="B1483" s="16" t="s">
        <v>77</v>
      </c>
      <c r="C1483" s="31">
        <v>44470</v>
      </c>
      <c r="D1483" s="32">
        <v>88865.67</v>
      </c>
    </row>
    <row r="1484" spans="1:4" x14ac:dyDescent="0.25">
      <c r="A1484" t="s">
        <v>457</v>
      </c>
      <c r="B1484" s="16" t="s">
        <v>80</v>
      </c>
      <c r="C1484" s="31">
        <v>44470</v>
      </c>
      <c r="D1484" s="32">
        <v>9106.9599999999991</v>
      </c>
    </row>
    <row r="1485" spans="1:4" x14ac:dyDescent="0.25">
      <c r="A1485" t="s">
        <v>457</v>
      </c>
      <c r="B1485" s="16" t="s">
        <v>83</v>
      </c>
      <c r="C1485" s="31">
        <v>44470</v>
      </c>
      <c r="D1485" s="32">
        <v>72983.64</v>
      </c>
    </row>
    <row r="1486" spans="1:4" x14ac:dyDescent="0.25">
      <c r="A1486" t="s">
        <v>457</v>
      </c>
      <c r="B1486" s="16" t="s">
        <v>86</v>
      </c>
      <c r="C1486" s="31">
        <v>44470</v>
      </c>
      <c r="D1486" s="32">
        <v>45538.329999999994</v>
      </c>
    </row>
    <row r="1487" spans="1:4" x14ac:dyDescent="0.25">
      <c r="A1487" t="s">
        <v>457</v>
      </c>
      <c r="B1487" s="16" t="s">
        <v>91</v>
      </c>
      <c r="C1487" s="31">
        <v>44470</v>
      </c>
      <c r="D1487" s="32">
        <v>31645.429999999997</v>
      </c>
    </row>
    <row r="1488" spans="1:4" x14ac:dyDescent="0.25">
      <c r="A1488" t="s">
        <v>457</v>
      </c>
      <c r="B1488" s="16" t="s">
        <v>96</v>
      </c>
      <c r="C1488" s="31">
        <v>44470</v>
      </c>
      <c r="D1488" s="32">
        <v>12430.2</v>
      </c>
    </row>
    <row r="1489" spans="1:4" x14ac:dyDescent="0.25">
      <c r="A1489" t="s">
        <v>457</v>
      </c>
      <c r="B1489" s="16" t="s">
        <v>99</v>
      </c>
      <c r="C1489" s="31">
        <v>44470</v>
      </c>
      <c r="D1489" s="32">
        <v>2348.44</v>
      </c>
    </row>
    <row r="1490" spans="1:4" x14ac:dyDescent="0.25">
      <c r="A1490" t="s">
        <v>457</v>
      </c>
      <c r="B1490" s="16" t="s">
        <v>102</v>
      </c>
      <c r="C1490" s="31">
        <v>44470</v>
      </c>
      <c r="D1490" s="32">
        <v>106.3</v>
      </c>
    </row>
    <row r="1491" spans="1:4" x14ac:dyDescent="0.25">
      <c r="A1491" t="s">
        <v>457</v>
      </c>
      <c r="B1491" s="16" t="s">
        <v>298</v>
      </c>
      <c r="C1491" s="31">
        <v>44470</v>
      </c>
      <c r="D1491" s="32">
        <v>0</v>
      </c>
    </row>
    <row r="1492" spans="1:4" x14ac:dyDescent="0.25">
      <c r="A1492" t="s">
        <v>457</v>
      </c>
      <c r="B1492" s="16" t="s">
        <v>105</v>
      </c>
      <c r="C1492" s="31">
        <v>44470</v>
      </c>
      <c r="D1492" s="32">
        <v>6375.5499999999993</v>
      </c>
    </row>
    <row r="1493" spans="1:4" x14ac:dyDescent="0.25">
      <c r="A1493" t="s">
        <v>457</v>
      </c>
      <c r="B1493" s="16" t="s">
        <v>108</v>
      </c>
      <c r="C1493" s="31">
        <v>44470</v>
      </c>
      <c r="D1493" s="32">
        <v>0</v>
      </c>
    </row>
    <row r="1494" spans="1:4" x14ac:dyDescent="0.25">
      <c r="A1494" t="s">
        <v>457</v>
      </c>
      <c r="B1494" s="16" t="s">
        <v>112</v>
      </c>
      <c r="C1494" s="31">
        <v>44470</v>
      </c>
      <c r="D1494" s="32">
        <v>0</v>
      </c>
    </row>
    <row r="1495" spans="1:4" x14ac:dyDescent="0.25">
      <c r="A1495" t="s">
        <v>457</v>
      </c>
      <c r="B1495" s="16" t="s">
        <v>114</v>
      </c>
      <c r="C1495" s="31">
        <v>44470</v>
      </c>
      <c r="D1495" s="32">
        <v>3798.38</v>
      </c>
    </row>
    <row r="1496" spans="1:4" x14ac:dyDescent="0.25">
      <c r="A1496" t="s">
        <v>457</v>
      </c>
      <c r="B1496" s="16" t="s">
        <v>319</v>
      </c>
      <c r="C1496" s="31">
        <v>44470</v>
      </c>
      <c r="D1496" s="32">
        <v>0</v>
      </c>
    </row>
    <row r="1497" spans="1:4" x14ac:dyDescent="0.25">
      <c r="A1497" t="s">
        <v>457</v>
      </c>
      <c r="B1497" s="16" t="s">
        <v>117</v>
      </c>
      <c r="C1497" s="31">
        <v>44470</v>
      </c>
      <c r="D1497" s="32">
        <v>1445</v>
      </c>
    </row>
    <row r="1498" spans="1:4" x14ac:dyDescent="0.25">
      <c r="A1498" t="s">
        <v>457</v>
      </c>
      <c r="B1498" s="16" t="s">
        <v>119</v>
      </c>
      <c r="C1498" s="31">
        <v>44470</v>
      </c>
      <c r="D1498" s="32">
        <v>6387.3099999999995</v>
      </c>
    </row>
    <row r="1499" spans="1:4" x14ac:dyDescent="0.25">
      <c r="A1499" t="s">
        <v>457</v>
      </c>
      <c r="B1499" s="16" t="s">
        <v>329</v>
      </c>
      <c r="C1499" s="31">
        <v>44470</v>
      </c>
      <c r="D1499" s="32">
        <v>1192.03</v>
      </c>
    </row>
    <row r="1500" spans="1:4" x14ac:dyDescent="0.25">
      <c r="A1500" t="s">
        <v>457</v>
      </c>
      <c r="B1500" s="16" t="s">
        <v>122</v>
      </c>
      <c r="C1500" s="31">
        <v>44470</v>
      </c>
      <c r="D1500" s="32">
        <v>1272.0800000000002</v>
      </c>
    </row>
    <row r="1501" spans="1:4" x14ac:dyDescent="0.25">
      <c r="A1501" t="s">
        <v>457</v>
      </c>
      <c r="B1501" s="16" t="s">
        <v>125</v>
      </c>
      <c r="C1501" s="31">
        <v>44470</v>
      </c>
      <c r="D1501" s="32">
        <v>945.09999999999991</v>
      </c>
    </row>
    <row r="1502" spans="1:4" x14ac:dyDescent="0.25">
      <c r="A1502" t="s">
        <v>457</v>
      </c>
      <c r="B1502" s="16" t="s">
        <v>128</v>
      </c>
      <c r="C1502" s="31">
        <v>44470</v>
      </c>
      <c r="D1502" s="32">
        <v>52899.689999999995</v>
      </c>
    </row>
    <row r="1503" spans="1:4" x14ac:dyDescent="0.25">
      <c r="A1503" t="s">
        <v>457</v>
      </c>
      <c r="B1503" s="16" t="s">
        <v>131</v>
      </c>
      <c r="C1503" s="31">
        <v>44470</v>
      </c>
      <c r="D1503" s="32">
        <v>329.43</v>
      </c>
    </row>
    <row r="1504" spans="1:4" x14ac:dyDescent="0.25">
      <c r="A1504" t="s">
        <v>457</v>
      </c>
      <c r="B1504" s="16" t="s">
        <v>134</v>
      </c>
      <c r="C1504" s="31">
        <v>44470</v>
      </c>
      <c r="D1504" s="32">
        <v>2256.73</v>
      </c>
    </row>
    <row r="1505" spans="1:4" x14ac:dyDescent="0.25">
      <c r="A1505" t="s">
        <v>457</v>
      </c>
      <c r="B1505" s="16" t="s">
        <v>145</v>
      </c>
      <c r="C1505" s="31">
        <v>44470</v>
      </c>
      <c r="D1505" s="32">
        <v>275.32</v>
      </c>
    </row>
    <row r="1506" spans="1:4" x14ac:dyDescent="0.25">
      <c r="A1506" t="s">
        <v>457</v>
      </c>
      <c r="B1506" s="16" t="s">
        <v>136</v>
      </c>
      <c r="C1506" s="31">
        <v>44470</v>
      </c>
      <c r="D1506" s="32">
        <v>502.86</v>
      </c>
    </row>
    <row r="1507" spans="1:4" x14ac:dyDescent="0.25">
      <c r="A1507" t="s">
        <v>457</v>
      </c>
      <c r="B1507" s="16" t="s">
        <v>139</v>
      </c>
      <c r="C1507" s="31">
        <v>44470</v>
      </c>
      <c r="D1507" s="32">
        <v>29080.83</v>
      </c>
    </row>
    <row r="1508" spans="1:4" x14ac:dyDescent="0.25">
      <c r="A1508" t="s">
        <v>457</v>
      </c>
      <c r="B1508" s="16" t="s">
        <v>213</v>
      </c>
      <c r="C1508" s="31">
        <v>44470</v>
      </c>
      <c r="D1508" s="32">
        <v>0</v>
      </c>
    </row>
    <row r="1509" spans="1:4" x14ac:dyDescent="0.25">
      <c r="A1509" t="s">
        <v>457</v>
      </c>
      <c r="B1509" s="16" t="s">
        <v>142</v>
      </c>
      <c r="C1509" s="31">
        <v>44470</v>
      </c>
      <c r="D1509" s="32">
        <v>335.07</v>
      </c>
    </row>
    <row r="1510" spans="1:4" x14ac:dyDescent="0.25">
      <c r="A1510" t="s">
        <v>457</v>
      </c>
      <c r="B1510" s="16" t="s">
        <v>218</v>
      </c>
      <c r="C1510" s="31">
        <v>44470</v>
      </c>
      <c r="D1510" s="32">
        <v>76.12</v>
      </c>
    </row>
    <row r="1511" spans="1:4" x14ac:dyDescent="0.25">
      <c r="A1511" t="s">
        <v>457</v>
      </c>
      <c r="B1511" s="16" t="s">
        <v>148</v>
      </c>
      <c r="C1511" s="31">
        <v>44470</v>
      </c>
      <c r="D1511" s="32">
        <v>3144.12</v>
      </c>
    </row>
    <row r="1512" spans="1:4" x14ac:dyDescent="0.25">
      <c r="A1512" t="s">
        <v>457</v>
      </c>
      <c r="B1512" s="16" t="s">
        <v>383</v>
      </c>
      <c r="C1512" s="31">
        <v>44470</v>
      </c>
      <c r="D1512" s="32">
        <v>0</v>
      </c>
    </row>
    <row r="1513" spans="1:4" x14ac:dyDescent="0.25">
      <c r="A1513" t="s">
        <v>457</v>
      </c>
      <c r="B1513" s="16" t="s">
        <v>151</v>
      </c>
      <c r="C1513" s="31">
        <v>44470</v>
      </c>
      <c r="D1513" s="32">
        <v>4090.7</v>
      </c>
    </row>
    <row r="1514" spans="1:4" x14ac:dyDescent="0.25">
      <c r="A1514" t="s">
        <v>457</v>
      </c>
      <c r="B1514" s="16" t="s">
        <v>154</v>
      </c>
      <c r="C1514" s="31">
        <v>44470</v>
      </c>
      <c r="D1514" s="32">
        <v>10545.369999999999</v>
      </c>
    </row>
    <row r="1515" spans="1:4" x14ac:dyDescent="0.25">
      <c r="A1515" t="s">
        <v>457</v>
      </c>
      <c r="B1515" s="16" t="s">
        <v>157</v>
      </c>
      <c r="C1515" s="31">
        <v>44470</v>
      </c>
      <c r="D1515" s="32">
        <v>0</v>
      </c>
    </row>
    <row r="1516" spans="1:4" x14ac:dyDescent="0.25">
      <c r="A1516" t="s">
        <v>457</v>
      </c>
      <c r="B1516" s="16" t="s">
        <v>159</v>
      </c>
      <c r="C1516" s="31">
        <v>44470</v>
      </c>
      <c r="D1516" s="32">
        <v>1019.2</v>
      </c>
    </row>
    <row r="1517" spans="1:4" x14ac:dyDescent="0.25">
      <c r="A1517" t="s">
        <v>457</v>
      </c>
      <c r="B1517" s="16" t="s">
        <v>162</v>
      </c>
      <c r="C1517" s="31">
        <v>44470</v>
      </c>
      <c r="D1517" s="32">
        <v>808.94</v>
      </c>
    </row>
    <row r="1518" spans="1:4" x14ac:dyDescent="0.25">
      <c r="A1518" t="s">
        <v>457</v>
      </c>
      <c r="B1518" s="16" t="s">
        <v>188</v>
      </c>
      <c r="C1518" s="31">
        <v>44501</v>
      </c>
      <c r="D1518" s="32">
        <v>0</v>
      </c>
    </row>
    <row r="1519" spans="1:4" x14ac:dyDescent="0.25">
      <c r="A1519" t="s">
        <v>457</v>
      </c>
      <c r="B1519" s="16" t="s">
        <v>224</v>
      </c>
      <c r="C1519" s="31">
        <v>44501</v>
      </c>
      <c r="D1519" s="32">
        <v>0</v>
      </c>
    </row>
    <row r="1520" spans="1:4" x14ac:dyDescent="0.25">
      <c r="A1520" t="s">
        <v>457</v>
      </c>
      <c r="B1520" s="16" t="s">
        <v>48</v>
      </c>
      <c r="C1520" s="31">
        <v>44501</v>
      </c>
      <c r="D1520" s="32">
        <v>0</v>
      </c>
    </row>
    <row r="1521" spans="1:4" x14ac:dyDescent="0.25">
      <c r="A1521" t="s">
        <v>457</v>
      </c>
      <c r="B1521" s="16" t="s">
        <v>56</v>
      </c>
      <c r="C1521" s="31">
        <v>44501</v>
      </c>
      <c r="D1521" s="32">
        <v>0</v>
      </c>
    </row>
    <row r="1522" spans="1:4" x14ac:dyDescent="0.25">
      <c r="A1522" t="s">
        <v>457</v>
      </c>
      <c r="B1522" s="16" t="s">
        <v>52</v>
      </c>
      <c r="C1522" s="31">
        <v>44501</v>
      </c>
      <c r="D1522" s="32">
        <v>59.17</v>
      </c>
    </row>
    <row r="1523" spans="1:4" x14ac:dyDescent="0.25">
      <c r="A1523" t="s">
        <v>457</v>
      </c>
      <c r="B1523" s="16" t="s">
        <v>59</v>
      </c>
      <c r="C1523" s="31">
        <v>44501</v>
      </c>
      <c r="D1523" s="32">
        <v>1026.04</v>
      </c>
    </row>
    <row r="1524" spans="1:4" x14ac:dyDescent="0.25">
      <c r="A1524" t="s">
        <v>457</v>
      </c>
      <c r="B1524" s="16" t="s">
        <v>62</v>
      </c>
      <c r="C1524" s="31">
        <v>44501</v>
      </c>
      <c r="D1524" s="32">
        <v>137595.63</v>
      </c>
    </row>
    <row r="1525" spans="1:4" x14ac:dyDescent="0.25">
      <c r="A1525" t="s">
        <v>457</v>
      </c>
      <c r="B1525" s="16" t="s">
        <v>65</v>
      </c>
      <c r="C1525" s="31">
        <v>44501</v>
      </c>
      <c r="D1525" s="32">
        <v>71606.2</v>
      </c>
    </row>
    <row r="1526" spans="1:4" x14ac:dyDescent="0.25">
      <c r="A1526" t="s">
        <v>457</v>
      </c>
      <c r="B1526" s="16" t="s">
        <v>68</v>
      </c>
      <c r="C1526" s="31">
        <v>44501</v>
      </c>
      <c r="D1526" s="32">
        <v>168657.61</v>
      </c>
    </row>
    <row r="1527" spans="1:4" x14ac:dyDescent="0.25">
      <c r="A1527" t="s">
        <v>457</v>
      </c>
      <c r="B1527" s="16" t="s">
        <v>71</v>
      </c>
      <c r="C1527" s="31">
        <v>44501</v>
      </c>
      <c r="D1527" s="32">
        <v>4380.54</v>
      </c>
    </row>
    <row r="1528" spans="1:4" x14ac:dyDescent="0.25">
      <c r="A1528" t="s">
        <v>457</v>
      </c>
      <c r="B1528" s="16" t="s">
        <v>74</v>
      </c>
      <c r="C1528" s="31">
        <v>44501</v>
      </c>
      <c r="D1528" s="32">
        <v>15906.38</v>
      </c>
    </row>
    <row r="1529" spans="1:4" x14ac:dyDescent="0.25">
      <c r="A1529" t="s">
        <v>457</v>
      </c>
      <c r="B1529" s="16" t="s">
        <v>77</v>
      </c>
      <c r="C1529" s="31">
        <v>44501</v>
      </c>
      <c r="D1529" s="32">
        <v>90182.700000000012</v>
      </c>
    </row>
    <row r="1530" spans="1:4" x14ac:dyDescent="0.25">
      <c r="A1530" t="s">
        <v>457</v>
      </c>
      <c r="B1530" s="16" t="s">
        <v>80</v>
      </c>
      <c r="C1530" s="31">
        <v>44501</v>
      </c>
      <c r="D1530" s="32">
        <v>9106.98</v>
      </c>
    </row>
    <row r="1531" spans="1:4" x14ac:dyDescent="0.25">
      <c r="A1531" t="s">
        <v>457</v>
      </c>
      <c r="B1531" s="16" t="s">
        <v>83</v>
      </c>
      <c r="C1531" s="31">
        <v>44501</v>
      </c>
      <c r="D1531" s="32">
        <v>73482.739999999991</v>
      </c>
    </row>
    <row r="1532" spans="1:4" x14ac:dyDescent="0.25">
      <c r="A1532" t="s">
        <v>457</v>
      </c>
      <c r="B1532" s="16" t="s">
        <v>86</v>
      </c>
      <c r="C1532" s="31">
        <v>44501</v>
      </c>
      <c r="D1532" s="32">
        <v>45794.65</v>
      </c>
    </row>
    <row r="1533" spans="1:4" x14ac:dyDescent="0.25">
      <c r="A1533" t="s">
        <v>457</v>
      </c>
      <c r="B1533" s="16" t="s">
        <v>91</v>
      </c>
      <c r="C1533" s="31">
        <v>44501</v>
      </c>
      <c r="D1533" s="32">
        <v>31978.550000000003</v>
      </c>
    </row>
    <row r="1534" spans="1:4" x14ac:dyDescent="0.25">
      <c r="A1534" t="s">
        <v>457</v>
      </c>
      <c r="B1534" s="16" t="s">
        <v>96</v>
      </c>
      <c r="C1534" s="31">
        <v>44501</v>
      </c>
      <c r="D1534" s="32">
        <v>12479.82</v>
      </c>
    </row>
    <row r="1535" spans="1:4" x14ac:dyDescent="0.25">
      <c r="A1535" t="s">
        <v>457</v>
      </c>
      <c r="B1535" s="16" t="s">
        <v>99</v>
      </c>
      <c r="C1535" s="31">
        <v>44501</v>
      </c>
      <c r="D1535" s="32">
        <v>2348.44</v>
      </c>
    </row>
    <row r="1536" spans="1:4" x14ac:dyDescent="0.25">
      <c r="A1536" t="s">
        <v>457</v>
      </c>
      <c r="B1536" s="16" t="s">
        <v>102</v>
      </c>
      <c r="C1536" s="31">
        <v>44501</v>
      </c>
      <c r="D1536" s="32">
        <v>106.3</v>
      </c>
    </row>
    <row r="1537" spans="1:4" x14ac:dyDescent="0.25">
      <c r="A1537" t="s">
        <v>457</v>
      </c>
      <c r="B1537" s="16" t="s">
        <v>298</v>
      </c>
      <c r="C1537" s="31">
        <v>44501</v>
      </c>
      <c r="D1537" s="32">
        <v>0</v>
      </c>
    </row>
    <row r="1538" spans="1:4" x14ac:dyDescent="0.25">
      <c r="A1538" t="s">
        <v>457</v>
      </c>
      <c r="B1538" s="16" t="s">
        <v>105</v>
      </c>
      <c r="C1538" s="31">
        <v>44501</v>
      </c>
      <c r="D1538" s="32">
        <v>6375.5499999999993</v>
      </c>
    </row>
    <row r="1539" spans="1:4" x14ac:dyDescent="0.25">
      <c r="A1539" t="s">
        <v>457</v>
      </c>
      <c r="B1539" s="16" t="s">
        <v>108</v>
      </c>
      <c r="C1539" s="31">
        <v>44501</v>
      </c>
      <c r="D1539" s="32">
        <v>0</v>
      </c>
    </row>
    <row r="1540" spans="1:4" x14ac:dyDescent="0.25">
      <c r="A1540" t="s">
        <v>457</v>
      </c>
      <c r="B1540" s="16" t="s">
        <v>112</v>
      </c>
      <c r="C1540" s="31">
        <v>44501</v>
      </c>
      <c r="D1540" s="32">
        <v>0</v>
      </c>
    </row>
    <row r="1541" spans="1:4" x14ac:dyDescent="0.25">
      <c r="A1541" t="s">
        <v>457</v>
      </c>
      <c r="B1541" s="16" t="s">
        <v>114</v>
      </c>
      <c r="C1541" s="31">
        <v>44501</v>
      </c>
      <c r="D1541" s="32">
        <v>3808.67</v>
      </c>
    </row>
    <row r="1542" spans="1:4" x14ac:dyDescent="0.25">
      <c r="A1542" t="s">
        <v>457</v>
      </c>
      <c r="B1542" s="16" t="s">
        <v>319</v>
      </c>
      <c r="C1542" s="31">
        <v>44501</v>
      </c>
      <c r="D1542" s="32">
        <v>0</v>
      </c>
    </row>
    <row r="1543" spans="1:4" x14ac:dyDescent="0.25">
      <c r="A1543" t="s">
        <v>457</v>
      </c>
      <c r="B1543" s="16" t="s">
        <v>117</v>
      </c>
      <c r="C1543" s="31">
        <v>44501</v>
      </c>
      <c r="D1543" s="32">
        <v>1445</v>
      </c>
    </row>
    <row r="1544" spans="1:4" x14ac:dyDescent="0.25">
      <c r="A1544" t="s">
        <v>457</v>
      </c>
      <c r="B1544" s="16" t="s">
        <v>119</v>
      </c>
      <c r="C1544" s="31">
        <v>44501</v>
      </c>
      <c r="D1544" s="32">
        <v>6387.3099999999995</v>
      </c>
    </row>
    <row r="1545" spans="1:4" x14ac:dyDescent="0.25">
      <c r="A1545" t="s">
        <v>457</v>
      </c>
      <c r="B1545" s="16" t="s">
        <v>329</v>
      </c>
      <c r="C1545" s="31">
        <v>44501</v>
      </c>
      <c r="D1545" s="32">
        <v>1192.03</v>
      </c>
    </row>
    <row r="1546" spans="1:4" x14ac:dyDescent="0.25">
      <c r="A1546" t="s">
        <v>457</v>
      </c>
      <c r="B1546" s="16" t="s">
        <v>122</v>
      </c>
      <c r="C1546" s="31">
        <v>44501</v>
      </c>
      <c r="D1546" s="32">
        <v>1272.0800000000002</v>
      </c>
    </row>
    <row r="1547" spans="1:4" x14ac:dyDescent="0.25">
      <c r="A1547" t="s">
        <v>457</v>
      </c>
      <c r="B1547" s="16" t="s">
        <v>125</v>
      </c>
      <c r="C1547" s="31">
        <v>44501</v>
      </c>
      <c r="D1547" s="32">
        <v>945.09999999999991</v>
      </c>
    </row>
    <row r="1548" spans="1:4" x14ac:dyDescent="0.25">
      <c r="A1548" t="s">
        <v>457</v>
      </c>
      <c r="B1548" s="16" t="s">
        <v>128</v>
      </c>
      <c r="C1548" s="31">
        <v>44501</v>
      </c>
      <c r="D1548" s="32">
        <v>52789.189999999995</v>
      </c>
    </row>
    <row r="1549" spans="1:4" x14ac:dyDescent="0.25">
      <c r="A1549" t="s">
        <v>457</v>
      </c>
      <c r="B1549" s="16" t="s">
        <v>131</v>
      </c>
      <c r="C1549" s="31">
        <v>44501</v>
      </c>
      <c r="D1549" s="32">
        <v>329.43</v>
      </c>
    </row>
    <row r="1550" spans="1:4" x14ac:dyDescent="0.25">
      <c r="A1550" t="s">
        <v>457</v>
      </c>
      <c r="B1550" s="16" t="s">
        <v>134</v>
      </c>
      <c r="C1550" s="31">
        <v>44501</v>
      </c>
      <c r="D1550" s="32">
        <v>2256.73</v>
      </c>
    </row>
    <row r="1551" spans="1:4" x14ac:dyDescent="0.25">
      <c r="A1551" t="s">
        <v>457</v>
      </c>
      <c r="B1551" s="16" t="s">
        <v>145</v>
      </c>
      <c r="C1551" s="31">
        <v>44501</v>
      </c>
      <c r="D1551" s="32">
        <v>275.32</v>
      </c>
    </row>
    <row r="1552" spans="1:4" x14ac:dyDescent="0.25">
      <c r="A1552" t="s">
        <v>457</v>
      </c>
      <c r="B1552" s="16" t="s">
        <v>136</v>
      </c>
      <c r="C1552" s="31">
        <v>44501</v>
      </c>
      <c r="D1552" s="32">
        <v>502.86</v>
      </c>
    </row>
    <row r="1553" spans="1:4" x14ac:dyDescent="0.25">
      <c r="A1553" t="s">
        <v>457</v>
      </c>
      <c r="B1553" s="16" t="s">
        <v>139</v>
      </c>
      <c r="C1553" s="31">
        <v>44501</v>
      </c>
      <c r="D1553" s="32">
        <v>28885.21</v>
      </c>
    </row>
    <row r="1554" spans="1:4" x14ac:dyDescent="0.25">
      <c r="A1554" t="s">
        <v>457</v>
      </c>
      <c r="B1554" s="16" t="s">
        <v>213</v>
      </c>
      <c r="C1554" s="31">
        <v>44501</v>
      </c>
      <c r="D1554" s="32">
        <v>0</v>
      </c>
    </row>
    <row r="1555" spans="1:4" x14ac:dyDescent="0.25">
      <c r="A1555" t="s">
        <v>457</v>
      </c>
      <c r="B1555" s="16" t="s">
        <v>142</v>
      </c>
      <c r="C1555" s="31">
        <v>44501</v>
      </c>
      <c r="D1555" s="32">
        <v>335.07</v>
      </c>
    </row>
    <row r="1556" spans="1:4" x14ac:dyDescent="0.25">
      <c r="A1556" t="s">
        <v>457</v>
      </c>
      <c r="B1556" s="16" t="s">
        <v>218</v>
      </c>
      <c r="C1556" s="31">
        <v>44501</v>
      </c>
      <c r="D1556" s="32">
        <v>80.84</v>
      </c>
    </row>
    <row r="1557" spans="1:4" x14ac:dyDescent="0.25">
      <c r="A1557" t="s">
        <v>457</v>
      </c>
      <c r="B1557" s="16" t="s">
        <v>148</v>
      </c>
      <c r="C1557" s="31">
        <v>44501</v>
      </c>
      <c r="D1557" s="32">
        <v>3144.12</v>
      </c>
    </row>
    <row r="1558" spans="1:4" x14ac:dyDescent="0.25">
      <c r="A1558" t="s">
        <v>457</v>
      </c>
      <c r="B1558" s="16" t="s">
        <v>383</v>
      </c>
      <c r="C1558" s="31">
        <v>44501</v>
      </c>
      <c r="D1558" s="32">
        <v>0</v>
      </c>
    </row>
    <row r="1559" spans="1:4" x14ac:dyDescent="0.25">
      <c r="A1559" t="s">
        <v>457</v>
      </c>
      <c r="B1559" s="16" t="s">
        <v>151</v>
      </c>
      <c r="C1559" s="31">
        <v>44501</v>
      </c>
      <c r="D1559" s="32">
        <v>4090.7</v>
      </c>
    </row>
    <row r="1560" spans="1:4" x14ac:dyDescent="0.25">
      <c r="A1560" t="s">
        <v>457</v>
      </c>
      <c r="B1560" s="16" t="s">
        <v>154</v>
      </c>
      <c r="C1560" s="31">
        <v>44501</v>
      </c>
      <c r="D1560" s="32">
        <v>10561.5</v>
      </c>
    </row>
    <row r="1561" spans="1:4" x14ac:dyDescent="0.25">
      <c r="A1561" t="s">
        <v>457</v>
      </c>
      <c r="B1561" s="16" t="s">
        <v>157</v>
      </c>
      <c r="C1561" s="31">
        <v>44501</v>
      </c>
      <c r="D1561" s="32">
        <v>0</v>
      </c>
    </row>
    <row r="1562" spans="1:4" x14ac:dyDescent="0.25">
      <c r="A1562" t="s">
        <v>457</v>
      </c>
      <c r="B1562" s="16" t="s">
        <v>159</v>
      </c>
      <c r="C1562" s="31">
        <v>44501</v>
      </c>
      <c r="D1562" s="32">
        <v>1019.2</v>
      </c>
    </row>
    <row r="1563" spans="1:4" x14ac:dyDescent="0.25">
      <c r="A1563" t="s">
        <v>457</v>
      </c>
      <c r="B1563" s="16" t="s">
        <v>162</v>
      </c>
      <c r="C1563" s="31">
        <v>44501</v>
      </c>
      <c r="D1563" s="32">
        <v>808.94</v>
      </c>
    </row>
    <row r="1564" spans="1:4" x14ac:dyDescent="0.25">
      <c r="A1564" t="s">
        <v>457</v>
      </c>
      <c r="B1564" s="16" t="s">
        <v>188</v>
      </c>
      <c r="C1564" s="31">
        <v>44531</v>
      </c>
      <c r="D1564" s="32">
        <v>0</v>
      </c>
    </row>
    <row r="1565" spans="1:4" x14ac:dyDescent="0.25">
      <c r="A1565" t="s">
        <v>457</v>
      </c>
      <c r="B1565" s="16" t="s">
        <v>224</v>
      </c>
      <c r="C1565" s="31">
        <v>44531</v>
      </c>
      <c r="D1565" s="32">
        <v>0</v>
      </c>
    </row>
    <row r="1566" spans="1:4" x14ac:dyDescent="0.25">
      <c r="A1566" t="s">
        <v>457</v>
      </c>
      <c r="B1566" s="16" t="s">
        <v>48</v>
      </c>
      <c r="C1566" s="31">
        <v>44531</v>
      </c>
      <c r="D1566" s="32">
        <v>0</v>
      </c>
    </row>
    <row r="1567" spans="1:4" x14ac:dyDescent="0.25">
      <c r="A1567" t="s">
        <v>457</v>
      </c>
      <c r="B1567" s="16" t="s">
        <v>56</v>
      </c>
      <c r="C1567" s="31">
        <v>44531</v>
      </c>
      <c r="D1567" s="32">
        <v>0</v>
      </c>
    </row>
    <row r="1568" spans="1:4" x14ac:dyDescent="0.25">
      <c r="A1568" t="s">
        <v>457</v>
      </c>
      <c r="B1568" s="16" t="s">
        <v>52</v>
      </c>
      <c r="C1568" s="31">
        <v>44531</v>
      </c>
      <c r="D1568" s="32">
        <v>59.17</v>
      </c>
    </row>
    <row r="1569" spans="1:4" x14ac:dyDescent="0.25">
      <c r="A1569" t="s">
        <v>457</v>
      </c>
      <c r="B1569" s="16" t="s">
        <v>59</v>
      </c>
      <c r="C1569" s="31">
        <v>44531</v>
      </c>
      <c r="D1569" s="32">
        <v>1026.04</v>
      </c>
    </row>
    <row r="1570" spans="1:4" x14ac:dyDescent="0.25">
      <c r="A1570" t="s">
        <v>457</v>
      </c>
      <c r="B1570" s="16" t="s">
        <v>62</v>
      </c>
      <c r="C1570" s="31">
        <v>44531</v>
      </c>
      <c r="D1570" s="32">
        <v>137520.04999999999</v>
      </c>
    </row>
    <row r="1571" spans="1:4" x14ac:dyDescent="0.25">
      <c r="A1571" t="s">
        <v>457</v>
      </c>
      <c r="B1571" s="16" t="s">
        <v>65</v>
      </c>
      <c r="C1571" s="31">
        <v>44531</v>
      </c>
      <c r="D1571" s="32">
        <v>71674.44</v>
      </c>
    </row>
    <row r="1572" spans="1:4" x14ac:dyDescent="0.25">
      <c r="A1572" t="s">
        <v>457</v>
      </c>
      <c r="B1572" s="16" t="s">
        <v>68</v>
      </c>
      <c r="C1572" s="31">
        <v>44531</v>
      </c>
      <c r="D1572" s="32">
        <v>169440.88999999998</v>
      </c>
    </row>
    <row r="1573" spans="1:4" x14ac:dyDescent="0.25">
      <c r="A1573" t="s">
        <v>457</v>
      </c>
      <c r="B1573" s="16" t="s">
        <v>71</v>
      </c>
      <c r="C1573" s="31">
        <v>44531</v>
      </c>
      <c r="D1573" s="32">
        <v>4380.54</v>
      </c>
    </row>
    <row r="1574" spans="1:4" x14ac:dyDescent="0.25">
      <c r="A1574" t="s">
        <v>457</v>
      </c>
      <c r="B1574" s="16" t="s">
        <v>74</v>
      </c>
      <c r="C1574" s="31">
        <v>44531</v>
      </c>
      <c r="D1574" s="32">
        <v>15906.38</v>
      </c>
    </row>
    <row r="1575" spans="1:4" x14ac:dyDescent="0.25">
      <c r="A1575" t="s">
        <v>457</v>
      </c>
      <c r="B1575" s="16" t="s">
        <v>77</v>
      </c>
      <c r="C1575" s="31">
        <v>44531</v>
      </c>
      <c r="D1575" s="32">
        <v>91204.84</v>
      </c>
    </row>
    <row r="1576" spans="1:4" x14ac:dyDescent="0.25">
      <c r="A1576" t="s">
        <v>457</v>
      </c>
      <c r="B1576" s="16" t="s">
        <v>80</v>
      </c>
      <c r="C1576" s="31">
        <v>44531</v>
      </c>
      <c r="D1576" s="32">
        <v>9106.98</v>
      </c>
    </row>
    <row r="1577" spans="1:4" x14ac:dyDescent="0.25">
      <c r="A1577" t="s">
        <v>457</v>
      </c>
      <c r="B1577" s="16" t="s">
        <v>83</v>
      </c>
      <c r="C1577" s="31">
        <v>44531</v>
      </c>
      <c r="D1577" s="32">
        <v>74776.2</v>
      </c>
    </row>
    <row r="1578" spans="1:4" x14ac:dyDescent="0.25">
      <c r="A1578" t="s">
        <v>457</v>
      </c>
      <c r="B1578" s="16" t="s">
        <v>86</v>
      </c>
      <c r="C1578" s="31">
        <v>44531</v>
      </c>
      <c r="D1578" s="32">
        <v>46017.4</v>
      </c>
    </row>
    <row r="1579" spans="1:4" x14ac:dyDescent="0.25">
      <c r="A1579" t="s">
        <v>457</v>
      </c>
      <c r="B1579" s="16" t="s">
        <v>91</v>
      </c>
      <c r="C1579" s="31">
        <v>44531</v>
      </c>
      <c r="D1579" s="32">
        <v>32223.68</v>
      </c>
    </row>
    <row r="1580" spans="1:4" x14ac:dyDescent="0.25">
      <c r="A1580" t="s">
        <v>457</v>
      </c>
      <c r="B1580" s="16" t="s">
        <v>96</v>
      </c>
      <c r="C1580" s="31">
        <v>44531</v>
      </c>
      <c r="D1580" s="32">
        <v>12756.86</v>
      </c>
    </row>
    <row r="1581" spans="1:4" x14ac:dyDescent="0.25">
      <c r="A1581" t="s">
        <v>457</v>
      </c>
      <c r="B1581" s="16" t="s">
        <v>99</v>
      </c>
      <c r="C1581" s="31">
        <v>44531</v>
      </c>
      <c r="D1581" s="32">
        <v>2348.44</v>
      </c>
    </row>
    <row r="1582" spans="1:4" x14ac:dyDescent="0.25">
      <c r="A1582" t="s">
        <v>457</v>
      </c>
      <c r="B1582" s="16" t="s">
        <v>102</v>
      </c>
      <c r="C1582" s="31">
        <v>44531</v>
      </c>
      <c r="D1582" s="32">
        <v>106.3</v>
      </c>
    </row>
    <row r="1583" spans="1:4" x14ac:dyDescent="0.25">
      <c r="A1583" t="s">
        <v>457</v>
      </c>
      <c r="B1583" s="16" t="s">
        <v>298</v>
      </c>
      <c r="C1583" s="31">
        <v>44531</v>
      </c>
      <c r="D1583" s="32">
        <v>0</v>
      </c>
    </row>
    <row r="1584" spans="1:4" x14ac:dyDescent="0.25">
      <c r="A1584" t="s">
        <v>457</v>
      </c>
      <c r="B1584" s="16" t="s">
        <v>105</v>
      </c>
      <c r="C1584" s="31">
        <v>44531</v>
      </c>
      <c r="D1584" s="32">
        <v>6500.02</v>
      </c>
    </row>
    <row r="1585" spans="1:4" x14ac:dyDescent="0.25">
      <c r="A1585" t="s">
        <v>457</v>
      </c>
      <c r="B1585" s="16" t="s">
        <v>108</v>
      </c>
      <c r="C1585" s="31">
        <v>44531</v>
      </c>
      <c r="D1585" s="32">
        <v>0</v>
      </c>
    </row>
    <row r="1586" spans="1:4" x14ac:dyDescent="0.25">
      <c r="A1586" t="s">
        <v>457</v>
      </c>
      <c r="B1586" s="16" t="s">
        <v>112</v>
      </c>
      <c r="C1586" s="31">
        <v>44531</v>
      </c>
      <c r="D1586" s="32">
        <v>0</v>
      </c>
    </row>
    <row r="1587" spans="1:4" x14ac:dyDescent="0.25">
      <c r="A1587" t="s">
        <v>457</v>
      </c>
      <c r="B1587" s="16" t="s">
        <v>114</v>
      </c>
      <c r="C1587" s="31">
        <v>44531</v>
      </c>
      <c r="D1587" s="32">
        <v>3808.67</v>
      </c>
    </row>
    <row r="1588" spans="1:4" x14ac:dyDescent="0.25">
      <c r="A1588" t="s">
        <v>457</v>
      </c>
      <c r="B1588" s="16" t="s">
        <v>319</v>
      </c>
      <c r="C1588" s="31">
        <v>44531</v>
      </c>
      <c r="D1588" s="32">
        <v>0</v>
      </c>
    </row>
    <row r="1589" spans="1:4" x14ac:dyDescent="0.25">
      <c r="A1589" t="s">
        <v>457</v>
      </c>
      <c r="B1589" s="16" t="s">
        <v>117</v>
      </c>
      <c r="C1589" s="31">
        <v>44531</v>
      </c>
      <c r="D1589" s="32">
        <v>1445</v>
      </c>
    </row>
    <row r="1590" spans="1:4" x14ac:dyDescent="0.25">
      <c r="A1590" t="s">
        <v>457</v>
      </c>
      <c r="B1590" s="16" t="s">
        <v>119</v>
      </c>
      <c r="C1590" s="31">
        <v>44531</v>
      </c>
      <c r="D1590" s="32">
        <v>10419.67</v>
      </c>
    </row>
    <row r="1591" spans="1:4" x14ac:dyDescent="0.25">
      <c r="A1591" t="s">
        <v>457</v>
      </c>
      <c r="B1591" s="16" t="s">
        <v>329</v>
      </c>
      <c r="C1591" s="31">
        <v>44531</v>
      </c>
      <c r="D1591" s="32">
        <v>1192.03</v>
      </c>
    </row>
    <row r="1592" spans="1:4" x14ac:dyDescent="0.25">
      <c r="A1592" t="s">
        <v>457</v>
      </c>
      <c r="B1592" s="16" t="s">
        <v>122</v>
      </c>
      <c r="C1592" s="31">
        <v>44531</v>
      </c>
      <c r="D1592" s="32">
        <v>-3432.04</v>
      </c>
    </row>
    <row r="1593" spans="1:4" x14ac:dyDescent="0.25">
      <c r="A1593" t="s">
        <v>457</v>
      </c>
      <c r="B1593" s="16" t="s">
        <v>125</v>
      </c>
      <c r="C1593" s="31">
        <v>44531</v>
      </c>
      <c r="D1593" s="32">
        <v>1616.8600000000001</v>
      </c>
    </row>
    <row r="1594" spans="1:4" x14ac:dyDescent="0.25">
      <c r="A1594" t="s">
        <v>457</v>
      </c>
      <c r="B1594" s="16" t="s">
        <v>128</v>
      </c>
      <c r="C1594" s="31">
        <v>44531</v>
      </c>
      <c r="D1594" s="32">
        <v>52793.79</v>
      </c>
    </row>
    <row r="1595" spans="1:4" x14ac:dyDescent="0.25">
      <c r="A1595" t="s">
        <v>457</v>
      </c>
      <c r="B1595" s="16" t="s">
        <v>131</v>
      </c>
      <c r="C1595" s="31">
        <v>44531</v>
      </c>
      <c r="D1595" s="32">
        <v>329.43</v>
      </c>
    </row>
    <row r="1596" spans="1:4" x14ac:dyDescent="0.25">
      <c r="A1596" t="s">
        <v>457</v>
      </c>
      <c r="B1596" s="16" t="s">
        <v>134</v>
      </c>
      <c r="C1596" s="31">
        <v>44531</v>
      </c>
      <c r="D1596" s="32">
        <v>2256.73</v>
      </c>
    </row>
    <row r="1597" spans="1:4" x14ac:dyDescent="0.25">
      <c r="A1597" t="s">
        <v>457</v>
      </c>
      <c r="B1597" s="16" t="s">
        <v>145</v>
      </c>
      <c r="C1597" s="31">
        <v>44531</v>
      </c>
      <c r="D1597" s="32">
        <v>275.32</v>
      </c>
    </row>
    <row r="1598" spans="1:4" x14ac:dyDescent="0.25">
      <c r="A1598" t="s">
        <v>457</v>
      </c>
      <c r="B1598" s="16" t="s">
        <v>136</v>
      </c>
      <c r="C1598" s="31">
        <v>44531</v>
      </c>
      <c r="D1598" s="32">
        <v>1229.18</v>
      </c>
    </row>
    <row r="1599" spans="1:4" x14ac:dyDescent="0.25">
      <c r="A1599" t="s">
        <v>457</v>
      </c>
      <c r="B1599" s="16" t="s">
        <v>139</v>
      </c>
      <c r="C1599" s="31">
        <v>44531</v>
      </c>
      <c r="D1599" s="32">
        <v>29473.489999999998</v>
      </c>
    </row>
    <row r="1600" spans="1:4" x14ac:dyDescent="0.25">
      <c r="A1600" t="s">
        <v>457</v>
      </c>
      <c r="B1600" s="16" t="s">
        <v>213</v>
      </c>
      <c r="C1600" s="31">
        <v>44531</v>
      </c>
      <c r="D1600" s="32">
        <v>0</v>
      </c>
    </row>
    <row r="1601" spans="1:4" x14ac:dyDescent="0.25">
      <c r="A1601" t="s">
        <v>457</v>
      </c>
      <c r="B1601" s="16" t="s">
        <v>142</v>
      </c>
      <c r="C1601" s="31">
        <v>44531</v>
      </c>
      <c r="D1601" s="32">
        <v>335.07</v>
      </c>
    </row>
    <row r="1602" spans="1:4" x14ac:dyDescent="0.25">
      <c r="A1602" t="s">
        <v>457</v>
      </c>
      <c r="B1602" s="16" t="s">
        <v>218</v>
      </c>
      <c r="C1602" s="31">
        <v>44531</v>
      </c>
      <c r="D1602" s="32">
        <v>80.84</v>
      </c>
    </row>
    <row r="1603" spans="1:4" x14ac:dyDescent="0.25">
      <c r="A1603" t="s">
        <v>457</v>
      </c>
      <c r="B1603" s="16" t="s">
        <v>148</v>
      </c>
      <c r="C1603" s="31">
        <v>44531</v>
      </c>
      <c r="D1603" s="32">
        <v>3144.12</v>
      </c>
    </row>
    <row r="1604" spans="1:4" x14ac:dyDescent="0.25">
      <c r="A1604" t="s">
        <v>457</v>
      </c>
      <c r="B1604" s="16" t="s">
        <v>383</v>
      </c>
      <c r="C1604" s="31">
        <v>44531</v>
      </c>
      <c r="D1604" s="32">
        <v>0</v>
      </c>
    </row>
    <row r="1605" spans="1:4" x14ac:dyDescent="0.25">
      <c r="A1605" t="s">
        <v>457</v>
      </c>
      <c r="B1605" s="16" t="s">
        <v>151</v>
      </c>
      <c r="C1605" s="31">
        <v>44531</v>
      </c>
      <c r="D1605" s="32">
        <v>4090.7</v>
      </c>
    </row>
    <row r="1606" spans="1:4" x14ac:dyDescent="0.25">
      <c r="A1606" t="s">
        <v>457</v>
      </c>
      <c r="B1606" s="16" t="s">
        <v>154</v>
      </c>
      <c r="C1606" s="31">
        <v>44531</v>
      </c>
      <c r="D1606" s="32">
        <v>10543.34</v>
      </c>
    </row>
    <row r="1607" spans="1:4" x14ac:dyDescent="0.25">
      <c r="A1607" t="s">
        <v>457</v>
      </c>
      <c r="B1607" s="16" t="s">
        <v>157</v>
      </c>
      <c r="C1607" s="31">
        <v>44531</v>
      </c>
      <c r="D1607" s="32">
        <v>0</v>
      </c>
    </row>
    <row r="1608" spans="1:4" x14ac:dyDescent="0.25">
      <c r="A1608" t="s">
        <v>457</v>
      </c>
      <c r="B1608" s="16" t="s">
        <v>159</v>
      </c>
      <c r="C1608" s="31">
        <v>44531</v>
      </c>
      <c r="D1608" s="32">
        <v>1019.2</v>
      </c>
    </row>
    <row r="1609" spans="1:4" x14ac:dyDescent="0.25">
      <c r="A1609" t="s">
        <v>457</v>
      </c>
      <c r="B1609" s="16" t="s">
        <v>162</v>
      </c>
      <c r="C1609" s="31">
        <v>44531</v>
      </c>
      <c r="D1609" s="32">
        <v>808.94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58"/>
  <sheetViews>
    <sheetView tabSelected="1" topLeftCell="A127" zoomScale="85" zoomScaleNormal="85" workbookViewId="0">
      <selection activeCell="Q149" sqref="Q149"/>
    </sheetView>
  </sheetViews>
  <sheetFormatPr defaultRowHeight="15" x14ac:dyDescent="0.25"/>
  <cols>
    <col min="1" max="1" width="29.28515625" bestFit="1" customWidth="1"/>
    <col min="2" max="2" width="16.28515625" customWidth="1"/>
    <col min="3" max="13" width="12.42578125" customWidth="1"/>
    <col min="14" max="14" width="13.5703125" style="23" bestFit="1" customWidth="1"/>
    <col min="16" max="16" width="11.5703125" bestFit="1" customWidth="1"/>
  </cols>
  <sheetData>
    <row r="3" spans="1:14" x14ac:dyDescent="0.25">
      <c r="A3" s="14" t="s">
        <v>449</v>
      </c>
      <c r="B3" s="14" t="s">
        <v>434</v>
      </c>
    </row>
    <row r="4" spans="1:14" x14ac:dyDescent="0.25">
      <c r="B4" t="s">
        <v>436</v>
      </c>
      <c r="C4" t="s">
        <v>437</v>
      </c>
      <c r="D4" t="s">
        <v>438</v>
      </c>
      <c r="E4" t="s">
        <v>439</v>
      </c>
      <c r="F4" t="s">
        <v>440</v>
      </c>
      <c r="G4" t="s">
        <v>441</v>
      </c>
      <c r="H4" t="s">
        <v>442</v>
      </c>
      <c r="I4" t="s">
        <v>443</v>
      </c>
      <c r="J4" t="s">
        <v>444</v>
      </c>
      <c r="K4" t="s">
        <v>445</v>
      </c>
      <c r="L4" t="s">
        <v>446</v>
      </c>
      <c r="M4" t="s">
        <v>447</v>
      </c>
      <c r="N4" s="23" t="s">
        <v>435</v>
      </c>
    </row>
    <row r="5" spans="1:14" x14ac:dyDescent="0.25">
      <c r="A5" s="14" t="s">
        <v>448</v>
      </c>
    </row>
    <row r="6" spans="1:14" x14ac:dyDescent="0.25">
      <c r="A6" s="15" t="s">
        <v>45</v>
      </c>
      <c r="B6" s="17">
        <v>299122.86999999994</v>
      </c>
      <c r="C6" s="17">
        <v>300212.27999999997</v>
      </c>
      <c r="D6" s="17">
        <v>300934.18999999994</v>
      </c>
      <c r="E6" s="17">
        <v>301637.15999999992</v>
      </c>
      <c r="F6" s="17">
        <v>302984.14999999997</v>
      </c>
      <c r="G6" s="17">
        <v>377268.6399999999</v>
      </c>
      <c r="H6" s="17">
        <v>308894.76</v>
      </c>
      <c r="I6" s="17">
        <v>310505.07999999996</v>
      </c>
      <c r="J6" s="17">
        <v>311845.8</v>
      </c>
      <c r="K6" s="17">
        <v>313746.24</v>
      </c>
      <c r="L6" s="17">
        <v>315644.24999999994</v>
      </c>
      <c r="M6" s="17">
        <v>318367.22999999986</v>
      </c>
      <c r="N6" s="23">
        <v>3761162.6500000004</v>
      </c>
    </row>
    <row r="7" spans="1:14" x14ac:dyDescent="0.25">
      <c r="A7" s="16" t="s">
        <v>46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23">
        <v>0</v>
      </c>
    </row>
    <row r="8" spans="1:14" x14ac:dyDescent="0.25">
      <c r="A8" s="16" t="s">
        <v>164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23">
        <v>0</v>
      </c>
    </row>
    <row r="9" spans="1:14" x14ac:dyDescent="0.25">
      <c r="A9" s="16" t="s">
        <v>48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23">
        <v>0</v>
      </c>
    </row>
    <row r="10" spans="1:14" x14ac:dyDescent="0.25">
      <c r="A10" s="16" t="s">
        <v>56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23">
        <v>0</v>
      </c>
    </row>
    <row r="11" spans="1:14" x14ac:dyDescent="0.25">
      <c r="A11" s="16" t="s">
        <v>52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23">
        <v>0</v>
      </c>
    </row>
    <row r="12" spans="1:14" x14ac:dyDescent="0.25">
      <c r="A12" s="16" t="s">
        <v>59</v>
      </c>
      <c r="B12" s="17">
        <v>1660.81</v>
      </c>
      <c r="C12" s="17">
        <v>1691.95</v>
      </c>
      <c r="D12" s="17">
        <v>1691.95</v>
      </c>
      <c r="E12" s="17">
        <v>1691.95</v>
      </c>
      <c r="F12" s="17">
        <v>1691.95</v>
      </c>
      <c r="G12" s="17">
        <v>1691.95</v>
      </c>
      <c r="H12" s="17">
        <v>1691.95</v>
      </c>
      <c r="I12" s="17">
        <v>1691.95</v>
      </c>
      <c r="J12" s="17">
        <v>1691.95</v>
      </c>
      <c r="K12" s="17">
        <v>1691.95</v>
      </c>
      <c r="L12" s="17">
        <v>1691.95</v>
      </c>
      <c r="M12" s="17">
        <v>1691.95</v>
      </c>
      <c r="N12" s="23">
        <v>20272.260000000006</v>
      </c>
    </row>
    <row r="13" spans="1:14" x14ac:dyDescent="0.25">
      <c r="A13" s="16" t="s">
        <v>62</v>
      </c>
      <c r="B13" s="17">
        <v>58375.97</v>
      </c>
      <c r="C13" s="17">
        <v>58661.42</v>
      </c>
      <c r="D13" s="17">
        <v>58779.229999999996</v>
      </c>
      <c r="E13" s="17">
        <v>58803.6</v>
      </c>
      <c r="F13" s="17">
        <v>58820.490000000005</v>
      </c>
      <c r="G13" s="17">
        <v>130283.28</v>
      </c>
      <c r="H13" s="17">
        <v>61316.11</v>
      </c>
      <c r="I13" s="17">
        <v>61555.5</v>
      </c>
      <c r="J13" s="17">
        <v>61775.58</v>
      </c>
      <c r="K13" s="17">
        <v>61726.420000000006</v>
      </c>
      <c r="L13" s="17">
        <v>62536.65</v>
      </c>
      <c r="M13" s="17">
        <v>62588.630000000005</v>
      </c>
      <c r="N13" s="23">
        <v>795222.88</v>
      </c>
    </row>
    <row r="14" spans="1:14" x14ac:dyDescent="0.25">
      <c r="A14" s="16" t="s">
        <v>65</v>
      </c>
      <c r="B14" s="17">
        <v>38425.360000000001</v>
      </c>
      <c r="C14" s="17">
        <v>38425.360000000001</v>
      </c>
      <c r="D14" s="17">
        <v>38425.360000000001</v>
      </c>
      <c r="E14" s="17">
        <v>38420.49</v>
      </c>
      <c r="F14" s="17">
        <v>38420.5</v>
      </c>
      <c r="G14" s="17">
        <v>38505.019999999997</v>
      </c>
      <c r="H14" s="17">
        <v>38505.019999999997</v>
      </c>
      <c r="I14" s="17">
        <v>39577.130000000005</v>
      </c>
      <c r="J14" s="17">
        <v>39953.32</v>
      </c>
      <c r="K14" s="17">
        <v>40062.69</v>
      </c>
      <c r="L14" s="17">
        <v>40093.089999999997</v>
      </c>
      <c r="M14" s="17">
        <v>40143.32</v>
      </c>
      <c r="N14" s="23">
        <v>468956.66</v>
      </c>
    </row>
    <row r="15" spans="1:14" x14ac:dyDescent="0.25">
      <c r="A15" s="16" t="s">
        <v>68</v>
      </c>
      <c r="B15" s="17">
        <v>62767.51</v>
      </c>
      <c r="C15" s="17">
        <v>62865.590000000004</v>
      </c>
      <c r="D15" s="17">
        <v>62861.98</v>
      </c>
      <c r="E15" s="17">
        <v>62932.03</v>
      </c>
      <c r="F15" s="17">
        <v>63575.83</v>
      </c>
      <c r="G15" s="17">
        <v>65961.42</v>
      </c>
      <c r="H15" s="17">
        <v>66178.52</v>
      </c>
      <c r="I15" s="17">
        <v>66204.22</v>
      </c>
      <c r="J15" s="17">
        <v>66258.03</v>
      </c>
      <c r="K15" s="17">
        <v>66601.47</v>
      </c>
      <c r="L15" s="17">
        <v>66670.97</v>
      </c>
      <c r="M15" s="17">
        <v>66759.95</v>
      </c>
      <c r="N15" s="23">
        <v>779637.5199999999</v>
      </c>
    </row>
    <row r="16" spans="1:14" x14ac:dyDescent="0.25">
      <c r="A16" s="16" t="s">
        <v>71</v>
      </c>
      <c r="B16" s="17">
        <v>8250.31</v>
      </c>
      <c r="C16" s="17">
        <v>8250.31</v>
      </c>
      <c r="D16" s="17">
        <v>8250.31</v>
      </c>
      <c r="E16" s="17">
        <v>8250.31</v>
      </c>
      <c r="F16" s="17">
        <v>8250.31</v>
      </c>
      <c r="G16" s="17">
        <v>8383.9</v>
      </c>
      <c r="H16" s="17">
        <v>8383.9</v>
      </c>
      <c r="I16" s="17">
        <v>8383.9</v>
      </c>
      <c r="J16" s="17">
        <v>8383.9</v>
      </c>
      <c r="K16" s="17">
        <v>8383.9</v>
      </c>
      <c r="L16" s="17">
        <v>8383.9</v>
      </c>
      <c r="M16" s="17">
        <v>8383.9</v>
      </c>
      <c r="N16" s="23">
        <v>99938.849999999977</v>
      </c>
    </row>
    <row r="17" spans="1:14" x14ac:dyDescent="0.25">
      <c r="A17" s="16" t="s">
        <v>74</v>
      </c>
      <c r="B17" s="17">
        <v>19535.95</v>
      </c>
      <c r="C17" s="17">
        <v>19536.97</v>
      </c>
      <c r="D17" s="17">
        <v>19536.97</v>
      </c>
      <c r="E17" s="17">
        <v>19536.97</v>
      </c>
      <c r="F17" s="17">
        <v>19536.97</v>
      </c>
      <c r="G17" s="17">
        <v>19591.43</v>
      </c>
      <c r="H17" s="17">
        <v>19591.43</v>
      </c>
      <c r="I17" s="17">
        <v>19591.43</v>
      </c>
      <c r="J17" s="17">
        <v>19591.43</v>
      </c>
      <c r="K17" s="17">
        <v>19804.519999999997</v>
      </c>
      <c r="L17" s="17">
        <v>19804.519999999997</v>
      </c>
      <c r="M17" s="17">
        <v>19883.12</v>
      </c>
      <c r="N17" s="23">
        <v>235541.70999999996</v>
      </c>
    </row>
    <row r="18" spans="1:14" x14ac:dyDescent="0.25">
      <c r="A18" s="16" t="s">
        <v>77</v>
      </c>
      <c r="B18" s="17">
        <v>28835.02</v>
      </c>
      <c r="C18" s="17">
        <v>29000.73</v>
      </c>
      <c r="D18" s="17">
        <v>29190.77</v>
      </c>
      <c r="E18" s="17">
        <v>29395.989999999998</v>
      </c>
      <c r="F18" s="17">
        <v>29639.7</v>
      </c>
      <c r="G18" s="17">
        <v>29757.420000000002</v>
      </c>
      <c r="H18" s="17">
        <v>29904.780000000002</v>
      </c>
      <c r="I18" s="17">
        <v>30079</v>
      </c>
      <c r="J18" s="17">
        <v>30258.85</v>
      </c>
      <c r="K18" s="17">
        <v>30483.88</v>
      </c>
      <c r="L18" s="17">
        <v>30826.83</v>
      </c>
      <c r="M18" s="17">
        <v>31059.96</v>
      </c>
      <c r="N18" s="23">
        <v>358432.93000000005</v>
      </c>
    </row>
    <row r="19" spans="1:14" x14ac:dyDescent="0.25">
      <c r="A19" s="16" t="s">
        <v>80</v>
      </c>
      <c r="B19" s="17">
        <v>0</v>
      </c>
      <c r="C19" s="17">
        <v>12.67</v>
      </c>
      <c r="D19" s="17">
        <v>12.69</v>
      </c>
      <c r="E19" s="17">
        <v>12.69</v>
      </c>
      <c r="F19" s="17">
        <v>106.03</v>
      </c>
      <c r="G19" s="17">
        <v>106.13</v>
      </c>
      <c r="H19" s="17">
        <v>116.26</v>
      </c>
      <c r="I19" s="17">
        <v>116.36</v>
      </c>
      <c r="J19" s="17">
        <v>174.16</v>
      </c>
      <c r="K19" s="17">
        <v>174.27999999999997</v>
      </c>
      <c r="L19" s="17">
        <v>279.54000000000002</v>
      </c>
      <c r="M19" s="17">
        <v>250.95999999999998</v>
      </c>
      <c r="N19" s="23">
        <v>1361.77</v>
      </c>
    </row>
    <row r="20" spans="1:14" x14ac:dyDescent="0.25">
      <c r="A20" s="16" t="s">
        <v>83</v>
      </c>
      <c r="B20" s="17">
        <v>6425.9</v>
      </c>
      <c r="C20" s="17">
        <v>6506.1399999999994</v>
      </c>
      <c r="D20" s="17">
        <v>6549.01</v>
      </c>
      <c r="E20" s="17">
        <v>6683.43</v>
      </c>
      <c r="F20" s="17">
        <v>6711.1100000000006</v>
      </c>
      <c r="G20" s="17">
        <v>6769.9800000000005</v>
      </c>
      <c r="H20" s="17">
        <v>6777.92</v>
      </c>
      <c r="I20" s="17">
        <v>6798.89</v>
      </c>
      <c r="J20" s="17">
        <v>6814.75</v>
      </c>
      <c r="K20" s="17">
        <v>6907.66</v>
      </c>
      <c r="L20" s="17">
        <v>6915.13</v>
      </c>
      <c r="M20" s="17">
        <v>6923.85</v>
      </c>
      <c r="N20" s="23">
        <v>80783.77</v>
      </c>
    </row>
    <row r="21" spans="1:14" x14ac:dyDescent="0.25">
      <c r="A21" s="16" t="s">
        <v>86</v>
      </c>
      <c r="B21" s="17">
        <v>17906.22</v>
      </c>
      <c r="C21" s="17">
        <v>18175.79</v>
      </c>
      <c r="D21" s="17">
        <v>18407.18</v>
      </c>
      <c r="E21" s="17">
        <v>18487.89</v>
      </c>
      <c r="F21" s="17">
        <v>18734.43</v>
      </c>
      <c r="G21" s="17">
        <v>18763.849999999999</v>
      </c>
      <c r="H21" s="17">
        <v>18891.45</v>
      </c>
      <c r="I21" s="17">
        <v>18899.91</v>
      </c>
      <c r="J21" s="17">
        <v>19175.57</v>
      </c>
      <c r="K21" s="17">
        <v>19383.03</v>
      </c>
      <c r="L21" s="17">
        <v>19411.72</v>
      </c>
      <c r="M21" s="17">
        <v>19787.43</v>
      </c>
      <c r="N21" s="23">
        <v>226024.47</v>
      </c>
    </row>
    <row r="22" spans="1:14" x14ac:dyDescent="0.25">
      <c r="A22" s="16" t="s">
        <v>89</v>
      </c>
      <c r="B22" s="17">
        <v>7942.14</v>
      </c>
      <c r="C22" s="17">
        <v>7942.14</v>
      </c>
      <c r="D22" s="17">
        <v>7942.14</v>
      </c>
      <c r="E22" s="17">
        <v>7942.14</v>
      </c>
      <c r="F22" s="17">
        <v>7942.14</v>
      </c>
      <c r="G22" s="17">
        <v>7942.14</v>
      </c>
      <c r="H22" s="17">
        <v>7942.14</v>
      </c>
      <c r="I22" s="17">
        <v>7942.14</v>
      </c>
      <c r="J22" s="17">
        <v>7942.14</v>
      </c>
      <c r="K22" s="17">
        <v>7942.14</v>
      </c>
      <c r="L22" s="17">
        <v>7942.14</v>
      </c>
      <c r="M22" s="17">
        <v>10048.799999999999</v>
      </c>
      <c r="N22" s="23">
        <v>97412.340000000011</v>
      </c>
    </row>
    <row r="23" spans="1:14" x14ac:dyDescent="0.25">
      <c r="A23" s="16" t="s">
        <v>91</v>
      </c>
      <c r="B23" s="17">
        <v>13627.46</v>
      </c>
      <c r="C23" s="17">
        <v>13679.86</v>
      </c>
      <c r="D23" s="17">
        <v>13724.55</v>
      </c>
      <c r="E23" s="17">
        <v>13844.82</v>
      </c>
      <c r="F23" s="17">
        <v>13910.51</v>
      </c>
      <c r="G23" s="17">
        <v>13963.130000000001</v>
      </c>
      <c r="H23" s="17">
        <v>14005.12</v>
      </c>
      <c r="I23" s="17">
        <v>14043.810000000001</v>
      </c>
      <c r="J23" s="17">
        <v>14202.26</v>
      </c>
      <c r="K23" s="17">
        <v>14254.71</v>
      </c>
      <c r="L23" s="17">
        <v>14314</v>
      </c>
      <c r="M23" s="17">
        <v>14412.329999999998</v>
      </c>
      <c r="N23" s="23">
        <v>167982.55999999997</v>
      </c>
    </row>
    <row r="24" spans="1:14" x14ac:dyDescent="0.25">
      <c r="A24" s="16" t="s">
        <v>94</v>
      </c>
      <c r="B24" s="17">
        <v>1284.92</v>
      </c>
      <c r="C24" s="17">
        <v>1284.92</v>
      </c>
      <c r="D24" s="17">
        <v>1284.92</v>
      </c>
      <c r="E24" s="17">
        <v>1284.92</v>
      </c>
      <c r="F24" s="17">
        <v>1284.92</v>
      </c>
      <c r="G24" s="17">
        <v>1284.92</v>
      </c>
      <c r="H24" s="17">
        <v>1284.92</v>
      </c>
      <c r="I24" s="17">
        <v>1284.92</v>
      </c>
      <c r="J24" s="17">
        <v>1284.92</v>
      </c>
      <c r="K24" s="17">
        <v>1284.92</v>
      </c>
      <c r="L24" s="17">
        <v>1284.92</v>
      </c>
      <c r="M24" s="17">
        <v>1284.92</v>
      </c>
      <c r="N24" s="23">
        <v>15419.04</v>
      </c>
    </row>
    <row r="25" spans="1:14" x14ac:dyDescent="0.25">
      <c r="A25" s="16" t="s">
        <v>96</v>
      </c>
      <c r="B25" s="17">
        <v>5241.74</v>
      </c>
      <c r="C25" s="17">
        <v>5311.35</v>
      </c>
      <c r="D25" s="17">
        <v>5374.87</v>
      </c>
      <c r="E25" s="17">
        <v>5374.87</v>
      </c>
      <c r="F25" s="17">
        <v>5374.87</v>
      </c>
      <c r="G25" s="17">
        <v>5378.31</v>
      </c>
      <c r="H25" s="17">
        <v>5378.31</v>
      </c>
      <c r="I25" s="17">
        <v>5378.31</v>
      </c>
      <c r="J25" s="17">
        <v>5381.33</v>
      </c>
      <c r="K25" s="17">
        <v>5381.33</v>
      </c>
      <c r="L25" s="17">
        <v>5407.63</v>
      </c>
      <c r="M25" s="17">
        <v>5408.67</v>
      </c>
      <c r="N25" s="23">
        <v>64391.59</v>
      </c>
    </row>
    <row r="26" spans="1:14" x14ac:dyDescent="0.25">
      <c r="A26" s="16" t="s">
        <v>99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21.52</v>
      </c>
      <c r="M26" s="17">
        <v>22.5</v>
      </c>
      <c r="N26" s="23">
        <v>44.019999999999996</v>
      </c>
    </row>
    <row r="27" spans="1:14" x14ac:dyDescent="0.25">
      <c r="A27" s="16" t="s">
        <v>102</v>
      </c>
      <c r="B27" s="17">
        <v>3326.74</v>
      </c>
      <c r="C27" s="17">
        <v>3326.74</v>
      </c>
      <c r="D27" s="17">
        <v>3326.74</v>
      </c>
      <c r="E27" s="17">
        <v>3326.74</v>
      </c>
      <c r="F27" s="17">
        <v>3326.74</v>
      </c>
      <c r="G27" s="17">
        <v>3326.74</v>
      </c>
      <c r="H27" s="17">
        <v>3326.74</v>
      </c>
      <c r="I27" s="17">
        <v>3326.74</v>
      </c>
      <c r="J27" s="17">
        <v>3326.74</v>
      </c>
      <c r="K27" s="17">
        <v>3326.74</v>
      </c>
      <c r="L27" s="17">
        <v>3326.74</v>
      </c>
      <c r="M27" s="17">
        <v>3326.74</v>
      </c>
      <c r="N27" s="23">
        <v>39920.879999999983</v>
      </c>
    </row>
    <row r="28" spans="1:14" x14ac:dyDescent="0.25">
      <c r="A28" s="16" t="s">
        <v>105</v>
      </c>
      <c r="B28" s="17">
        <v>3742.26</v>
      </c>
      <c r="C28" s="17">
        <v>3742.26</v>
      </c>
      <c r="D28" s="17">
        <v>3742.26</v>
      </c>
      <c r="E28" s="17">
        <v>3742.26</v>
      </c>
      <c r="F28" s="17">
        <v>3742.26</v>
      </c>
      <c r="G28" s="17">
        <v>3742.26</v>
      </c>
      <c r="H28" s="17">
        <v>3742.26</v>
      </c>
      <c r="I28" s="17">
        <v>3742.26</v>
      </c>
      <c r="J28" s="17">
        <v>3742.26</v>
      </c>
      <c r="K28" s="17">
        <v>3742.26</v>
      </c>
      <c r="L28" s="17">
        <v>3742.26</v>
      </c>
      <c r="M28" s="17">
        <v>3766.39</v>
      </c>
      <c r="N28" s="23">
        <v>44931.250000000015</v>
      </c>
    </row>
    <row r="29" spans="1:14" x14ac:dyDescent="0.25">
      <c r="A29" s="16" t="s">
        <v>108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23">
        <v>0</v>
      </c>
    </row>
    <row r="30" spans="1:14" x14ac:dyDescent="0.25">
      <c r="A30" s="16" t="s">
        <v>112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23">
        <v>0</v>
      </c>
    </row>
    <row r="31" spans="1:14" x14ac:dyDescent="0.25">
      <c r="A31" s="16" t="s">
        <v>114</v>
      </c>
      <c r="B31" s="18">
        <v>131.63</v>
      </c>
      <c r="C31" s="18">
        <v>131.63</v>
      </c>
      <c r="D31" s="18">
        <v>160.38</v>
      </c>
      <c r="E31" s="18">
        <v>160.38</v>
      </c>
      <c r="F31" s="18">
        <v>160.38</v>
      </c>
      <c r="G31" s="18">
        <v>197.57</v>
      </c>
      <c r="H31" s="18">
        <v>197.57</v>
      </c>
      <c r="I31" s="18">
        <v>197.57</v>
      </c>
      <c r="J31" s="18">
        <v>197.57</v>
      </c>
      <c r="K31" s="18">
        <v>197.57</v>
      </c>
      <c r="L31" s="18">
        <v>197.57</v>
      </c>
      <c r="M31" s="18">
        <v>197.57</v>
      </c>
      <c r="N31" s="24">
        <v>2127.39</v>
      </c>
    </row>
    <row r="32" spans="1:14" x14ac:dyDescent="0.25">
      <c r="A32" s="16" t="s">
        <v>117</v>
      </c>
      <c r="B32" s="18">
        <v>99.92</v>
      </c>
      <c r="C32" s="18">
        <v>99.92</v>
      </c>
      <c r="D32" s="18">
        <v>99.92</v>
      </c>
      <c r="E32" s="18">
        <v>99.92</v>
      </c>
      <c r="F32" s="18">
        <v>99.92</v>
      </c>
      <c r="G32" s="18">
        <v>99.92</v>
      </c>
      <c r="H32" s="18">
        <v>99.92</v>
      </c>
      <c r="I32" s="18">
        <v>99.92</v>
      </c>
      <c r="J32" s="18">
        <v>99.92</v>
      </c>
      <c r="K32" s="18">
        <v>99.92</v>
      </c>
      <c r="L32" s="18">
        <v>99.92</v>
      </c>
      <c r="M32" s="18">
        <v>99.92</v>
      </c>
      <c r="N32" s="24">
        <v>1199.04</v>
      </c>
    </row>
    <row r="33" spans="1:16" x14ac:dyDescent="0.25">
      <c r="A33" s="16" t="s">
        <v>119</v>
      </c>
      <c r="B33" s="20">
        <v>2503.17</v>
      </c>
      <c r="C33" s="20">
        <v>2503.17</v>
      </c>
      <c r="D33" s="20">
        <v>2503.17</v>
      </c>
      <c r="E33" s="20">
        <v>2503.17</v>
      </c>
      <c r="F33" s="20">
        <v>2503.17</v>
      </c>
      <c r="G33" s="20">
        <v>2503.17</v>
      </c>
      <c r="H33" s="20">
        <v>2503.17</v>
      </c>
      <c r="I33" s="20">
        <v>2503.17</v>
      </c>
      <c r="J33" s="20">
        <v>2503.17</v>
      </c>
      <c r="K33" s="20">
        <v>2503.17</v>
      </c>
      <c r="L33" s="20">
        <v>2503.17</v>
      </c>
      <c r="M33" s="20">
        <v>-117658.71</v>
      </c>
      <c r="N33" s="25">
        <v>-90123.840000000011</v>
      </c>
    </row>
    <row r="34" spans="1:16" x14ac:dyDescent="0.25">
      <c r="A34" s="16" t="s">
        <v>122</v>
      </c>
      <c r="B34" s="22">
        <v>3847.3</v>
      </c>
      <c r="C34" s="22">
        <v>3847.3</v>
      </c>
      <c r="D34" s="22">
        <v>3847.3</v>
      </c>
      <c r="E34" s="22">
        <v>3847.3</v>
      </c>
      <c r="F34" s="22">
        <v>3847.3</v>
      </c>
      <c r="G34" s="22">
        <v>3847.3</v>
      </c>
      <c r="H34" s="22">
        <v>3847.3</v>
      </c>
      <c r="I34" s="22">
        <v>3877.98</v>
      </c>
      <c r="J34" s="22">
        <v>3877.98</v>
      </c>
      <c r="K34" s="22">
        <v>3866.65</v>
      </c>
      <c r="L34" s="22">
        <v>3866.65</v>
      </c>
      <c r="M34" s="22">
        <v>-27207.11</v>
      </c>
      <c r="N34" s="26">
        <v>15213.25</v>
      </c>
    </row>
    <row r="35" spans="1:16" x14ac:dyDescent="0.25">
      <c r="A35" s="16" t="s">
        <v>125</v>
      </c>
      <c r="B35" s="17">
        <v>-370.95</v>
      </c>
      <c r="C35" s="17">
        <v>-370.95</v>
      </c>
      <c r="D35" s="17">
        <v>-370.95</v>
      </c>
      <c r="E35" s="17">
        <v>-370.95</v>
      </c>
      <c r="F35" s="17">
        <v>-370.95</v>
      </c>
      <c r="G35" s="17">
        <v>-370.95</v>
      </c>
      <c r="H35" s="17">
        <v>-370.95</v>
      </c>
      <c r="I35" s="17">
        <v>-370.95</v>
      </c>
      <c r="J35" s="17">
        <v>-370.95</v>
      </c>
      <c r="K35" s="17">
        <v>-370.95</v>
      </c>
      <c r="L35" s="17">
        <v>-370.95</v>
      </c>
      <c r="M35" s="17">
        <v>150864.69</v>
      </c>
      <c r="N35" s="23">
        <v>146784.24</v>
      </c>
    </row>
    <row r="36" spans="1:16" x14ac:dyDescent="0.25">
      <c r="A36" s="16" t="s">
        <v>128</v>
      </c>
      <c r="B36" s="17">
        <v>4797.63</v>
      </c>
      <c r="C36" s="17">
        <v>4821.1499999999996</v>
      </c>
      <c r="D36" s="17">
        <v>4827.58</v>
      </c>
      <c r="E36" s="17">
        <v>4900.38</v>
      </c>
      <c r="F36" s="17">
        <v>4909.71</v>
      </c>
      <c r="G36" s="17">
        <v>4926.0200000000004</v>
      </c>
      <c r="H36" s="17">
        <v>4926.0200000000004</v>
      </c>
      <c r="I36" s="17">
        <v>4926.0200000000004</v>
      </c>
      <c r="J36" s="17">
        <v>4926.0200000000004</v>
      </c>
      <c r="K36" s="17">
        <v>4929.74</v>
      </c>
      <c r="L36" s="17">
        <v>4936.12</v>
      </c>
      <c r="M36" s="17">
        <v>4939.09</v>
      </c>
      <c r="N36" s="23">
        <v>58765.479999999996</v>
      </c>
    </row>
    <row r="37" spans="1:16" x14ac:dyDescent="0.25">
      <c r="A37" s="16" t="s">
        <v>131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5">
        <v>0</v>
      </c>
    </row>
    <row r="38" spans="1:16" x14ac:dyDescent="0.25">
      <c r="A38" s="16" t="s">
        <v>134</v>
      </c>
      <c r="B38" s="22">
        <v>2908.52</v>
      </c>
      <c r="C38" s="22">
        <v>2908.52</v>
      </c>
      <c r="D38" s="22">
        <v>2908.52</v>
      </c>
      <c r="E38" s="22">
        <v>2908.52</v>
      </c>
      <c r="F38" s="22">
        <v>2908.52</v>
      </c>
      <c r="G38" s="22">
        <v>2908.52</v>
      </c>
      <c r="H38" s="22">
        <v>2908.52</v>
      </c>
      <c r="I38" s="22">
        <v>2908.52</v>
      </c>
      <c r="J38" s="22">
        <v>2908.52</v>
      </c>
      <c r="K38" s="22">
        <v>2908.52</v>
      </c>
      <c r="L38" s="22">
        <v>2908.52</v>
      </c>
      <c r="M38" s="22">
        <v>2908.52</v>
      </c>
      <c r="N38" s="26">
        <v>34902.239999999998</v>
      </c>
    </row>
    <row r="39" spans="1:16" x14ac:dyDescent="0.25">
      <c r="A39" s="16" t="s">
        <v>145</v>
      </c>
      <c r="B39" s="17">
        <v>602.47</v>
      </c>
      <c r="C39" s="17">
        <v>602.47</v>
      </c>
      <c r="D39" s="17">
        <v>602.47</v>
      </c>
      <c r="E39" s="17">
        <v>602.47</v>
      </c>
      <c r="F39" s="17">
        <v>602.47</v>
      </c>
      <c r="G39" s="17">
        <v>602.47</v>
      </c>
      <c r="H39" s="17">
        <v>602.47</v>
      </c>
      <c r="I39" s="17">
        <v>602.47</v>
      </c>
      <c r="J39" s="17">
        <v>602.47</v>
      </c>
      <c r="K39" s="17">
        <v>602.47</v>
      </c>
      <c r="L39" s="17">
        <v>602.47</v>
      </c>
      <c r="M39" s="17">
        <v>602.47</v>
      </c>
      <c r="N39" s="44">
        <v>7229.6400000000021</v>
      </c>
    </row>
    <row r="40" spans="1:16" x14ac:dyDescent="0.25">
      <c r="A40" s="16" t="s">
        <v>136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44">
        <v>0</v>
      </c>
    </row>
    <row r="41" spans="1:16" x14ac:dyDescent="0.25">
      <c r="A41" s="16" t="s">
        <v>139</v>
      </c>
      <c r="B41" s="17">
        <v>4697.3999999999996</v>
      </c>
      <c r="C41" s="17">
        <v>4697.3999999999996</v>
      </c>
      <c r="D41" s="17">
        <v>4697.3999999999996</v>
      </c>
      <c r="E41" s="17">
        <v>4697.3999999999996</v>
      </c>
      <c r="F41" s="17">
        <v>4697.3999999999996</v>
      </c>
      <c r="G41" s="17">
        <v>4697.3999999999996</v>
      </c>
      <c r="H41" s="17">
        <v>4697.3999999999996</v>
      </c>
      <c r="I41" s="17">
        <v>4697.3999999999996</v>
      </c>
      <c r="J41" s="17">
        <v>4697.3999999999996</v>
      </c>
      <c r="K41" s="17">
        <v>5301.1</v>
      </c>
      <c r="L41" s="17">
        <v>5651.1</v>
      </c>
      <c r="M41" s="17">
        <v>5651.67</v>
      </c>
      <c r="N41" s="44">
        <v>58880.47</v>
      </c>
    </row>
    <row r="42" spans="1:16" x14ac:dyDescent="0.25">
      <c r="A42" s="16" t="s">
        <v>142</v>
      </c>
      <c r="B42" s="17">
        <v>47.07</v>
      </c>
      <c r="C42" s="17">
        <v>47.07</v>
      </c>
      <c r="D42" s="17">
        <v>47.07</v>
      </c>
      <c r="E42" s="17">
        <v>47.07</v>
      </c>
      <c r="F42" s="17">
        <v>47.07</v>
      </c>
      <c r="G42" s="17">
        <v>47.07</v>
      </c>
      <c r="H42" s="17">
        <v>47.07</v>
      </c>
      <c r="I42" s="17">
        <v>47.07</v>
      </c>
      <c r="J42" s="17">
        <v>47.07</v>
      </c>
      <c r="K42" s="17">
        <v>47.07</v>
      </c>
      <c r="L42" s="17">
        <v>47.07</v>
      </c>
      <c r="M42" s="17">
        <v>47.07</v>
      </c>
      <c r="N42" s="44">
        <v>564.84</v>
      </c>
      <c r="P42" s="45">
        <f>GETPIVOTDATA("Combined Depr Exp",$A$3,"FERC","3920","description4","Central Florida Gas")+GETPIVOTDATA("Combined Depr Exp",$A$3,"FERC","3921","description4","Central Florida Gas")+GETPIVOTDATA("Combined Depr Exp",$A$3,"FERC","3922","description4","Central Florida Gas")+GETPIVOTDATA("Combined Depr Exp",$A$3,"FERC","3924","description4","Central Florida Gas")</f>
        <v>66674.95</v>
      </c>
    </row>
    <row r="43" spans="1:16" x14ac:dyDescent="0.25">
      <c r="A43" s="16" t="s">
        <v>148</v>
      </c>
      <c r="B43" s="17">
        <v>1866.8799999999999</v>
      </c>
      <c r="C43" s="17">
        <v>1866.8799999999999</v>
      </c>
      <c r="D43" s="17">
        <v>1866.8799999999999</v>
      </c>
      <c r="E43" s="17">
        <v>1866.8799999999999</v>
      </c>
      <c r="F43" s="17">
        <v>1866.8799999999999</v>
      </c>
      <c r="G43" s="17">
        <v>1955.1699999999998</v>
      </c>
      <c r="H43" s="17">
        <v>1996.34</v>
      </c>
      <c r="I43" s="17">
        <v>1996.34</v>
      </c>
      <c r="J43" s="17">
        <v>1996.34</v>
      </c>
      <c r="K43" s="17">
        <v>1996.34</v>
      </c>
      <c r="L43" s="17">
        <v>2036.36</v>
      </c>
      <c r="M43" s="17">
        <v>2036.36</v>
      </c>
      <c r="N43" s="23">
        <v>23347.65</v>
      </c>
    </row>
    <row r="44" spans="1:16" x14ac:dyDescent="0.25">
      <c r="A44" s="16" t="s">
        <v>151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23">
        <v>0</v>
      </c>
    </row>
    <row r="45" spans="1:16" x14ac:dyDescent="0.25">
      <c r="A45" s="16" t="s">
        <v>154</v>
      </c>
      <c r="B45" s="19">
        <v>528.72999999999956</v>
      </c>
      <c r="C45" s="19">
        <v>528.72999999999956</v>
      </c>
      <c r="D45" s="19">
        <v>528.72999999999956</v>
      </c>
      <c r="E45" s="19">
        <v>528.72999999999956</v>
      </c>
      <c r="F45" s="19">
        <v>528.72999999999956</v>
      </c>
      <c r="G45" s="19">
        <v>288.30999999999949</v>
      </c>
      <c r="H45" s="19">
        <v>288.30999999999949</v>
      </c>
      <c r="I45" s="19">
        <v>288.30999999999949</v>
      </c>
      <c r="J45" s="19">
        <v>288.30999999999949</v>
      </c>
      <c r="K45" s="19">
        <v>397.94999999999982</v>
      </c>
      <c r="L45" s="19">
        <v>397.94999999999982</v>
      </c>
      <c r="M45" s="19">
        <v>156.47999999999956</v>
      </c>
      <c r="N45" s="27">
        <v>4749.269999999995</v>
      </c>
    </row>
    <row r="46" spans="1:16" x14ac:dyDescent="0.25">
      <c r="A46" s="16" t="s">
        <v>157</v>
      </c>
      <c r="B46" s="19">
        <v>129</v>
      </c>
      <c r="C46" s="19">
        <v>129</v>
      </c>
      <c r="D46" s="19">
        <v>129</v>
      </c>
      <c r="E46" s="19">
        <v>129</v>
      </c>
      <c r="F46" s="19">
        <v>129</v>
      </c>
      <c r="G46" s="19">
        <v>129</v>
      </c>
      <c r="H46" s="19">
        <v>129</v>
      </c>
      <c r="I46" s="19">
        <v>129</v>
      </c>
      <c r="J46" s="19">
        <v>129</v>
      </c>
      <c r="K46" s="19">
        <v>129</v>
      </c>
      <c r="L46" s="19">
        <v>129</v>
      </c>
      <c r="M46" s="19">
        <v>0</v>
      </c>
      <c r="N46" s="27">
        <v>1419</v>
      </c>
    </row>
    <row r="47" spans="1:16" x14ac:dyDescent="0.25">
      <c r="A47" s="16" t="s">
        <v>159</v>
      </c>
      <c r="B47" s="21">
        <v>-237.87999999999997</v>
      </c>
      <c r="C47" s="21">
        <v>-237.87999999999997</v>
      </c>
      <c r="D47" s="21">
        <v>-237.87999999999997</v>
      </c>
      <c r="E47" s="21">
        <v>-237.87999999999997</v>
      </c>
      <c r="F47" s="21">
        <v>-237.87999999999997</v>
      </c>
      <c r="G47" s="21">
        <v>-237.87999999999997</v>
      </c>
      <c r="H47" s="21">
        <v>-237.87999999999997</v>
      </c>
      <c r="I47" s="21">
        <v>-237.87999999999997</v>
      </c>
      <c r="J47" s="21">
        <v>-237.87999999999997</v>
      </c>
      <c r="K47" s="21">
        <v>-237.87999999999997</v>
      </c>
      <c r="L47" s="21">
        <v>-237.87999999999997</v>
      </c>
      <c r="M47" s="21">
        <v>-237.87999999999997</v>
      </c>
      <c r="N47" s="28">
        <v>-2854.56</v>
      </c>
    </row>
    <row r="48" spans="1:16" x14ac:dyDescent="0.25">
      <c r="A48" s="16" t="s">
        <v>162</v>
      </c>
      <c r="B48" s="21">
        <v>223.67</v>
      </c>
      <c r="C48" s="21">
        <v>223.67</v>
      </c>
      <c r="D48" s="21">
        <v>223.67</v>
      </c>
      <c r="E48" s="21">
        <v>223.67</v>
      </c>
      <c r="F48" s="21">
        <v>223.67</v>
      </c>
      <c r="G48" s="21">
        <v>223.67</v>
      </c>
      <c r="H48" s="21">
        <v>223.67</v>
      </c>
      <c r="I48" s="21">
        <v>223.67</v>
      </c>
      <c r="J48" s="21">
        <v>223.67</v>
      </c>
      <c r="K48" s="21">
        <v>223.67</v>
      </c>
      <c r="L48" s="21">
        <v>223.67</v>
      </c>
      <c r="M48" s="21">
        <v>223.67</v>
      </c>
      <c r="N48" s="28">
        <v>2684.0400000000004</v>
      </c>
    </row>
    <row r="49" spans="1:14" x14ac:dyDescent="0.25">
      <c r="A49" s="15" t="s">
        <v>414</v>
      </c>
      <c r="B49" s="17"/>
      <c r="C49" s="17"/>
      <c r="D49" s="17"/>
      <c r="E49" s="17"/>
      <c r="F49" s="17"/>
      <c r="G49" s="17"/>
      <c r="H49" s="17"/>
      <c r="I49" s="17"/>
      <c r="J49" s="17">
        <v>48256.040000000008</v>
      </c>
      <c r="K49" s="17">
        <v>47987.920000000006</v>
      </c>
      <c r="L49" s="17">
        <v>48071.73</v>
      </c>
      <c r="M49" s="17">
        <v>-105962.72999999991</v>
      </c>
      <c r="N49" s="23">
        <v>38352.959999999999</v>
      </c>
    </row>
    <row r="50" spans="1:14" x14ac:dyDescent="0.25">
      <c r="A50" s="16" t="s">
        <v>426</v>
      </c>
      <c r="B50" s="17"/>
      <c r="C50" s="17"/>
      <c r="D50" s="17"/>
      <c r="E50" s="17"/>
      <c r="F50" s="17"/>
      <c r="G50" s="17"/>
      <c r="H50" s="17"/>
      <c r="I50" s="17"/>
      <c r="J50" s="17">
        <v>0</v>
      </c>
      <c r="K50" s="17">
        <v>0</v>
      </c>
      <c r="L50" s="17">
        <v>0</v>
      </c>
      <c r="M50" s="17">
        <v>0</v>
      </c>
      <c r="N50" s="23">
        <v>0</v>
      </c>
    </row>
    <row r="51" spans="1:14" x14ac:dyDescent="0.25">
      <c r="A51" s="16" t="s">
        <v>188</v>
      </c>
      <c r="B51" s="17"/>
      <c r="C51" s="17"/>
      <c r="D51" s="17"/>
      <c r="E51" s="17"/>
      <c r="F51" s="17"/>
      <c r="G51" s="17"/>
      <c r="H51" s="17"/>
      <c r="I51" s="17"/>
      <c r="J51" s="17">
        <v>0</v>
      </c>
      <c r="K51" s="17">
        <v>0</v>
      </c>
      <c r="L51" s="17">
        <v>0</v>
      </c>
      <c r="M51" s="17">
        <v>0</v>
      </c>
      <c r="N51" s="23">
        <v>0</v>
      </c>
    </row>
    <row r="52" spans="1:14" x14ac:dyDescent="0.25">
      <c r="A52" s="16" t="s">
        <v>108</v>
      </c>
      <c r="B52" s="17"/>
      <c r="C52" s="17"/>
      <c r="D52" s="17"/>
      <c r="E52" s="17"/>
      <c r="F52" s="17"/>
      <c r="G52" s="17"/>
      <c r="H52" s="17"/>
      <c r="I52" s="17"/>
      <c r="J52" s="17">
        <v>0</v>
      </c>
      <c r="K52" s="17">
        <v>0</v>
      </c>
      <c r="L52" s="17">
        <v>0</v>
      </c>
      <c r="M52" s="17">
        <v>0</v>
      </c>
      <c r="N52" s="23">
        <v>0</v>
      </c>
    </row>
    <row r="53" spans="1:14" x14ac:dyDescent="0.25">
      <c r="A53" s="16" t="s">
        <v>114</v>
      </c>
      <c r="B53" s="17"/>
      <c r="C53" s="17"/>
      <c r="D53" s="17"/>
      <c r="E53" s="17"/>
      <c r="F53" s="17"/>
      <c r="G53" s="17"/>
      <c r="H53" s="17"/>
      <c r="I53" s="17"/>
      <c r="J53" s="17">
        <v>14846.69</v>
      </c>
      <c r="K53" s="17">
        <v>14846.69</v>
      </c>
      <c r="L53" s="17">
        <v>14846.69</v>
      </c>
      <c r="M53" s="17">
        <v>16031.42</v>
      </c>
      <c r="N53" s="23">
        <v>60571.49</v>
      </c>
    </row>
    <row r="54" spans="1:14" x14ac:dyDescent="0.25">
      <c r="A54" s="16" t="s">
        <v>119</v>
      </c>
      <c r="B54" s="17"/>
      <c r="C54" s="17"/>
      <c r="D54" s="17"/>
      <c r="E54" s="17"/>
      <c r="F54" s="17"/>
      <c r="G54" s="17"/>
      <c r="H54" s="17"/>
      <c r="I54" s="17"/>
      <c r="J54" s="17">
        <v>19045.099999999999</v>
      </c>
      <c r="K54" s="17">
        <v>19045.099999999999</v>
      </c>
      <c r="L54" s="17">
        <v>19045.099999999999</v>
      </c>
      <c r="M54" s="17">
        <v>-574224.24</v>
      </c>
      <c r="N54" s="23">
        <v>-517088.94</v>
      </c>
    </row>
    <row r="55" spans="1:14" x14ac:dyDescent="0.25">
      <c r="A55" s="16" t="s">
        <v>122</v>
      </c>
      <c r="B55" s="17"/>
      <c r="C55" s="17"/>
      <c r="D55" s="17"/>
      <c r="E55" s="17"/>
      <c r="F55" s="17"/>
      <c r="G55" s="17"/>
      <c r="H55" s="17"/>
      <c r="I55" s="17"/>
      <c r="J55" s="17">
        <v>-1552.26</v>
      </c>
      <c r="K55" s="17">
        <v>-1820.38</v>
      </c>
      <c r="L55" s="17">
        <v>-1820.38</v>
      </c>
      <c r="M55" s="17">
        <v>623492.03</v>
      </c>
      <c r="N55" s="23">
        <v>618299.01</v>
      </c>
    </row>
    <row r="56" spans="1:14" x14ac:dyDescent="0.25">
      <c r="A56" s="16" t="s">
        <v>125</v>
      </c>
      <c r="B56" s="17"/>
      <c r="C56" s="17"/>
      <c r="D56" s="17"/>
      <c r="E56" s="17"/>
      <c r="F56" s="17"/>
      <c r="G56" s="17"/>
      <c r="H56" s="17"/>
      <c r="I56" s="17"/>
      <c r="J56" s="17">
        <v>2315.41</v>
      </c>
      <c r="K56" s="17">
        <v>2315.41</v>
      </c>
      <c r="L56" s="17">
        <v>2315.41</v>
      </c>
      <c r="M56" s="17">
        <v>-111815.88</v>
      </c>
      <c r="N56" s="23">
        <v>-104869.65000000001</v>
      </c>
    </row>
    <row r="57" spans="1:14" x14ac:dyDescent="0.25">
      <c r="A57" s="16" t="s">
        <v>128</v>
      </c>
      <c r="B57" s="17"/>
      <c r="C57" s="17"/>
      <c r="D57" s="17"/>
      <c r="E57" s="17"/>
      <c r="F57" s="17"/>
      <c r="G57" s="17"/>
      <c r="H57" s="17"/>
      <c r="I57" s="17"/>
      <c r="J57" s="17">
        <v>-2326.1400000000003</v>
      </c>
      <c r="K57" s="17">
        <v>-2326.1400000000003</v>
      </c>
      <c r="L57" s="17">
        <v>-2242.33</v>
      </c>
      <c r="M57" s="17">
        <v>-5936.85</v>
      </c>
      <c r="N57" s="23">
        <v>-12831.460000000001</v>
      </c>
    </row>
    <row r="58" spans="1:14" x14ac:dyDescent="0.25">
      <c r="A58" s="16" t="s">
        <v>136</v>
      </c>
      <c r="B58" s="17"/>
      <c r="C58" s="17"/>
      <c r="D58" s="17"/>
      <c r="E58" s="17"/>
      <c r="F58" s="17"/>
      <c r="G58" s="17"/>
      <c r="H58" s="17"/>
      <c r="I58" s="17"/>
      <c r="J58" s="17">
        <v>3742.69</v>
      </c>
      <c r="K58" s="17">
        <v>3742.69</v>
      </c>
      <c r="L58" s="17">
        <v>3742.69</v>
      </c>
      <c r="M58" s="17">
        <v>3742.69</v>
      </c>
      <c r="N58" s="23">
        <v>14970.76</v>
      </c>
    </row>
    <row r="59" spans="1:14" x14ac:dyDescent="0.25">
      <c r="A59" s="16" t="s">
        <v>139</v>
      </c>
      <c r="B59" s="17"/>
      <c r="C59" s="17"/>
      <c r="D59" s="17"/>
      <c r="E59" s="17"/>
      <c r="F59" s="17"/>
      <c r="G59" s="17"/>
      <c r="H59" s="17"/>
      <c r="I59" s="17"/>
      <c r="J59" s="17">
        <v>5346.36</v>
      </c>
      <c r="K59" s="17">
        <v>5346.36</v>
      </c>
      <c r="L59" s="17">
        <v>5346.36</v>
      </c>
      <c r="M59" s="17">
        <v>-68450.39</v>
      </c>
      <c r="N59" s="23">
        <v>-52411.31</v>
      </c>
    </row>
    <row r="60" spans="1:14" x14ac:dyDescent="0.25">
      <c r="A60" s="16" t="s">
        <v>154</v>
      </c>
      <c r="B60" s="17"/>
      <c r="C60" s="17"/>
      <c r="D60" s="17"/>
      <c r="E60" s="17"/>
      <c r="F60" s="17"/>
      <c r="G60" s="17"/>
      <c r="H60" s="17"/>
      <c r="I60" s="17"/>
      <c r="J60" s="17">
        <v>6107.9800000000005</v>
      </c>
      <c r="K60" s="17">
        <v>6107.9800000000005</v>
      </c>
      <c r="L60" s="17">
        <v>6107.9800000000005</v>
      </c>
      <c r="M60" s="17">
        <v>9334.5400000000009</v>
      </c>
      <c r="N60" s="23">
        <v>27658.480000000003</v>
      </c>
    </row>
    <row r="61" spans="1:14" x14ac:dyDescent="0.25">
      <c r="A61" s="16" t="s">
        <v>159</v>
      </c>
      <c r="B61" s="17"/>
      <c r="C61" s="17"/>
      <c r="D61" s="17"/>
      <c r="E61" s="17"/>
      <c r="F61" s="17"/>
      <c r="G61" s="17"/>
      <c r="H61" s="17"/>
      <c r="I61" s="17"/>
      <c r="J61" s="17">
        <v>730.21</v>
      </c>
      <c r="K61" s="17">
        <v>730.21</v>
      </c>
      <c r="L61" s="17">
        <v>730.21</v>
      </c>
      <c r="M61" s="17">
        <v>1863.9500000000003</v>
      </c>
      <c r="N61" s="23">
        <v>4054.5800000000004</v>
      </c>
    </row>
    <row r="62" spans="1:14" x14ac:dyDescent="0.25">
      <c r="A62" s="16" t="s">
        <v>423</v>
      </c>
      <c r="B62" s="17"/>
      <c r="C62" s="17"/>
      <c r="D62" s="17"/>
      <c r="E62" s="17"/>
      <c r="F62" s="17"/>
      <c r="G62" s="17"/>
      <c r="H62" s="17"/>
      <c r="I62" s="17"/>
      <c r="J62" s="17">
        <v>0</v>
      </c>
      <c r="K62" s="17">
        <v>0</v>
      </c>
      <c r="L62" s="17">
        <v>0</v>
      </c>
      <c r="M62" s="17">
        <v>0</v>
      </c>
      <c r="N62" s="23">
        <v>0</v>
      </c>
    </row>
    <row r="63" spans="1:14" x14ac:dyDescent="0.25">
      <c r="A63" s="15" t="s">
        <v>168</v>
      </c>
      <c r="B63" s="17">
        <v>2974</v>
      </c>
      <c r="C63" s="17">
        <v>2975.0400000000004</v>
      </c>
      <c r="D63" s="17">
        <v>2975.0900000000006</v>
      </c>
      <c r="E63" s="17">
        <v>2750.51</v>
      </c>
      <c r="F63" s="17">
        <v>2976.1000000000004</v>
      </c>
      <c r="G63" s="17">
        <v>2976.2500000000005</v>
      </c>
      <c r="H63" s="17">
        <v>2985.9900000000002</v>
      </c>
      <c r="I63" s="17">
        <v>2985.9900000000002</v>
      </c>
      <c r="J63" s="17">
        <v>2985.9900000000002</v>
      </c>
      <c r="K63" s="17">
        <v>3011.7400000000002</v>
      </c>
      <c r="L63" s="17">
        <v>3048.28</v>
      </c>
      <c r="M63" s="17">
        <v>3060.2400000000002</v>
      </c>
      <c r="N63" s="23">
        <v>35705.22</v>
      </c>
    </row>
    <row r="64" spans="1:14" x14ac:dyDescent="0.25">
      <c r="A64" s="16" t="s">
        <v>188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23">
        <v>0</v>
      </c>
    </row>
    <row r="65" spans="1:14" x14ac:dyDescent="0.25">
      <c r="A65" s="16" t="s">
        <v>172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23">
        <v>0</v>
      </c>
    </row>
    <row r="66" spans="1:14" x14ac:dyDescent="0.25">
      <c r="A66" s="16" t="s">
        <v>62</v>
      </c>
      <c r="B66" s="17">
        <v>297.49</v>
      </c>
      <c r="C66" s="17">
        <v>297.49</v>
      </c>
      <c r="D66" s="17">
        <v>297.49</v>
      </c>
      <c r="E66" s="17">
        <v>297.49</v>
      </c>
      <c r="F66" s="17">
        <v>306.12</v>
      </c>
      <c r="G66" s="17">
        <v>306.12</v>
      </c>
      <c r="H66" s="17">
        <v>315.08</v>
      </c>
      <c r="I66" s="17">
        <v>315.08</v>
      </c>
      <c r="J66" s="17">
        <v>315.08</v>
      </c>
      <c r="K66" s="17">
        <v>339.71000000000004</v>
      </c>
      <c r="L66" s="17">
        <v>375.32</v>
      </c>
      <c r="M66" s="17">
        <v>386.78</v>
      </c>
      <c r="N66" s="23">
        <v>3849.25</v>
      </c>
    </row>
    <row r="67" spans="1:14" x14ac:dyDescent="0.25">
      <c r="A67" s="16" t="s">
        <v>65</v>
      </c>
      <c r="B67" s="17">
        <v>300.95999999999998</v>
      </c>
      <c r="C67" s="17">
        <v>300.95999999999998</v>
      </c>
      <c r="D67" s="17">
        <v>300.95999999999998</v>
      </c>
      <c r="E67" s="17">
        <v>300.95999999999998</v>
      </c>
      <c r="F67" s="17">
        <v>517.84</v>
      </c>
      <c r="G67" s="17">
        <v>517.84</v>
      </c>
      <c r="H67" s="17">
        <v>517.84</v>
      </c>
      <c r="I67" s="17">
        <v>517.84</v>
      </c>
      <c r="J67" s="17">
        <v>517.84</v>
      </c>
      <c r="K67" s="17">
        <v>517.84</v>
      </c>
      <c r="L67" s="17">
        <v>517.84</v>
      </c>
      <c r="M67" s="17">
        <v>517.84</v>
      </c>
      <c r="N67" s="23">
        <v>5346.56</v>
      </c>
    </row>
    <row r="68" spans="1:14" x14ac:dyDescent="0.25">
      <c r="A68" s="16" t="s">
        <v>68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23">
        <v>0</v>
      </c>
    </row>
    <row r="69" spans="1:14" x14ac:dyDescent="0.25">
      <c r="A69" s="16" t="s">
        <v>71</v>
      </c>
      <c r="B69" s="17">
        <v>0.15</v>
      </c>
      <c r="C69" s="17">
        <v>0.15</v>
      </c>
      <c r="D69" s="17">
        <v>0.15</v>
      </c>
      <c r="E69" s="17">
        <v>0.15</v>
      </c>
      <c r="F69" s="17">
        <v>0.15</v>
      </c>
      <c r="G69" s="17">
        <v>0.15</v>
      </c>
      <c r="H69" s="17">
        <v>0.15</v>
      </c>
      <c r="I69" s="17">
        <v>0.15</v>
      </c>
      <c r="J69" s="17">
        <v>0.15</v>
      </c>
      <c r="K69" s="17">
        <v>0.15</v>
      </c>
      <c r="L69" s="17">
        <v>0.15</v>
      </c>
      <c r="M69" s="17">
        <v>0.15</v>
      </c>
      <c r="N69" s="23">
        <v>1.7999999999999996</v>
      </c>
    </row>
    <row r="70" spans="1:14" x14ac:dyDescent="0.25">
      <c r="A70" s="16" t="s">
        <v>74</v>
      </c>
      <c r="B70" s="17">
        <v>420.96000000000004</v>
      </c>
      <c r="C70" s="17">
        <v>420.96000000000004</v>
      </c>
      <c r="D70" s="17">
        <v>420.96000000000004</v>
      </c>
      <c r="E70" s="17">
        <v>420.96000000000004</v>
      </c>
      <c r="F70" s="17">
        <v>420.96000000000004</v>
      </c>
      <c r="G70" s="17">
        <v>420.96000000000004</v>
      </c>
      <c r="H70" s="17">
        <v>420.96000000000004</v>
      </c>
      <c r="I70" s="17">
        <v>420.96000000000004</v>
      </c>
      <c r="J70" s="17">
        <v>420.96000000000004</v>
      </c>
      <c r="K70" s="17">
        <v>420.96000000000004</v>
      </c>
      <c r="L70" s="17">
        <v>420.96000000000004</v>
      </c>
      <c r="M70" s="17">
        <v>420.96000000000004</v>
      </c>
      <c r="N70" s="23">
        <v>5051.5200000000004</v>
      </c>
    </row>
    <row r="71" spans="1:14" x14ac:dyDescent="0.25">
      <c r="A71" s="16" t="s">
        <v>77</v>
      </c>
      <c r="B71" s="17">
        <v>136.78</v>
      </c>
      <c r="C71" s="17">
        <v>136.78</v>
      </c>
      <c r="D71" s="17">
        <v>136.78</v>
      </c>
      <c r="E71" s="17">
        <v>136.78</v>
      </c>
      <c r="F71" s="17">
        <v>136.78</v>
      </c>
      <c r="G71" s="17">
        <v>136.78</v>
      </c>
      <c r="H71" s="17">
        <v>136.78</v>
      </c>
      <c r="I71" s="17">
        <v>136.78</v>
      </c>
      <c r="J71" s="17">
        <v>136.78</v>
      </c>
      <c r="K71" s="17">
        <v>136.78</v>
      </c>
      <c r="L71" s="17">
        <v>136.78</v>
      </c>
      <c r="M71" s="17">
        <v>136.78</v>
      </c>
      <c r="N71" s="23">
        <v>1641.36</v>
      </c>
    </row>
    <row r="72" spans="1:14" x14ac:dyDescent="0.25">
      <c r="A72" s="16" t="s">
        <v>80</v>
      </c>
      <c r="B72" s="17">
        <v>476.85</v>
      </c>
      <c r="C72" s="17">
        <v>476.85</v>
      </c>
      <c r="D72" s="17">
        <v>476.85</v>
      </c>
      <c r="E72" s="17">
        <v>476.85</v>
      </c>
      <c r="F72" s="17">
        <v>476.85</v>
      </c>
      <c r="G72" s="17">
        <v>476.85</v>
      </c>
      <c r="H72" s="17">
        <v>476.85</v>
      </c>
      <c r="I72" s="17">
        <v>476.85</v>
      </c>
      <c r="J72" s="17">
        <v>476.85</v>
      </c>
      <c r="K72" s="17">
        <v>476.85</v>
      </c>
      <c r="L72" s="17">
        <v>476.85</v>
      </c>
      <c r="M72" s="17">
        <v>476.85</v>
      </c>
      <c r="N72" s="23">
        <v>5722.2000000000007</v>
      </c>
    </row>
    <row r="73" spans="1:14" x14ac:dyDescent="0.25">
      <c r="A73" s="16" t="s">
        <v>83</v>
      </c>
      <c r="B73" s="17">
        <v>465.55</v>
      </c>
      <c r="C73" s="17">
        <v>465.55</v>
      </c>
      <c r="D73" s="17">
        <v>465.55</v>
      </c>
      <c r="E73" s="17">
        <v>465.55</v>
      </c>
      <c r="F73" s="17">
        <v>465.55</v>
      </c>
      <c r="G73" s="17">
        <v>465.55</v>
      </c>
      <c r="H73" s="17">
        <v>465.55</v>
      </c>
      <c r="I73" s="17">
        <v>465.55</v>
      </c>
      <c r="J73" s="17">
        <v>465.55</v>
      </c>
      <c r="K73" s="17">
        <v>465.55</v>
      </c>
      <c r="L73" s="17">
        <v>465.55</v>
      </c>
      <c r="M73" s="17">
        <v>465.55</v>
      </c>
      <c r="N73" s="23">
        <v>5586.6000000000013</v>
      </c>
    </row>
    <row r="74" spans="1:14" x14ac:dyDescent="0.25">
      <c r="A74" s="16" t="s">
        <v>86</v>
      </c>
      <c r="B74" s="17">
        <v>449.33</v>
      </c>
      <c r="C74" s="17">
        <v>449.33</v>
      </c>
      <c r="D74" s="17">
        <v>449.33</v>
      </c>
      <c r="E74" s="17">
        <v>449.33</v>
      </c>
      <c r="F74" s="17">
        <v>449.33</v>
      </c>
      <c r="G74" s="17">
        <v>449.33</v>
      </c>
      <c r="H74" s="17">
        <v>449.33</v>
      </c>
      <c r="I74" s="17">
        <v>449.33</v>
      </c>
      <c r="J74" s="17">
        <v>449.33</v>
      </c>
      <c r="K74" s="17">
        <v>449.33</v>
      </c>
      <c r="L74" s="17">
        <v>449.33</v>
      </c>
      <c r="M74" s="17">
        <v>449.33</v>
      </c>
      <c r="N74" s="23">
        <v>5391.96</v>
      </c>
    </row>
    <row r="75" spans="1:14" x14ac:dyDescent="0.25">
      <c r="A75" s="16" t="s">
        <v>91</v>
      </c>
      <c r="B75" s="17">
        <v>164.48000000000002</v>
      </c>
      <c r="C75" s="17">
        <v>165.3</v>
      </c>
      <c r="D75" s="17">
        <v>165.3</v>
      </c>
      <c r="E75" s="17">
        <v>166.79999999999998</v>
      </c>
      <c r="F75" s="17">
        <v>166.79999999999998</v>
      </c>
      <c r="G75" s="17">
        <v>166.79999999999998</v>
      </c>
      <c r="H75" s="17">
        <v>167.58</v>
      </c>
      <c r="I75" s="17">
        <v>167.58</v>
      </c>
      <c r="J75" s="17">
        <v>167.58</v>
      </c>
      <c r="K75" s="17">
        <v>168.67000000000002</v>
      </c>
      <c r="L75" s="17">
        <v>169.54</v>
      </c>
      <c r="M75" s="17">
        <v>170.02</v>
      </c>
      <c r="N75" s="23">
        <v>2006.4499999999998</v>
      </c>
    </row>
    <row r="76" spans="1:14" x14ac:dyDescent="0.25">
      <c r="A76" s="16" t="s">
        <v>102</v>
      </c>
      <c r="B76" s="17">
        <v>226.74</v>
      </c>
      <c r="C76" s="17">
        <v>226.74</v>
      </c>
      <c r="D76" s="17">
        <v>226.74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23">
        <v>680.22</v>
      </c>
    </row>
    <row r="77" spans="1:14" x14ac:dyDescent="0.25">
      <c r="A77" s="16" t="s">
        <v>105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23">
        <v>0</v>
      </c>
    </row>
    <row r="78" spans="1:14" x14ac:dyDescent="0.25">
      <c r="A78" s="16" t="s">
        <v>125</v>
      </c>
      <c r="B78" s="17">
        <v>-8.92</v>
      </c>
      <c r="C78" s="17">
        <v>-8.92</v>
      </c>
      <c r="D78" s="17">
        <v>-8.92</v>
      </c>
      <c r="E78" s="17">
        <v>-8.92</v>
      </c>
      <c r="F78" s="17">
        <v>-8.92</v>
      </c>
      <c r="G78" s="17">
        <v>-8.92</v>
      </c>
      <c r="H78" s="17">
        <v>-8.92</v>
      </c>
      <c r="I78" s="17">
        <v>-8.92</v>
      </c>
      <c r="J78" s="17">
        <v>-8.92</v>
      </c>
      <c r="K78" s="17">
        <v>-8.92</v>
      </c>
      <c r="L78" s="17">
        <v>-8.92</v>
      </c>
      <c r="M78" s="17">
        <v>-8.92</v>
      </c>
      <c r="N78" s="23">
        <v>-107.04</v>
      </c>
    </row>
    <row r="79" spans="1:14" x14ac:dyDescent="0.25">
      <c r="A79" s="16" t="s">
        <v>134</v>
      </c>
      <c r="B79" s="17">
        <v>43.63</v>
      </c>
      <c r="C79" s="17">
        <v>43.85</v>
      </c>
      <c r="D79" s="17">
        <v>43.9</v>
      </c>
      <c r="E79" s="17">
        <v>44.56</v>
      </c>
      <c r="F79" s="17">
        <v>44.64</v>
      </c>
      <c r="G79" s="17">
        <v>44.79</v>
      </c>
      <c r="H79" s="17">
        <v>44.79</v>
      </c>
      <c r="I79" s="17">
        <v>44.79</v>
      </c>
      <c r="J79" s="17">
        <v>44.79</v>
      </c>
      <c r="K79" s="17">
        <v>44.82</v>
      </c>
      <c r="L79" s="17">
        <v>44.88</v>
      </c>
      <c r="M79" s="17">
        <v>44.9</v>
      </c>
      <c r="N79" s="23">
        <v>534.34</v>
      </c>
    </row>
    <row r="80" spans="1:14" x14ac:dyDescent="0.25">
      <c r="A80" s="16" t="s">
        <v>145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23">
        <v>0</v>
      </c>
    </row>
    <row r="81" spans="1:14" x14ac:dyDescent="0.25">
      <c r="A81" s="16" t="s">
        <v>139</v>
      </c>
      <c r="B81" s="17">
        <v>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23">
        <v>0</v>
      </c>
    </row>
    <row r="82" spans="1:14" x14ac:dyDescent="0.25">
      <c r="A82" s="15" t="s">
        <v>191</v>
      </c>
      <c r="B82" s="17">
        <v>6699.2199999999975</v>
      </c>
      <c r="C82" s="17">
        <v>6699.489999999998</v>
      </c>
      <c r="D82" s="17">
        <v>6699.57</v>
      </c>
      <c r="E82" s="17">
        <v>6667.0899999999992</v>
      </c>
      <c r="F82" s="17">
        <v>6657.24</v>
      </c>
      <c r="G82" s="17">
        <v>6476.9399999999987</v>
      </c>
      <c r="H82" s="17">
        <v>6477.2699999999986</v>
      </c>
      <c r="I82" s="17">
        <v>6477.2699999999986</v>
      </c>
      <c r="J82" s="17">
        <v>6423.0099999999984</v>
      </c>
      <c r="K82" s="17">
        <v>6422.1699999999992</v>
      </c>
      <c r="L82" s="17">
        <v>6438.6899999999987</v>
      </c>
      <c r="M82" s="17">
        <v>6491.8399999999992</v>
      </c>
      <c r="N82" s="23">
        <v>78629.800000000017</v>
      </c>
    </row>
    <row r="83" spans="1:14" x14ac:dyDescent="0.25">
      <c r="A83" s="16" t="s">
        <v>52</v>
      </c>
      <c r="B83" s="17">
        <v>93.96</v>
      </c>
      <c r="C83" s="17">
        <v>93.96</v>
      </c>
      <c r="D83" s="17">
        <v>93.96</v>
      </c>
      <c r="E83" s="17">
        <v>93.96</v>
      </c>
      <c r="F83" s="17">
        <v>93.96</v>
      </c>
      <c r="G83" s="17">
        <v>93.96</v>
      </c>
      <c r="H83" s="17">
        <v>93.96</v>
      </c>
      <c r="I83" s="17">
        <v>93.96</v>
      </c>
      <c r="J83" s="17">
        <v>93.96</v>
      </c>
      <c r="K83" s="17">
        <v>93.96</v>
      </c>
      <c r="L83" s="17">
        <v>93.96</v>
      </c>
      <c r="M83" s="17">
        <v>93.96</v>
      </c>
      <c r="N83" s="23">
        <v>1127.5200000000002</v>
      </c>
    </row>
    <row r="84" spans="1:14" x14ac:dyDescent="0.25">
      <c r="A84" s="16" t="s">
        <v>62</v>
      </c>
      <c r="B84" s="17">
        <v>809.73</v>
      </c>
      <c r="C84" s="17">
        <v>809.73</v>
      </c>
      <c r="D84" s="17">
        <v>809.73</v>
      </c>
      <c r="E84" s="17">
        <v>809.73</v>
      </c>
      <c r="F84" s="17">
        <v>809.73</v>
      </c>
      <c r="G84" s="17">
        <v>809.73</v>
      </c>
      <c r="H84" s="17">
        <v>809.73</v>
      </c>
      <c r="I84" s="17">
        <v>809.73</v>
      </c>
      <c r="J84" s="17">
        <v>809.73</v>
      </c>
      <c r="K84" s="17">
        <v>809.73</v>
      </c>
      <c r="L84" s="17">
        <v>809.73</v>
      </c>
      <c r="M84" s="17">
        <v>809.73</v>
      </c>
      <c r="N84" s="23">
        <v>9716.7599999999984</v>
      </c>
    </row>
    <row r="85" spans="1:14" x14ac:dyDescent="0.25">
      <c r="A85" s="16" t="s">
        <v>65</v>
      </c>
      <c r="B85" s="17">
        <v>1660.87</v>
      </c>
      <c r="C85" s="17">
        <v>1660.87</v>
      </c>
      <c r="D85" s="17">
        <v>1660.87</v>
      </c>
      <c r="E85" s="17">
        <v>1627.63</v>
      </c>
      <c r="F85" s="17">
        <v>1627.63</v>
      </c>
      <c r="G85" s="17">
        <v>1627.63</v>
      </c>
      <c r="H85" s="17">
        <v>1627.63</v>
      </c>
      <c r="I85" s="17">
        <v>1627.63</v>
      </c>
      <c r="J85" s="17">
        <v>1627.63</v>
      </c>
      <c r="K85" s="17">
        <v>1627.63</v>
      </c>
      <c r="L85" s="17">
        <v>1627.63</v>
      </c>
      <c r="M85" s="17">
        <v>1627.63</v>
      </c>
      <c r="N85" s="23">
        <v>19631.280000000006</v>
      </c>
    </row>
    <row r="86" spans="1:14" x14ac:dyDescent="0.25">
      <c r="A86" s="16" t="s">
        <v>71</v>
      </c>
      <c r="B86" s="17">
        <v>1358.47</v>
      </c>
      <c r="C86" s="17">
        <v>1358.47</v>
      </c>
      <c r="D86" s="17">
        <v>1358.47</v>
      </c>
      <c r="E86" s="17">
        <v>1358.47</v>
      </c>
      <c r="F86" s="17">
        <v>1358.47</v>
      </c>
      <c r="G86" s="17">
        <v>1358.47</v>
      </c>
      <c r="H86" s="17">
        <v>1358.47</v>
      </c>
      <c r="I86" s="17">
        <v>1358.47</v>
      </c>
      <c r="J86" s="17">
        <v>1358.47</v>
      </c>
      <c r="K86" s="17">
        <v>1358.47</v>
      </c>
      <c r="L86" s="17">
        <v>1358.47</v>
      </c>
      <c r="M86" s="17">
        <v>1358.47</v>
      </c>
      <c r="N86" s="23">
        <v>16301.639999999998</v>
      </c>
    </row>
    <row r="87" spans="1:14" x14ac:dyDescent="0.25">
      <c r="A87" s="16" t="s">
        <v>74</v>
      </c>
      <c r="B87" s="17">
        <v>24.22</v>
      </c>
      <c r="C87" s="17">
        <v>24.22</v>
      </c>
      <c r="D87" s="17">
        <v>24.22</v>
      </c>
      <c r="E87" s="17">
        <v>24.22</v>
      </c>
      <c r="F87" s="17">
        <v>24.22</v>
      </c>
      <c r="G87" s="17">
        <v>24.22</v>
      </c>
      <c r="H87" s="17">
        <v>24.22</v>
      </c>
      <c r="I87" s="17">
        <v>24.22</v>
      </c>
      <c r="J87" s="17">
        <v>24.22</v>
      </c>
      <c r="K87" s="17">
        <v>24.22</v>
      </c>
      <c r="L87" s="17">
        <v>40.72</v>
      </c>
      <c r="M87" s="17">
        <v>40.72</v>
      </c>
      <c r="N87" s="23">
        <v>323.64</v>
      </c>
    </row>
    <row r="88" spans="1:14" x14ac:dyDescent="0.25">
      <c r="A88" s="16" t="s">
        <v>77</v>
      </c>
      <c r="B88" s="17">
        <v>34.450000000000003</v>
      </c>
      <c r="C88" s="17">
        <v>34.450000000000003</v>
      </c>
      <c r="D88" s="17">
        <v>34.51</v>
      </c>
      <c r="E88" s="17">
        <v>34.51</v>
      </c>
      <c r="F88" s="17">
        <v>34.51</v>
      </c>
      <c r="G88" s="17">
        <v>34.51</v>
      </c>
      <c r="H88" s="17">
        <v>34.840000000000003</v>
      </c>
      <c r="I88" s="17">
        <v>34.840000000000003</v>
      </c>
      <c r="J88" s="17">
        <v>34.840000000000003</v>
      </c>
      <c r="K88" s="17">
        <v>34.840000000000003</v>
      </c>
      <c r="L88" s="17">
        <v>34.840000000000003</v>
      </c>
      <c r="M88" s="17">
        <v>35.090000000000003</v>
      </c>
      <c r="N88" s="23">
        <v>416.23000000000013</v>
      </c>
    </row>
    <row r="89" spans="1:14" x14ac:dyDescent="0.25">
      <c r="A89" s="16" t="s">
        <v>86</v>
      </c>
      <c r="B89" s="17">
        <v>882.61</v>
      </c>
      <c r="C89" s="17">
        <v>882.61</v>
      </c>
      <c r="D89" s="17">
        <v>882.61</v>
      </c>
      <c r="E89" s="17">
        <v>882.61</v>
      </c>
      <c r="F89" s="17">
        <v>882.61</v>
      </c>
      <c r="G89" s="17">
        <v>882.61</v>
      </c>
      <c r="H89" s="17">
        <v>882.61</v>
      </c>
      <c r="I89" s="17">
        <v>882.61</v>
      </c>
      <c r="J89" s="17">
        <v>882.61</v>
      </c>
      <c r="K89" s="17">
        <v>882.61</v>
      </c>
      <c r="L89" s="17">
        <v>882.61</v>
      </c>
      <c r="M89" s="17">
        <v>882.61</v>
      </c>
      <c r="N89" s="23">
        <v>10591.32</v>
      </c>
    </row>
    <row r="90" spans="1:14" x14ac:dyDescent="0.25">
      <c r="A90" s="16" t="s">
        <v>91</v>
      </c>
      <c r="B90" s="17">
        <v>660.48</v>
      </c>
      <c r="C90" s="17">
        <v>660.48</v>
      </c>
      <c r="D90" s="17">
        <v>660.48</v>
      </c>
      <c r="E90" s="17">
        <v>660.98</v>
      </c>
      <c r="F90" s="17">
        <v>661.43</v>
      </c>
      <c r="G90" s="17">
        <v>661.57999999999993</v>
      </c>
      <c r="H90" s="17">
        <v>661.57999999999993</v>
      </c>
      <c r="I90" s="17">
        <v>661.57999999999993</v>
      </c>
      <c r="J90" s="17">
        <v>661.57999999999993</v>
      </c>
      <c r="K90" s="17">
        <v>661.57999999999993</v>
      </c>
      <c r="L90" s="17">
        <v>661.57999999999993</v>
      </c>
      <c r="M90" s="17">
        <v>661.57999999999993</v>
      </c>
      <c r="N90" s="23">
        <v>7934.91</v>
      </c>
    </row>
    <row r="91" spans="1:14" x14ac:dyDescent="0.25">
      <c r="A91" s="16" t="s">
        <v>96</v>
      </c>
      <c r="B91" s="17">
        <v>55.87</v>
      </c>
      <c r="C91" s="17">
        <v>55.87</v>
      </c>
      <c r="D91" s="17">
        <v>55.87</v>
      </c>
      <c r="E91" s="17">
        <v>55.87</v>
      </c>
      <c r="F91" s="17">
        <v>55.87</v>
      </c>
      <c r="G91" s="17">
        <v>55.87</v>
      </c>
      <c r="H91" s="17">
        <v>55.87</v>
      </c>
      <c r="I91" s="17">
        <v>55.87</v>
      </c>
      <c r="J91" s="17">
        <v>55.87</v>
      </c>
      <c r="K91" s="17">
        <v>55.87</v>
      </c>
      <c r="L91" s="17">
        <v>55.87</v>
      </c>
      <c r="M91" s="17">
        <v>55.87</v>
      </c>
      <c r="N91" s="23">
        <v>670.43999999999994</v>
      </c>
    </row>
    <row r="92" spans="1:14" x14ac:dyDescent="0.25">
      <c r="A92" s="16" t="s">
        <v>99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23">
        <v>0</v>
      </c>
    </row>
    <row r="93" spans="1:14" x14ac:dyDescent="0.25">
      <c r="A93" s="16" t="s">
        <v>102</v>
      </c>
      <c r="B93" s="17">
        <v>190.84</v>
      </c>
      <c r="C93" s="17">
        <v>190.84</v>
      </c>
      <c r="D93" s="17">
        <v>190.84</v>
      </c>
      <c r="E93" s="17">
        <v>190.84</v>
      </c>
      <c r="F93" s="17">
        <v>180.51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23">
        <v>943.87</v>
      </c>
    </row>
    <row r="94" spans="1:14" x14ac:dyDescent="0.25">
      <c r="A94" s="16" t="s">
        <v>108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23">
        <v>0</v>
      </c>
    </row>
    <row r="95" spans="1:14" x14ac:dyDescent="0.25">
      <c r="A95" s="16" t="s">
        <v>112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23">
        <v>0</v>
      </c>
    </row>
    <row r="96" spans="1:14" x14ac:dyDescent="0.25">
      <c r="A96" s="16" t="s">
        <v>117</v>
      </c>
      <c r="B96" s="17">
        <v>7.69</v>
      </c>
      <c r="C96" s="17">
        <v>7.69</v>
      </c>
      <c r="D96" s="17">
        <v>7.69</v>
      </c>
      <c r="E96" s="17">
        <v>7.69</v>
      </c>
      <c r="F96" s="17">
        <v>7.69</v>
      </c>
      <c r="G96" s="17">
        <v>7.69</v>
      </c>
      <c r="H96" s="17">
        <v>7.69</v>
      </c>
      <c r="I96" s="17">
        <v>7.69</v>
      </c>
      <c r="J96" s="17">
        <v>7.69</v>
      </c>
      <c r="K96" s="17">
        <v>7.69</v>
      </c>
      <c r="L96" s="17">
        <v>7.69</v>
      </c>
      <c r="M96" s="17">
        <v>7.69</v>
      </c>
      <c r="N96" s="23">
        <v>92.279999999999987</v>
      </c>
    </row>
    <row r="97" spans="1:14" x14ac:dyDescent="0.25">
      <c r="A97" s="16" t="s">
        <v>122</v>
      </c>
      <c r="B97" s="22">
        <v>-182.42</v>
      </c>
      <c r="C97" s="22">
        <v>-182.42</v>
      </c>
      <c r="D97" s="22">
        <v>-182.42</v>
      </c>
      <c r="E97" s="22">
        <v>-182.42</v>
      </c>
      <c r="F97" s="22">
        <v>-182.42</v>
      </c>
      <c r="G97" s="22">
        <v>-182.42</v>
      </c>
      <c r="H97" s="22">
        <v>-182.42</v>
      </c>
      <c r="I97" s="22">
        <v>-182.42</v>
      </c>
      <c r="J97" s="22">
        <v>-182.42</v>
      </c>
      <c r="K97" s="22">
        <v>-182.42</v>
      </c>
      <c r="L97" s="22">
        <v>-182.42</v>
      </c>
      <c r="M97" s="22">
        <v>6264.82</v>
      </c>
      <c r="N97" s="26">
        <v>4258.1999999999989</v>
      </c>
    </row>
    <row r="98" spans="1:14" x14ac:dyDescent="0.25">
      <c r="A98" s="16" t="s">
        <v>125</v>
      </c>
      <c r="B98" s="17">
        <v>104.78999999999999</v>
      </c>
      <c r="C98" s="17">
        <v>104.78999999999999</v>
      </c>
      <c r="D98" s="17">
        <v>104.78999999999999</v>
      </c>
      <c r="E98" s="17">
        <v>104.78999999999999</v>
      </c>
      <c r="F98" s="17">
        <v>104.78999999999999</v>
      </c>
      <c r="G98" s="17">
        <v>104.78999999999999</v>
      </c>
      <c r="H98" s="17">
        <v>104.78999999999999</v>
      </c>
      <c r="I98" s="17">
        <v>104.78999999999999</v>
      </c>
      <c r="J98" s="17">
        <v>50.53</v>
      </c>
      <c r="K98" s="17">
        <v>49.67</v>
      </c>
      <c r="L98" s="17">
        <v>49.67</v>
      </c>
      <c r="M98" s="17">
        <v>-8250.4499999999989</v>
      </c>
      <c r="N98" s="23">
        <v>-7262.2599999999993</v>
      </c>
    </row>
    <row r="99" spans="1:14" x14ac:dyDescent="0.25">
      <c r="A99" s="16" t="s">
        <v>128</v>
      </c>
      <c r="B99" s="17">
        <v>628.94000000000005</v>
      </c>
      <c r="C99" s="17">
        <v>629.21</v>
      </c>
      <c r="D99" s="17">
        <v>629.23</v>
      </c>
      <c r="E99" s="17">
        <v>629.49</v>
      </c>
      <c r="F99" s="17">
        <v>629.5200000000001</v>
      </c>
      <c r="G99" s="17">
        <v>629.58000000000004</v>
      </c>
      <c r="H99" s="17">
        <v>629.58000000000004</v>
      </c>
      <c r="I99" s="17">
        <v>629.58000000000004</v>
      </c>
      <c r="J99" s="17">
        <v>629.58000000000004</v>
      </c>
      <c r="K99" s="17">
        <v>629.6</v>
      </c>
      <c r="L99" s="17">
        <v>629.62</v>
      </c>
      <c r="M99" s="17">
        <v>629.63</v>
      </c>
      <c r="N99" s="23">
        <v>7553.56</v>
      </c>
    </row>
    <row r="100" spans="1:14" x14ac:dyDescent="0.25">
      <c r="A100" s="16" t="s">
        <v>131</v>
      </c>
      <c r="B100" s="17">
        <v>-1.1000000000000001</v>
      </c>
      <c r="C100" s="17">
        <v>-1.1000000000000001</v>
      </c>
      <c r="D100" s="17">
        <v>-1.1000000000000001</v>
      </c>
      <c r="E100" s="17">
        <v>-1.1000000000000001</v>
      </c>
      <c r="F100" s="17">
        <v>-1.1000000000000001</v>
      </c>
      <c r="G100" s="17">
        <v>-1.1000000000000001</v>
      </c>
      <c r="H100" s="17">
        <v>-1.1000000000000001</v>
      </c>
      <c r="I100" s="17">
        <v>-1.1000000000000001</v>
      </c>
      <c r="J100" s="17">
        <v>-1.1000000000000001</v>
      </c>
      <c r="K100" s="17">
        <v>-1.1000000000000001</v>
      </c>
      <c r="L100" s="17">
        <v>-1.1000000000000001</v>
      </c>
      <c r="M100" s="17">
        <v>1904.67</v>
      </c>
      <c r="N100" s="23">
        <v>1892.5700000000002</v>
      </c>
    </row>
    <row r="101" spans="1:14" x14ac:dyDescent="0.25">
      <c r="A101" s="16" t="s">
        <v>134</v>
      </c>
      <c r="B101" s="22">
        <v>11.1</v>
      </c>
      <c r="C101" s="22">
        <v>11.1</v>
      </c>
      <c r="D101" s="22">
        <v>11.1</v>
      </c>
      <c r="E101" s="22">
        <v>11.1</v>
      </c>
      <c r="F101" s="22">
        <v>11.1</v>
      </c>
      <c r="G101" s="22">
        <v>11.1</v>
      </c>
      <c r="H101" s="22">
        <v>11.1</v>
      </c>
      <c r="I101" s="22">
        <v>11.1</v>
      </c>
      <c r="J101" s="22">
        <v>11.1</v>
      </c>
      <c r="K101" s="22">
        <v>11.1</v>
      </c>
      <c r="L101" s="22">
        <v>11.1</v>
      </c>
      <c r="M101" s="22">
        <v>11.1</v>
      </c>
      <c r="N101" s="26">
        <v>133.19999999999996</v>
      </c>
    </row>
    <row r="102" spans="1:14" x14ac:dyDescent="0.25">
      <c r="A102" s="16" t="s">
        <v>145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23">
        <v>0</v>
      </c>
    </row>
    <row r="103" spans="1:14" x14ac:dyDescent="0.25">
      <c r="A103" s="16" t="s">
        <v>136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23">
        <v>0</v>
      </c>
    </row>
    <row r="104" spans="1:14" x14ac:dyDescent="0.25">
      <c r="A104" s="16" t="s">
        <v>139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23">
        <v>0</v>
      </c>
    </row>
    <row r="105" spans="1:14" x14ac:dyDescent="0.25">
      <c r="A105" s="16" t="s">
        <v>213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23">
        <v>0</v>
      </c>
    </row>
    <row r="106" spans="1:14" x14ac:dyDescent="0.25">
      <c r="A106" s="16" t="s">
        <v>142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23">
        <v>0</v>
      </c>
    </row>
    <row r="107" spans="1:14" x14ac:dyDescent="0.25">
      <c r="A107" s="16" t="s">
        <v>218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23">
        <v>0</v>
      </c>
    </row>
    <row r="108" spans="1:14" x14ac:dyDescent="0.25">
      <c r="A108" s="16" t="s">
        <v>148</v>
      </c>
      <c r="B108" s="17">
        <v>131.49</v>
      </c>
      <c r="C108" s="17">
        <v>131.49</v>
      </c>
      <c r="D108" s="17">
        <v>131.49</v>
      </c>
      <c r="E108" s="17">
        <v>131.49</v>
      </c>
      <c r="F108" s="17">
        <v>131.49</v>
      </c>
      <c r="G108" s="17">
        <v>131.49</v>
      </c>
      <c r="H108" s="17">
        <v>131.49</v>
      </c>
      <c r="I108" s="17">
        <v>131.49</v>
      </c>
      <c r="J108" s="17">
        <v>131.49</v>
      </c>
      <c r="K108" s="17">
        <v>131.49</v>
      </c>
      <c r="L108" s="17">
        <v>131.49</v>
      </c>
      <c r="M108" s="17">
        <v>131.49</v>
      </c>
      <c r="N108" s="23">
        <v>1577.88</v>
      </c>
    </row>
    <row r="109" spans="1:14" x14ac:dyDescent="0.25">
      <c r="A109" s="16" t="s">
        <v>151</v>
      </c>
      <c r="B109" s="17">
        <v>247.83</v>
      </c>
      <c r="C109" s="17">
        <v>247.83</v>
      </c>
      <c r="D109" s="17">
        <v>247.83</v>
      </c>
      <c r="E109" s="17">
        <v>247.83</v>
      </c>
      <c r="F109" s="17">
        <v>247.83</v>
      </c>
      <c r="G109" s="17">
        <v>247.83</v>
      </c>
      <c r="H109" s="17">
        <v>247.83</v>
      </c>
      <c r="I109" s="17">
        <v>247.83</v>
      </c>
      <c r="J109" s="17">
        <v>247.83</v>
      </c>
      <c r="K109" s="17">
        <v>247.83</v>
      </c>
      <c r="L109" s="17">
        <v>247.83</v>
      </c>
      <c r="M109" s="17">
        <v>247.83</v>
      </c>
      <c r="N109" s="23">
        <v>2973.9599999999996</v>
      </c>
    </row>
    <row r="110" spans="1:14" x14ac:dyDescent="0.25">
      <c r="A110" s="16" t="s">
        <v>159</v>
      </c>
      <c r="B110" s="17">
        <v>-20.599999999999994</v>
      </c>
      <c r="C110" s="17">
        <v>-20.599999999999994</v>
      </c>
      <c r="D110" s="17">
        <v>-20.599999999999994</v>
      </c>
      <c r="E110" s="17">
        <v>-20.599999999999994</v>
      </c>
      <c r="F110" s="17">
        <v>-20.599999999999994</v>
      </c>
      <c r="G110" s="17">
        <v>-20.599999999999994</v>
      </c>
      <c r="H110" s="17">
        <v>-20.599999999999994</v>
      </c>
      <c r="I110" s="17">
        <v>-20.599999999999994</v>
      </c>
      <c r="J110" s="17">
        <v>-20.599999999999994</v>
      </c>
      <c r="K110" s="17">
        <v>-20.599999999999994</v>
      </c>
      <c r="L110" s="17">
        <v>-20.599999999999994</v>
      </c>
      <c r="M110" s="17">
        <v>-20.599999999999994</v>
      </c>
      <c r="N110" s="23">
        <v>-247.19999999999993</v>
      </c>
    </row>
    <row r="111" spans="1:14" x14ac:dyDescent="0.25">
      <c r="A111" s="15" t="s">
        <v>225</v>
      </c>
      <c r="B111" s="17">
        <v>727058.20999999985</v>
      </c>
      <c r="C111" s="17">
        <v>728304.21999999986</v>
      </c>
      <c r="D111" s="17">
        <v>794583.80999999982</v>
      </c>
      <c r="E111" s="17">
        <v>762689.3899999999</v>
      </c>
      <c r="F111" s="17">
        <v>767897.48999999987</v>
      </c>
      <c r="G111" s="17">
        <v>771389.12</v>
      </c>
      <c r="H111" s="17">
        <v>779460.05999999994</v>
      </c>
      <c r="I111" s="17">
        <v>777491.83999999985</v>
      </c>
      <c r="J111" s="17">
        <v>785974.7799999998</v>
      </c>
      <c r="K111" s="17">
        <v>788452.5699999996</v>
      </c>
      <c r="L111" s="17">
        <v>791216.59999999974</v>
      </c>
      <c r="M111" s="17">
        <v>796478.56999999983</v>
      </c>
      <c r="N111" s="23">
        <v>9270996.6599999983</v>
      </c>
    </row>
    <row r="112" spans="1:14" x14ac:dyDescent="0.25">
      <c r="A112" s="16" t="s">
        <v>188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23">
        <v>0</v>
      </c>
    </row>
    <row r="113" spans="1:14" x14ac:dyDescent="0.25">
      <c r="A113" s="16" t="s">
        <v>224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23">
        <v>0</v>
      </c>
    </row>
    <row r="114" spans="1:14" x14ac:dyDescent="0.25">
      <c r="A114" s="16" t="s">
        <v>48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23">
        <v>0</v>
      </c>
    </row>
    <row r="115" spans="1:14" x14ac:dyDescent="0.25">
      <c r="A115" s="16" t="s">
        <v>56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23">
        <v>0</v>
      </c>
    </row>
    <row r="116" spans="1:14" x14ac:dyDescent="0.25">
      <c r="A116" s="16" t="s">
        <v>52</v>
      </c>
      <c r="B116" s="17">
        <v>59.17</v>
      </c>
      <c r="C116" s="17">
        <v>59.17</v>
      </c>
      <c r="D116" s="17">
        <v>59.17</v>
      </c>
      <c r="E116" s="17">
        <v>59.17</v>
      </c>
      <c r="F116" s="17">
        <v>59.17</v>
      </c>
      <c r="G116" s="17">
        <v>59.17</v>
      </c>
      <c r="H116" s="17">
        <v>59.17</v>
      </c>
      <c r="I116" s="17">
        <v>59.17</v>
      </c>
      <c r="J116" s="17">
        <v>59.17</v>
      </c>
      <c r="K116" s="17">
        <v>59.17</v>
      </c>
      <c r="L116" s="17">
        <v>59.17</v>
      </c>
      <c r="M116" s="17">
        <v>59.17</v>
      </c>
      <c r="N116" s="23">
        <v>710.04</v>
      </c>
    </row>
    <row r="117" spans="1:14" x14ac:dyDescent="0.25">
      <c r="A117" s="16" t="s">
        <v>59</v>
      </c>
      <c r="B117" s="17">
        <v>1436.2700000000002</v>
      </c>
      <c r="C117" s="17">
        <v>1465.3400000000001</v>
      </c>
      <c r="D117" s="17">
        <v>1465.3400000000001</v>
      </c>
      <c r="E117" s="17">
        <v>1465.3400000000001</v>
      </c>
      <c r="F117" s="17">
        <v>1465.3400000000001</v>
      </c>
      <c r="G117" s="17">
        <v>1465.3400000000001</v>
      </c>
      <c r="H117" s="17">
        <v>1465.34</v>
      </c>
      <c r="I117" s="17">
        <v>1026.04</v>
      </c>
      <c r="J117" s="17">
        <v>1026.04</v>
      </c>
      <c r="K117" s="17">
        <v>1026.04</v>
      </c>
      <c r="L117" s="17">
        <v>1026.04</v>
      </c>
      <c r="M117" s="17">
        <v>1026.04</v>
      </c>
      <c r="N117" s="23">
        <v>15358.510000000006</v>
      </c>
    </row>
    <row r="118" spans="1:14" x14ac:dyDescent="0.25">
      <c r="A118" s="16" t="s">
        <v>62</v>
      </c>
      <c r="B118" s="17">
        <v>127240.05</v>
      </c>
      <c r="C118" s="17">
        <v>127485.70000000001</v>
      </c>
      <c r="D118" s="17">
        <v>141238.20000000001</v>
      </c>
      <c r="E118" s="17">
        <v>134071.15</v>
      </c>
      <c r="F118" s="17">
        <v>134417.32</v>
      </c>
      <c r="G118" s="17">
        <v>135259.88999999998</v>
      </c>
      <c r="H118" s="17">
        <v>137029.63</v>
      </c>
      <c r="I118" s="17">
        <v>136107.65</v>
      </c>
      <c r="J118" s="17">
        <v>136290.69</v>
      </c>
      <c r="K118" s="17">
        <v>137145.58000000002</v>
      </c>
      <c r="L118" s="17">
        <v>137595.63</v>
      </c>
      <c r="M118" s="17">
        <v>137520.04999999999</v>
      </c>
      <c r="N118" s="23">
        <v>1621401.5399999998</v>
      </c>
    </row>
    <row r="119" spans="1:14" x14ac:dyDescent="0.25">
      <c r="A119" s="16" t="s">
        <v>65</v>
      </c>
      <c r="B119" s="17">
        <v>69761.37</v>
      </c>
      <c r="C119" s="17">
        <v>69848.759999999995</v>
      </c>
      <c r="D119" s="17">
        <v>71658.22</v>
      </c>
      <c r="E119" s="17">
        <v>70762.209999999992</v>
      </c>
      <c r="F119" s="17">
        <v>71117.48</v>
      </c>
      <c r="G119" s="17">
        <v>71423.08</v>
      </c>
      <c r="H119" s="17">
        <v>71414.8</v>
      </c>
      <c r="I119" s="17">
        <v>71782.97</v>
      </c>
      <c r="J119" s="17">
        <v>71704.31</v>
      </c>
      <c r="K119" s="17">
        <v>71603.25</v>
      </c>
      <c r="L119" s="17">
        <v>71606.2</v>
      </c>
      <c r="M119" s="17">
        <v>71674.44</v>
      </c>
      <c r="N119" s="23">
        <v>854357.08999999985</v>
      </c>
    </row>
    <row r="120" spans="1:14" x14ac:dyDescent="0.25">
      <c r="A120" s="16" t="s">
        <v>68</v>
      </c>
      <c r="B120" s="17">
        <v>156816.06000000003</v>
      </c>
      <c r="C120" s="17">
        <v>157269.02000000002</v>
      </c>
      <c r="D120" s="17">
        <v>157908.13</v>
      </c>
      <c r="E120" s="17">
        <v>159368.13</v>
      </c>
      <c r="F120" s="17">
        <v>159456.09000000003</v>
      </c>
      <c r="G120" s="17">
        <v>159567.64000000001</v>
      </c>
      <c r="H120" s="17">
        <v>162317.82999999999</v>
      </c>
      <c r="I120" s="17">
        <v>162715.51999999999</v>
      </c>
      <c r="J120" s="17">
        <v>168264.91</v>
      </c>
      <c r="K120" s="17">
        <v>168526.80999999997</v>
      </c>
      <c r="L120" s="17">
        <v>168657.61</v>
      </c>
      <c r="M120" s="17">
        <v>169440.88999999998</v>
      </c>
      <c r="N120" s="23">
        <v>1950308.64</v>
      </c>
    </row>
    <row r="121" spans="1:14" x14ac:dyDescent="0.25">
      <c r="A121" s="16" t="s">
        <v>71</v>
      </c>
      <c r="B121" s="17">
        <v>4064.12</v>
      </c>
      <c r="C121" s="17">
        <v>4064.12</v>
      </c>
      <c r="D121" s="17">
        <v>4381.17</v>
      </c>
      <c r="E121" s="17">
        <v>4330.6400000000003</v>
      </c>
      <c r="F121" s="17">
        <v>4371.8200000000006</v>
      </c>
      <c r="G121" s="17">
        <v>4380.53</v>
      </c>
      <c r="H121" s="17">
        <v>4380.54</v>
      </c>
      <c r="I121" s="17">
        <v>4380.54</v>
      </c>
      <c r="J121" s="17">
        <v>4380.54</v>
      </c>
      <c r="K121" s="17">
        <v>4380.54</v>
      </c>
      <c r="L121" s="17">
        <v>4380.54</v>
      </c>
      <c r="M121" s="17">
        <v>4380.54</v>
      </c>
      <c r="N121" s="23">
        <v>51875.64</v>
      </c>
    </row>
    <row r="122" spans="1:14" x14ac:dyDescent="0.25">
      <c r="A122" s="16" t="s">
        <v>74</v>
      </c>
      <c r="B122" s="17">
        <v>15790.300000000001</v>
      </c>
      <c r="C122" s="17">
        <v>15818.230000000001</v>
      </c>
      <c r="D122" s="17">
        <v>15835.890000000001</v>
      </c>
      <c r="E122" s="17">
        <v>15835.890000000001</v>
      </c>
      <c r="F122" s="17">
        <v>15906.380000000001</v>
      </c>
      <c r="G122" s="17">
        <v>15906.380000000001</v>
      </c>
      <c r="H122" s="17">
        <v>15906.38</v>
      </c>
      <c r="I122" s="17">
        <v>15906.38</v>
      </c>
      <c r="J122" s="17">
        <v>15906.38</v>
      </c>
      <c r="K122" s="17">
        <v>15906.38</v>
      </c>
      <c r="L122" s="17">
        <v>15906.38</v>
      </c>
      <c r="M122" s="17">
        <v>15906.38</v>
      </c>
      <c r="N122" s="23">
        <v>190531.35000000003</v>
      </c>
    </row>
    <row r="123" spans="1:14" x14ac:dyDescent="0.25">
      <c r="A123" s="16" t="s">
        <v>77</v>
      </c>
      <c r="B123" s="17">
        <v>77049.950000000012</v>
      </c>
      <c r="C123" s="17">
        <v>77546.05</v>
      </c>
      <c r="D123" s="17">
        <v>88464.05</v>
      </c>
      <c r="E123" s="17">
        <v>82839.199999999997</v>
      </c>
      <c r="F123" s="17">
        <v>83828.489999999991</v>
      </c>
      <c r="G123" s="17">
        <v>85062.75</v>
      </c>
      <c r="H123" s="17">
        <v>86295.12</v>
      </c>
      <c r="I123" s="17">
        <v>87076.2</v>
      </c>
      <c r="J123" s="17">
        <v>88151.58</v>
      </c>
      <c r="K123" s="17">
        <v>88865.67</v>
      </c>
      <c r="L123" s="17">
        <v>90182.700000000012</v>
      </c>
      <c r="M123" s="17">
        <v>91204.84</v>
      </c>
      <c r="N123" s="23">
        <v>1026566.6</v>
      </c>
    </row>
    <row r="124" spans="1:14" x14ac:dyDescent="0.25">
      <c r="A124" s="16" t="s">
        <v>80</v>
      </c>
      <c r="B124" s="17">
        <v>12288.35</v>
      </c>
      <c r="C124" s="17">
        <v>12315.210000000001</v>
      </c>
      <c r="D124" s="17">
        <v>12340.84</v>
      </c>
      <c r="E124" s="17">
        <v>12288.449999999999</v>
      </c>
      <c r="F124" s="17">
        <v>12288.449999999999</v>
      </c>
      <c r="G124" s="17">
        <v>12288.08</v>
      </c>
      <c r="H124" s="17">
        <v>12398.67</v>
      </c>
      <c r="I124" s="17">
        <v>9106.8300000000017</v>
      </c>
      <c r="J124" s="17">
        <v>9106.9599999999991</v>
      </c>
      <c r="K124" s="17">
        <v>9106.9599999999991</v>
      </c>
      <c r="L124" s="17">
        <v>9106.98</v>
      </c>
      <c r="M124" s="17">
        <v>9106.98</v>
      </c>
      <c r="N124" s="23">
        <v>131742.75999999998</v>
      </c>
    </row>
    <row r="125" spans="1:14" x14ac:dyDescent="0.25">
      <c r="A125" s="16" t="s">
        <v>83</v>
      </c>
      <c r="B125" s="17">
        <v>61040.38</v>
      </c>
      <c r="C125" s="17">
        <v>61683.09</v>
      </c>
      <c r="D125" s="17">
        <v>62787.47</v>
      </c>
      <c r="E125" s="17">
        <v>66078.16</v>
      </c>
      <c r="F125" s="17">
        <v>66872.14</v>
      </c>
      <c r="G125" s="17">
        <v>67911.209999999992</v>
      </c>
      <c r="H125" s="17">
        <v>68881.600000000006</v>
      </c>
      <c r="I125" s="17">
        <v>70406.080000000002</v>
      </c>
      <c r="J125" s="17">
        <v>71598.83</v>
      </c>
      <c r="K125" s="17">
        <v>72983.64</v>
      </c>
      <c r="L125" s="17">
        <v>73482.739999999991</v>
      </c>
      <c r="M125" s="17">
        <v>74776.2</v>
      </c>
      <c r="N125" s="23">
        <v>818501.5399999998</v>
      </c>
    </row>
    <row r="126" spans="1:14" x14ac:dyDescent="0.25">
      <c r="A126" s="16" t="s">
        <v>86</v>
      </c>
      <c r="B126" s="17">
        <v>37912.11</v>
      </c>
      <c r="C126" s="17">
        <v>38120.160000000003</v>
      </c>
      <c r="D126" s="17">
        <v>47800.72</v>
      </c>
      <c r="E126" s="17">
        <v>43077.380000000005</v>
      </c>
      <c r="F126" s="17">
        <v>43737.85</v>
      </c>
      <c r="G126" s="17">
        <v>44061.93</v>
      </c>
      <c r="H126" s="17">
        <v>44694.47</v>
      </c>
      <c r="I126" s="17">
        <v>45340.53</v>
      </c>
      <c r="J126" s="17">
        <v>45426.45</v>
      </c>
      <c r="K126" s="17">
        <v>45538.329999999994</v>
      </c>
      <c r="L126" s="17">
        <v>45794.65</v>
      </c>
      <c r="M126" s="17">
        <v>46017.4</v>
      </c>
      <c r="N126" s="23">
        <v>527521.9800000001</v>
      </c>
    </row>
    <row r="127" spans="1:14" x14ac:dyDescent="0.25">
      <c r="A127" s="16" t="s">
        <v>91</v>
      </c>
      <c r="B127" s="17">
        <v>27621.849999999995</v>
      </c>
      <c r="C127" s="17">
        <v>27749.19</v>
      </c>
      <c r="D127" s="17">
        <v>32051.699999999997</v>
      </c>
      <c r="E127" s="17">
        <v>29741.95</v>
      </c>
      <c r="F127" s="17">
        <v>30386.519999999997</v>
      </c>
      <c r="G127" s="17">
        <v>30279.66</v>
      </c>
      <c r="H127" s="17">
        <v>30610.430000000004</v>
      </c>
      <c r="I127" s="17">
        <v>30877.34</v>
      </c>
      <c r="J127" s="17">
        <v>31283.079999999998</v>
      </c>
      <c r="K127" s="17">
        <v>31645.429999999997</v>
      </c>
      <c r="L127" s="17">
        <v>31978.550000000003</v>
      </c>
      <c r="M127" s="17">
        <v>32223.68</v>
      </c>
      <c r="N127" s="23">
        <v>366449.37999999995</v>
      </c>
    </row>
    <row r="128" spans="1:14" x14ac:dyDescent="0.25">
      <c r="A128" s="16" t="s">
        <v>96</v>
      </c>
      <c r="B128" s="17">
        <v>11266.71</v>
      </c>
      <c r="C128" s="17">
        <v>11376.6</v>
      </c>
      <c r="D128" s="17">
        <v>13081.970000000001</v>
      </c>
      <c r="E128" s="17">
        <v>12063.960000000001</v>
      </c>
      <c r="F128" s="17">
        <v>12066.380000000001</v>
      </c>
      <c r="G128" s="17">
        <v>12067.510000000002</v>
      </c>
      <c r="H128" s="17">
        <v>12322.68</v>
      </c>
      <c r="I128" s="17">
        <v>12413.27</v>
      </c>
      <c r="J128" s="17">
        <v>12459.36</v>
      </c>
      <c r="K128" s="17">
        <v>12430.2</v>
      </c>
      <c r="L128" s="17">
        <v>12479.82</v>
      </c>
      <c r="M128" s="17">
        <v>12756.86</v>
      </c>
      <c r="N128" s="23">
        <v>146785.32</v>
      </c>
    </row>
    <row r="129" spans="1:17" x14ac:dyDescent="0.25">
      <c r="A129" s="16" t="s">
        <v>99</v>
      </c>
      <c r="B129" s="17">
        <v>2348.44</v>
      </c>
      <c r="C129" s="17">
        <v>2348.44</v>
      </c>
      <c r="D129" s="17">
        <v>2348.44</v>
      </c>
      <c r="E129" s="17">
        <v>2348.44</v>
      </c>
      <c r="F129" s="17">
        <v>2348.44</v>
      </c>
      <c r="G129" s="17">
        <v>2348.44</v>
      </c>
      <c r="H129" s="17">
        <v>2348.44</v>
      </c>
      <c r="I129" s="17">
        <v>2348.44</v>
      </c>
      <c r="J129" s="17">
        <v>2348.44</v>
      </c>
      <c r="K129" s="17">
        <v>2348.44</v>
      </c>
      <c r="L129" s="17">
        <v>2348.44</v>
      </c>
      <c r="M129" s="17">
        <v>2348.44</v>
      </c>
      <c r="N129" s="23">
        <v>28181.279999999995</v>
      </c>
    </row>
    <row r="130" spans="1:17" x14ac:dyDescent="0.25">
      <c r="A130" s="16" t="s">
        <v>102</v>
      </c>
      <c r="B130" s="17">
        <v>106.31</v>
      </c>
      <c r="C130" s="17">
        <v>106.31</v>
      </c>
      <c r="D130" s="17">
        <v>106.31</v>
      </c>
      <c r="E130" s="17">
        <v>106.31</v>
      </c>
      <c r="F130" s="17">
        <v>106.31</v>
      </c>
      <c r="G130" s="17">
        <v>106.31</v>
      </c>
      <c r="H130" s="17">
        <v>106.3</v>
      </c>
      <c r="I130" s="17">
        <v>106.3</v>
      </c>
      <c r="J130" s="17">
        <v>106.3</v>
      </c>
      <c r="K130" s="17">
        <v>106.3</v>
      </c>
      <c r="L130" s="17">
        <v>106.3</v>
      </c>
      <c r="M130" s="17">
        <v>106.3</v>
      </c>
      <c r="N130" s="23">
        <v>1275.6599999999996</v>
      </c>
    </row>
    <row r="131" spans="1:17" x14ac:dyDescent="0.25">
      <c r="A131" s="16" t="s">
        <v>298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23">
        <v>0</v>
      </c>
    </row>
    <row r="132" spans="1:17" x14ac:dyDescent="0.25">
      <c r="A132" s="16" t="s">
        <v>105</v>
      </c>
      <c r="B132" s="17">
        <v>6166.77</v>
      </c>
      <c r="C132" s="17">
        <v>6166.77</v>
      </c>
      <c r="D132" s="17">
        <v>6239.67</v>
      </c>
      <c r="E132" s="17">
        <v>6244.81</v>
      </c>
      <c r="F132" s="17">
        <v>6360.63</v>
      </c>
      <c r="G132" s="17">
        <v>6375.56</v>
      </c>
      <c r="H132" s="17">
        <v>6375.5499999999993</v>
      </c>
      <c r="I132" s="17">
        <v>6375.5499999999993</v>
      </c>
      <c r="J132" s="17">
        <v>6375.5499999999993</v>
      </c>
      <c r="K132" s="17">
        <v>6375.5499999999993</v>
      </c>
      <c r="L132" s="17">
        <v>6375.5499999999993</v>
      </c>
      <c r="M132" s="17">
        <v>6500.02</v>
      </c>
      <c r="N132" s="23">
        <v>75931.98000000001</v>
      </c>
    </row>
    <row r="133" spans="1:17" x14ac:dyDescent="0.25">
      <c r="A133" s="16" t="s">
        <v>108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23">
        <v>0</v>
      </c>
    </row>
    <row r="134" spans="1:17" x14ac:dyDescent="0.25">
      <c r="A134" s="16" t="s">
        <v>112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23">
        <v>0</v>
      </c>
    </row>
    <row r="135" spans="1:17" x14ac:dyDescent="0.25">
      <c r="A135" s="16" t="s">
        <v>114</v>
      </c>
      <c r="B135" s="18">
        <v>3798.38</v>
      </c>
      <c r="C135" s="18">
        <v>3798.38</v>
      </c>
      <c r="D135" s="18">
        <v>3798.38</v>
      </c>
      <c r="E135" s="18">
        <v>3798.38</v>
      </c>
      <c r="F135" s="18">
        <v>3798.38</v>
      </c>
      <c r="G135" s="18">
        <v>3798.38</v>
      </c>
      <c r="H135" s="18">
        <v>3798.38</v>
      </c>
      <c r="I135" s="18">
        <v>3798.38</v>
      </c>
      <c r="J135" s="18">
        <v>3798.38</v>
      </c>
      <c r="K135" s="18">
        <v>3798.38</v>
      </c>
      <c r="L135" s="18">
        <v>3808.67</v>
      </c>
      <c r="M135" s="18">
        <v>3808.67</v>
      </c>
      <c r="N135" s="24">
        <v>45601.14</v>
      </c>
    </row>
    <row r="136" spans="1:17" x14ac:dyDescent="0.25">
      <c r="A136" s="16" t="s">
        <v>319</v>
      </c>
      <c r="B136" s="29">
        <v>0</v>
      </c>
      <c r="C136" s="29">
        <v>0</v>
      </c>
      <c r="D136" s="29">
        <v>0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30">
        <v>0</v>
      </c>
    </row>
    <row r="137" spans="1:17" x14ac:dyDescent="0.25">
      <c r="A137" s="16" t="s">
        <v>117</v>
      </c>
      <c r="B137" s="18">
        <v>1445</v>
      </c>
      <c r="C137" s="18">
        <v>1445</v>
      </c>
      <c r="D137" s="18">
        <v>1445</v>
      </c>
      <c r="E137" s="18">
        <v>1445</v>
      </c>
      <c r="F137" s="18">
        <v>1445</v>
      </c>
      <c r="G137" s="18">
        <v>1445</v>
      </c>
      <c r="H137" s="18">
        <v>1445</v>
      </c>
      <c r="I137" s="18">
        <v>1445</v>
      </c>
      <c r="J137" s="18">
        <v>1445</v>
      </c>
      <c r="K137" s="18">
        <v>1445</v>
      </c>
      <c r="L137" s="18">
        <v>1445</v>
      </c>
      <c r="M137" s="18">
        <v>1445</v>
      </c>
      <c r="N137" s="24">
        <v>17340</v>
      </c>
    </row>
    <row r="138" spans="1:17" x14ac:dyDescent="0.25">
      <c r="A138" s="16" t="s">
        <v>119</v>
      </c>
      <c r="B138" s="20">
        <v>6335.36</v>
      </c>
      <c r="C138" s="20">
        <v>6335.36</v>
      </c>
      <c r="D138" s="20">
        <v>6335.36</v>
      </c>
      <c r="E138" s="20">
        <v>6335.36</v>
      </c>
      <c r="F138" s="20">
        <v>6335.36</v>
      </c>
      <c r="G138" s="20">
        <v>6335.36</v>
      </c>
      <c r="H138" s="20">
        <v>6367.2999999999993</v>
      </c>
      <c r="I138" s="20">
        <v>6392.02</v>
      </c>
      <c r="J138" s="20">
        <v>6392.02</v>
      </c>
      <c r="K138" s="20">
        <v>6387.3099999999995</v>
      </c>
      <c r="L138" s="20">
        <v>6387.3099999999995</v>
      </c>
      <c r="M138" s="20">
        <v>10419.67</v>
      </c>
      <c r="N138" s="25">
        <v>80357.789999999994</v>
      </c>
    </row>
    <row r="139" spans="1:17" x14ac:dyDescent="0.25">
      <c r="A139" s="16" t="s">
        <v>329</v>
      </c>
      <c r="B139" s="17">
        <v>1167.51</v>
      </c>
      <c r="C139" s="17">
        <v>1167.51</v>
      </c>
      <c r="D139" s="17">
        <v>1167.51</v>
      </c>
      <c r="E139" s="17">
        <v>1192.03</v>
      </c>
      <c r="F139" s="17">
        <v>1192.03</v>
      </c>
      <c r="G139" s="17">
        <v>1192.03</v>
      </c>
      <c r="H139" s="17">
        <v>1192.03</v>
      </c>
      <c r="I139" s="17">
        <v>1192.03</v>
      </c>
      <c r="J139" s="17">
        <v>1192.03</v>
      </c>
      <c r="K139" s="17">
        <v>1192.03</v>
      </c>
      <c r="L139" s="17">
        <v>1192.03</v>
      </c>
      <c r="M139" s="17">
        <v>1192.03</v>
      </c>
      <c r="N139" s="23">
        <v>14230.800000000003</v>
      </c>
    </row>
    <row r="140" spans="1:17" x14ac:dyDescent="0.25">
      <c r="A140" s="16" t="s">
        <v>122</v>
      </c>
      <c r="B140" s="22">
        <v>1321.44</v>
      </c>
      <c r="C140" s="22">
        <v>1175.56</v>
      </c>
      <c r="D140" s="22">
        <v>1087.25</v>
      </c>
      <c r="E140" s="22">
        <v>1233.6500000000001</v>
      </c>
      <c r="F140" s="22">
        <v>1264.42</v>
      </c>
      <c r="G140" s="22">
        <v>1264.42</v>
      </c>
      <c r="H140" s="22">
        <v>1264.4100000000001</v>
      </c>
      <c r="I140" s="22">
        <v>1273.1600000000001</v>
      </c>
      <c r="J140" s="22">
        <v>1273.1600000000001</v>
      </c>
      <c r="K140" s="22">
        <v>1272.0800000000002</v>
      </c>
      <c r="L140" s="22">
        <v>1272.0800000000002</v>
      </c>
      <c r="M140" s="22">
        <v>-3432.04</v>
      </c>
      <c r="N140" s="26">
        <v>10269.59</v>
      </c>
    </row>
    <row r="141" spans="1:17" x14ac:dyDescent="0.25">
      <c r="A141" s="16" t="s">
        <v>125</v>
      </c>
      <c r="B141" s="17">
        <v>954.25</v>
      </c>
      <c r="C141" s="17">
        <v>954.25</v>
      </c>
      <c r="D141" s="17">
        <v>954.25</v>
      </c>
      <c r="E141" s="17">
        <v>954.25</v>
      </c>
      <c r="F141" s="17">
        <v>954.25</v>
      </c>
      <c r="G141" s="17">
        <v>954.25</v>
      </c>
      <c r="H141" s="17">
        <v>945.09999999999991</v>
      </c>
      <c r="I141" s="17">
        <v>945.09999999999991</v>
      </c>
      <c r="J141" s="17">
        <v>945.09999999999991</v>
      </c>
      <c r="K141" s="17">
        <v>945.09999999999991</v>
      </c>
      <c r="L141" s="17">
        <v>945.09999999999991</v>
      </c>
      <c r="M141" s="17">
        <v>1616.8600000000001</v>
      </c>
      <c r="N141" s="23">
        <v>12067.860000000002</v>
      </c>
    </row>
    <row r="142" spans="1:17" x14ac:dyDescent="0.25">
      <c r="A142" s="16" t="s">
        <v>128</v>
      </c>
      <c r="B142" s="17">
        <v>47553.06</v>
      </c>
      <c r="C142" s="17">
        <v>47553.06</v>
      </c>
      <c r="D142" s="17">
        <v>63433.58</v>
      </c>
      <c r="E142" s="17">
        <v>52077.51999999999</v>
      </c>
      <c r="F142" s="17">
        <v>52876.38</v>
      </c>
      <c r="G142" s="17">
        <v>52893.939999999995</v>
      </c>
      <c r="H142" s="17">
        <v>52893.939999999995</v>
      </c>
      <c r="I142" s="17">
        <v>52893.939999999995</v>
      </c>
      <c r="J142" s="17">
        <v>52893.939999999995</v>
      </c>
      <c r="K142" s="17">
        <v>52899.689999999995</v>
      </c>
      <c r="L142" s="17">
        <v>52789.189999999995</v>
      </c>
      <c r="M142" s="17">
        <v>52793.79</v>
      </c>
      <c r="N142" s="23">
        <v>633552.02999999991</v>
      </c>
      <c r="P142" s="47">
        <f>GETPIVOTDATA("Combined Depr Exp",$A$3,"FERC","3914","description4","FPU Natural Gas")</f>
        <v>633552.02999999991</v>
      </c>
      <c r="Q142" s="46" t="s">
        <v>459</v>
      </c>
    </row>
    <row r="143" spans="1:17" x14ac:dyDescent="0.25">
      <c r="A143" s="16" t="s">
        <v>131</v>
      </c>
      <c r="B143" s="20">
        <v>329.43</v>
      </c>
      <c r="C143" s="20">
        <v>329.43</v>
      </c>
      <c r="D143" s="20">
        <v>329.43</v>
      </c>
      <c r="E143" s="20">
        <v>329.43</v>
      </c>
      <c r="F143" s="20">
        <v>329.43</v>
      </c>
      <c r="G143" s="20">
        <v>329.43</v>
      </c>
      <c r="H143" s="20">
        <v>329.43</v>
      </c>
      <c r="I143" s="20">
        <v>329.43</v>
      </c>
      <c r="J143" s="20">
        <v>329.43</v>
      </c>
      <c r="K143" s="20">
        <v>329.43</v>
      </c>
      <c r="L143" s="20">
        <v>329.43</v>
      </c>
      <c r="M143" s="20">
        <v>329.43</v>
      </c>
      <c r="N143" s="25">
        <v>3953.1599999999994</v>
      </c>
      <c r="P143" s="47">
        <v>286014</v>
      </c>
      <c r="Q143" t="s">
        <v>460</v>
      </c>
    </row>
    <row r="144" spans="1:17" ht="15.75" thickBot="1" x14ac:dyDescent="0.3">
      <c r="A144" s="16" t="s">
        <v>134</v>
      </c>
      <c r="B144" s="22">
        <v>2256.73</v>
      </c>
      <c r="C144" s="22">
        <v>2256.73</v>
      </c>
      <c r="D144" s="22">
        <v>2256.73</v>
      </c>
      <c r="E144" s="22">
        <v>2256.73</v>
      </c>
      <c r="F144" s="22">
        <v>2256.73</v>
      </c>
      <c r="G144" s="22">
        <v>2256.73</v>
      </c>
      <c r="H144" s="22">
        <v>2256.73</v>
      </c>
      <c r="I144" s="22">
        <v>2256.73</v>
      </c>
      <c r="J144" s="22">
        <v>2256.73</v>
      </c>
      <c r="K144" s="22">
        <v>2256.73</v>
      </c>
      <c r="L144" s="22">
        <v>2256.73</v>
      </c>
      <c r="M144" s="22">
        <v>2256.73</v>
      </c>
      <c r="N144" s="26">
        <v>27080.76</v>
      </c>
      <c r="P144" s="48">
        <f>P142+P143</f>
        <v>919566.02999999991</v>
      </c>
      <c r="Q144" t="s">
        <v>461</v>
      </c>
    </row>
    <row r="145" spans="1:16" x14ac:dyDescent="0.25">
      <c r="A145" s="16" t="s">
        <v>145</v>
      </c>
      <c r="B145" s="17">
        <v>0</v>
      </c>
      <c r="C145" s="17">
        <v>0</v>
      </c>
      <c r="D145" s="17">
        <v>0</v>
      </c>
      <c r="E145" s="17">
        <v>0</v>
      </c>
      <c r="F145" s="17">
        <v>275.32</v>
      </c>
      <c r="G145" s="17">
        <v>275.32</v>
      </c>
      <c r="H145" s="17">
        <v>275.32</v>
      </c>
      <c r="I145" s="17">
        <v>275.32</v>
      </c>
      <c r="J145" s="17">
        <v>275.32</v>
      </c>
      <c r="K145" s="17">
        <v>275.32</v>
      </c>
      <c r="L145" s="17">
        <v>275.32</v>
      </c>
      <c r="M145" s="17">
        <v>275.32</v>
      </c>
      <c r="N145" s="44">
        <v>2202.56</v>
      </c>
    </row>
    <row r="146" spans="1:16" x14ac:dyDescent="0.25">
      <c r="A146" s="16" t="s">
        <v>136</v>
      </c>
      <c r="B146" s="17">
        <v>854.37</v>
      </c>
      <c r="C146" s="17">
        <v>854.37</v>
      </c>
      <c r="D146" s="17">
        <v>854.37</v>
      </c>
      <c r="E146" s="17">
        <v>854.37</v>
      </c>
      <c r="F146" s="17">
        <v>854.37</v>
      </c>
      <c r="G146" s="17">
        <v>854.37</v>
      </c>
      <c r="H146" s="17">
        <v>502.86</v>
      </c>
      <c r="I146" s="17">
        <v>502.86</v>
      </c>
      <c r="J146" s="17">
        <v>502.86</v>
      </c>
      <c r="K146" s="17">
        <v>502.86</v>
      </c>
      <c r="L146" s="17">
        <v>502.86</v>
      </c>
      <c r="M146" s="17">
        <v>1229.18</v>
      </c>
      <c r="N146" s="44">
        <v>8869.6999999999989</v>
      </c>
    </row>
    <row r="147" spans="1:16" x14ac:dyDescent="0.25">
      <c r="A147" s="16" t="s">
        <v>139</v>
      </c>
      <c r="B147" s="17">
        <v>29246.55</v>
      </c>
      <c r="C147" s="17">
        <v>28184.49</v>
      </c>
      <c r="D147" s="17">
        <v>32557.010000000002</v>
      </c>
      <c r="E147" s="17">
        <v>29678.46</v>
      </c>
      <c r="F147" s="17">
        <v>29678.45</v>
      </c>
      <c r="G147" s="17">
        <v>29377.85</v>
      </c>
      <c r="H147" s="17">
        <v>29696.440000000002</v>
      </c>
      <c r="I147" s="17">
        <v>30122.85</v>
      </c>
      <c r="J147" s="17">
        <v>30146.010000000002</v>
      </c>
      <c r="K147" s="17">
        <v>29080.83</v>
      </c>
      <c r="L147" s="17">
        <v>28885.21</v>
      </c>
      <c r="M147" s="17">
        <v>29473.489999999998</v>
      </c>
      <c r="N147" s="44">
        <v>356127.64000000007</v>
      </c>
    </row>
    <row r="148" spans="1:16" x14ac:dyDescent="0.25">
      <c r="A148" s="16" t="s">
        <v>213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44">
        <v>0</v>
      </c>
    </row>
    <row r="149" spans="1:16" x14ac:dyDescent="0.25">
      <c r="A149" s="16" t="s">
        <v>142</v>
      </c>
      <c r="B149" s="17">
        <v>335.07</v>
      </c>
      <c r="C149" s="17">
        <v>335.07</v>
      </c>
      <c r="D149" s="17">
        <v>335.07</v>
      </c>
      <c r="E149" s="17">
        <v>335.07</v>
      </c>
      <c r="F149" s="17">
        <v>335.07</v>
      </c>
      <c r="G149" s="17">
        <v>335.07</v>
      </c>
      <c r="H149" s="17">
        <v>335.07</v>
      </c>
      <c r="I149" s="17">
        <v>335.07</v>
      </c>
      <c r="J149" s="17">
        <v>335.07</v>
      </c>
      <c r="K149" s="17">
        <v>335.07</v>
      </c>
      <c r="L149" s="17">
        <v>335.07</v>
      </c>
      <c r="M149" s="17">
        <v>335.07</v>
      </c>
      <c r="N149" s="44">
        <v>4020.8400000000006</v>
      </c>
      <c r="P149" s="45">
        <f>GETPIVOTDATA("Combined Depr Exp",$A$3,"FERC","3920","description4","FPU Natural Gas")+GETPIVOTDATA("Combined Depr Exp",$A$3,"FERC","3921","description4","FPU Natural Gas")+GETPIVOTDATA("Combined Depr Exp",$A$3,"FERC","3922","description4","FPU Natural Gas")+GETPIVOTDATA("Combined Depr Exp",$A$3,"FERC","3924","description4","FPU Natural Gas")</f>
        <v>371220.74000000011</v>
      </c>
    </row>
    <row r="150" spans="1:16" x14ac:dyDescent="0.25">
      <c r="A150" s="16" t="s">
        <v>218</v>
      </c>
      <c r="B150" s="17">
        <v>76.13</v>
      </c>
      <c r="C150" s="17">
        <v>76.13</v>
      </c>
      <c r="D150" s="17">
        <v>76.13</v>
      </c>
      <c r="E150" s="17">
        <v>76.13</v>
      </c>
      <c r="F150" s="17">
        <v>76.13</v>
      </c>
      <c r="G150" s="17">
        <v>76.13</v>
      </c>
      <c r="H150" s="17">
        <v>76.12</v>
      </c>
      <c r="I150" s="17">
        <v>76.12</v>
      </c>
      <c r="J150" s="17">
        <v>76.12</v>
      </c>
      <c r="K150" s="17">
        <v>76.12</v>
      </c>
      <c r="L150" s="17">
        <v>80.84</v>
      </c>
      <c r="M150" s="17">
        <v>80.84</v>
      </c>
      <c r="N150" s="23">
        <v>922.94</v>
      </c>
      <c r="P150" s="23">
        <v>374102</v>
      </c>
    </row>
    <row r="151" spans="1:16" x14ac:dyDescent="0.25">
      <c r="A151" s="16" t="s">
        <v>148</v>
      </c>
      <c r="B151" s="17">
        <v>4964.72</v>
      </c>
      <c r="C151" s="17">
        <v>4964.72</v>
      </c>
      <c r="D151" s="17">
        <v>4964.72</v>
      </c>
      <c r="E151" s="17">
        <v>4995.1000000000004</v>
      </c>
      <c r="F151" s="17">
        <v>4995.1000000000004</v>
      </c>
      <c r="G151" s="17">
        <v>4995.1000000000004</v>
      </c>
      <c r="H151" s="17">
        <v>5032.7199999999993</v>
      </c>
      <c r="I151" s="17">
        <v>3182.77</v>
      </c>
      <c r="J151" s="17">
        <v>3182.77</v>
      </c>
      <c r="K151" s="17">
        <v>3144.12</v>
      </c>
      <c r="L151" s="17">
        <v>3144.12</v>
      </c>
      <c r="M151" s="17">
        <v>3144.12</v>
      </c>
      <c r="N151" s="23">
        <v>50710.080000000002</v>
      </c>
      <c r="P151" s="33">
        <f>P149-P150</f>
        <v>-2881.2599999998929</v>
      </c>
    </row>
    <row r="152" spans="1:16" x14ac:dyDescent="0.25">
      <c r="A152" s="16" t="s">
        <v>383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23">
        <v>0</v>
      </c>
    </row>
    <row r="153" spans="1:16" x14ac:dyDescent="0.25">
      <c r="A153" s="16" t="s">
        <v>151</v>
      </c>
      <c r="B153" s="17">
        <v>4068.74</v>
      </c>
      <c r="C153" s="17">
        <v>4068.74</v>
      </c>
      <c r="D153" s="17">
        <v>4068.74</v>
      </c>
      <c r="E153" s="17">
        <v>4068.74</v>
      </c>
      <c r="F153" s="17">
        <v>4068.74</v>
      </c>
      <c r="G153" s="17">
        <v>4068.74</v>
      </c>
      <c r="H153" s="17">
        <v>4068.74</v>
      </c>
      <c r="I153" s="17">
        <v>4068.74</v>
      </c>
      <c r="J153" s="17">
        <v>4068.74</v>
      </c>
      <c r="K153" s="17">
        <v>4090.7</v>
      </c>
      <c r="L153" s="17">
        <v>4090.7</v>
      </c>
      <c r="M153" s="17">
        <v>4090.7</v>
      </c>
      <c r="N153" s="23">
        <v>48890.75999999998</v>
      </c>
    </row>
    <row r="154" spans="1:16" x14ac:dyDescent="0.25">
      <c r="A154" s="16" t="s">
        <v>154</v>
      </c>
      <c r="B154" s="19">
        <v>9555.1200000000008</v>
      </c>
      <c r="C154" s="19">
        <v>9555.1200000000008</v>
      </c>
      <c r="D154" s="19">
        <v>11324.85</v>
      </c>
      <c r="E154" s="19">
        <v>10549.84</v>
      </c>
      <c r="F154" s="19">
        <v>10545.380000000001</v>
      </c>
      <c r="G154" s="19">
        <v>10545.380000000001</v>
      </c>
      <c r="H154" s="19">
        <v>10545.380000000001</v>
      </c>
      <c r="I154" s="19">
        <v>10545.369999999999</v>
      </c>
      <c r="J154" s="19">
        <v>10545.369999999999</v>
      </c>
      <c r="K154" s="19">
        <v>10545.369999999999</v>
      </c>
      <c r="L154" s="19">
        <v>10561.5</v>
      </c>
      <c r="M154" s="19">
        <v>10543.34</v>
      </c>
      <c r="N154" s="27">
        <v>125362.02</v>
      </c>
    </row>
    <row r="155" spans="1:16" x14ac:dyDescent="0.25">
      <c r="A155" s="16" t="s">
        <v>157</v>
      </c>
      <c r="B155" s="19">
        <v>0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27">
        <v>0</v>
      </c>
    </row>
    <row r="156" spans="1:16" x14ac:dyDescent="0.25">
      <c r="A156" s="16" t="s">
        <v>159</v>
      </c>
      <c r="B156" s="21">
        <v>1019.2</v>
      </c>
      <c r="C156" s="21">
        <v>1019.2</v>
      </c>
      <c r="D156" s="21">
        <v>1019.2</v>
      </c>
      <c r="E156" s="21">
        <v>1019.2</v>
      </c>
      <c r="F156" s="21">
        <v>1019.2</v>
      </c>
      <c r="G156" s="21">
        <v>1019.2</v>
      </c>
      <c r="H156" s="21">
        <v>1019.2</v>
      </c>
      <c r="I156" s="21">
        <v>1019.2</v>
      </c>
      <c r="J156" s="21">
        <v>1019.2</v>
      </c>
      <c r="K156" s="21">
        <v>1019.2</v>
      </c>
      <c r="L156" s="21">
        <v>1019.2</v>
      </c>
      <c r="M156" s="21">
        <v>1019.2</v>
      </c>
      <c r="N156" s="28">
        <v>12230.400000000001</v>
      </c>
    </row>
    <row r="157" spans="1:16" x14ac:dyDescent="0.25">
      <c r="A157" s="16" t="s">
        <v>162</v>
      </c>
      <c r="B157" s="21">
        <v>808.94</v>
      </c>
      <c r="C157" s="21">
        <v>808.94</v>
      </c>
      <c r="D157" s="21">
        <v>808.94</v>
      </c>
      <c r="E157" s="21">
        <v>808.94</v>
      </c>
      <c r="F157" s="21">
        <v>808.94</v>
      </c>
      <c r="G157" s="21">
        <v>808.94</v>
      </c>
      <c r="H157" s="21">
        <v>808.94</v>
      </c>
      <c r="I157" s="21">
        <v>808.94</v>
      </c>
      <c r="J157" s="21">
        <v>808.94</v>
      </c>
      <c r="K157" s="21">
        <v>808.94</v>
      </c>
      <c r="L157" s="21">
        <v>808.94</v>
      </c>
      <c r="M157" s="21">
        <v>808.94</v>
      </c>
      <c r="N157" s="28">
        <v>9707.2800000000025</v>
      </c>
    </row>
    <row r="158" spans="1:16" x14ac:dyDescent="0.25">
      <c r="A158" s="15" t="s">
        <v>435</v>
      </c>
      <c r="B158" s="17">
        <v>1035854.2999999999</v>
      </c>
      <c r="C158" s="17">
        <v>1038191.0299999999</v>
      </c>
      <c r="D158" s="17">
        <v>1105192.6600000001</v>
      </c>
      <c r="E158" s="17">
        <v>1073744.1499999999</v>
      </c>
      <c r="F158" s="17">
        <v>1080514.98</v>
      </c>
      <c r="G158" s="17">
        <v>1158110.95</v>
      </c>
      <c r="H158" s="17">
        <v>1097818.0800000003</v>
      </c>
      <c r="I158" s="17">
        <v>1097460.1800000002</v>
      </c>
      <c r="J158" s="17">
        <v>1155485.6200000003</v>
      </c>
      <c r="K158" s="17">
        <v>1159620.6400000006</v>
      </c>
      <c r="L158" s="17">
        <v>1164419.5500000003</v>
      </c>
      <c r="M158" s="17">
        <v>1018435.1499999997</v>
      </c>
      <c r="N158" s="23">
        <v>13184847.289999997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3285"/>
  <sheetViews>
    <sheetView zoomScale="85" zoomScaleNormal="85" workbookViewId="0"/>
  </sheetViews>
  <sheetFormatPr defaultRowHeight="15" x14ac:dyDescent="0.25"/>
  <cols>
    <col min="2" max="3" width="14.140625" bestFit="1" customWidth="1"/>
    <col min="5" max="5" width="14.42578125" bestFit="1" customWidth="1"/>
    <col min="6" max="6" width="16.28515625" style="13" bestFit="1" customWidth="1"/>
    <col min="7" max="7" width="20.140625" bestFit="1" customWidth="1"/>
    <col min="8" max="8" width="13.140625" customWidth="1"/>
    <col min="9" max="9" width="15.5703125" customWidth="1"/>
    <col min="10" max="10" width="13.85546875" bestFit="1" customWidth="1"/>
    <col min="11" max="11" width="18.5703125" customWidth="1"/>
    <col min="12" max="12" width="13.85546875" customWidth="1"/>
    <col min="13" max="13" width="12" customWidth="1"/>
    <col min="18" max="18" width="13.5703125" customWidth="1"/>
    <col min="19" max="19" width="17" bestFit="1" customWidth="1"/>
    <col min="20" max="20" width="22.140625" bestFit="1" customWidth="1"/>
    <col min="21" max="21" width="21.28515625" bestFit="1" customWidth="1"/>
    <col min="22" max="22" width="20.7109375" bestFit="1" customWidth="1"/>
    <col min="23" max="23" width="5.28515625" bestFit="1" customWidth="1"/>
    <col min="24" max="24" width="17.85546875" bestFit="1" customWidth="1"/>
    <col min="25" max="25" width="24.85546875" bestFit="1" customWidth="1"/>
    <col min="26" max="26" width="16.7109375" bestFit="1" customWidth="1"/>
    <col min="27" max="27" width="28" bestFit="1" customWidth="1"/>
    <col min="28" max="28" width="13.42578125" bestFit="1" customWidth="1"/>
    <col min="29" max="29" width="19.140625" bestFit="1" customWidth="1"/>
    <col min="30" max="30" width="14.140625" bestFit="1" customWidth="1"/>
    <col min="31" max="31" width="17.85546875" bestFit="1" customWidth="1"/>
    <col min="32" max="32" width="21.140625" bestFit="1" customWidth="1"/>
    <col min="33" max="33" width="15.28515625" bestFit="1" customWidth="1"/>
    <col min="34" max="34" width="14.42578125" bestFit="1" customWidth="1"/>
    <col min="35" max="35" width="18.5703125" bestFit="1" customWidth="1"/>
    <col min="36" max="36" width="20.85546875" bestFit="1" customWidth="1"/>
    <col min="37" max="37" width="26.7109375" bestFit="1" customWidth="1"/>
    <col min="38" max="38" width="16.28515625" bestFit="1" customWidth="1"/>
    <col min="39" max="39" width="22.140625" bestFit="1" customWidth="1"/>
    <col min="40" max="40" width="19.5703125" bestFit="1" customWidth="1"/>
    <col min="41" max="41" width="20.140625" bestFit="1" customWidth="1"/>
    <col min="42" max="43" width="20" bestFit="1" customWidth="1"/>
    <col min="44" max="44" width="23.85546875" bestFit="1" customWidth="1"/>
    <col min="45" max="45" width="19" bestFit="1" customWidth="1"/>
  </cols>
  <sheetData>
    <row r="1" spans="1:4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3" t="s">
        <v>5</v>
      </c>
      <c r="G1" s="1" t="s">
        <v>6</v>
      </c>
      <c r="H1" t="s">
        <v>7</v>
      </c>
      <c r="I1" s="2" t="s">
        <v>8</v>
      </c>
      <c r="J1" s="3" t="s">
        <v>9</v>
      </c>
      <c r="K1" s="2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1" t="s">
        <v>20</v>
      </c>
      <c r="V1" t="s">
        <v>21</v>
      </c>
      <c r="W1" s="4" t="s">
        <v>22</v>
      </c>
      <c r="X1" t="s">
        <v>23</v>
      </c>
      <c r="Y1" t="s">
        <v>21</v>
      </c>
      <c r="Z1" t="s">
        <v>21</v>
      </c>
      <c r="AA1" s="1" t="s">
        <v>24</v>
      </c>
      <c r="AB1" s="1" t="s">
        <v>25</v>
      </c>
      <c r="AC1" t="s">
        <v>21</v>
      </c>
      <c r="AD1" s="5" t="s">
        <v>26</v>
      </c>
      <c r="AE1" s="3" t="s">
        <v>27</v>
      </c>
      <c r="AF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5" t="s">
        <v>34</v>
      </c>
      <c r="AM1" s="1" t="s">
        <v>35</v>
      </c>
      <c r="AN1" s="1" t="s">
        <v>36</v>
      </c>
      <c r="AO1" s="1" t="s">
        <v>37</v>
      </c>
      <c r="AP1" s="2" t="s">
        <v>38</v>
      </c>
      <c r="AQ1" s="5" t="s">
        <v>39</v>
      </c>
      <c r="AR1" s="3" t="s">
        <v>40</v>
      </c>
      <c r="AS1" s="6" t="s">
        <v>41</v>
      </c>
    </row>
    <row r="2" spans="1:45" x14ac:dyDescent="0.25">
      <c r="A2">
        <v>1</v>
      </c>
      <c r="B2" s="7">
        <v>43952</v>
      </c>
      <c r="C2" s="7">
        <v>44348</v>
      </c>
      <c r="D2">
        <v>515</v>
      </c>
      <c r="E2" s="7">
        <v>44197</v>
      </c>
      <c r="F2" s="13">
        <v>23328.06</v>
      </c>
      <c r="G2" s="1">
        <v>23328.06</v>
      </c>
      <c r="H2">
        <v>0.03</v>
      </c>
      <c r="I2" s="1">
        <v>58.32</v>
      </c>
      <c r="J2" s="1">
        <v>23328.06</v>
      </c>
      <c r="K2" s="1">
        <v>0</v>
      </c>
      <c r="L2" s="1">
        <v>0</v>
      </c>
      <c r="M2" s="1">
        <v>-58.32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t="s">
        <v>42</v>
      </c>
      <c r="W2" s="11" t="s">
        <v>46</v>
      </c>
      <c r="X2">
        <v>4</v>
      </c>
      <c r="Y2" t="s">
        <v>43</v>
      </c>
      <c r="Z2" t="s">
        <v>44</v>
      </c>
      <c r="AA2" s="1">
        <v>0</v>
      </c>
      <c r="AB2" s="1">
        <v>0</v>
      </c>
      <c r="AC2" t="s">
        <v>45</v>
      </c>
      <c r="AD2" s="1">
        <v>0</v>
      </c>
      <c r="AE2" s="1">
        <v>0</v>
      </c>
      <c r="AF2" s="1">
        <v>0</v>
      </c>
      <c r="AG2" s="1">
        <v>23328.06</v>
      </c>
      <c r="AH2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8">
        <f t="shared" ref="AP2:AP65" si="0">I2+K2+M2+T2</f>
        <v>0</v>
      </c>
      <c r="AQ2" s="9">
        <f t="shared" ref="AQ2:AQ65" si="1">AD2+AL2</f>
        <v>0</v>
      </c>
      <c r="AR2" s="3">
        <f t="shared" ref="AR2:AR65" si="2">AE2+J2</f>
        <v>23328.06</v>
      </c>
      <c r="AS2" s="10">
        <f t="shared" ref="AS2:AS65" si="3">I2+K2+M2+T2+AD2+AL2</f>
        <v>0</v>
      </c>
    </row>
    <row r="3" spans="1:45" x14ac:dyDescent="0.25">
      <c r="A3">
        <v>1</v>
      </c>
      <c r="B3" s="7">
        <v>43952</v>
      </c>
      <c r="C3" s="7">
        <v>44348</v>
      </c>
      <c r="D3">
        <v>515</v>
      </c>
      <c r="E3" s="7">
        <v>44228</v>
      </c>
      <c r="F3" s="13">
        <v>23328.06</v>
      </c>
      <c r="G3" s="1">
        <v>23328.06</v>
      </c>
      <c r="H3">
        <v>0.03</v>
      </c>
      <c r="I3" s="1">
        <v>58.32</v>
      </c>
      <c r="J3" s="1">
        <v>23328.06</v>
      </c>
      <c r="K3" s="1">
        <v>0</v>
      </c>
      <c r="L3" s="1">
        <v>0</v>
      </c>
      <c r="M3" s="1">
        <v>-58.32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t="s">
        <v>42</v>
      </c>
      <c r="W3" s="11" t="s">
        <v>46</v>
      </c>
      <c r="X3">
        <v>4</v>
      </c>
      <c r="Y3" t="s">
        <v>43</v>
      </c>
      <c r="Z3" t="s">
        <v>44</v>
      </c>
      <c r="AA3" s="1">
        <v>0</v>
      </c>
      <c r="AB3" s="1">
        <v>0</v>
      </c>
      <c r="AC3" t="s">
        <v>45</v>
      </c>
      <c r="AD3" s="1">
        <v>0</v>
      </c>
      <c r="AE3" s="1">
        <v>0</v>
      </c>
      <c r="AF3" s="1">
        <v>0</v>
      </c>
      <c r="AG3" s="1">
        <v>23328.06</v>
      </c>
      <c r="AH3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8">
        <f t="shared" si="0"/>
        <v>0</v>
      </c>
      <c r="AQ3" s="9">
        <f t="shared" si="1"/>
        <v>0</v>
      </c>
      <c r="AR3" s="3">
        <f t="shared" si="2"/>
        <v>23328.06</v>
      </c>
      <c r="AS3" s="10">
        <f t="shared" si="3"/>
        <v>0</v>
      </c>
    </row>
    <row r="4" spans="1:45" x14ac:dyDescent="0.25">
      <c r="A4">
        <v>1</v>
      </c>
      <c r="B4" s="7">
        <v>43952</v>
      </c>
      <c r="C4" s="7">
        <v>44348</v>
      </c>
      <c r="D4">
        <v>515</v>
      </c>
      <c r="E4" s="7">
        <v>44256</v>
      </c>
      <c r="F4" s="13">
        <v>23328.06</v>
      </c>
      <c r="G4" s="1">
        <v>23328.06</v>
      </c>
      <c r="H4">
        <v>0.03</v>
      </c>
      <c r="I4" s="1">
        <v>58.32</v>
      </c>
      <c r="J4" s="1">
        <v>23328.06</v>
      </c>
      <c r="K4" s="1">
        <v>0</v>
      </c>
      <c r="L4" s="1">
        <v>0</v>
      </c>
      <c r="M4" s="1">
        <v>-58.32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t="s">
        <v>42</v>
      </c>
      <c r="W4" s="11" t="s">
        <v>46</v>
      </c>
      <c r="X4">
        <v>4</v>
      </c>
      <c r="Y4" t="s">
        <v>43</v>
      </c>
      <c r="Z4" t="s">
        <v>44</v>
      </c>
      <c r="AA4" s="1">
        <v>0</v>
      </c>
      <c r="AB4" s="1">
        <v>0</v>
      </c>
      <c r="AC4" t="s">
        <v>45</v>
      </c>
      <c r="AD4" s="1">
        <v>0</v>
      </c>
      <c r="AE4" s="1">
        <v>0</v>
      </c>
      <c r="AF4" s="1">
        <v>0</v>
      </c>
      <c r="AG4" s="1">
        <v>23328.06</v>
      </c>
      <c r="AH4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8">
        <f t="shared" si="0"/>
        <v>0</v>
      </c>
      <c r="AQ4" s="9">
        <f t="shared" si="1"/>
        <v>0</v>
      </c>
      <c r="AR4" s="3">
        <f t="shared" si="2"/>
        <v>23328.06</v>
      </c>
      <c r="AS4" s="10">
        <f t="shared" si="3"/>
        <v>0</v>
      </c>
    </row>
    <row r="5" spans="1:45" x14ac:dyDescent="0.25">
      <c r="A5">
        <v>1</v>
      </c>
      <c r="B5" s="7">
        <v>43952</v>
      </c>
      <c r="C5" s="7">
        <v>44348</v>
      </c>
      <c r="D5">
        <v>515</v>
      </c>
      <c r="E5" s="7">
        <v>44287</v>
      </c>
      <c r="F5" s="13">
        <v>23328.06</v>
      </c>
      <c r="G5" s="1">
        <v>23328.06</v>
      </c>
      <c r="H5">
        <v>0.03</v>
      </c>
      <c r="I5" s="1">
        <v>58.32</v>
      </c>
      <c r="J5" s="1">
        <v>23328.06</v>
      </c>
      <c r="K5" s="1">
        <v>0</v>
      </c>
      <c r="L5" s="1">
        <v>0</v>
      </c>
      <c r="M5" s="1">
        <v>-58.32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t="s">
        <v>42</v>
      </c>
      <c r="W5" s="11" t="s">
        <v>46</v>
      </c>
      <c r="X5">
        <v>4</v>
      </c>
      <c r="Y5" t="s">
        <v>43</v>
      </c>
      <c r="Z5" t="s">
        <v>44</v>
      </c>
      <c r="AA5" s="1">
        <v>0</v>
      </c>
      <c r="AB5" s="1">
        <v>0</v>
      </c>
      <c r="AC5" t="s">
        <v>45</v>
      </c>
      <c r="AD5" s="1">
        <v>0</v>
      </c>
      <c r="AE5" s="1">
        <v>0</v>
      </c>
      <c r="AF5" s="1">
        <v>0</v>
      </c>
      <c r="AG5" s="1">
        <v>23328.06</v>
      </c>
      <c r="AH5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8">
        <f t="shared" si="0"/>
        <v>0</v>
      </c>
      <c r="AQ5" s="9">
        <f t="shared" si="1"/>
        <v>0</v>
      </c>
      <c r="AR5" s="3">
        <f t="shared" si="2"/>
        <v>23328.06</v>
      </c>
      <c r="AS5" s="10">
        <f t="shared" si="3"/>
        <v>0</v>
      </c>
    </row>
    <row r="6" spans="1:45" x14ac:dyDescent="0.25">
      <c r="A6">
        <v>1</v>
      </c>
      <c r="B6" s="7">
        <v>43952</v>
      </c>
      <c r="C6" s="7">
        <v>44348</v>
      </c>
      <c r="D6">
        <v>515</v>
      </c>
      <c r="E6" s="7">
        <v>44317</v>
      </c>
      <c r="F6" s="13">
        <v>23328.06</v>
      </c>
      <c r="G6" s="1">
        <v>23328.06</v>
      </c>
      <c r="H6">
        <v>0.03</v>
      </c>
      <c r="I6" s="1">
        <v>58.32</v>
      </c>
      <c r="J6" s="1">
        <v>23328.06</v>
      </c>
      <c r="K6" s="1">
        <v>0</v>
      </c>
      <c r="L6" s="1">
        <v>0</v>
      </c>
      <c r="M6" s="1">
        <v>-58.32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t="s">
        <v>42</v>
      </c>
      <c r="W6" s="11" t="s">
        <v>46</v>
      </c>
      <c r="X6">
        <v>4</v>
      </c>
      <c r="Y6" t="s">
        <v>43</v>
      </c>
      <c r="Z6" t="s">
        <v>44</v>
      </c>
      <c r="AA6" s="1">
        <v>0</v>
      </c>
      <c r="AB6" s="1">
        <v>0</v>
      </c>
      <c r="AC6" t="s">
        <v>45</v>
      </c>
      <c r="AD6" s="1">
        <v>0</v>
      </c>
      <c r="AE6" s="1">
        <v>0</v>
      </c>
      <c r="AF6" s="1">
        <v>0</v>
      </c>
      <c r="AG6" s="1">
        <v>23328.06</v>
      </c>
      <c r="AH6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8">
        <f t="shared" si="0"/>
        <v>0</v>
      </c>
      <c r="AQ6" s="9">
        <f t="shared" si="1"/>
        <v>0</v>
      </c>
      <c r="AR6" s="3">
        <f t="shared" si="2"/>
        <v>23328.06</v>
      </c>
      <c r="AS6" s="10">
        <f t="shared" si="3"/>
        <v>0</v>
      </c>
    </row>
    <row r="7" spans="1:45" x14ac:dyDescent="0.25">
      <c r="A7">
        <v>1</v>
      </c>
      <c r="B7" s="7">
        <v>43952</v>
      </c>
      <c r="C7" s="7">
        <v>44348</v>
      </c>
      <c r="D7">
        <v>515</v>
      </c>
      <c r="E7" s="7">
        <v>44348</v>
      </c>
      <c r="F7" s="13">
        <v>23328.06</v>
      </c>
      <c r="G7" s="1">
        <v>23328.06</v>
      </c>
      <c r="H7">
        <v>0.03</v>
      </c>
      <c r="I7" s="1">
        <v>58.32</v>
      </c>
      <c r="J7" s="1">
        <v>23328.06</v>
      </c>
      <c r="K7" s="1">
        <v>0</v>
      </c>
      <c r="L7" s="1">
        <v>0</v>
      </c>
      <c r="M7" s="1">
        <v>-58.32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t="s">
        <v>42</v>
      </c>
      <c r="W7" s="11" t="s">
        <v>46</v>
      </c>
      <c r="X7">
        <v>4</v>
      </c>
      <c r="Y7" t="s">
        <v>43</v>
      </c>
      <c r="Z7" t="s">
        <v>44</v>
      </c>
      <c r="AA7" s="1">
        <v>0</v>
      </c>
      <c r="AB7" s="1">
        <v>0</v>
      </c>
      <c r="AC7" t="s">
        <v>45</v>
      </c>
      <c r="AD7" s="1">
        <v>0</v>
      </c>
      <c r="AE7" s="1">
        <v>0</v>
      </c>
      <c r="AF7" s="1">
        <v>0</v>
      </c>
      <c r="AG7" s="1">
        <v>23328.06</v>
      </c>
      <c r="AH7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8">
        <f t="shared" si="0"/>
        <v>0</v>
      </c>
      <c r="AQ7" s="9">
        <f t="shared" si="1"/>
        <v>0</v>
      </c>
      <c r="AR7" s="3">
        <f t="shared" si="2"/>
        <v>23328.06</v>
      </c>
      <c r="AS7" s="10">
        <f t="shared" si="3"/>
        <v>0</v>
      </c>
    </row>
    <row r="8" spans="1:45" x14ac:dyDescent="0.25">
      <c r="A8">
        <v>1</v>
      </c>
      <c r="B8" s="7">
        <v>43952</v>
      </c>
      <c r="C8" s="7">
        <v>44348</v>
      </c>
      <c r="D8">
        <v>422</v>
      </c>
      <c r="E8" s="7">
        <v>44197</v>
      </c>
      <c r="F8" s="13">
        <v>25081.87</v>
      </c>
      <c r="G8" s="1">
        <v>25081.87</v>
      </c>
      <c r="H8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t="s">
        <v>47</v>
      </c>
      <c r="W8" s="11" t="s">
        <v>48</v>
      </c>
      <c r="X8">
        <v>14</v>
      </c>
      <c r="Y8" t="s">
        <v>49</v>
      </c>
      <c r="Z8" t="s">
        <v>50</v>
      </c>
      <c r="AA8" s="1">
        <v>0</v>
      </c>
      <c r="AB8" s="1">
        <v>0</v>
      </c>
      <c r="AC8" t="s">
        <v>45</v>
      </c>
      <c r="AD8" s="1">
        <v>0</v>
      </c>
      <c r="AE8" s="1">
        <v>0</v>
      </c>
      <c r="AF8" s="1">
        <v>0</v>
      </c>
      <c r="AG8" s="1">
        <v>25081.87</v>
      </c>
      <c r="AH8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8">
        <f t="shared" si="0"/>
        <v>0</v>
      </c>
      <c r="AQ8" s="9">
        <f t="shared" si="1"/>
        <v>0</v>
      </c>
      <c r="AR8" s="3">
        <f t="shared" si="2"/>
        <v>0</v>
      </c>
      <c r="AS8" s="10">
        <f t="shared" si="3"/>
        <v>0</v>
      </c>
    </row>
    <row r="9" spans="1:45" x14ac:dyDescent="0.25">
      <c r="A9">
        <v>1</v>
      </c>
      <c r="B9" s="7">
        <v>43952</v>
      </c>
      <c r="C9" s="7">
        <v>44348</v>
      </c>
      <c r="D9">
        <v>422</v>
      </c>
      <c r="E9" s="7">
        <v>44228</v>
      </c>
      <c r="F9" s="13">
        <v>25081.87</v>
      </c>
      <c r="G9" s="1">
        <v>25081.87</v>
      </c>
      <c r="H9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t="s">
        <v>47</v>
      </c>
      <c r="W9" s="11" t="s">
        <v>48</v>
      </c>
      <c r="X9">
        <v>14</v>
      </c>
      <c r="Y9" t="s">
        <v>49</v>
      </c>
      <c r="Z9" t="s">
        <v>50</v>
      </c>
      <c r="AA9" s="1">
        <v>0</v>
      </c>
      <c r="AB9" s="1">
        <v>0</v>
      </c>
      <c r="AC9" t="s">
        <v>45</v>
      </c>
      <c r="AD9" s="1">
        <v>0</v>
      </c>
      <c r="AE9" s="1">
        <v>0</v>
      </c>
      <c r="AF9" s="1">
        <v>0</v>
      </c>
      <c r="AG9" s="1">
        <v>25081.87</v>
      </c>
      <c r="AH9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8">
        <f t="shared" si="0"/>
        <v>0</v>
      </c>
      <c r="AQ9" s="9">
        <f t="shared" si="1"/>
        <v>0</v>
      </c>
      <c r="AR9" s="3">
        <f t="shared" si="2"/>
        <v>0</v>
      </c>
      <c r="AS9" s="10">
        <f t="shared" si="3"/>
        <v>0</v>
      </c>
    </row>
    <row r="10" spans="1:45" x14ac:dyDescent="0.25">
      <c r="A10">
        <v>1</v>
      </c>
      <c r="B10" s="7">
        <v>43952</v>
      </c>
      <c r="C10" s="7">
        <v>44348</v>
      </c>
      <c r="D10">
        <v>422</v>
      </c>
      <c r="E10" s="7">
        <v>44256</v>
      </c>
      <c r="F10" s="13">
        <v>25081.87</v>
      </c>
      <c r="G10" s="1">
        <v>25081.87</v>
      </c>
      <c r="H10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t="s">
        <v>47</v>
      </c>
      <c r="W10" s="11" t="s">
        <v>48</v>
      </c>
      <c r="X10">
        <v>14</v>
      </c>
      <c r="Y10" t="s">
        <v>49</v>
      </c>
      <c r="Z10" t="s">
        <v>50</v>
      </c>
      <c r="AA10" s="1">
        <v>0</v>
      </c>
      <c r="AB10" s="1">
        <v>0</v>
      </c>
      <c r="AC10" t="s">
        <v>45</v>
      </c>
      <c r="AD10" s="1">
        <v>0</v>
      </c>
      <c r="AE10" s="1">
        <v>0</v>
      </c>
      <c r="AF10" s="1">
        <v>0</v>
      </c>
      <c r="AG10" s="1">
        <v>25081.87</v>
      </c>
      <c r="AH10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8">
        <f t="shared" si="0"/>
        <v>0</v>
      </c>
      <c r="AQ10" s="9">
        <f t="shared" si="1"/>
        <v>0</v>
      </c>
      <c r="AR10" s="3">
        <f t="shared" si="2"/>
        <v>0</v>
      </c>
      <c r="AS10" s="10">
        <f t="shared" si="3"/>
        <v>0</v>
      </c>
    </row>
    <row r="11" spans="1:45" x14ac:dyDescent="0.25">
      <c r="A11">
        <v>1</v>
      </c>
      <c r="B11" s="7">
        <v>43952</v>
      </c>
      <c r="C11" s="7">
        <v>44348</v>
      </c>
      <c r="D11">
        <v>422</v>
      </c>
      <c r="E11" s="7">
        <v>44287</v>
      </c>
      <c r="F11" s="13">
        <v>25081.87</v>
      </c>
      <c r="G11" s="1">
        <v>25081.87</v>
      </c>
      <c r="H1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t="s">
        <v>47</v>
      </c>
      <c r="W11" s="11" t="s">
        <v>48</v>
      </c>
      <c r="X11">
        <v>14</v>
      </c>
      <c r="Y11" t="s">
        <v>49</v>
      </c>
      <c r="Z11" t="s">
        <v>50</v>
      </c>
      <c r="AA11" s="1">
        <v>0</v>
      </c>
      <c r="AB11" s="1">
        <v>0</v>
      </c>
      <c r="AC11" t="s">
        <v>45</v>
      </c>
      <c r="AD11" s="1">
        <v>0</v>
      </c>
      <c r="AE11" s="1">
        <v>0</v>
      </c>
      <c r="AF11" s="1">
        <v>0</v>
      </c>
      <c r="AG11" s="1">
        <v>25081.87</v>
      </c>
      <c r="AH1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8">
        <f t="shared" si="0"/>
        <v>0</v>
      </c>
      <c r="AQ11" s="9">
        <f t="shared" si="1"/>
        <v>0</v>
      </c>
      <c r="AR11" s="3">
        <f t="shared" si="2"/>
        <v>0</v>
      </c>
      <c r="AS11" s="10">
        <f t="shared" si="3"/>
        <v>0</v>
      </c>
    </row>
    <row r="12" spans="1:45" x14ac:dyDescent="0.25">
      <c r="A12">
        <v>1</v>
      </c>
      <c r="B12" s="7">
        <v>43952</v>
      </c>
      <c r="C12" s="7">
        <v>44348</v>
      </c>
      <c r="D12">
        <v>422</v>
      </c>
      <c r="E12" s="7">
        <v>44317</v>
      </c>
      <c r="F12" s="13">
        <v>25081.87</v>
      </c>
      <c r="G12" s="1">
        <v>25081.87</v>
      </c>
      <c r="H12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t="s">
        <v>47</v>
      </c>
      <c r="W12" s="11" t="s">
        <v>48</v>
      </c>
      <c r="X12">
        <v>14</v>
      </c>
      <c r="Y12" t="s">
        <v>49</v>
      </c>
      <c r="Z12" t="s">
        <v>50</v>
      </c>
      <c r="AA12" s="1">
        <v>0</v>
      </c>
      <c r="AB12" s="1">
        <v>0</v>
      </c>
      <c r="AC12" t="s">
        <v>45</v>
      </c>
      <c r="AD12" s="1">
        <v>0</v>
      </c>
      <c r="AE12" s="1">
        <v>0</v>
      </c>
      <c r="AF12" s="1">
        <v>0</v>
      </c>
      <c r="AG12" s="1">
        <v>25081.87</v>
      </c>
      <c r="AH12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8">
        <f t="shared" si="0"/>
        <v>0</v>
      </c>
      <c r="AQ12" s="9">
        <f t="shared" si="1"/>
        <v>0</v>
      </c>
      <c r="AR12" s="3">
        <f t="shared" si="2"/>
        <v>0</v>
      </c>
      <c r="AS12" s="10">
        <f t="shared" si="3"/>
        <v>0</v>
      </c>
    </row>
    <row r="13" spans="1:45" x14ac:dyDescent="0.25">
      <c r="A13">
        <v>1</v>
      </c>
      <c r="B13" s="7">
        <v>43952</v>
      </c>
      <c r="C13" s="7">
        <v>44348</v>
      </c>
      <c r="D13">
        <v>422</v>
      </c>
      <c r="E13" s="7">
        <v>44348</v>
      </c>
      <c r="F13" s="13">
        <v>25081.87</v>
      </c>
      <c r="G13" s="1">
        <v>25081.87</v>
      </c>
      <c r="H13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t="s">
        <v>47</v>
      </c>
      <c r="W13" s="11" t="s">
        <v>48</v>
      </c>
      <c r="X13">
        <v>14</v>
      </c>
      <c r="Y13" t="s">
        <v>49</v>
      </c>
      <c r="Z13" t="s">
        <v>50</v>
      </c>
      <c r="AA13" s="1">
        <v>0</v>
      </c>
      <c r="AB13" s="1">
        <v>0</v>
      </c>
      <c r="AC13" t="s">
        <v>45</v>
      </c>
      <c r="AD13" s="1">
        <v>0</v>
      </c>
      <c r="AE13" s="1">
        <v>0</v>
      </c>
      <c r="AF13" s="1">
        <v>0</v>
      </c>
      <c r="AG13" s="1">
        <v>25081.87</v>
      </c>
      <c r="AH13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8">
        <f t="shared" si="0"/>
        <v>0</v>
      </c>
      <c r="AQ13" s="9">
        <f t="shared" si="1"/>
        <v>0</v>
      </c>
      <c r="AR13" s="3">
        <f t="shared" si="2"/>
        <v>0</v>
      </c>
      <c r="AS13" s="10">
        <f t="shared" si="3"/>
        <v>0</v>
      </c>
    </row>
    <row r="14" spans="1:45" x14ac:dyDescent="0.25">
      <c r="A14">
        <v>1</v>
      </c>
      <c r="B14" s="7">
        <v>43952</v>
      </c>
      <c r="C14" s="7">
        <v>44348</v>
      </c>
      <c r="D14">
        <v>424</v>
      </c>
      <c r="E14" s="7">
        <v>44197</v>
      </c>
      <c r="F14" s="13">
        <v>0</v>
      </c>
      <c r="G14" s="1">
        <v>0</v>
      </c>
      <c r="H14">
        <v>5.5E-2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t="s">
        <v>51</v>
      </c>
      <c r="W14" s="11" t="s">
        <v>52</v>
      </c>
      <c r="X14">
        <v>15</v>
      </c>
      <c r="Y14" t="s">
        <v>53</v>
      </c>
      <c r="Z14" t="s">
        <v>54</v>
      </c>
      <c r="AA14" s="1">
        <v>0</v>
      </c>
      <c r="AB14" s="1">
        <v>0</v>
      </c>
      <c r="AC14" t="s">
        <v>45</v>
      </c>
      <c r="AD14" s="1">
        <v>0</v>
      </c>
      <c r="AE14" s="1">
        <v>0</v>
      </c>
      <c r="AF14" s="1">
        <v>0</v>
      </c>
      <c r="AG14" s="1">
        <v>0</v>
      </c>
      <c r="AH14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8">
        <f t="shared" si="0"/>
        <v>0</v>
      </c>
      <c r="AQ14" s="9">
        <f t="shared" si="1"/>
        <v>0</v>
      </c>
      <c r="AR14" s="3">
        <f t="shared" si="2"/>
        <v>0</v>
      </c>
      <c r="AS14" s="10">
        <f t="shared" si="3"/>
        <v>0</v>
      </c>
    </row>
    <row r="15" spans="1:45" x14ac:dyDescent="0.25">
      <c r="A15">
        <v>1</v>
      </c>
      <c r="B15" s="7">
        <v>43952</v>
      </c>
      <c r="C15" s="7">
        <v>44348</v>
      </c>
      <c r="D15">
        <v>424</v>
      </c>
      <c r="E15" s="7">
        <v>44228</v>
      </c>
      <c r="F15" s="13">
        <v>0</v>
      </c>
      <c r="G15" s="1">
        <v>0</v>
      </c>
      <c r="H15">
        <v>5.5E-2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t="s">
        <v>51</v>
      </c>
      <c r="W15" s="11" t="s">
        <v>52</v>
      </c>
      <c r="X15">
        <v>15</v>
      </c>
      <c r="Y15" t="s">
        <v>53</v>
      </c>
      <c r="Z15" t="s">
        <v>54</v>
      </c>
      <c r="AA15" s="1">
        <v>0</v>
      </c>
      <c r="AB15" s="1">
        <v>0</v>
      </c>
      <c r="AC15" t="s">
        <v>45</v>
      </c>
      <c r="AD15" s="1">
        <v>0</v>
      </c>
      <c r="AE15" s="1">
        <v>0</v>
      </c>
      <c r="AF15" s="1">
        <v>0</v>
      </c>
      <c r="AG15" s="1">
        <v>0</v>
      </c>
      <c r="AH15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8">
        <f t="shared" si="0"/>
        <v>0</v>
      </c>
      <c r="AQ15" s="9">
        <f t="shared" si="1"/>
        <v>0</v>
      </c>
      <c r="AR15" s="3">
        <f t="shared" si="2"/>
        <v>0</v>
      </c>
      <c r="AS15" s="10">
        <f t="shared" si="3"/>
        <v>0</v>
      </c>
    </row>
    <row r="16" spans="1:45" x14ac:dyDescent="0.25">
      <c r="A16">
        <v>1</v>
      </c>
      <c r="B16" s="7">
        <v>43952</v>
      </c>
      <c r="C16" s="7">
        <v>44348</v>
      </c>
      <c r="D16">
        <v>424</v>
      </c>
      <c r="E16" s="7">
        <v>44256</v>
      </c>
      <c r="F16" s="13">
        <v>0</v>
      </c>
      <c r="G16" s="1">
        <v>0</v>
      </c>
      <c r="H16">
        <v>5.5E-2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t="s">
        <v>51</v>
      </c>
      <c r="W16" s="11" t="s">
        <v>52</v>
      </c>
      <c r="X16">
        <v>15</v>
      </c>
      <c r="Y16" t="s">
        <v>53</v>
      </c>
      <c r="Z16" t="s">
        <v>54</v>
      </c>
      <c r="AA16" s="1">
        <v>0</v>
      </c>
      <c r="AB16" s="1">
        <v>0</v>
      </c>
      <c r="AC16" t="s">
        <v>45</v>
      </c>
      <c r="AD16" s="1">
        <v>0</v>
      </c>
      <c r="AE16" s="1">
        <v>0</v>
      </c>
      <c r="AF16" s="1">
        <v>0</v>
      </c>
      <c r="AG16" s="1">
        <v>0</v>
      </c>
      <c r="AH16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8">
        <f t="shared" si="0"/>
        <v>0</v>
      </c>
      <c r="AQ16" s="9">
        <f t="shared" si="1"/>
        <v>0</v>
      </c>
      <c r="AR16" s="3">
        <f t="shared" si="2"/>
        <v>0</v>
      </c>
      <c r="AS16" s="10">
        <f t="shared" si="3"/>
        <v>0</v>
      </c>
    </row>
    <row r="17" spans="1:45" x14ac:dyDescent="0.25">
      <c r="A17">
        <v>1</v>
      </c>
      <c r="B17" s="7">
        <v>43952</v>
      </c>
      <c r="C17" s="7">
        <v>44348</v>
      </c>
      <c r="D17">
        <v>424</v>
      </c>
      <c r="E17" s="7">
        <v>44287</v>
      </c>
      <c r="F17" s="13">
        <v>0</v>
      </c>
      <c r="G17" s="1">
        <v>0</v>
      </c>
      <c r="H17">
        <v>5.5E-2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t="s">
        <v>51</v>
      </c>
      <c r="W17" s="11" t="s">
        <v>52</v>
      </c>
      <c r="X17">
        <v>15</v>
      </c>
      <c r="Y17" t="s">
        <v>53</v>
      </c>
      <c r="Z17" t="s">
        <v>54</v>
      </c>
      <c r="AA17" s="1">
        <v>0</v>
      </c>
      <c r="AB17" s="1">
        <v>0</v>
      </c>
      <c r="AC17" t="s">
        <v>45</v>
      </c>
      <c r="AD17" s="1">
        <v>0</v>
      </c>
      <c r="AE17" s="1">
        <v>0</v>
      </c>
      <c r="AF17" s="1">
        <v>0</v>
      </c>
      <c r="AG17" s="1">
        <v>0</v>
      </c>
      <c r="AH17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8">
        <f t="shared" si="0"/>
        <v>0</v>
      </c>
      <c r="AQ17" s="9">
        <f t="shared" si="1"/>
        <v>0</v>
      </c>
      <c r="AR17" s="3">
        <f t="shared" si="2"/>
        <v>0</v>
      </c>
      <c r="AS17" s="10">
        <f t="shared" si="3"/>
        <v>0</v>
      </c>
    </row>
    <row r="18" spans="1:45" x14ac:dyDescent="0.25">
      <c r="A18">
        <v>1</v>
      </c>
      <c r="B18" s="7">
        <v>43952</v>
      </c>
      <c r="C18" s="7">
        <v>44348</v>
      </c>
      <c r="D18">
        <v>424</v>
      </c>
      <c r="E18" s="7">
        <v>44317</v>
      </c>
      <c r="F18" s="13">
        <v>0</v>
      </c>
      <c r="G18" s="1">
        <v>0</v>
      </c>
      <c r="H18">
        <v>5.5E-2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t="s">
        <v>51</v>
      </c>
      <c r="W18" s="11" t="s">
        <v>52</v>
      </c>
      <c r="X18">
        <v>15</v>
      </c>
      <c r="Y18" t="s">
        <v>53</v>
      </c>
      <c r="Z18" t="s">
        <v>54</v>
      </c>
      <c r="AA18" s="1">
        <v>0</v>
      </c>
      <c r="AB18" s="1">
        <v>0</v>
      </c>
      <c r="AC18" t="s">
        <v>45</v>
      </c>
      <c r="AD18" s="1">
        <v>0</v>
      </c>
      <c r="AE18" s="1">
        <v>0</v>
      </c>
      <c r="AF18" s="1">
        <v>0</v>
      </c>
      <c r="AG18" s="1">
        <v>0</v>
      </c>
      <c r="AH18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8">
        <f t="shared" si="0"/>
        <v>0</v>
      </c>
      <c r="AQ18" s="9">
        <f t="shared" si="1"/>
        <v>0</v>
      </c>
      <c r="AR18" s="3">
        <f t="shared" si="2"/>
        <v>0</v>
      </c>
      <c r="AS18" s="10">
        <f t="shared" si="3"/>
        <v>0</v>
      </c>
    </row>
    <row r="19" spans="1:45" x14ac:dyDescent="0.25">
      <c r="A19">
        <v>1</v>
      </c>
      <c r="B19" s="7">
        <v>43952</v>
      </c>
      <c r="C19" s="7">
        <v>44348</v>
      </c>
      <c r="D19">
        <v>424</v>
      </c>
      <c r="E19" s="7">
        <v>44348</v>
      </c>
      <c r="F19" s="13">
        <v>0</v>
      </c>
      <c r="G19" s="1">
        <v>0</v>
      </c>
      <c r="H19">
        <v>5.5E-2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t="s">
        <v>51</v>
      </c>
      <c r="W19" s="11" t="s">
        <v>52</v>
      </c>
      <c r="X19">
        <v>15</v>
      </c>
      <c r="Y19" t="s">
        <v>53</v>
      </c>
      <c r="Z19" t="s">
        <v>54</v>
      </c>
      <c r="AA19" s="1">
        <v>0</v>
      </c>
      <c r="AB19" s="1">
        <v>0</v>
      </c>
      <c r="AC19" t="s">
        <v>45</v>
      </c>
      <c r="AD19" s="1">
        <v>0</v>
      </c>
      <c r="AE19" s="1">
        <v>0</v>
      </c>
      <c r="AF19" s="1">
        <v>0</v>
      </c>
      <c r="AG19" s="1">
        <v>0</v>
      </c>
      <c r="AH19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8">
        <f t="shared" si="0"/>
        <v>0</v>
      </c>
      <c r="AQ19" s="9">
        <f t="shared" si="1"/>
        <v>0</v>
      </c>
      <c r="AR19" s="3">
        <f t="shared" si="2"/>
        <v>0</v>
      </c>
      <c r="AS19" s="10">
        <f t="shared" si="3"/>
        <v>0</v>
      </c>
    </row>
    <row r="20" spans="1:45" x14ac:dyDescent="0.25">
      <c r="A20">
        <v>1</v>
      </c>
      <c r="B20" s="7">
        <v>43952</v>
      </c>
      <c r="C20" s="7">
        <v>44348</v>
      </c>
      <c r="D20">
        <v>423</v>
      </c>
      <c r="E20" s="7">
        <v>44197</v>
      </c>
      <c r="F20" s="13">
        <v>212190.55</v>
      </c>
      <c r="G20" s="1">
        <v>212190.55</v>
      </c>
      <c r="H20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t="s">
        <v>55</v>
      </c>
      <c r="W20" s="11" t="s">
        <v>56</v>
      </c>
      <c r="X20">
        <v>15</v>
      </c>
      <c r="Y20" t="s">
        <v>53</v>
      </c>
      <c r="Z20" t="s">
        <v>57</v>
      </c>
      <c r="AA20" s="1">
        <v>0</v>
      </c>
      <c r="AB20" s="1">
        <v>0</v>
      </c>
      <c r="AC20" t="s">
        <v>45</v>
      </c>
      <c r="AD20" s="1">
        <v>0</v>
      </c>
      <c r="AE20" s="1">
        <v>0</v>
      </c>
      <c r="AF20" s="1">
        <v>0</v>
      </c>
      <c r="AG20" s="1">
        <v>212190.55</v>
      </c>
      <c r="AH20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8">
        <f t="shared" si="0"/>
        <v>0</v>
      </c>
      <c r="AQ20" s="9">
        <f t="shared" si="1"/>
        <v>0</v>
      </c>
      <c r="AR20" s="3">
        <f t="shared" si="2"/>
        <v>0</v>
      </c>
      <c r="AS20" s="10">
        <f t="shared" si="3"/>
        <v>0</v>
      </c>
    </row>
    <row r="21" spans="1:45" x14ac:dyDescent="0.25">
      <c r="A21">
        <v>1</v>
      </c>
      <c r="B21" s="7">
        <v>43952</v>
      </c>
      <c r="C21" s="7">
        <v>44348</v>
      </c>
      <c r="D21">
        <v>423</v>
      </c>
      <c r="E21" s="7">
        <v>44228</v>
      </c>
      <c r="F21" s="13">
        <v>212190.55</v>
      </c>
      <c r="G21" s="1">
        <v>212190.55</v>
      </c>
      <c r="H2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t="s">
        <v>55</v>
      </c>
      <c r="W21" s="11" t="s">
        <v>56</v>
      </c>
      <c r="X21">
        <v>15</v>
      </c>
      <c r="Y21" t="s">
        <v>53</v>
      </c>
      <c r="Z21" t="s">
        <v>57</v>
      </c>
      <c r="AA21" s="1">
        <v>0</v>
      </c>
      <c r="AB21" s="1">
        <v>0</v>
      </c>
      <c r="AC21" t="s">
        <v>45</v>
      </c>
      <c r="AD21" s="1">
        <v>0</v>
      </c>
      <c r="AE21" s="1">
        <v>0</v>
      </c>
      <c r="AF21" s="1">
        <v>0</v>
      </c>
      <c r="AG21" s="1">
        <v>212190.55</v>
      </c>
      <c r="AH2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8">
        <f t="shared" si="0"/>
        <v>0</v>
      </c>
      <c r="AQ21" s="9">
        <f t="shared" si="1"/>
        <v>0</v>
      </c>
      <c r="AR21" s="3">
        <f t="shared" si="2"/>
        <v>0</v>
      </c>
      <c r="AS21" s="10">
        <f t="shared" si="3"/>
        <v>0</v>
      </c>
    </row>
    <row r="22" spans="1:45" x14ac:dyDescent="0.25">
      <c r="A22">
        <v>1</v>
      </c>
      <c r="B22" s="7">
        <v>43952</v>
      </c>
      <c r="C22" s="7">
        <v>44348</v>
      </c>
      <c r="D22">
        <v>423</v>
      </c>
      <c r="E22" s="7">
        <v>44256</v>
      </c>
      <c r="F22" s="13">
        <v>212190.55</v>
      </c>
      <c r="G22" s="1">
        <v>212190.55</v>
      </c>
      <c r="H22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t="s">
        <v>55</v>
      </c>
      <c r="W22" s="11" t="s">
        <v>56</v>
      </c>
      <c r="X22">
        <v>15</v>
      </c>
      <c r="Y22" t="s">
        <v>53</v>
      </c>
      <c r="Z22" t="s">
        <v>57</v>
      </c>
      <c r="AA22" s="1">
        <v>0</v>
      </c>
      <c r="AB22" s="1">
        <v>0</v>
      </c>
      <c r="AC22" t="s">
        <v>45</v>
      </c>
      <c r="AD22" s="1">
        <v>0</v>
      </c>
      <c r="AE22" s="1">
        <v>0</v>
      </c>
      <c r="AF22" s="1">
        <v>0</v>
      </c>
      <c r="AG22" s="1">
        <v>212190.55</v>
      </c>
      <c r="AH22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8">
        <f t="shared" si="0"/>
        <v>0</v>
      </c>
      <c r="AQ22" s="9">
        <f t="shared" si="1"/>
        <v>0</v>
      </c>
      <c r="AR22" s="3">
        <f t="shared" si="2"/>
        <v>0</v>
      </c>
      <c r="AS22" s="10">
        <f t="shared" si="3"/>
        <v>0</v>
      </c>
    </row>
    <row r="23" spans="1:45" x14ac:dyDescent="0.25">
      <c r="A23">
        <v>1</v>
      </c>
      <c r="B23" s="7">
        <v>43952</v>
      </c>
      <c r="C23" s="7">
        <v>44348</v>
      </c>
      <c r="D23">
        <v>423</v>
      </c>
      <c r="E23" s="7">
        <v>44287</v>
      </c>
      <c r="F23" s="13">
        <v>212190.55</v>
      </c>
      <c r="G23" s="1">
        <v>212190.55</v>
      </c>
      <c r="H23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t="s">
        <v>55</v>
      </c>
      <c r="W23" s="11" t="s">
        <v>56</v>
      </c>
      <c r="X23">
        <v>15</v>
      </c>
      <c r="Y23" t="s">
        <v>53</v>
      </c>
      <c r="Z23" t="s">
        <v>57</v>
      </c>
      <c r="AA23" s="1">
        <v>0</v>
      </c>
      <c r="AB23" s="1">
        <v>0</v>
      </c>
      <c r="AC23" t="s">
        <v>45</v>
      </c>
      <c r="AD23" s="1">
        <v>0</v>
      </c>
      <c r="AE23" s="1">
        <v>0</v>
      </c>
      <c r="AF23" s="1">
        <v>0</v>
      </c>
      <c r="AG23" s="1">
        <v>212190.55</v>
      </c>
      <c r="AH23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8">
        <f t="shared" si="0"/>
        <v>0</v>
      </c>
      <c r="AQ23" s="9">
        <f t="shared" si="1"/>
        <v>0</v>
      </c>
      <c r="AR23" s="3">
        <f t="shared" si="2"/>
        <v>0</v>
      </c>
      <c r="AS23" s="10">
        <f t="shared" si="3"/>
        <v>0</v>
      </c>
    </row>
    <row r="24" spans="1:45" x14ac:dyDescent="0.25">
      <c r="A24">
        <v>1</v>
      </c>
      <c r="B24" s="7">
        <v>43952</v>
      </c>
      <c r="C24" s="7">
        <v>44348</v>
      </c>
      <c r="D24">
        <v>423</v>
      </c>
      <c r="E24" s="7">
        <v>44317</v>
      </c>
      <c r="F24" s="13">
        <v>212190.55</v>
      </c>
      <c r="G24" s="1">
        <v>212190.55</v>
      </c>
      <c r="H24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t="s">
        <v>55</v>
      </c>
      <c r="W24" s="11" t="s">
        <v>56</v>
      </c>
      <c r="X24">
        <v>15</v>
      </c>
      <c r="Y24" t="s">
        <v>53</v>
      </c>
      <c r="Z24" t="s">
        <v>57</v>
      </c>
      <c r="AA24" s="1">
        <v>0</v>
      </c>
      <c r="AB24" s="1">
        <v>0</v>
      </c>
      <c r="AC24" t="s">
        <v>45</v>
      </c>
      <c r="AD24" s="1">
        <v>0</v>
      </c>
      <c r="AE24" s="1">
        <v>0</v>
      </c>
      <c r="AF24" s="1">
        <v>0</v>
      </c>
      <c r="AG24" s="1">
        <v>212190.55</v>
      </c>
      <c r="AH24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8">
        <f t="shared" si="0"/>
        <v>0</v>
      </c>
      <c r="AQ24" s="9">
        <f t="shared" si="1"/>
        <v>0</v>
      </c>
      <c r="AR24" s="3">
        <f t="shared" si="2"/>
        <v>0</v>
      </c>
      <c r="AS24" s="10">
        <f t="shared" si="3"/>
        <v>0</v>
      </c>
    </row>
    <row r="25" spans="1:45" x14ac:dyDescent="0.25">
      <c r="A25">
        <v>1</v>
      </c>
      <c r="B25" s="7">
        <v>43952</v>
      </c>
      <c r="C25" s="7">
        <v>44348</v>
      </c>
      <c r="D25">
        <v>423</v>
      </c>
      <c r="E25" s="7">
        <v>44348</v>
      </c>
      <c r="F25" s="13">
        <v>212190.55</v>
      </c>
      <c r="G25" s="1">
        <v>212190.55</v>
      </c>
      <c r="H25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t="s">
        <v>55</v>
      </c>
      <c r="W25" s="11" t="s">
        <v>56</v>
      </c>
      <c r="X25">
        <v>15</v>
      </c>
      <c r="Y25" t="s">
        <v>53</v>
      </c>
      <c r="Z25" t="s">
        <v>57</v>
      </c>
      <c r="AA25" s="1">
        <v>0</v>
      </c>
      <c r="AB25" s="1">
        <v>0</v>
      </c>
      <c r="AC25" t="s">
        <v>45</v>
      </c>
      <c r="AD25" s="1">
        <v>0</v>
      </c>
      <c r="AE25" s="1">
        <v>0</v>
      </c>
      <c r="AF25" s="1">
        <v>0</v>
      </c>
      <c r="AG25" s="1">
        <v>212190.55</v>
      </c>
      <c r="AH25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8">
        <f t="shared" si="0"/>
        <v>0</v>
      </c>
      <c r="AQ25" s="9">
        <f t="shared" si="1"/>
        <v>0</v>
      </c>
      <c r="AR25" s="3">
        <f t="shared" si="2"/>
        <v>0</v>
      </c>
      <c r="AS25" s="10">
        <f t="shared" si="3"/>
        <v>0</v>
      </c>
    </row>
    <row r="26" spans="1:45" x14ac:dyDescent="0.25">
      <c r="A26">
        <v>1</v>
      </c>
      <c r="B26" s="7">
        <v>43952</v>
      </c>
      <c r="C26" s="7">
        <v>44348</v>
      </c>
      <c r="D26">
        <v>425</v>
      </c>
      <c r="E26" s="7">
        <v>44197</v>
      </c>
      <c r="F26" s="13">
        <v>797186.78</v>
      </c>
      <c r="G26" s="1">
        <v>797186.78</v>
      </c>
      <c r="H26">
        <v>2.5000000000000001E-2</v>
      </c>
      <c r="I26" s="1">
        <v>1660.81</v>
      </c>
      <c r="J26" s="1">
        <v>247569.55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t="s">
        <v>58</v>
      </c>
      <c r="W26" s="11" t="s">
        <v>59</v>
      </c>
      <c r="X26">
        <v>15</v>
      </c>
      <c r="Y26" t="s">
        <v>53</v>
      </c>
      <c r="Z26" t="s">
        <v>60</v>
      </c>
      <c r="AA26" s="1">
        <v>0</v>
      </c>
      <c r="AB26" s="1">
        <v>0</v>
      </c>
      <c r="AC26" t="s">
        <v>45</v>
      </c>
      <c r="AD26" s="1">
        <v>0</v>
      </c>
      <c r="AE26" s="1">
        <v>15724.92</v>
      </c>
      <c r="AF26" s="1">
        <v>0</v>
      </c>
      <c r="AG26" s="1">
        <v>797186.78</v>
      </c>
      <c r="AH26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1660.81</v>
      </c>
      <c r="AP26" s="8">
        <f t="shared" si="0"/>
        <v>1660.81</v>
      </c>
      <c r="AQ26" s="9">
        <f t="shared" si="1"/>
        <v>0</v>
      </c>
      <c r="AR26" s="3">
        <f t="shared" si="2"/>
        <v>263294.46999999997</v>
      </c>
      <c r="AS26" s="10">
        <f t="shared" si="3"/>
        <v>1660.81</v>
      </c>
    </row>
    <row r="27" spans="1:45" x14ac:dyDescent="0.25">
      <c r="A27">
        <v>1</v>
      </c>
      <c r="B27" s="7">
        <v>43952</v>
      </c>
      <c r="C27" s="7">
        <v>44348</v>
      </c>
      <c r="D27">
        <v>425</v>
      </c>
      <c r="E27" s="7">
        <v>44228</v>
      </c>
      <c r="F27" s="13">
        <v>812136.78</v>
      </c>
      <c r="G27" s="1">
        <v>812136.78</v>
      </c>
      <c r="H27">
        <v>2.5000000000000001E-2</v>
      </c>
      <c r="I27" s="1">
        <v>1691.95</v>
      </c>
      <c r="J27" s="1">
        <v>249261.5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t="s">
        <v>58</v>
      </c>
      <c r="W27" s="11" t="s">
        <v>59</v>
      </c>
      <c r="X27">
        <v>15</v>
      </c>
      <c r="Y27" t="s">
        <v>53</v>
      </c>
      <c r="Z27" t="s">
        <v>60</v>
      </c>
      <c r="AA27" s="1">
        <v>0</v>
      </c>
      <c r="AB27" s="1">
        <v>0</v>
      </c>
      <c r="AC27" t="s">
        <v>45</v>
      </c>
      <c r="AD27" s="1">
        <v>0</v>
      </c>
      <c r="AE27" s="1">
        <v>15724.92</v>
      </c>
      <c r="AF27" s="1">
        <v>0</v>
      </c>
      <c r="AG27" s="1">
        <v>812136.78</v>
      </c>
      <c r="AH27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1691.95</v>
      </c>
      <c r="AP27" s="8">
        <f t="shared" si="0"/>
        <v>1691.95</v>
      </c>
      <c r="AQ27" s="9">
        <f t="shared" si="1"/>
        <v>0</v>
      </c>
      <c r="AR27" s="3">
        <f t="shared" si="2"/>
        <v>264986.42</v>
      </c>
      <c r="AS27" s="10">
        <f t="shared" si="3"/>
        <v>1691.95</v>
      </c>
    </row>
    <row r="28" spans="1:45" x14ac:dyDescent="0.25">
      <c r="A28">
        <v>1</v>
      </c>
      <c r="B28" s="7">
        <v>43952</v>
      </c>
      <c r="C28" s="7">
        <v>44348</v>
      </c>
      <c r="D28">
        <v>425</v>
      </c>
      <c r="E28" s="7">
        <v>44256</v>
      </c>
      <c r="F28" s="13">
        <v>812136.78</v>
      </c>
      <c r="G28" s="1">
        <v>812136.78</v>
      </c>
      <c r="H28">
        <v>2.5000000000000001E-2</v>
      </c>
      <c r="I28" s="1">
        <v>1691.95</v>
      </c>
      <c r="J28" s="1">
        <v>250953.45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t="s">
        <v>58</v>
      </c>
      <c r="W28" s="11" t="s">
        <v>59</v>
      </c>
      <c r="X28">
        <v>15</v>
      </c>
      <c r="Y28" t="s">
        <v>53</v>
      </c>
      <c r="Z28" t="s">
        <v>60</v>
      </c>
      <c r="AA28" s="1">
        <v>0</v>
      </c>
      <c r="AB28" s="1">
        <v>0</v>
      </c>
      <c r="AC28" t="s">
        <v>45</v>
      </c>
      <c r="AD28" s="1">
        <v>0</v>
      </c>
      <c r="AE28" s="1">
        <v>15724.92</v>
      </c>
      <c r="AF28" s="1">
        <v>0</v>
      </c>
      <c r="AG28" s="1">
        <v>812136.78</v>
      </c>
      <c r="AH28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1691.95</v>
      </c>
      <c r="AP28" s="8">
        <f t="shared" si="0"/>
        <v>1691.95</v>
      </c>
      <c r="AQ28" s="9">
        <f t="shared" si="1"/>
        <v>0</v>
      </c>
      <c r="AR28" s="3">
        <f t="shared" si="2"/>
        <v>266678.37</v>
      </c>
      <c r="AS28" s="10">
        <f t="shared" si="3"/>
        <v>1691.95</v>
      </c>
    </row>
    <row r="29" spans="1:45" x14ac:dyDescent="0.25">
      <c r="A29">
        <v>1</v>
      </c>
      <c r="B29" s="7">
        <v>43952</v>
      </c>
      <c r="C29" s="7">
        <v>44348</v>
      </c>
      <c r="D29">
        <v>425</v>
      </c>
      <c r="E29" s="7">
        <v>44287</v>
      </c>
      <c r="F29" s="13">
        <v>812136.78</v>
      </c>
      <c r="G29" s="1">
        <v>812136.78</v>
      </c>
      <c r="H29">
        <v>2.5000000000000001E-2</v>
      </c>
      <c r="I29" s="1">
        <v>1691.95</v>
      </c>
      <c r="J29" s="1">
        <v>252645.4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t="s">
        <v>58</v>
      </c>
      <c r="W29" s="11" t="s">
        <v>59</v>
      </c>
      <c r="X29">
        <v>15</v>
      </c>
      <c r="Y29" t="s">
        <v>53</v>
      </c>
      <c r="Z29" t="s">
        <v>60</v>
      </c>
      <c r="AA29" s="1">
        <v>0</v>
      </c>
      <c r="AB29" s="1">
        <v>0</v>
      </c>
      <c r="AC29" t="s">
        <v>45</v>
      </c>
      <c r="AD29" s="1">
        <v>0</v>
      </c>
      <c r="AE29" s="1">
        <v>15724.92</v>
      </c>
      <c r="AF29" s="1">
        <v>0</v>
      </c>
      <c r="AG29" s="1">
        <v>812136.78</v>
      </c>
      <c r="AH29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1691.95</v>
      </c>
      <c r="AP29" s="8">
        <f t="shared" si="0"/>
        <v>1691.95</v>
      </c>
      <c r="AQ29" s="9">
        <f t="shared" si="1"/>
        <v>0</v>
      </c>
      <c r="AR29" s="3">
        <f t="shared" si="2"/>
        <v>268370.32</v>
      </c>
      <c r="AS29" s="10">
        <f t="shared" si="3"/>
        <v>1691.95</v>
      </c>
    </row>
    <row r="30" spans="1:45" x14ac:dyDescent="0.25">
      <c r="A30">
        <v>1</v>
      </c>
      <c r="B30" s="7">
        <v>43952</v>
      </c>
      <c r="C30" s="7">
        <v>44348</v>
      </c>
      <c r="D30">
        <v>425</v>
      </c>
      <c r="E30" s="7">
        <v>44317</v>
      </c>
      <c r="F30" s="13">
        <v>812136.78</v>
      </c>
      <c r="G30" s="1">
        <v>812136.78</v>
      </c>
      <c r="H30">
        <v>2.5000000000000001E-2</v>
      </c>
      <c r="I30" s="1">
        <v>1691.95</v>
      </c>
      <c r="J30" s="1">
        <v>254337.35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t="s">
        <v>58</v>
      </c>
      <c r="W30" s="11" t="s">
        <v>59</v>
      </c>
      <c r="X30">
        <v>15</v>
      </c>
      <c r="Y30" t="s">
        <v>53</v>
      </c>
      <c r="Z30" t="s">
        <v>60</v>
      </c>
      <c r="AA30" s="1">
        <v>0</v>
      </c>
      <c r="AB30" s="1">
        <v>0</v>
      </c>
      <c r="AC30" t="s">
        <v>45</v>
      </c>
      <c r="AD30" s="1">
        <v>0</v>
      </c>
      <c r="AE30" s="1">
        <v>15724.92</v>
      </c>
      <c r="AF30" s="1">
        <v>0</v>
      </c>
      <c r="AG30" s="1">
        <v>812136.78</v>
      </c>
      <c r="AH30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1691.95</v>
      </c>
      <c r="AP30" s="8">
        <f t="shared" si="0"/>
        <v>1691.95</v>
      </c>
      <c r="AQ30" s="9">
        <f t="shared" si="1"/>
        <v>0</v>
      </c>
      <c r="AR30" s="3">
        <f t="shared" si="2"/>
        <v>270062.27</v>
      </c>
      <c r="AS30" s="10">
        <f t="shared" si="3"/>
        <v>1691.95</v>
      </c>
    </row>
    <row r="31" spans="1:45" x14ac:dyDescent="0.25">
      <c r="A31">
        <v>1</v>
      </c>
      <c r="B31" s="7">
        <v>43952</v>
      </c>
      <c r="C31" s="7">
        <v>44348</v>
      </c>
      <c r="D31">
        <v>425</v>
      </c>
      <c r="E31" s="7">
        <v>44348</v>
      </c>
      <c r="F31" s="13">
        <v>812136.78</v>
      </c>
      <c r="G31" s="1">
        <v>812136.78</v>
      </c>
      <c r="H31">
        <v>2.5000000000000001E-2</v>
      </c>
      <c r="I31" s="1">
        <v>1691.95</v>
      </c>
      <c r="J31" s="1">
        <v>256029.3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t="s">
        <v>58</v>
      </c>
      <c r="W31" s="11" t="s">
        <v>59</v>
      </c>
      <c r="X31">
        <v>15</v>
      </c>
      <c r="Y31" t="s">
        <v>53</v>
      </c>
      <c r="Z31" t="s">
        <v>60</v>
      </c>
      <c r="AA31" s="1">
        <v>0</v>
      </c>
      <c r="AB31" s="1">
        <v>0</v>
      </c>
      <c r="AC31" t="s">
        <v>45</v>
      </c>
      <c r="AD31" s="1">
        <v>0</v>
      </c>
      <c r="AE31" s="1">
        <v>15724.92</v>
      </c>
      <c r="AF31" s="1">
        <v>0</v>
      </c>
      <c r="AG31" s="1">
        <v>812136.78</v>
      </c>
      <c r="AH3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1691.95</v>
      </c>
      <c r="AP31" s="8">
        <f t="shared" si="0"/>
        <v>1691.95</v>
      </c>
      <c r="AQ31" s="9">
        <f t="shared" si="1"/>
        <v>0</v>
      </c>
      <c r="AR31" s="3">
        <f t="shared" si="2"/>
        <v>271754.21999999997</v>
      </c>
      <c r="AS31" s="10">
        <f t="shared" si="3"/>
        <v>1691.95</v>
      </c>
    </row>
    <row r="32" spans="1:45" x14ac:dyDescent="0.25">
      <c r="A32">
        <v>1</v>
      </c>
      <c r="B32" s="7">
        <v>43952</v>
      </c>
      <c r="C32" s="7">
        <v>44348</v>
      </c>
      <c r="D32">
        <v>426</v>
      </c>
      <c r="E32" s="7">
        <v>44197</v>
      </c>
      <c r="F32" s="13">
        <v>33357701.02</v>
      </c>
      <c r="G32" s="1">
        <v>33357701.02</v>
      </c>
      <c r="H32">
        <v>1.8100000000000002E-2</v>
      </c>
      <c r="I32" s="1">
        <v>50314.53</v>
      </c>
      <c r="J32" s="1">
        <v>8117568.3899999997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t="s">
        <v>61</v>
      </c>
      <c r="W32" s="11" t="s">
        <v>62</v>
      </c>
      <c r="X32">
        <v>15</v>
      </c>
      <c r="Y32" t="s">
        <v>53</v>
      </c>
      <c r="Z32" t="s">
        <v>63</v>
      </c>
      <c r="AA32" s="1">
        <v>0</v>
      </c>
      <c r="AB32" s="1">
        <v>0</v>
      </c>
      <c r="AC32" t="s">
        <v>45</v>
      </c>
      <c r="AD32" s="1">
        <v>8061.44</v>
      </c>
      <c r="AE32" s="1">
        <v>2658497.7200000002</v>
      </c>
      <c r="AF32" s="1">
        <v>2.8999999999999998E-3</v>
      </c>
      <c r="AG32" s="1">
        <v>33357701.02</v>
      </c>
      <c r="AH32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8061.4400000000005</v>
      </c>
      <c r="AO32" s="1">
        <v>50314.53</v>
      </c>
      <c r="AP32" s="8">
        <f t="shared" si="0"/>
        <v>50314.53</v>
      </c>
      <c r="AQ32" s="9">
        <f t="shared" si="1"/>
        <v>8061.44</v>
      </c>
      <c r="AR32" s="3">
        <f t="shared" si="2"/>
        <v>10776066.109999999</v>
      </c>
      <c r="AS32" s="10">
        <f t="shared" si="3"/>
        <v>58375.97</v>
      </c>
    </row>
    <row r="33" spans="1:45" x14ac:dyDescent="0.25">
      <c r="A33">
        <v>1</v>
      </c>
      <c r="B33" s="7">
        <v>43952</v>
      </c>
      <c r="C33" s="7">
        <v>44348</v>
      </c>
      <c r="D33">
        <v>426</v>
      </c>
      <c r="E33" s="7">
        <v>44228</v>
      </c>
      <c r="F33" s="13">
        <v>33520810.5</v>
      </c>
      <c r="G33" s="1">
        <v>33520810.5</v>
      </c>
      <c r="H33">
        <v>1.8100000000000002E-2</v>
      </c>
      <c r="I33" s="1">
        <v>50560.56</v>
      </c>
      <c r="J33" s="1">
        <v>8168128.9500000002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t="s">
        <v>61</v>
      </c>
      <c r="W33" s="11" t="s">
        <v>62</v>
      </c>
      <c r="X33">
        <v>15</v>
      </c>
      <c r="Y33" t="s">
        <v>53</v>
      </c>
      <c r="Z33" t="s">
        <v>63</v>
      </c>
      <c r="AA33" s="1">
        <v>0</v>
      </c>
      <c r="AB33" s="1">
        <v>0</v>
      </c>
      <c r="AC33" t="s">
        <v>45</v>
      </c>
      <c r="AD33" s="1">
        <v>8100.86</v>
      </c>
      <c r="AE33" s="1">
        <v>2666598.58</v>
      </c>
      <c r="AF33" s="1">
        <v>2.8999999999999998E-3</v>
      </c>
      <c r="AG33" s="1">
        <v>33520810.5</v>
      </c>
      <c r="AH33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8100.8600000000006</v>
      </c>
      <c r="AO33" s="1">
        <v>50560.56</v>
      </c>
      <c r="AP33" s="8">
        <f t="shared" si="0"/>
        <v>50560.56</v>
      </c>
      <c r="AQ33" s="9">
        <f t="shared" si="1"/>
        <v>8100.86</v>
      </c>
      <c r="AR33" s="3">
        <f t="shared" si="2"/>
        <v>10834727.530000001</v>
      </c>
      <c r="AS33" s="10">
        <f t="shared" si="3"/>
        <v>58661.42</v>
      </c>
    </row>
    <row r="34" spans="1:45" x14ac:dyDescent="0.25">
      <c r="A34">
        <v>1</v>
      </c>
      <c r="B34" s="7">
        <v>43952</v>
      </c>
      <c r="C34" s="7">
        <v>44348</v>
      </c>
      <c r="D34">
        <v>426</v>
      </c>
      <c r="E34" s="7">
        <v>44256</v>
      </c>
      <c r="F34" s="13">
        <v>33588134.119999997</v>
      </c>
      <c r="G34" s="1">
        <v>33588134.119999997</v>
      </c>
      <c r="H34">
        <v>1.8100000000000002E-2</v>
      </c>
      <c r="I34" s="1">
        <v>50662.1</v>
      </c>
      <c r="J34" s="1">
        <v>8217583.0199999996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t="s">
        <v>61</v>
      </c>
      <c r="W34" s="11" t="s">
        <v>62</v>
      </c>
      <c r="X34">
        <v>15</v>
      </c>
      <c r="Y34" t="s">
        <v>53</v>
      </c>
      <c r="Z34" t="s">
        <v>63</v>
      </c>
      <c r="AA34" s="1">
        <v>0</v>
      </c>
      <c r="AB34" s="1">
        <v>-1208.03</v>
      </c>
      <c r="AC34" t="s">
        <v>45</v>
      </c>
      <c r="AD34" s="1">
        <v>8117.13</v>
      </c>
      <c r="AE34" s="1">
        <v>2674715.71</v>
      </c>
      <c r="AF34" s="1">
        <v>2.8999999999999998E-3</v>
      </c>
      <c r="AG34" s="1">
        <v>33588134.119999997</v>
      </c>
      <c r="AH34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8117.13</v>
      </c>
      <c r="AO34" s="1">
        <v>50662.1</v>
      </c>
      <c r="AP34" s="8">
        <f t="shared" si="0"/>
        <v>50662.1</v>
      </c>
      <c r="AQ34" s="9">
        <f t="shared" si="1"/>
        <v>8117.13</v>
      </c>
      <c r="AR34" s="3">
        <f t="shared" si="2"/>
        <v>10892298.73</v>
      </c>
      <c r="AS34" s="10">
        <f t="shared" si="3"/>
        <v>58779.229999999996</v>
      </c>
    </row>
    <row r="35" spans="1:45" x14ac:dyDescent="0.25">
      <c r="A35">
        <v>1</v>
      </c>
      <c r="B35" s="7">
        <v>43952</v>
      </c>
      <c r="C35" s="7">
        <v>44348</v>
      </c>
      <c r="D35">
        <v>426</v>
      </c>
      <c r="E35" s="7">
        <v>44287</v>
      </c>
      <c r="F35" s="13">
        <v>33602055.189999998</v>
      </c>
      <c r="G35" s="1">
        <v>33602055.189999998</v>
      </c>
      <c r="H35">
        <v>1.8100000000000002E-2</v>
      </c>
      <c r="I35" s="1">
        <v>50683.1</v>
      </c>
      <c r="J35" s="1">
        <v>8268266.1200000001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t="s">
        <v>61</v>
      </c>
      <c r="W35" s="11" t="s">
        <v>62</v>
      </c>
      <c r="X35">
        <v>15</v>
      </c>
      <c r="Y35" t="s">
        <v>53</v>
      </c>
      <c r="Z35" t="s">
        <v>63</v>
      </c>
      <c r="AA35" s="1">
        <v>0</v>
      </c>
      <c r="AB35" s="1">
        <v>0</v>
      </c>
      <c r="AC35" t="s">
        <v>45</v>
      </c>
      <c r="AD35" s="1">
        <v>8120.5</v>
      </c>
      <c r="AE35" s="1">
        <v>2682836.21</v>
      </c>
      <c r="AF35" s="1">
        <v>2.8999999999999998E-3</v>
      </c>
      <c r="AG35" s="1">
        <v>33602055.189999998</v>
      </c>
      <c r="AH35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8120.5</v>
      </c>
      <c r="AO35" s="1">
        <v>50683.1</v>
      </c>
      <c r="AP35" s="8">
        <f t="shared" si="0"/>
        <v>50683.1</v>
      </c>
      <c r="AQ35" s="9">
        <f t="shared" si="1"/>
        <v>8120.5</v>
      </c>
      <c r="AR35" s="3">
        <f t="shared" si="2"/>
        <v>10951102.33</v>
      </c>
      <c r="AS35" s="10">
        <f t="shared" si="3"/>
        <v>58803.6</v>
      </c>
    </row>
    <row r="36" spans="1:45" x14ac:dyDescent="0.25">
      <c r="A36">
        <v>1</v>
      </c>
      <c r="B36" s="7">
        <v>43952</v>
      </c>
      <c r="C36" s="7">
        <v>44348</v>
      </c>
      <c r="D36">
        <v>426</v>
      </c>
      <c r="E36" s="7">
        <v>44317</v>
      </c>
      <c r="F36" s="13">
        <v>33611706.090000004</v>
      </c>
      <c r="G36" s="1">
        <v>33611706.090000004</v>
      </c>
      <c r="H36">
        <v>1.8100000000000002E-2</v>
      </c>
      <c r="I36" s="1">
        <v>50697.66</v>
      </c>
      <c r="J36" s="1">
        <v>8318963.7800000003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t="s">
        <v>61</v>
      </c>
      <c r="W36" s="11" t="s">
        <v>62</v>
      </c>
      <c r="X36">
        <v>15</v>
      </c>
      <c r="Y36" t="s">
        <v>53</v>
      </c>
      <c r="Z36" t="s">
        <v>63</v>
      </c>
      <c r="AA36" s="1">
        <v>0</v>
      </c>
      <c r="AB36" s="1">
        <v>0</v>
      </c>
      <c r="AC36" t="s">
        <v>45</v>
      </c>
      <c r="AD36" s="1">
        <v>8122.83</v>
      </c>
      <c r="AE36" s="1">
        <v>2690959.04</v>
      </c>
      <c r="AF36" s="1">
        <v>2.8999999999999998E-3</v>
      </c>
      <c r="AG36" s="1">
        <v>33611706.090000004</v>
      </c>
      <c r="AH36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8122.83</v>
      </c>
      <c r="AO36" s="1">
        <v>50697.66</v>
      </c>
      <c r="AP36" s="8">
        <f t="shared" si="0"/>
        <v>50697.66</v>
      </c>
      <c r="AQ36" s="9">
        <f t="shared" si="1"/>
        <v>8122.83</v>
      </c>
      <c r="AR36" s="3">
        <f t="shared" si="2"/>
        <v>11009922.82</v>
      </c>
      <c r="AS36" s="10">
        <f t="shared" si="3"/>
        <v>58820.490000000005</v>
      </c>
    </row>
    <row r="37" spans="1:45" x14ac:dyDescent="0.25">
      <c r="A37">
        <v>1</v>
      </c>
      <c r="B37" s="7">
        <v>43952</v>
      </c>
      <c r="C37" s="7">
        <v>44348</v>
      </c>
      <c r="D37">
        <v>426</v>
      </c>
      <c r="E37" s="7">
        <v>44348</v>
      </c>
      <c r="F37" s="13">
        <v>33792090.719999999</v>
      </c>
      <c r="G37" s="1">
        <v>33792090.719999999</v>
      </c>
      <c r="H37">
        <v>1.8100000000000002E-2</v>
      </c>
      <c r="I37" s="1">
        <v>50969.74</v>
      </c>
      <c r="J37" s="1">
        <v>8431255.5600000005</v>
      </c>
      <c r="K37" s="1">
        <v>61322.04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t="s">
        <v>61</v>
      </c>
      <c r="W37" s="11" t="s">
        <v>62</v>
      </c>
      <c r="X37">
        <v>15</v>
      </c>
      <c r="Y37" t="s">
        <v>53</v>
      </c>
      <c r="Z37" t="s">
        <v>63</v>
      </c>
      <c r="AA37" s="1">
        <v>0</v>
      </c>
      <c r="AB37" s="1">
        <v>0</v>
      </c>
      <c r="AC37" t="s">
        <v>45</v>
      </c>
      <c r="AD37" s="1">
        <v>8166.42</v>
      </c>
      <c r="AE37" s="1">
        <v>2708950.54</v>
      </c>
      <c r="AF37" s="1">
        <v>2.8999999999999998E-3</v>
      </c>
      <c r="AG37" s="1">
        <v>33792090.719999999</v>
      </c>
      <c r="AH37">
        <v>0</v>
      </c>
      <c r="AI37" s="1">
        <v>0</v>
      </c>
      <c r="AJ37" s="1">
        <v>0</v>
      </c>
      <c r="AK37" s="1">
        <v>0</v>
      </c>
      <c r="AL37" s="1">
        <v>9825.08</v>
      </c>
      <c r="AM37" s="1">
        <v>0</v>
      </c>
      <c r="AN37" s="1">
        <v>17991.5</v>
      </c>
      <c r="AO37" s="1">
        <v>112291.78</v>
      </c>
      <c r="AP37" s="8">
        <f t="shared" si="0"/>
        <v>112291.78</v>
      </c>
      <c r="AQ37" s="9">
        <f t="shared" si="1"/>
        <v>17991.5</v>
      </c>
      <c r="AR37" s="3">
        <f t="shared" si="2"/>
        <v>11140206.100000001</v>
      </c>
      <c r="AS37" s="10">
        <f t="shared" si="3"/>
        <v>130283.28</v>
      </c>
    </row>
    <row r="38" spans="1:45" x14ac:dyDescent="0.25">
      <c r="A38">
        <v>1</v>
      </c>
      <c r="B38" s="7">
        <v>43952</v>
      </c>
      <c r="C38" s="7">
        <v>44348</v>
      </c>
      <c r="D38">
        <v>427</v>
      </c>
      <c r="E38" s="7">
        <v>44197</v>
      </c>
      <c r="F38" s="13">
        <v>20959287.489999998</v>
      </c>
      <c r="G38" s="1">
        <v>20959287.489999998</v>
      </c>
      <c r="H38">
        <v>1.719E-2</v>
      </c>
      <c r="I38" s="1">
        <v>30024.18</v>
      </c>
      <c r="J38" s="1">
        <v>6171107.9900000002</v>
      </c>
      <c r="K38" s="1">
        <v>0</v>
      </c>
      <c r="L38" s="1">
        <v>-1174.8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t="s">
        <v>64</v>
      </c>
      <c r="W38" s="11" t="s">
        <v>65</v>
      </c>
      <c r="X38">
        <v>15</v>
      </c>
      <c r="Y38" t="s">
        <v>53</v>
      </c>
      <c r="Z38" t="s">
        <v>66</v>
      </c>
      <c r="AA38" s="1">
        <v>0</v>
      </c>
      <c r="AB38" s="1">
        <v>0</v>
      </c>
      <c r="AC38" t="s">
        <v>45</v>
      </c>
      <c r="AD38" s="1">
        <v>8401.18</v>
      </c>
      <c r="AE38" s="1">
        <v>119391.56</v>
      </c>
      <c r="AF38" s="1">
        <v>4.81E-3</v>
      </c>
      <c r="AG38" s="1">
        <v>20959287.489999998</v>
      </c>
      <c r="AH38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8401.18</v>
      </c>
      <c r="AO38" s="1">
        <v>30024.18</v>
      </c>
      <c r="AP38" s="8">
        <f t="shared" si="0"/>
        <v>30024.18</v>
      </c>
      <c r="AQ38" s="9">
        <f t="shared" si="1"/>
        <v>8401.18</v>
      </c>
      <c r="AR38" s="3">
        <f t="shared" si="2"/>
        <v>6290499.5499999998</v>
      </c>
      <c r="AS38" s="10">
        <f t="shared" si="3"/>
        <v>38425.360000000001</v>
      </c>
    </row>
    <row r="39" spans="1:45" x14ac:dyDescent="0.25">
      <c r="A39">
        <v>1</v>
      </c>
      <c r="B39" s="7">
        <v>43952</v>
      </c>
      <c r="C39" s="7">
        <v>44348</v>
      </c>
      <c r="D39">
        <v>427</v>
      </c>
      <c r="E39" s="7">
        <v>44228</v>
      </c>
      <c r="F39" s="13">
        <v>20959287.489999998</v>
      </c>
      <c r="G39" s="1">
        <v>20959287.489999998</v>
      </c>
      <c r="H39">
        <v>1.719E-2</v>
      </c>
      <c r="I39" s="1">
        <v>30024.18</v>
      </c>
      <c r="J39" s="1">
        <v>6201132.1699999999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t="s">
        <v>64</v>
      </c>
      <c r="W39" s="11" t="s">
        <v>65</v>
      </c>
      <c r="X39">
        <v>15</v>
      </c>
      <c r="Y39" t="s">
        <v>53</v>
      </c>
      <c r="Z39" t="s">
        <v>66</v>
      </c>
      <c r="AA39" s="1">
        <v>0</v>
      </c>
      <c r="AB39" s="1">
        <v>0</v>
      </c>
      <c r="AC39" t="s">
        <v>45</v>
      </c>
      <c r="AD39" s="1">
        <v>8401.18</v>
      </c>
      <c r="AE39" s="1">
        <v>127792.74</v>
      </c>
      <c r="AF39" s="1">
        <v>4.81E-3</v>
      </c>
      <c r="AG39" s="1">
        <v>20959287.489999998</v>
      </c>
      <c r="AH39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8401.18</v>
      </c>
      <c r="AO39" s="1">
        <v>30024.18</v>
      </c>
      <c r="AP39" s="8">
        <f t="shared" si="0"/>
        <v>30024.18</v>
      </c>
      <c r="AQ39" s="9">
        <f t="shared" si="1"/>
        <v>8401.18</v>
      </c>
      <c r="AR39" s="3">
        <f t="shared" si="2"/>
        <v>6328924.9100000001</v>
      </c>
      <c r="AS39" s="10">
        <f t="shared" si="3"/>
        <v>38425.360000000001</v>
      </c>
    </row>
    <row r="40" spans="1:45" x14ac:dyDescent="0.25">
      <c r="A40">
        <v>1</v>
      </c>
      <c r="B40" s="7">
        <v>43952</v>
      </c>
      <c r="C40" s="7">
        <v>44348</v>
      </c>
      <c r="D40">
        <v>427</v>
      </c>
      <c r="E40" s="7">
        <v>44256</v>
      </c>
      <c r="F40" s="13">
        <v>20959287.489999998</v>
      </c>
      <c r="G40" s="1">
        <v>20959287.489999998</v>
      </c>
      <c r="H40">
        <v>1.719E-2</v>
      </c>
      <c r="I40" s="1">
        <v>30024.18</v>
      </c>
      <c r="J40" s="1">
        <v>6228498.8499999996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t="s">
        <v>64</v>
      </c>
      <c r="W40" s="11" t="s">
        <v>65</v>
      </c>
      <c r="X40">
        <v>15</v>
      </c>
      <c r="Y40" t="s">
        <v>53</v>
      </c>
      <c r="Z40" t="s">
        <v>66</v>
      </c>
      <c r="AA40" s="1">
        <v>0</v>
      </c>
      <c r="AB40" s="1">
        <v>-2657.5</v>
      </c>
      <c r="AC40" t="s">
        <v>45</v>
      </c>
      <c r="AD40" s="1">
        <v>8401.18</v>
      </c>
      <c r="AE40" s="1">
        <v>136193.92000000001</v>
      </c>
      <c r="AF40" s="1">
        <v>4.81E-3</v>
      </c>
      <c r="AG40" s="1">
        <v>20959287.489999998</v>
      </c>
      <c r="AH40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8401.18</v>
      </c>
      <c r="AO40" s="1">
        <v>30024.18</v>
      </c>
      <c r="AP40" s="8">
        <f t="shared" si="0"/>
        <v>30024.18</v>
      </c>
      <c r="AQ40" s="9">
        <f t="shared" si="1"/>
        <v>8401.18</v>
      </c>
      <c r="AR40" s="3">
        <f t="shared" si="2"/>
        <v>6364692.7699999996</v>
      </c>
      <c r="AS40" s="10">
        <f t="shared" si="3"/>
        <v>38425.360000000001</v>
      </c>
    </row>
    <row r="41" spans="1:45" x14ac:dyDescent="0.25">
      <c r="A41">
        <v>1</v>
      </c>
      <c r="B41" s="7">
        <v>43952</v>
      </c>
      <c r="C41" s="7">
        <v>44348</v>
      </c>
      <c r="D41">
        <v>427</v>
      </c>
      <c r="E41" s="7">
        <v>44287</v>
      </c>
      <c r="F41" s="13">
        <v>20956629.989999998</v>
      </c>
      <c r="G41" s="1">
        <v>20956629.989999998</v>
      </c>
      <c r="H41">
        <v>1.719E-2</v>
      </c>
      <c r="I41" s="1">
        <v>30020.37</v>
      </c>
      <c r="J41" s="1">
        <v>6258519.2199999997</v>
      </c>
      <c r="K41" s="1">
        <v>0</v>
      </c>
      <c r="L41" s="1">
        <v>-269.72000000000003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t="s">
        <v>64</v>
      </c>
      <c r="W41" s="11" t="s">
        <v>65</v>
      </c>
      <c r="X41">
        <v>15</v>
      </c>
      <c r="Y41" t="s">
        <v>53</v>
      </c>
      <c r="Z41" t="s">
        <v>66</v>
      </c>
      <c r="AA41" s="1">
        <v>0</v>
      </c>
      <c r="AB41" s="1">
        <v>0</v>
      </c>
      <c r="AC41" t="s">
        <v>45</v>
      </c>
      <c r="AD41" s="1">
        <v>8400.1200000000008</v>
      </c>
      <c r="AE41" s="1">
        <v>144324.32</v>
      </c>
      <c r="AF41" s="1">
        <v>4.81E-3</v>
      </c>
      <c r="AG41" s="1">
        <v>20956629.989999998</v>
      </c>
      <c r="AH4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8400.1200000000008</v>
      </c>
      <c r="AO41" s="1">
        <v>30020.37</v>
      </c>
      <c r="AP41" s="8">
        <f t="shared" si="0"/>
        <v>30020.37</v>
      </c>
      <c r="AQ41" s="9">
        <f t="shared" si="1"/>
        <v>8400.1200000000008</v>
      </c>
      <c r="AR41" s="3">
        <f t="shared" si="2"/>
        <v>6402843.54</v>
      </c>
      <c r="AS41" s="10">
        <f t="shared" si="3"/>
        <v>38420.49</v>
      </c>
    </row>
    <row r="42" spans="1:45" x14ac:dyDescent="0.25">
      <c r="A42">
        <v>1</v>
      </c>
      <c r="B42" s="7">
        <v>43952</v>
      </c>
      <c r="C42" s="7">
        <v>44348</v>
      </c>
      <c r="D42">
        <v>427</v>
      </c>
      <c r="E42" s="7">
        <v>44317</v>
      </c>
      <c r="F42" s="13">
        <v>20956637.489999998</v>
      </c>
      <c r="G42" s="1">
        <v>20956637.489999998</v>
      </c>
      <c r="H42">
        <v>1.719E-2</v>
      </c>
      <c r="I42" s="1">
        <v>30020.38</v>
      </c>
      <c r="J42" s="1">
        <v>6288539.5999999996</v>
      </c>
      <c r="K42" s="1">
        <v>0</v>
      </c>
      <c r="L42" s="1">
        <v>-50785.5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t="s">
        <v>64</v>
      </c>
      <c r="W42" s="11" t="s">
        <v>65</v>
      </c>
      <c r="X42">
        <v>15</v>
      </c>
      <c r="Y42" t="s">
        <v>53</v>
      </c>
      <c r="Z42" t="s">
        <v>66</v>
      </c>
      <c r="AA42" s="1">
        <v>0</v>
      </c>
      <c r="AB42" s="1">
        <v>0</v>
      </c>
      <c r="AC42" t="s">
        <v>45</v>
      </c>
      <c r="AD42" s="1">
        <v>8400.1200000000008</v>
      </c>
      <c r="AE42" s="1">
        <v>101938.94</v>
      </c>
      <c r="AF42" s="1">
        <v>4.81E-3</v>
      </c>
      <c r="AG42" s="1">
        <v>20956637.489999998</v>
      </c>
      <c r="AH42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8400.1200000000008</v>
      </c>
      <c r="AO42" s="1">
        <v>30020.38</v>
      </c>
      <c r="AP42" s="8">
        <f t="shared" si="0"/>
        <v>30020.38</v>
      </c>
      <c r="AQ42" s="9">
        <f t="shared" si="1"/>
        <v>8400.1200000000008</v>
      </c>
      <c r="AR42" s="3">
        <f t="shared" si="2"/>
        <v>6390478.54</v>
      </c>
      <c r="AS42" s="10">
        <f t="shared" si="3"/>
        <v>38420.5</v>
      </c>
    </row>
    <row r="43" spans="1:45" x14ac:dyDescent="0.25">
      <c r="A43">
        <v>1</v>
      </c>
      <c r="B43" s="7">
        <v>43952</v>
      </c>
      <c r="C43" s="7">
        <v>44348</v>
      </c>
      <c r="D43">
        <v>427</v>
      </c>
      <c r="E43" s="7">
        <v>44348</v>
      </c>
      <c r="F43" s="13">
        <v>21002739.890000001</v>
      </c>
      <c r="G43" s="1">
        <v>21002739.890000001</v>
      </c>
      <c r="H43">
        <v>1.719E-2</v>
      </c>
      <c r="I43" s="1">
        <v>30086.42</v>
      </c>
      <c r="J43" s="1">
        <v>6318626.0199999996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t="s">
        <v>64</v>
      </c>
      <c r="W43" s="11" t="s">
        <v>65</v>
      </c>
      <c r="X43">
        <v>15</v>
      </c>
      <c r="Y43" t="s">
        <v>53</v>
      </c>
      <c r="Z43" t="s">
        <v>66</v>
      </c>
      <c r="AA43" s="1">
        <v>0</v>
      </c>
      <c r="AB43" s="1">
        <v>0</v>
      </c>
      <c r="AC43" t="s">
        <v>45</v>
      </c>
      <c r="AD43" s="1">
        <v>8418.6</v>
      </c>
      <c r="AE43" s="1">
        <v>110357.54</v>
      </c>
      <c r="AF43" s="1">
        <v>4.81E-3</v>
      </c>
      <c r="AG43" s="1">
        <v>21002739.890000001</v>
      </c>
      <c r="AH43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8418.6</v>
      </c>
      <c r="AO43" s="1">
        <v>30086.420000000002</v>
      </c>
      <c r="AP43" s="8">
        <f t="shared" si="0"/>
        <v>30086.42</v>
      </c>
      <c r="AQ43" s="9">
        <f t="shared" si="1"/>
        <v>8418.6</v>
      </c>
      <c r="AR43" s="3">
        <f t="shared" si="2"/>
        <v>6428983.5599999996</v>
      </c>
      <c r="AS43" s="10">
        <f t="shared" si="3"/>
        <v>38505.019999999997</v>
      </c>
    </row>
    <row r="44" spans="1:45" x14ac:dyDescent="0.25">
      <c r="A44">
        <v>1</v>
      </c>
      <c r="B44" s="7">
        <v>43952</v>
      </c>
      <c r="C44" s="7">
        <v>44348</v>
      </c>
      <c r="D44">
        <v>428</v>
      </c>
      <c r="E44" s="7">
        <v>44197</v>
      </c>
      <c r="F44" s="13">
        <v>35867148.390000001</v>
      </c>
      <c r="G44" s="1">
        <v>35867148.390000001</v>
      </c>
      <c r="H44">
        <v>1.8100000000000002E-2</v>
      </c>
      <c r="I44" s="1">
        <v>54099.62</v>
      </c>
      <c r="J44" s="1">
        <v>3102447.44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t="s">
        <v>67</v>
      </c>
      <c r="W44" s="11" t="s">
        <v>68</v>
      </c>
      <c r="X44">
        <v>15</v>
      </c>
      <c r="Y44" t="s">
        <v>53</v>
      </c>
      <c r="Z44" t="s">
        <v>69</v>
      </c>
      <c r="AA44" s="1">
        <v>0</v>
      </c>
      <c r="AB44" s="1">
        <v>0</v>
      </c>
      <c r="AC44" t="s">
        <v>45</v>
      </c>
      <c r="AD44" s="1">
        <v>8667.89</v>
      </c>
      <c r="AE44" s="1">
        <v>168001.93</v>
      </c>
      <c r="AF44" s="1">
        <v>2.8999999999999998E-3</v>
      </c>
      <c r="AG44" s="1">
        <v>35867148.390000001</v>
      </c>
      <c r="AH44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8667.89</v>
      </c>
      <c r="AO44" s="1">
        <v>54099.62</v>
      </c>
      <c r="AP44" s="8">
        <f t="shared" si="0"/>
        <v>54099.62</v>
      </c>
      <c r="AQ44" s="9">
        <f t="shared" si="1"/>
        <v>8667.89</v>
      </c>
      <c r="AR44" s="3">
        <f t="shared" si="2"/>
        <v>3270449.37</v>
      </c>
      <c r="AS44" s="10">
        <f t="shared" si="3"/>
        <v>62767.51</v>
      </c>
    </row>
    <row r="45" spans="1:45" x14ac:dyDescent="0.25">
      <c r="A45">
        <v>1</v>
      </c>
      <c r="B45" s="7">
        <v>43952</v>
      </c>
      <c r="C45" s="7">
        <v>44348</v>
      </c>
      <c r="D45">
        <v>428</v>
      </c>
      <c r="E45" s="7">
        <v>44228</v>
      </c>
      <c r="F45" s="13">
        <v>35923196.240000002</v>
      </c>
      <c r="G45" s="1">
        <v>35923196.240000002</v>
      </c>
      <c r="H45">
        <v>1.8100000000000002E-2</v>
      </c>
      <c r="I45" s="1">
        <v>54184.15</v>
      </c>
      <c r="J45" s="1">
        <v>3156631.59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t="s">
        <v>67</v>
      </c>
      <c r="W45" s="11" t="s">
        <v>68</v>
      </c>
      <c r="X45">
        <v>15</v>
      </c>
      <c r="Y45" t="s">
        <v>53</v>
      </c>
      <c r="Z45" t="s">
        <v>69</v>
      </c>
      <c r="AA45" s="1">
        <v>0</v>
      </c>
      <c r="AB45" s="1">
        <v>0</v>
      </c>
      <c r="AC45" t="s">
        <v>45</v>
      </c>
      <c r="AD45" s="1">
        <v>8681.44</v>
      </c>
      <c r="AE45" s="1">
        <v>176683.37</v>
      </c>
      <c r="AF45" s="1">
        <v>2.8999999999999998E-3</v>
      </c>
      <c r="AG45" s="1">
        <v>35923196.240000002</v>
      </c>
      <c r="AH45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8681.44</v>
      </c>
      <c r="AO45" s="1">
        <v>54184.15</v>
      </c>
      <c r="AP45" s="8">
        <f t="shared" si="0"/>
        <v>54184.15</v>
      </c>
      <c r="AQ45" s="9">
        <f t="shared" si="1"/>
        <v>8681.44</v>
      </c>
      <c r="AR45" s="3">
        <f t="shared" si="2"/>
        <v>3333314.96</v>
      </c>
      <c r="AS45" s="10">
        <f t="shared" si="3"/>
        <v>62865.590000000004</v>
      </c>
    </row>
    <row r="46" spans="1:45" x14ac:dyDescent="0.25">
      <c r="A46">
        <v>1</v>
      </c>
      <c r="B46" s="7">
        <v>43952</v>
      </c>
      <c r="C46" s="7">
        <v>44348</v>
      </c>
      <c r="D46">
        <v>428</v>
      </c>
      <c r="E46" s="7">
        <v>44256</v>
      </c>
      <c r="F46" s="13">
        <v>35921134.329999998</v>
      </c>
      <c r="G46" s="1">
        <v>35921134.329999998</v>
      </c>
      <c r="H46">
        <v>1.8100000000000002E-2</v>
      </c>
      <c r="I46" s="1">
        <v>54181.04</v>
      </c>
      <c r="J46" s="1">
        <v>3210812.63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t="s">
        <v>67</v>
      </c>
      <c r="W46" s="11" t="s">
        <v>68</v>
      </c>
      <c r="X46">
        <v>15</v>
      </c>
      <c r="Y46" t="s">
        <v>53</v>
      </c>
      <c r="Z46" t="s">
        <v>69</v>
      </c>
      <c r="AA46" s="1">
        <v>0</v>
      </c>
      <c r="AB46" s="1">
        <v>0</v>
      </c>
      <c r="AC46" t="s">
        <v>45</v>
      </c>
      <c r="AD46" s="1">
        <v>8680.94</v>
      </c>
      <c r="AE46" s="1">
        <v>185364.31</v>
      </c>
      <c r="AF46" s="1">
        <v>2.8999999999999998E-3</v>
      </c>
      <c r="AG46" s="1">
        <v>35921134.329999998</v>
      </c>
      <c r="AH46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8680.94</v>
      </c>
      <c r="AO46" s="1">
        <v>54181.04</v>
      </c>
      <c r="AP46" s="8">
        <f t="shared" si="0"/>
        <v>54181.04</v>
      </c>
      <c r="AQ46" s="9">
        <f t="shared" si="1"/>
        <v>8680.94</v>
      </c>
      <c r="AR46" s="3">
        <f t="shared" si="2"/>
        <v>3396176.94</v>
      </c>
      <c r="AS46" s="10">
        <f t="shared" si="3"/>
        <v>62861.98</v>
      </c>
    </row>
    <row r="47" spans="1:45" x14ac:dyDescent="0.25">
      <c r="A47">
        <v>1</v>
      </c>
      <c r="B47" s="7">
        <v>43952</v>
      </c>
      <c r="C47" s="7">
        <v>44348</v>
      </c>
      <c r="D47">
        <v>428</v>
      </c>
      <c r="E47" s="7">
        <v>44287</v>
      </c>
      <c r="F47" s="13">
        <v>35961162.109999999</v>
      </c>
      <c r="G47" s="1">
        <v>35961162.109999999</v>
      </c>
      <c r="H47">
        <v>1.8100000000000002E-2</v>
      </c>
      <c r="I47" s="1">
        <v>54241.42</v>
      </c>
      <c r="J47" s="1">
        <v>3265054.05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t="s">
        <v>67</v>
      </c>
      <c r="W47" s="11" t="s">
        <v>68</v>
      </c>
      <c r="X47">
        <v>15</v>
      </c>
      <c r="Y47" t="s">
        <v>53</v>
      </c>
      <c r="Z47" t="s">
        <v>69</v>
      </c>
      <c r="AA47" s="1">
        <v>0</v>
      </c>
      <c r="AB47" s="1">
        <v>0</v>
      </c>
      <c r="AC47" t="s">
        <v>45</v>
      </c>
      <c r="AD47" s="1">
        <v>8690.61</v>
      </c>
      <c r="AE47" s="1">
        <v>194054.92</v>
      </c>
      <c r="AF47" s="1">
        <v>2.8999999999999998E-3</v>
      </c>
      <c r="AG47" s="1">
        <v>35961162.109999999</v>
      </c>
      <c r="AH47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8690.61</v>
      </c>
      <c r="AO47" s="1">
        <v>54241.42</v>
      </c>
      <c r="AP47" s="8">
        <f t="shared" si="0"/>
        <v>54241.42</v>
      </c>
      <c r="AQ47" s="9">
        <f t="shared" si="1"/>
        <v>8690.61</v>
      </c>
      <c r="AR47" s="3">
        <f t="shared" si="2"/>
        <v>3459108.9699999997</v>
      </c>
      <c r="AS47" s="10">
        <f t="shared" si="3"/>
        <v>62932.03</v>
      </c>
    </row>
    <row r="48" spans="1:45" x14ac:dyDescent="0.25">
      <c r="A48">
        <v>1</v>
      </c>
      <c r="B48" s="7">
        <v>43952</v>
      </c>
      <c r="C48" s="7">
        <v>44348</v>
      </c>
      <c r="D48">
        <v>428</v>
      </c>
      <c r="E48" s="7">
        <v>44317</v>
      </c>
      <c r="F48" s="13">
        <v>36329046.950000003</v>
      </c>
      <c r="G48" s="1">
        <v>36329046.950000003</v>
      </c>
      <c r="H48">
        <v>1.8100000000000002E-2</v>
      </c>
      <c r="I48" s="1">
        <v>54796.31</v>
      </c>
      <c r="J48" s="1">
        <v>3319850.36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t="s">
        <v>67</v>
      </c>
      <c r="W48" s="11" t="s">
        <v>68</v>
      </c>
      <c r="X48">
        <v>15</v>
      </c>
      <c r="Y48" t="s">
        <v>53</v>
      </c>
      <c r="Z48" t="s">
        <v>69</v>
      </c>
      <c r="AA48" s="1">
        <v>0</v>
      </c>
      <c r="AB48" s="1">
        <v>0</v>
      </c>
      <c r="AC48" t="s">
        <v>45</v>
      </c>
      <c r="AD48" s="1">
        <v>8779.52</v>
      </c>
      <c r="AE48" s="1">
        <v>202834.44</v>
      </c>
      <c r="AF48" s="1">
        <v>2.8999999999999998E-3</v>
      </c>
      <c r="AG48" s="1">
        <v>36329046.950000003</v>
      </c>
      <c r="AH48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8779.52</v>
      </c>
      <c r="AO48" s="1">
        <v>54796.31</v>
      </c>
      <c r="AP48" s="8">
        <f t="shared" si="0"/>
        <v>54796.31</v>
      </c>
      <c r="AQ48" s="9">
        <f t="shared" si="1"/>
        <v>8779.52</v>
      </c>
      <c r="AR48" s="3">
        <f t="shared" si="2"/>
        <v>3522684.8</v>
      </c>
      <c r="AS48" s="10">
        <f t="shared" si="3"/>
        <v>63575.83</v>
      </c>
    </row>
    <row r="49" spans="1:45" x14ac:dyDescent="0.25">
      <c r="A49">
        <v>1</v>
      </c>
      <c r="B49" s="7">
        <v>43952</v>
      </c>
      <c r="C49" s="7">
        <v>44348</v>
      </c>
      <c r="D49">
        <v>428</v>
      </c>
      <c r="E49" s="7">
        <v>44348</v>
      </c>
      <c r="F49" s="13">
        <v>37692238.219999999</v>
      </c>
      <c r="G49" s="1">
        <v>37692238.219999999</v>
      </c>
      <c r="H49">
        <v>1.8100000000000002E-2</v>
      </c>
      <c r="I49" s="1">
        <v>56852.46</v>
      </c>
      <c r="J49" s="1">
        <v>3376702.82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t="s">
        <v>67</v>
      </c>
      <c r="W49" s="11" t="s">
        <v>68</v>
      </c>
      <c r="X49">
        <v>15</v>
      </c>
      <c r="Y49" t="s">
        <v>53</v>
      </c>
      <c r="Z49" t="s">
        <v>69</v>
      </c>
      <c r="AA49" s="1">
        <v>0</v>
      </c>
      <c r="AB49" s="1">
        <v>0</v>
      </c>
      <c r="AC49" t="s">
        <v>45</v>
      </c>
      <c r="AD49" s="1">
        <v>9108.9599999999991</v>
      </c>
      <c r="AE49" s="1">
        <v>211943.4</v>
      </c>
      <c r="AF49" s="1">
        <v>2.8999999999999998E-3</v>
      </c>
      <c r="AG49" s="1">
        <v>37692238.219999999</v>
      </c>
      <c r="AH49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9108.9600000000009</v>
      </c>
      <c r="AO49" s="1">
        <v>56852.46</v>
      </c>
      <c r="AP49" s="8">
        <f t="shared" si="0"/>
        <v>56852.46</v>
      </c>
      <c r="AQ49" s="9">
        <f t="shared" si="1"/>
        <v>9108.9599999999991</v>
      </c>
      <c r="AR49" s="3">
        <f t="shared" si="2"/>
        <v>3588646.2199999997</v>
      </c>
      <c r="AS49" s="10">
        <f t="shared" si="3"/>
        <v>65961.42</v>
      </c>
    </row>
    <row r="50" spans="1:45" x14ac:dyDescent="0.25">
      <c r="A50">
        <v>1</v>
      </c>
      <c r="B50" s="7">
        <v>43952</v>
      </c>
      <c r="C50" s="7">
        <v>44348</v>
      </c>
      <c r="D50">
        <v>429</v>
      </c>
      <c r="E50" s="7">
        <v>44197</v>
      </c>
      <c r="F50" s="13">
        <v>2828678.14</v>
      </c>
      <c r="G50" s="1">
        <v>2828678.14</v>
      </c>
      <c r="H50">
        <v>3.3329999999999999E-2</v>
      </c>
      <c r="I50" s="1">
        <v>7856.65</v>
      </c>
      <c r="J50" s="1">
        <v>916973.27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t="s">
        <v>70</v>
      </c>
      <c r="W50" s="11" t="s">
        <v>71</v>
      </c>
      <c r="X50">
        <v>15</v>
      </c>
      <c r="Y50" t="s">
        <v>53</v>
      </c>
      <c r="Z50" t="s">
        <v>72</v>
      </c>
      <c r="AA50" s="1">
        <v>0</v>
      </c>
      <c r="AB50" s="1">
        <v>0</v>
      </c>
      <c r="AC50" t="s">
        <v>45</v>
      </c>
      <c r="AD50" s="1">
        <v>393.66</v>
      </c>
      <c r="AE50" s="1">
        <v>-2600.1799999999998</v>
      </c>
      <c r="AF50" s="1">
        <v>1.67E-3</v>
      </c>
      <c r="AG50" s="1">
        <v>2828678.14</v>
      </c>
      <c r="AH50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393.66</v>
      </c>
      <c r="AO50" s="1">
        <v>7856.6500000000005</v>
      </c>
      <c r="AP50" s="8">
        <f t="shared" si="0"/>
        <v>7856.65</v>
      </c>
      <c r="AQ50" s="9">
        <f t="shared" si="1"/>
        <v>393.66</v>
      </c>
      <c r="AR50" s="3">
        <f t="shared" si="2"/>
        <v>914373.09</v>
      </c>
      <c r="AS50" s="10">
        <f t="shared" si="3"/>
        <v>8250.31</v>
      </c>
    </row>
    <row r="51" spans="1:45" x14ac:dyDescent="0.25">
      <c r="A51">
        <v>1</v>
      </c>
      <c r="B51" s="7">
        <v>43952</v>
      </c>
      <c r="C51" s="7">
        <v>44348</v>
      </c>
      <c r="D51">
        <v>429</v>
      </c>
      <c r="E51" s="7">
        <v>44228</v>
      </c>
      <c r="F51" s="13">
        <v>2828678.14</v>
      </c>
      <c r="G51" s="1">
        <v>2828678.14</v>
      </c>
      <c r="H51">
        <v>3.3329999999999999E-2</v>
      </c>
      <c r="I51" s="1">
        <v>7856.65</v>
      </c>
      <c r="J51" s="1">
        <v>924829.92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t="s">
        <v>70</v>
      </c>
      <c r="W51" s="11" t="s">
        <v>71</v>
      </c>
      <c r="X51">
        <v>15</v>
      </c>
      <c r="Y51" t="s">
        <v>53</v>
      </c>
      <c r="Z51" t="s">
        <v>72</v>
      </c>
      <c r="AA51" s="1">
        <v>0</v>
      </c>
      <c r="AB51" s="1">
        <v>0</v>
      </c>
      <c r="AC51" t="s">
        <v>45</v>
      </c>
      <c r="AD51" s="1">
        <v>393.66</v>
      </c>
      <c r="AE51" s="1">
        <v>-2206.52</v>
      </c>
      <c r="AF51" s="1">
        <v>1.67E-3</v>
      </c>
      <c r="AG51" s="1">
        <v>2828678.14</v>
      </c>
      <c r="AH5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393.66</v>
      </c>
      <c r="AO51" s="1">
        <v>7856.6500000000005</v>
      </c>
      <c r="AP51" s="8">
        <f t="shared" si="0"/>
        <v>7856.65</v>
      </c>
      <c r="AQ51" s="9">
        <f t="shared" si="1"/>
        <v>393.66</v>
      </c>
      <c r="AR51" s="3">
        <f t="shared" si="2"/>
        <v>922623.4</v>
      </c>
      <c r="AS51" s="10">
        <f t="shared" si="3"/>
        <v>8250.31</v>
      </c>
    </row>
    <row r="52" spans="1:45" x14ac:dyDescent="0.25">
      <c r="A52">
        <v>1</v>
      </c>
      <c r="B52" s="7">
        <v>43952</v>
      </c>
      <c r="C52" s="7">
        <v>44348</v>
      </c>
      <c r="D52">
        <v>429</v>
      </c>
      <c r="E52" s="7">
        <v>44256</v>
      </c>
      <c r="F52" s="13">
        <v>2828678.14</v>
      </c>
      <c r="G52" s="1">
        <v>2828678.14</v>
      </c>
      <c r="H52">
        <v>3.3329999999999999E-2</v>
      </c>
      <c r="I52" s="1">
        <v>7856.65</v>
      </c>
      <c r="J52" s="1">
        <v>932686.57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t="s">
        <v>70</v>
      </c>
      <c r="W52" s="11" t="s">
        <v>71</v>
      </c>
      <c r="X52">
        <v>15</v>
      </c>
      <c r="Y52" t="s">
        <v>53</v>
      </c>
      <c r="Z52" t="s">
        <v>72</v>
      </c>
      <c r="AA52" s="1">
        <v>0</v>
      </c>
      <c r="AB52" s="1">
        <v>0</v>
      </c>
      <c r="AC52" t="s">
        <v>45</v>
      </c>
      <c r="AD52" s="1">
        <v>393.66</v>
      </c>
      <c r="AE52" s="1">
        <v>-1812.86</v>
      </c>
      <c r="AF52" s="1">
        <v>1.67E-3</v>
      </c>
      <c r="AG52" s="1">
        <v>2828678.14</v>
      </c>
      <c r="AH52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393.66</v>
      </c>
      <c r="AO52" s="1">
        <v>7856.6500000000005</v>
      </c>
      <c r="AP52" s="8">
        <f t="shared" si="0"/>
        <v>7856.65</v>
      </c>
      <c r="AQ52" s="9">
        <f t="shared" si="1"/>
        <v>393.66</v>
      </c>
      <c r="AR52" s="3">
        <f t="shared" si="2"/>
        <v>930873.71</v>
      </c>
      <c r="AS52" s="10">
        <f t="shared" si="3"/>
        <v>8250.31</v>
      </c>
    </row>
    <row r="53" spans="1:45" x14ac:dyDescent="0.25">
      <c r="A53">
        <v>1</v>
      </c>
      <c r="B53" s="7">
        <v>43952</v>
      </c>
      <c r="C53" s="7">
        <v>44348</v>
      </c>
      <c r="D53">
        <v>429</v>
      </c>
      <c r="E53" s="7">
        <v>44287</v>
      </c>
      <c r="F53" s="13">
        <v>2828678.14</v>
      </c>
      <c r="G53" s="1">
        <v>2828678.14</v>
      </c>
      <c r="H53">
        <v>3.3329999999999999E-2</v>
      </c>
      <c r="I53" s="1">
        <v>7856.65</v>
      </c>
      <c r="J53" s="1">
        <v>940543.22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t="s">
        <v>70</v>
      </c>
      <c r="W53" s="11" t="s">
        <v>71</v>
      </c>
      <c r="X53">
        <v>15</v>
      </c>
      <c r="Y53" t="s">
        <v>53</v>
      </c>
      <c r="Z53" t="s">
        <v>72</v>
      </c>
      <c r="AA53" s="1">
        <v>0</v>
      </c>
      <c r="AB53" s="1">
        <v>0</v>
      </c>
      <c r="AC53" t="s">
        <v>45</v>
      </c>
      <c r="AD53" s="1">
        <v>393.66</v>
      </c>
      <c r="AE53" s="1">
        <v>-1419.2</v>
      </c>
      <c r="AF53" s="1">
        <v>1.67E-3</v>
      </c>
      <c r="AG53" s="1">
        <v>2828678.14</v>
      </c>
      <c r="AH53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393.66</v>
      </c>
      <c r="AO53" s="1">
        <v>7856.6500000000005</v>
      </c>
      <c r="AP53" s="8">
        <f t="shared" si="0"/>
        <v>7856.65</v>
      </c>
      <c r="AQ53" s="9">
        <f t="shared" si="1"/>
        <v>393.66</v>
      </c>
      <c r="AR53" s="3">
        <f t="shared" si="2"/>
        <v>939124.02</v>
      </c>
      <c r="AS53" s="10">
        <f t="shared" si="3"/>
        <v>8250.31</v>
      </c>
    </row>
    <row r="54" spans="1:45" x14ac:dyDescent="0.25">
      <c r="A54">
        <v>1</v>
      </c>
      <c r="B54" s="7">
        <v>43952</v>
      </c>
      <c r="C54" s="7">
        <v>44348</v>
      </c>
      <c r="D54">
        <v>429</v>
      </c>
      <c r="E54" s="7">
        <v>44317</v>
      </c>
      <c r="F54" s="13">
        <v>2828678.14</v>
      </c>
      <c r="G54" s="1">
        <v>2828678.14</v>
      </c>
      <c r="H54">
        <v>3.3329999999999999E-2</v>
      </c>
      <c r="I54" s="1">
        <v>7856.65</v>
      </c>
      <c r="J54" s="1">
        <v>948399.87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t="s">
        <v>70</v>
      </c>
      <c r="W54" s="11" t="s">
        <v>71</v>
      </c>
      <c r="X54">
        <v>15</v>
      </c>
      <c r="Y54" t="s">
        <v>53</v>
      </c>
      <c r="Z54" t="s">
        <v>72</v>
      </c>
      <c r="AA54" s="1">
        <v>0</v>
      </c>
      <c r="AB54" s="1">
        <v>0</v>
      </c>
      <c r="AC54" t="s">
        <v>45</v>
      </c>
      <c r="AD54" s="1">
        <v>393.66</v>
      </c>
      <c r="AE54" s="1">
        <v>-1025.54</v>
      </c>
      <c r="AF54" s="1">
        <v>1.67E-3</v>
      </c>
      <c r="AG54" s="1">
        <v>2828678.14</v>
      </c>
      <c r="AH54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393.66</v>
      </c>
      <c r="AO54" s="1">
        <v>7856.6500000000005</v>
      </c>
      <c r="AP54" s="8">
        <f t="shared" si="0"/>
        <v>7856.65</v>
      </c>
      <c r="AQ54" s="9">
        <f t="shared" si="1"/>
        <v>393.66</v>
      </c>
      <c r="AR54" s="3">
        <f t="shared" si="2"/>
        <v>947374.33</v>
      </c>
      <c r="AS54" s="10">
        <f t="shared" si="3"/>
        <v>8250.31</v>
      </c>
    </row>
    <row r="55" spans="1:45" x14ac:dyDescent="0.25">
      <c r="A55">
        <v>1</v>
      </c>
      <c r="B55" s="7">
        <v>43952</v>
      </c>
      <c r="C55" s="7">
        <v>44348</v>
      </c>
      <c r="D55">
        <v>429</v>
      </c>
      <c r="E55" s="7">
        <v>44348</v>
      </c>
      <c r="F55" s="13">
        <v>2874480.33</v>
      </c>
      <c r="G55" s="1">
        <v>2874480.33</v>
      </c>
      <c r="H55">
        <v>3.3329999999999999E-2</v>
      </c>
      <c r="I55" s="1">
        <v>7983.87</v>
      </c>
      <c r="J55" s="1">
        <v>956383.74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t="s">
        <v>70</v>
      </c>
      <c r="W55" s="11" t="s">
        <v>71</v>
      </c>
      <c r="X55">
        <v>15</v>
      </c>
      <c r="Y55" t="s">
        <v>53</v>
      </c>
      <c r="Z55" t="s">
        <v>72</v>
      </c>
      <c r="AA55" s="1">
        <v>0</v>
      </c>
      <c r="AB55" s="1">
        <v>0</v>
      </c>
      <c r="AC55" t="s">
        <v>45</v>
      </c>
      <c r="AD55" s="1">
        <v>400.03</v>
      </c>
      <c r="AE55" s="1">
        <v>-625.51</v>
      </c>
      <c r="AF55" s="1">
        <v>1.67E-3</v>
      </c>
      <c r="AG55" s="1">
        <v>2874480.33</v>
      </c>
      <c r="AH55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400.03000000000003</v>
      </c>
      <c r="AO55" s="1">
        <v>7983.87</v>
      </c>
      <c r="AP55" s="8">
        <f t="shared" si="0"/>
        <v>7983.87</v>
      </c>
      <c r="AQ55" s="9">
        <f t="shared" si="1"/>
        <v>400.03</v>
      </c>
      <c r="AR55" s="3">
        <f t="shared" si="2"/>
        <v>955758.23</v>
      </c>
      <c r="AS55" s="10">
        <f t="shared" si="3"/>
        <v>8383.9</v>
      </c>
    </row>
    <row r="56" spans="1:45" x14ac:dyDescent="0.25">
      <c r="A56">
        <v>1</v>
      </c>
      <c r="B56" s="7">
        <v>43952</v>
      </c>
      <c r="C56" s="7">
        <v>44348</v>
      </c>
      <c r="D56">
        <v>430</v>
      </c>
      <c r="E56" s="7">
        <v>44197</v>
      </c>
      <c r="F56" s="13">
        <v>7562303.2699999996</v>
      </c>
      <c r="G56" s="1">
        <v>7562303.2699999996</v>
      </c>
      <c r="H56">
        <v>2.9520000000000001E-2</v>
      </c>
      <c r="I56" s="1">
        <v>18603.27</v>
      </c>
      <c r="J56" s="1">
        <v>2827488.74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t="s">
        <v>73</v>
      </c>
      <c r="W56" s="11" t="s">
        <v>74</v>
      </c>
      <c r="X56">
        <v>15</v>
      </c>
      <c r="Y56" t="s">
        <v>53</v>
      </c>
      <c r="Z56" t="s">
        <v>75</v>
      </c>
      <c r="AA56" s="1">
        <v>0</v>
      </c>
      <c r="AB56" s="1">
        <v>0</v>
      </c>
      <c r="AC56" t="s">
        <v>45</v>
      </c>
      <c r="AD56" s="1">
        <v>932.68</v>
      </c>
      <c r="AE56" s="1">
        <v>130779.19</v>
      </c>
      <c r="AF56" s="1">
        <v>1.48E-3</v>
      </c>
      <c r="AG56" s="1">
        <v>7562303.2699999996</v>
      </c>
      <c r="AH56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932.68000000000006</v>
      </c>
      <c r="AO56" s="1">
        <v>18603.27</v>
      </c>
      <c r="AP56" s="8">
        <f t="shared" si="0"/>
        <v>18603.27</v>
      </c>
      <c r="AQ56" s="9">
        <f t="shared" si="1"/>
        <v>932.68</v>
      </c>
      <c r="AR56" s="3">
        <f t="shared" si="2"/>
        <v>2958267.93</v>
      </c>
      <c r="AS56" s="10">
        <f t="shared" si="3"/>
        <v>19535.95</v>
      </c>
    </row>
    <row r="57" spans="1:45" x14ac:dyDescent="0.25">
      <c r="A57">
        <v>1</v>
      </c>
      <c r="B57" s="7">
        <v>43952</v>
      </c>
      <c r="C57" s="7">
        <v>44348</v>
      </c>
      <c r="D57">
        <v>430</v>
      </c>
      <c r="E57" s="7">
        <v>44228</v>
      </c>
      <c r="F57" s="13">
        <v>7562700.7300000004</v>
      </c>
      <c r="G57" s="1">
        <v>7562700.7300000004</v>
      </c>
      <c r="H57">
        <v>2.9520000000000001E-2</v>
      </c>
      <c r="I57" s="1">
        <v>18604.240000000002</v>
      </c>
      <c r="J57" s="1">
        <v>2846092.98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t="s">
        <v>73</v>
      </c>
      <c r="W57" s="11" t="s">
        <v>74</v>
      </c>
      <c r="X57">
        <v>15</v>
      </c>
      <c r="Y57" t="s">
        <v>53</v>
      </c>
      <c r="Z57" t="s">
        <v>75</v>
      </c>
      <c r="AA57" s="1">
        <v>0</v>
      </c>
      <c r="AB57" s="1">
        <v>0</v>
      </c>
      <c r="AC57" t="s">
        <v>45</v>
      </c>
      <c r="AD57" s="1">
        <v>932.73</v>
      </c>
      <c r="AE57" s="1">
        <v>131711.92000000001</v>
      </c>
      <c r="AF57" s="1">
        <v>1.48E-3</v>
      </c>
      <c r="AG57" s="1">
        <v>7562700.7300000004</v>
      </c>
      <c r="AH57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932.73</v>
      </c>
      <c r="AO57" s="1">
        <v>18604.240000000002</v>
      </c>
      <c r="AP57" s="8">
        <f t="shared" si="0"/>
        <v>18604.240000000002</v>
      </c>
      <c r="AQ57" s="9">
        <f t="shared" si="1"/>
        <v>932.73</v>
      </c>
      <c r="AR57" s="3">
        <f t="shared" si="2"/>
        <v>2977804.9</v>
      </c>
      <c r="AS57" s="10">
        <f t="shared" si="3"/>
        <v>19536.97</v>
      </c>
    </row>
    <row r="58" spans="1:45" x14ac:dyDescent="0.25">
      <c r="A58">
        <v>1</v>
      </c>
      <c r="B58" s="7">
        <v>43952</v>
      </c>
      <c r="C58" s="7">
        <v>44348</v>
      </c>
      <c r="D58">
        <v>430</v>
      </c>
      <c r="E58" s="7">
        <v>44256</v>
      </c>
      <c r="F58" s="13">
        <v>7562700.7300000004</v>
      </c>
      <c r="G58" s="1">
        <v>7562700.7300000004</v>
      </c>
      <c r="H58">
        <v>2.9520000000000001E-2</v>
      </c>
      <c r="I58" s="1">
        <v>18604.240000000002</v>
      </c>
      <c r="J58" s="1">
        <v>2864697.22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t="s">
        <v>73</v>
      </c>
      <c r="W58" s="11" t="s">
        <v>74</v>
      </c>
      <c r="X58">
        <v>15</v>
      </c>
      <c r="Y58" t="s">
        <v>53</v>
      </c>
      <c r="Z58" t="s">
        <v>75</v>
      </c>
      <c r="AA58" s="1">
        <v>0</v>
      </c>
      <c r="AB58" s="1">
        <v>0</v>
      </c>
      <c r="AC58" t="s">
        <v>45</v>
      </c>
      <c r="AD58" s="1">
        <v>932.73</v>
      </c>
      <c r="AE58" s="1">
        <v>132644.65</v>
      </c>
      <c r="AF58" s="1">
        <v>1.48E-3</v>
      </c>
      <c r="AG58" s="1">
        <v>7562700.7300000004</v>
      </c>
      <c r="AH58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932.73</v>
      </c>
      <c r="AO58" s="1">
        <v>18604.240000000002</v>
      </c>
      <c r="AP58" s="8">
        <f t="shared" si="0"/>
        <v>18604.240000000002</v>
      </c>
      <c r="AQ58" s="9">
        <f t="shared" si="1"/>
        <v>932.73</v>
      </c>
      <c r="AR58" s="3">
        <f t="shared" si="2"/>
        <v>2997341.87</v>
      </c>
      <c r="AS58" s="10">
        <f t="shared" si="3"/>
        <v>19536.97</v>
      </c>
    </row>
    <row r="59" spans="1:45" x14ac:dyDescent="0.25">
      <c r="A59">
        <v>1</v>
      </c>
      <c r="B59" s="7">
        <v>43952</v>
      </c>
      <c r="C59" s="7">
        <v>44348</v>
      </c>
      <c r="D59">
        <v>430</v>
      </c>
      <c r="E59" s="7">
        <v>44287</v>
      </c>
      <c r="F59" s="13">
        <v>7562700.7300000004</v>
      </c>
      <c r="G59" s="1">
        <v>7562700.7300000004</v>
      </c>
      <c r="H59">
        <v>2.9520000000000001E-2</v>
      </c>
      <c r="I59" s="1">
        <v>18604.240000000002</v>
      </c>
      <c r="J59" s="1">
        <v>2883301.46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t="s">
        <v>73</v>
      </c>
      <c r="W59" s="11" t="s">
        <v>74</v>
      </c>
      <c r="X59">
        <v>15</v>
      </c>
      <c r="Y59" t="s">
        <v>53</v>
      </c>
      <c r="Z59" t="s">
        <v>75</v>
      </c>
      <c r="AA59" s="1">
        <v>0</v>
      </c>
      <c r="AB59" s="1">
        <v>0</v>
      </c>
      <c r="AC59" t="s">
        <v>45</v>
      </c>
      <c r="AD59" s="1">
        <v>932.73</v>
      </c>
      <c r="AE59" s="1">
        <v>133577.38</v>
      </c>
      <c r="AF59" s="1">
        <v>1.48E-3</v>
      </c>
      <c r="AG59" s="1">
        <v>7562700.7300000004</v>
      </c>
      <c r="AH59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932.73</v>
      </c>
      <c r="AO59" s="1">
        <v>18604.240000000002</v>
      </c>
      <c r="AP59" s="8">
        <f t="shared" si="0"/>
        <v>18604.240000000002</v>
      </c>
      <c r="AQ59" s="9">
        <f t="shared" si="1"/>
        <v>932.73</v>
      </c>
      <c r="AR59" s="3">
        <f t="shared" si="2"/>
        <v>3016878.84</v>
      </c>
      <c r="AS59" s="10">
        <f t="shared" si="3"/>
        <v>19536.97</v>
      </c>
    </row>
    <row r="60" spans="1:45" x14ac:dyDescent="0.25">
      <c r="A60">
        <v>1</v>
      </c>
      <c r="B60" s="7">
        <v>43952</v>
      </c>
      <c r="C60" s="7">
        <v>44348</v>
      </c>
      <c r="D60">
        <v>430</v>
      </c>
      <c r="E60" s="7">
        <v>44317</v>
      </c>
      <c r="F60" s="13">
        <v>7562700.7300000004</v>
      </c>
      <c r="G60" s="1">
        <v>7562700.7300000004</v>
      </c>
      <c r="H60">
        <v>2.9520000000000001E-2</v>
      </c>
      <c r="I60" s="1">
        <v>18604.240000000002</v>
      </c>
      <c r="J60" s="1">
        <v>2901905.7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t="s">
        <v>73</v>
      </c>
      <c r="W60" s="11" t="s">
        <v>74</v>
      </c>
      <c r="X60">
        <v>15</v>
      </c>
      <c r="Y60" t="s">
        <v>53</v>
      </c>
      <c r="Z60" t="s">
        <v>75</v>
      </c>
      <c r="AA60" s="1">
        <v>0</v>
      </c>
      <c r="AB60" s="1">
        <v>0</v>
      </c>
      <c r="AC60" t="s">
        <v>45</v>
      </c>
      <c r="AD60" s="1">
        <v>932.73</v>
      </c>
      <c r="AE60" s="1">
        <v>134510.10999999999</v>
      </c>
      <c r="AF60" s="1">
        <v>1.48E-3</v>
      </c>
      <c r="AG60" s="1">
        <v>7562700.7300000004</v>
      </c>
      <c r="AH60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932.73</v>
      </c>
      <c r="AO60" s="1">
        <v>18604.240000000002</v>
      </c>
      <c r="AP60" s="8">
        <f t="shared" si="0"/>
        <v>18604.240000000002</v>
      </c>
      <c r="AQ60" s="9">
        <f t="shared" si="1"/>
        <v>932.73</v>
      </c>
      <c r="AR60" s="3">
        <f t="shared" si="2"/>
        <v>3036415.81</v>
      </c>
      <c r="AS60" s="10">
        <f t="shared" si="3"/>
        <v>19536.97</v>
      </c>
    </row>
    <row r="61" spans="1:45" x14ac:dyDescent="0.25">
      <c r="A61">
        <v>1</v>
      </c>
      <c r="B61" s="7">
        <v>43952</v>
      </c>
      <c r="C61" s="7">
        <v>44348</v>
      </c>
      <c r="D61">
        <v>430</v>
      </c>
      <c r="E61" s="7">
        <v>44348</v>
      </c>
      <c r="F61" s="13">
        <v>7583781.7199999997</v>
      </c>
      <c r="G61" s="1">
        <v>7583781.7199999997</v>
      </c>
      <c r="H61">
        <v>2.9520000000000001E-2</v>
      </c>
      <c r="I61" s="1">
        <v>18656.099999999999</v>
      </c>
      <c r="J61" s="1">
        <v>2920561.8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t="s">
        <v>73</v>
      </c>
      <c r="W61" s="11" t="s">
        <v>74</v>
      </c>
      <c r="X61">
        <v>15</v>
      </c>
      <c r="Y61" t="s">
        <v>53</v>
      </c>
      <c r="Z61" t="s">
        <v>75</v>
      </c>
      <c r="AA61" s="1">
        <v>0</v>
      </c>
      <c r="AB61" s="1">
        <v>0</v>
      </c>
      <c r="AC61" t="s">
        <v>45</v>
      </c>
      <c r="AD61" s="1">
        <v>935.33</v>
      </c>
      <c r="AE61" s="1">
        <v>135445.44</v>
      </c>
      <c r="AF61" s="1">
        <v>1.48E-3</v>
      </c>
      <c r="AG61" s="1">
        <v>7583781.7199999997</v>
      </c>
      <c r="AH6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935.33</v>
      </c>
      <c r="AO61" s="1">
        <v>18656.100000000002</v>
      </c>
      <c r="AP61" s="8">
        <f t="shared" si="0"/>
        <v>18656.099999999999</v>
      </c>
      <c r="AQ61" s="9">
        <f t="shared" si="1"/>
        <v>935.33</v>
      </c>
      <c r="AR61" s="3">
        <f t="shared" si="2"/>
        <v>3056007.2399999998</v>
      </c>
      <c r="AS61" s="10">
        <f t="shared" si="3"/>
        <v>19591.43</v>
      </c>
    </row>
    <row r="62" spans="1:45" x14ac:dyDescent="0.25">
      <c r="A62">
        <v>1</v>
      </c>
      <c r="B62" s="7">
        <v>43952</v>
      </c>
      <c r="C62" s="7">
        <v>44348</v>
      </c>
      <c r="D62">
        <v>431</v>
      </c>
      <c r="E62" s="7">
        <v>44197</v>
      </c>
      <c r="F62" s="13">
        <v>15728195.9</v>
      </c>
      <c r="G62" s="1">
        <v>15728195.9</v>
      </c>
      <c r="H62">
        <v>1.8030000000000001E-2</v>
      </c>
      <c r="I62" s="1">
        <v>23631.61</v>
      </c>
      <c r="J62" s="1">
        <v>2525674.2000000002</v>
      </c>
      <c r="K62" s="1">
        <v>0</v>
      </c>
      <c r="L62" s="1">
        <v>-4456.1499999999996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t="s">
        <v>76</v>
      </c>
      <c r="W62" s="11" t="s">
        <v>77</v>
      </c>
      <c r="X62">
        <v>15</v>
      </c>
      <c r="Y62" t="s">
        <v>53</v>
      </c>
      <c r="Z62" t="s">
        <v>78</v>
      </c>
      <c r="AA62" s="1">
        <v>0</v>
      </c>
      <c r="AB62" s="1">
        <v>0</v>
      </c>
      <c r="AC62" t="s">
        <v>45</v>
      </c>
      <c r="AD62" s="1">
        <v>5203.41</v>
      </c>
      <c r="AE62" s="1">
        <v>957745.81</v>
      </c>
      <c r="AF62" s="1">
        <v>3.9699999999999996E-3</v>
      </c>
      <c r="AG62" s="1">
        <v>15728195.9</v>
      </c>
      <c r="AH62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5203.41</v>
      </c>
      <c r="AO62" s="1">
        <v>23631.61</v>
      </c>
      <c r="AP62" s="8">
        <f t="shared" si="0"/>
        <v>23631.61</v>
      </c>
      <c r="AQ62" s="9">
        <f t="shared" si="1"/>
        <v>5203.41</v>
      </c>
      <c r="AR62" s="3">
        <f t="shared" si="2"/>
        <v>3483420.0100000002</v>
      </c>
      <c r="AS62" s="10">
        <f t="shared" si="3"/>
        <v>28835.02</v>
      </c>
    </row>
    <row r="63" spans="1:45" x14ac:dyDescent="0.25">
      <c r="A63">
        <v>1</v>
      </c>
      <c r="B63" s="7">
        <v>43952</v>
      </c>
      <c r="C63" s="7">
        <v>44348</v>
      </c>
      <c r="D63">
        <v>431</v>
      </c>
      <c r="E63" s="7">
        <v>44228</v>
      </c>
      <c r="F63" s="13">
        <v>15818579.93</v>
      </c>
      <c r="G63" s="1">
        <v>15818579.93</v>
      </c>
      <c r="H63">
        <v>1.8030000000000001E-2</v>
      </c>
      <c r="I63" s="1">
        <v>23767.42</v>
      </c>
      <c r="J63" s="1">
        <v>2549441.62</v>
      </c>
      <c r="K63" s="1">
        <v>0</v>
      </c>
      <c r="L63" s="1">
        <v>-8159.58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t="s">
        <v>76</v>
      </c>
      <c r="W63" s="11" t="s">
        <v>77</v>
      </c>
      <c r="X63">
        <v>15</v>
      </c>
      <c r="Y63" t="s">
        <v>53</v>
      </c>
      <c r="Z63" t="s">
        <v>78</v>
      </c>
      <c r="AA63" s="1">
        <v>0</v>
      </c>
      <c r="AB63" s="1">
        <v>0</v>
      </c>
      <c r="AC63" t="s">
        <v>45</v>
      </c>
      <c r="AD63" s="1">
        <v>5233.3100000000004</v>
      </c>
      <c r="AE63" s="1">
        <v>954819.54</v>
      </c>
      <c r="AF63" s="1">
        <v>3.9699999999999996E-3</v>
      </c>
      <c r="AG63" s="1">
        <v>15818579.93</v>
      </c>
      <c r="AH63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5233.3100000000004</v>
      </c>
      <c r="AO63" s="1">
        <v>23767.420000000002</v>
      </c>
      <c r="AP63" s="8">
        <f t="shared" si="0"/>
        <v>23767.42</v>
      </c>
      <c r="AQ63" s="9">
        <f t="shared" si="1"/>
        <v>5233.3100000000004</v>
      </c>
      <c r="AR63" s="3">
        <f t="shared" si="2"/>
        <v>3504261.16</v>
      </c>
      <c r="AS63" s="10">
        <f t="shared" si="3"/>
        <v>29000.73</v>
      </c>
    </row>
    <row r="64" spans="1:45" x14ac:dyDescent="0.25">
      <c r="A64">
        <v>1</v>
      </c>
      <c r="B64" s="7">
        <v>43952</v>
      </c>
      <c r="C64" s="7">
        <v>44348</v>
      </c>
      <c r="D64">
        <v>431</v>
      </c>
      <c r="E64" s="7">
        <v>44256</v>
      </c>
      <c r="F64" s="13">
        <v>15922235.810000001</v>
      </c>
      <c r="G64" s="1">
        <v>15922235.810000001</v>
      </c>
      <c r="H64">
        <v>1.8030000000000001E-2</v>
      </c>
      <c r="I64" s="1">
        <v>23923.16</v>
      </c>
      <c r="J64" s="1">
        <v>2566441.5</v>
      </c>
      <c r="K64" s="1">
        <v>0</v>
      </c>
      <c r="L64" s="1">
        <v>-4354.93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t="s">
        <v>76</v>
      </c>
      <c r="W64" s="11" t="s">
        <v>77</v>
      </c>
      <c r="X64">
        <v>15</v>
      </c>
      <c r="Y64" t="s">
        <v>53</v>
      </c>
      <c r="Z64" t="s">
        <v>78</v>
      </c>
      <c r="AA64" s="1">
        <v>0</v>
      </c>
      <c r="AB64" s="1">
        <v>-6923.28</v>
      </c>
      <c r="AC64" t="s">
        <v>45</v>
      </c>
      <c r="AD64" s="1">
        <v>5267.61</v>
      </c>
      <c r="AE64" s="1">
        <v>955732.22</v>
      </c>
      <c r="AF64" s="1">
        <v>3.9699999999999996E-3</v>
      </c>
      <c r="AG64" s="1">
        <v>15922235.810000001</v>
      </c>
      <c r="AH64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5267.61</v>
      </c>
      <c r="AO64" s="1">
        <v>23923.16</v>
      </c>
      <c r="AP64" s="8">
        <f t="shared" si="0"/>
        <v>23923.16</v>
      </c>
      <c r="AQ64" s="9">
        <f t="shared" si="1"/>
        <v>5267.61</v>
      </c>
      <c r="AR64" s="3">
        <f t="shared" si="2"/>
        <v>3522173.7199999997</v>
      </c>
      <c r="AS64" s="10">
        <f t="shared" si="3"/>
        <v>29190.77</v>
      </c>
    </row>
    <row r="65" spans="1:45" x14ac:dyDescent="0.25">
      <c r="A65">
        <v>1</v>
      </c>
      <c r="B65" s="7">
        <v>43952</v>
      </c>
      <c r="C65" s="7">
        <v>44348</v>
      </c>
      <c r="D65">
        <v>431</v>
      </c>
      <c r="E65" s="7">
        <v>44287</v>
      </c>
      <c r="F65" s="13">
        <v>16034178.65</v>
      </c>
      <c r="G65" s="1">
        <v>16034178.65</v>
      </c>
      <c r="H65">
        <v>1.8030000000000001E-2</v>
      </c>
      <c r="I65" s="1">
        <v>24091.35</v>
      </c>
      <c r="J65" s="1">
        <v>2590532.85</v>
      </c>
      <c r="K65" s="1">
        <v>0</v>
      </c>
      <c r="L65" s="1">
        <v>-1785.68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t="s">
        <v>76</v>
      </c>
      <c r="W65" s="11" t="s">
        <v>77</v>
      </c>
      <c r="X65">
        <v>15</v>
      </c>
      <c r="Y65" t="s">
        <v>53</v>
      </c>
      <c r="Z65" t="s">
        <v>78</v>
      </c>
      <c r="AA65" s="1">
        <v>0</v>
      </c>
      <c r="AB65" s="1">
        <v>0</v>
      </c>
      <c r="AC65" t="s">
        <v>45</v>
      </c>
      <c r="AD65" s="1">
        <v>5304.64</v>
      </c>
      <c r="AE65" s="1">
        <v>959251.18</v>
      </c>
      <c r="AF65" s="1">
        <v>3.9699999999999996E-3</v>
      </c>
      <c r="AG65" s="1">
        <v>16034178.65</v>
      </c>
      <c r="AH65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5304.64</v>
      </c>
      <c r="AO65" s="1">
        <v>24091.350000000002</v>
      </c>
      <c r="AP65" s="8">
        <f t="shared" si="0"/>
        <v>24091.35</v>
      </c>
      <c r="AQ65" s="9">
        <f t="shared" si="1"/>
        <v>5304.64</v>
      </c>
      <c r="AR65" s="3">
        <f t="shared" si="2"/>
        <v>3549784.0300000003</v>
      </c>
      <c r="AS65" s="10">
        <f t="shared" si="3"/>
        <v>29395.989999999998</v>
      </c>
    </row>
    <row r="66" spans="1:45" x14ac:dyDescent="0.25">
      <c r="A66">
        <v>1</v>
      </c>
      <c r="B66" s="7">
        <v>43952</v>
      </c>
      <c r="C66" s="7">
        <v>44348</v>
      </c>
      <c r="D66">
        <v>431</v>
      </c>
      <c r="E66" s="7">
        <v>44317</v>
      </c>
      <c r="F66" s="13">
        <v>16167108.18</v>
      </c>
      <c r="G66" s="1">
        <v>16167108.18</v>
      </c>
      <c r="H66">
        <v>1.8030000000000001E-2</v>
      </c>
      <c r="I66" s="1">
        <v>24291.08</v>
      </c>
      <c r="J66" s="1">
        <v>2614823.9300000002</v>
      </c>
      <c r="K66" s="1">
        <v>0</v>
      </c>
      <c r="L66" s="1">
        <v>-2711.85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t="s">
        <v>76</v>
      </c>
      <c r="W66" s="11" t="s">
        <v>77</v>
      </c>
      <c r="X66">
        <v>15</v>
      </c>
      <c r="Y66" t="s">
        <v>53</v>
      </c>
      <c r="Z66" t="s">
        <v>78</v>
      </c>
      <c r="AA66" s="1">
        <v>0</v>
      </c>
      <c r="AB66" s="1">
        <v>0</v>
      </c>
      <c r="AC66" t="s">
        <v>45</v>
      </c>
      <c r="AD66" s="1">
        <v>5348.62</v>
      </c>
      <c r="AE66" s="1">
        <v>961887.95</v>
      </c>
      <c r="AF66" s="1">
        <v>3.9699999999999996E-3</v>
      </c>
      <c r="AG66" s="1">
        <v>16167108.18</v>
      </c>
      <c r="AH66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5348.62</v>
      </c>
      <c r="AO66" s="1">
        <v>24291.08</v>
      </c>
      <c r="AP66" s="8">
        <f t="shared" ref="AP66:AP129" si="4">I66+K66+M66+T66</f>
        <v>24291.08</v>
      </c>
      <c r="AQ66" s="9">
        <f t="shared" ref="AQ66:AQ129" si="5">AD66+AL66</f>
        <v>5348.62</v>
      </c>
      <c r="AR66" s="3">
        <f t="shared" ref="AR66:AR129" si="6">AE66+J66</f>
        <v>3576711.88</v>
      </c>
      <c r="AS66" s="10">
        <f t="shared" ref="AS66:AS129" si="7">I66+K66+M66+T66+AD66+AL66</f>
        <v>29639.7</v>
      </c>
    </row>
    <row r="67" spans="1:45" x14ac:dyDescent="0.25">
      <c r="A67">
        <v>1</v>
      </c>
      <c r="B67" s="7">
        <v>43952</v>
      </c>
      <c r="C67" s="7">
        <v>44348</v>
      </c>
      <c r="D67">
        <v>431</v>
      </c>
      <c r="E67" s="7">
        <v>44348</v>
      </c>
      <c r="F67" s="13">
        <v>16231321.74</v>
      </c>
      <c r="G67" s="1">
        <v>16231321.74</v>
      </c>
      <c r="H67">
        <v>1.8030000000000001E-2</v>
      </c>
      <c r="I67" s="1">
        <v>24387.56</v>
      </c>
      <c r="J67" s="1">
        <v>2639211.4900000002</v>
      </c>
      <c r="K67" s="1">
        <v>0</v>
      </c>
      <c r="L67" s="1">
        <v>-701.69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t="s">
        <v>76</v>
      </c>
      <c r="W67" s="11" t="s">
        <v>77</v>
      </c>
      <c r="X67">
        <v>15</v>
      </c>
      <c r="Y67" t="s">
        <v>53</v>
      </c>
      <c r="Z67" t="s">
        <v>78</v>
      </c>
      <c r="AA67" s="1">
        <v>0</v>
      </c>
      <c r="AB67" s="1">
        <v>0</v>
      </c>
      <c r="AC67" t="s">
        <v>45</v>
      </c>
      <c r="AD67" s="1">
        <v>5369.86</v>
      </c>
      <c r="AE67" s="1">
        <v>966556.12</v>
      </c>
      <c r="AF67" s="1">
        <v>3.9699999999999996E-3</v>
      </c>
      <c r="AG67" s="1">
        <v>16231321.74</v>
      </c>
      <c r="AH67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5369.86</v>
      </c>
      <c r="AO67" s="1">
        <v>24387.56</v>
      </c>
      <c r="AP67" s="8">
        <f t="shared" si="4"/>
        <v>24387.56</v>
      </c>
      <c r="AQ67" s="9">
        <f t="shared" si="5"/>
        <v>5369.86</v>
      </c>
      <c r="AR67" s="3">
        <f t="shared" si="6"/>
        <v>3605767.6100000003</v>
      </c>
      <c r="AS67" s="10">
        <f t="shared" si="7"/>
        <v>29757.420000000002</v>
      </c>
    </row>
    <row r="68" spans="1:45" x14ac:dyDescent="0.25">
      <c r="A68">
        <v>1</v>
      </c>
      <c r="B68" s="7">
        <v>43952</v>
      </c>
      <c r="C68" s="7">
        <v>44348</v>
      </c>
      <c r="D68">
        <v>432</v>
      </c>
      <c r="E68" s="7">
        <v>44197</v>
      </c>
      <c r="F68" s="13">
        <v>0</v>
      </c>
      <c r="G68" s="1">
        <v>0</v>
      </c>
      <c r="H68">
        <v>4.0890000000000003E-2</v>
      </c>
      <c r="I68" s="1">
        <v>0</v>
      </c>
      <c r="J68" s="1">
        <v>-420427.02</v>
      </c>
      <c r="K68" s="1">
        <v>0</v>
      </c>
      <c r="L68" s="1">
        <v>-117.62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t="s">
        <v>79</v>
      </c>
      <c r="W68" s="11" t="s">
        <v>80</v>
      </c>
      <c r="X68">
        <v>15</v>
      </c>
      <c r="Y68" t="s">
        <v>53</v>
      </c>
      <c r="Z68" t="s">
        <v>81</v>
      </c>
      <c r="AA68" s="1">
        <v>0</v>
      </c>
      <c r="AB68" s="1">
        <v>0</v>
      </c>
      <c r="AC68" t="s">
        <v>45</v>
      </c>
      <c r="AD68" s="1">
        <v>0</v>
      </c>
      <c r="AE68" s="1">
        <v>59873.94</v>
      </c>
      <c r="AF68" s="1">
        <v>5.1110000000000003E-2</v>
      </c>
      <c r="AG68" s="1">
        <v>0</v>
      </c>
      <c r="AH68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8">
        <f t="shared" si="4"/>
        <v>0</v>
      </c>
      <c r="AQ68" s="9">
        <f t="shared" si="5"/>
        <v>0</v>
      </c>
      <c r="AR68" s="3">
        <f t="shared" si="6"/>
        <v>-360553.08</v>
      </c>
      <c r="AS68" s="10">
        <f t="shared" si="7"/>
        <v>0</v>
      </c>
    </row>
    <row r="69" spans="1:45" x14ac:dyDescent="0.25">
      <c r="A69">
        <v>1</v>
      </c>
      <c r="B69" s="7">
        <v>43952</v>
      </c>
      <c r="C69" s="7">
        <v>44348</v>
      </c>
      <c r="D69">
        <v>432</v>
      </c>
      <c r="E69" s="7">
        <v>44228</v>
      </c>
      <c r="F69" s="13">
        <v>1652.23</v>
      </c>
      <c r="G69" s="1">
        <v>1652.23</v>
      </c>
      <c r="H69">
        <v>4.0890000000000003E-2</v>
      </c>
      <c r="I69" s="1">
        <v>5.63</v>
      </c>
      <c r="J69" s="1">
        <v>-420421.39</v>
      </c>
      <c r="K69" s="1">
        <v>0</v>
      </c>
      <c r="L69" s="1">
        <v>-5613.9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t="s">
        <v>79</v>
      </c>
      <c r="W69" s="11" t="s">
        <v>80</v>
      </c>
      <c r="X69">
        <v>15</v>
      </c>
      <c r="Y69" t="s">
        <v>53</v>
      </c>
      <c r="Z69" t="s">
        <v>81</v>
      </c>
      <c r="AA69" s="1">
        <v>0</v>
      </c>
      <c r="AB69" s="1">
        <v>0</v>
      </c>
      <c r="AC69" t="s">
        <v>45</v>
      </c>
      <c r="AD69" s="1">
        <v>7.04</v>
      </c>
      <c r="AE69" s="1">
        <v>54267.08</v>
      </c>
      <c r="AF69" s="1">
        <v>5.1110000000000003E-2</v>
      </c>
      <c r="AG69" s="1">
        <v>1652.23</v>
      </c>
      <c r="AH69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7.04</v>
      </c>
      <c r="AO69" s="1">
        <v>5.63</v>
      </c>
      <c r="AP69" s="8">
        <f t="shared" si="4"/>
        <v>5.63</v>
      </c>
      <c r="AQ69" s="9">
        <f t="shared" si="5"/>
        <v>7.04</v>
      </c>
      <c r="AR69" s="3">
        <f t="shared" si="6"/>
        <v>-366154.31</v>
      </c>
      <c r="AS69" s="10">
        <f t="shared" si="7"/>
        <v>12.67</v>
      </c>
    </row>
    <row r="70" spans="1:45" x14ac:dyDescent="0.25">
      <c r="A70">
        <v>1</v>
      </c>
      <c r="B70" s="7">
        <v>43952</v>
      </c>
      <c r="C70" s="7">
        <v>44348</v>
      </c>
      <c r="D70">
        <v>432</v>
      </c>
      <c r="E70" s="7">
        <v>44256</v>
      </c>
      <c r="F70" s="13">
        <v>1655.85</v>
      </c>
      <c r="G70" s="1">
        <v>1655.85</v>
      </c>
      <c r="H70">
        <v>4.0890000000000003E-2</v>
      </c>
      <c r="I70" s="1">
        <v>5.64</v>
      </c>
      <c r="J70" s="1">
        <v>-420415.75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t="s">
        <v>79</v>
      </c>
      <c r="W70" s="11" t="s">
        <v>80</v>
      </c>
      <c r="X70">
        <v>15</v>
      </c>
      <c r="Y70" t="s">
        <v>53</v>
      </c>
      <c r="Z70" t="s">
        <v>81</v>
      </c>
      <c r="AA70" s="1">
        <v>0</v>
      </c>
      <c r="AB70" s="1">
        <v>0</v>
      </c>
      <c r="AC70" t="s">
        <v>45</v>
      </c>
      <c r="AD70" s="1">
        <v>7.05</v>
      </c>
      <c r="AE70" s="1">
        <v>54274.13</v>
      </c>
      <c r="AF70" s="1">
        <v>5.1110000000000003E-2</v>
      </c>
      <c r="AG70" s="1">
        <v>1655.85</v>
      </c>
      <c r="AH70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7.05</v>
      </c>
      <c r="AO70" s="1">
        <v>5.64</v>
      </c>
      <c r="AP70" s="8">
        <f t="shared" si="4"/>
        <v>5.64</v>
      </c>
      <c r="AQ70" s="9">
        <f t="shared" si="5"/>
        <v>7.05</v>
      </c>
      <c r="AR70" s="3">
        <f t="shared" si="6"/>
        <v>-366141.62</v>
      </c>
      <c r="AS70" s="10">
        <f t="shared" si="7"/>
        <v>12.69</v>
      </c>
    </row>
    <row r="71" spans="1:45" x14ac:dyDescent="0.25">
      <c r="A71">
        <v>1</v>
      </c>
      <c r="B71" s="7">
        <v>43952</v>
      </c>
      <c r="C71" s="7">
        <v>44348</v>
      </c>
      <c r="D71">
        <v>432</v>
      </c>
      <c r="E71" s="7">
        <v>44287</v>
      </c>
      <c r="F71" s="13">
        <v>1655.85</v>
      </c>
      <c r="G71" s="1">
        <v>1655.85</v>
      </c>
      <c r="H71">
        <v>4.0890000000000003E-2</v>
      </c>
      <c r="I71" s="1">
        <v>5.64</v>
      </c>
      <c r="J71" s="1">
        <v>-420410.11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t="s">
        <v>79</v>
      </c>
      <c r="W71" s="11" t="s">
        <v>80</v>
      </c>
      <c r="X71">
        <v>15</v>
      </c>
      <c r="Y71" t="s">
        <v>53</v>
      </c>
      <c r="Z71" t="s">
        <v>81</v>
      </c>
      <c r="AA71" s="1">
        <v>0</v>
      </c>
      <c r="AB71" s="1">
        <v>0</v>
      </c>
      <c r="AC71" t="s">
        <v>45</v>
      </c>
      <c r="AD71" s="1">
        <v>7.05</v>
      </c>
      <c r="AE71" s="1">
        <v>54281.18</v>
      </c>
      <c r="AF71" s="1">
        <v>5.1110000000000003E-2</v>
      </c>
      <c r="AG71" s="1">
        <v>1655.85</v>
      </c>
      <c r="AH7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7.05</v>
      </c>
      <c r="AO71" s="1">
        <v>5.64</v>
      </c>
      <c r="AP71" s="8">
        <f t="shared" si="4"/>
        <v>5.64</v>
      </c>
      <c r="AQ71" s="9">
        <f t="shared" si="5"/>
        <v>7.05</v>
      </c>
      <c r="AR71" s="3">
        <f t="shared" si="6"/>
        <v>-366128.93</v>
      </c>
      <c r="AS71" s="10">
        <f t="shared" si="7"/>
        <v>12.69</v>
      </c>
    </row>
    <row r="72" spans="1:45" x14ac:dyDescent="0.25">
      <c r="A72">
        <v>1</v>
      </c>
      <c r="B72" s="7">
        <v>43952</v>
      </c>
      <c r="C72" s="7">
        <v>44348</v>
      </c>
      <c r="D72">
        <v>432</v>
      </c>
      <c r="E72" s="7">
        <v>44317</v>
      </c>
      <c r="F72" s="13">
        <v>13829.99</v>
      </c>
      <c r="G72" s="1">
        <v>13829.99</v>
      </c>
      <c r="H72">
        <v>4.0890000000000003E-2</v>
      </c>
      <c r="I72" s="1">
        <v>47.13</v>
      </c>
      <c r="J72" s="1">
        <v>-420362.98</v>
      </c>
      <c r="K72" s="1">
        <v>0</v>
      </c>
      <c r="L72" s="1">
        <v>-279.48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t="s">
        <v>79</v>
      </c>
      <c r="W72" s="11" t="s">
        <v>80</v>
      </c>
      <c r="X72">
        <v>15</v>
      </c>
      <c r="Y72" t="s">
        <v>53</v>
      </c>
      <c r="Z72" t="s">
        <v>81</v>
      </c>
      <c r="AA72" s="1">
        <v>0</v>
      </c>
      <c r="AB72" s="1">
        <v>0</v>
      </c>
      <c r="AC72" t="s">
        <v>45</v>
      </c>
      <c r="AD72" s="1">
        <v>58.9</v>
      </c>
      <c r="AE72" s="1">
        <v>54060.6</v>
      </c>
      <c r="AF72" s="1">
        <v>5.1110000000000003E-2</v>
      </c>
      <c r="AG72" s="1">
        <v>13829.99</v>
      </c>
      <c r="AH72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58.9</v>
      </c>
      <c r="AO72" s="1">
        <v>47.13</v>
      </c>
      <c r="AP72" s="8">
        <f t="shared" si="4"/>
        <v>47.13</v>
      </c>
      <c r="AQ72" s="9">
        <f t="shared" si="5"/>
        <v>58.9</v>
      </c>
      <c r="AR72" s="3">
        <f t="shared" si="6"/>
        <v>-366302.38</v>
      </c>
      <c r="AS72" s="10">
        <f t="shared" si="7"/>
        <v>106.03</v>
      </c>
    </row>
    <row r="73" spans="1:45" x14ac:dyDescent="0.25">
      <c r="A73">
        <v>1</v>
      </c>
      <c r="B73" s="7">
        <v>43952</v>
      </c>
      <c r="C73" s="7">
        <v>44348</v>
      </c>
      <c r="D73">
        <v>432</v>
      </c>
      <c r="E73" s="7">
        <v>44348</v>
      </c>
      <c r="F73" s="13">
        <v>13842.52</v>
      </c>
      <c r="G73" s="1">
        <v>13842.52</v>
      </c>
      <c r="H73">
        <v>4.0890000000000003E-2</v>
      </c>
      <c r="I73" s="1">
        <v>47.17</v>
      </c>
      <c r="J73" s="1">
        <v>-420315.81</v>
      </c>
      <c r="K73" s="1">
        <v>0</v>
      </c>
      <c r="L73" s="1">
        <v>-860.08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t="s">
        <v>79</v>
      </c>
      <c r="W73" s="11" t="s">
        <v>80</v>
      </c>
      <c r="X73">
        <v>15</v>
      </c>
      <c r="Y73" t="s">
        <v>53</v>
      </c>
      <c r="Z73" t="s">
        <v>81</v>
      </c>
      <c r="AA73" s="1">
        <v>0</v>
      </c>
      <c r="AB73" s="1">
        <v>0</v>
      </c>
      <c r="AC73" t="s">
        <v>45</v>
      </c>
      <c r="AD73" s="1">
        <v>58.96</v>
      </c>
      <c r="AE73" s="1">
        <v>53259.48</v>
      </c>
      <c r="AF73" s="1">
        <v>5.1110000000000003E-2</v>
      </c>
      <c r="AG73" s="1">
        <v>13842.52</v>
      </c>
      <c r="AH73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58.96</v>
      </c>
      <c r="AO73" s="1">
        <v>47.17</v>
      </c>
      <c r="AP73" s="8">
        <f t="shared" si="4"/>
        <v>47.17</v>
      </c>
      <c r="AQ73" s="9">
        <f t="shared" si="5"/>
        <v>58.96</v>
      </c>
      <c r="AR73" s="3">
        <f t="shared" si="6"/>
        <v>-367056.33</v>
      </c>
      <c r="AS73" s="10">
        <f t="shared" si="7"/>
        <v>106.13</v>
      </c>
    </row>
    <row r="74" spans="1:45" x14ac:dyDescent="0.25">
      <c r="A74">
        <v>1</v>
      </c>
      <c r="B74" s="7">
        <v>43952</v>
      </c>
      <c r="C74" s="7">
        <v>44348</v>
      </c>
      <c r="D74">
        <v>433</v>
      </c>
      <c r="E74" s="7">
        <v>44197</v>
      </c>
      <c r="F74" s="13">
        <v>3505036.95</v>
      </c>
      <c r="G74" s="1">
        <v>3505036.95</v>
      </c>
      <c r="H74">
        <v>1.8030000000000001E-2</v>
      </c>
      <c r="I74" s="1">
        <v>5266.32</v>
      </c>
      <c r="J74" s="1">
        <v>270219.12</v>
      </c>
      <c r="K74" s="1">
        <v>0</v>
      </c>
      <c r="L74" s="1">
        <v>-4210.01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t="s">
        <v>82</v>
      </c>
      <c r="W74" s="11" t="s">
        <v>83</v>
      </c>
      <c r="X74">
        <v>15</v>
      </c>
      <c r="Y74" t="s">
        <v>53</v>
      </c>
      <c r="Z74" t="s">
        <v>84</v>
      </c>
      <c r="AA74" s="1">
        <v>0</v>
      </c>
      <c r="AB74" s="1">
        <v>0</v>
      </c>
      <c r="AC74" t="s">
        <v>45</v>
      </c>
      <c r="AD74" s="1">
        <v>1159.58</v>
      </c>
      <c r="AE74" s="1">
        <v>41909.82</v>
      </c>
      <c r="AF74" s="1">
        <v>3.9699999999999996E-3</v>
      </c>
      <c r="AG74" s="1">
        <v>3505036.95</v>
      </c>
      <c r="AH74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1159.58</v>
      </c>
      <c r="AO74" s="1">
        <v>5266.32</v>
      </c>
      <c r="AP74" s="8">
        <f t="shared" si="4"/>
        <v>5266.32</v>
      </c>
      <c r="AQ74" s="9">
        <f t="shared" si="5"/>
        <v>1159.58</v>
      </c>
      <c r="AR74" s="3">
        <f t="shared" si="6"/>
        <v>312128.94</v>
      </c>
      <c r="AS74" s="10">
        <f t="shared" si="7"/>
        <v>6425.9</v>
      </c>
    </row>
    <row r="75" spans="1:45" x14ac:dyDescent="0.25">
      <c r="A75">
        <v>1</v>
      </c>
      <c r="B75" s="7">
        <v>43952</v>
      </c>
      <c r="C75" s="7">
        <v>44348</v>
      </c>
      <c r="D75">
        <v>433</v>
      </c>
      <c r="E75" s="7">
        <v>44228</v>
      </c>
      <c r="F75" s="13">
        <v>3548804.33</v>
      </c>
      <c r="G75" s="1">
        <v>3548804.33</v>
      </c>
      <c r="H75">
        <v>1.8030000000000001E-2</v>
      </c>
      <c r="I75" s="1">
        <v>5332.08</v>
      </c>
      <c r="J75" s="1">
        <v>275551.2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t="s">
        <v>82</v>
      </c>
      <c r="W75" s="11" t="s">
        <v>83</v>
      </c>
      <c r="X75">
        <v>15</v>
      </c>
      <c r="Y75" t="s">
        <v>53</v>
      </c>
      <c r="Z75" t="s">
        <v>84</v>
      </c>
      <c r="AA75" s="1">
        <v>0</v>
      </c>
      <c r="AB75" s="1">
        <v>0</v>
      </c>
      <c r="AC75" t="s">
        <v>45</v>
      </c>
      <c r="AD75" s="1">
        <v>1174.06</v>
      </c>
      <c r="AE75" s="1">
        <v>43083.88</v>
      </c>
      <c r="AF75" s="1">
        <v>3.9699999999999996E-3</v>
      </c>
      <c r="AG75" s="1">
        <v>3548804.33</v>
      </c>
      <c r="AH75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1174.06</v>
      </c>
      <c r="AO75" s="1">
        <v>5332.08</v>
      </c>
      <c r="AP75" s="8">
        <f t="shared" si="4"/>
        <v>5332.08</v>
      </c>
      <c r="AQ75" s="9">
        <f t="shared" si="5"/>
        <v>1174.06</v>
      </c>
      <c r="AR75" s="3">
        <f t="shared" si="6"/>
        <v>318635.08</v>
      </c>
      <c r="AS75" s="10">
        <f t="shared" si="7"/>
        <v>6506.1399999999994</v>
      </c>
    </row>
    <row r="76" spans="1:45" x14ac:dyDescent="0.25">
      <c r="A76">
        <v>1</v>
      </c>
      <c r="B76" s="7">
        <v>43952</v>
      </c>
      <c r="C76" s="7">
        <v>44348</v>
      </c>
      <c r="D76">
        <v>433</v>
      </c>
      <c r="E76" s="7">
        <v>44256</v>
      </c>
      <c r="F76" s="13">
        <v>3572188.37</v>
      </c>
      <c r="G76" s="1">
        <v>3572188.37</v>
      </c>
      <c r="H76">
        <v>1.8030000000000001E-2</v>
      </c>
      <c r="I76" s="1">
        <v>5367.21</v>
      </c>
      <c r="J76" s="1">
        <v>280918.40999999997</v>
      </c>
      <c r="K76" s="1">
        <v>0</v>
      </c>
      <c r="L76" s="1">
        <v>-129.5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t="s">
        <v>82</v>
      </c>
      <c r="W76" s="11" t="s">
        <v>83</v>
      </c>
      <c r="X76">
        <v>15</v>
      </c>
      <c r="Y76" t="s">
        <v>53</v>
      </c>
      <c r="Z76" t="s">
        <v>84</v>
      </c>
      <c r="AA76" s="1">
        <v>0</v>
      </c>
      <c r="AB76" s="1">
        <v>0</v>
      </c>
      <c r="AC76" t="s">
        <v>45</v>
      </c>
      <c r="AD76" s="1">
        <v>1181.8</v>
      </c>
      <c r="AE76" s="1">
        <v>44136.18</v>
      </c>
      <c r="AF76" s="1">
        <v>3.9699999999999996E-3</v>
      </c>
      <c r="AG76" s="1">
        <v>3572188.37</v>
      </c>
      <c r="AH76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1181.8</v>
      </c>
      <c r="AO76" s="1">
        <v>5367.21</v>
      </c>
      <c r="AP76" s="8">
        <f t="shared" si="4"/>
        <v>5367.21</v>
      </c>
      <c r="AQ76" s="9">
        <f t="shared" si="5"/>
        <v>1181.8</v>
      </c>
      <c r="AR76" s="3">
        <f t="shared" si="6"/>
        <v>325054.58999999997</v>
      </c>
      <c r="AS76" s="10">
        <f t="shared" si="7"/>
        <v>6549.01</v>
      </c>
    </row>
    <row r="77" spans="1:45" x14ac:dyDescent="0.25">
      <c r="A77">
        <v>1</v>
      </c>
      <c r="B77" s="7">
        <v>43952</v>
      </c>
      <c r="C77" s="7">
        <v>44348</v>
      </c>
      <c r="D77">
        <v>433</v>
      </c>
      <c r="E77" s="7">
        <v>44287</v>
      </c>
      <c r="F77" s="13">
        <v>3645506.38</v>
      </c>
      <c r="G77" s="1">
        <v>3645506.38</v>
      </c>
      <c r="H77">
        <v>1.8030000000000001E-2</v>
      </c>
      <c r="I77" s="1">
        <v>5477.37</v>
      </c>
      <c r="J77" s="1">
        <v>286395.78000000003</v>
      </c>
      <c r="K77" s="1">
        <v>0</v>
      </c>
      <c r="L77" s="1">
        <v>-12661.06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t="s">
        <v>82</v>
      </c>
      <c r="W77" s="11" t="s">
        <v>83</v>
      </c>
      <c r="X77">
        <v>15</v>
      </c>
      <c r="Y77" t="s">
        <v>53</v>
      </c>
      <c r="Z77" t="s">
        <v>84</v>
      </c>
      <c r="AA77" s="1">
        <v>0</v>
      </c>
      <c r="AB77" s="1">
        <v>0</v>
      </c>
      <c r="AC77" t="s">
        <v>45</v>
      </c>
      <c r="AD77" s="1">
        <v>1206.06</v>
      </c>
      <c r="AE77" s="1">
        <v>32681.18</v>
      </c>
      <c r="AF77" s="1">
        <v>3.9699999999999996E-3</v>
      </c>
      <c r="AG77" s="1">
        <v>3645506.38</v>
      </c>
      <c r="AH77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1206.06</v>
      </c>
      <c r="AO77" s="1">
        <v>5477.37</v>
      </c>
      <c r="AP77" s="8">
        <f t="shared" si="4"/>
        <v>5477.37</v>
      </c>
      <c r="AQ77" s="9">
        <f t="shared" si="5"/>
        <v>1206.06</v>
      </c>
      <c r="AR77" s="3">
        <f t="shared" si="6"/>
        <v>319076.96000000002</v>
      </c>
      <c r="AS77" s="10">
        <f t="shared" si="7"/>
        <v>6683.43</v>
      </c>
    </row>
    <row r="78" spans="1:45" x14ac:dyDescent="0.25">
      <c r="A78">
        <v>1</v>
      </c>
      <c r="B78" s="7">
        <v>43952</v>
      </c>
      <c r="C78" s="7">
        <v>44348</v>
      </c>
      <c r="D78">
        <v>433</v>
      </c>
      <c r="E78" s="7">
        <v>44317</v>
      </c>
      <c r="F78" s="13">
        <v>3660606.24</v>
      </c>
      <c r="G78" s="1">
        <v>3660606.24</v>
      </c>
      <c r="H78">
        <v>1.8030000000000001E-2</v>
      </c>
      <c r="I78" s="1">
        <v>5500.06</v>
      </c>
      <c r="J78" s="1">
        <v>291895.84000000003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t="s">
        <v>82</v>
      </c>
      <c r="W78" s="11" t="s">
        <v>83</v>
      </c>
      <c r="X78">
        <v>15</v>
      </c>
      <c r="Y78" t="s">
        <v>53</v>
      </c>
      <c r="Z78" t="s">
        <v>84</v>
      </c>
      <c r="AA78" s="1">
        <v>0</v>
      </c>
      <c r="AB78" s="1">
        <v>0</v>
      </c>
      <c r="AC78" t="s">
        <v>45</v>
      </c>
      <c r="AD78" s="1">
        <v>1211.05</v>
      </c>
      <c r="AE78" s="1">
        <v>33892.230000000003</v>
      </c>
      <c r="AF78" s="1">
        <v>3.9699999999999996E-3</v>
      </c>
      <c r="AG78" s="1">
        <v>3660606.24</v>
      </c>
      <c r="AH78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1211.05</v>
      </c>
      <c r="AO78" s="1">
        <v>5500.06</v>
      </c>
      <c r="AP78" s="8">
        <f t="shared" si="4"/>
        <v>5500.06</v>
      </c>
      <c r="AQ78" s="9">
        <f t="shared" si="5"/>
        <v>1211.05</v>
      </c>
      <c r="AR78" s="3">
        <f t="shared" si="6"/>
        <v>325788.07</v>
      </c>
      <c r="AS78" s="10">
        <f t="shared" si="7"/>
        <v>6711.1100000000006</v>
      </c>
    </row>
    <row r="79" spans="1:45" x14ac:dyDescent="0.25">
      <c r="A79">
        <v>1</v>
      </c>
      <c r="B79" s="7">
        <v>43952</v>
      </c>
      <c r="C79" s="7">
        <v>44348</v>
      </c>
      <c r="D79">
        <v>433</v>
      </c>
      <c r="E79" s="7">
        <v>44348</v>
      </c>
      <c r="F79" s="13">
        <v>3692718</v>
      </c>
      <c r="G79" s="1">
        <v>3692718</v>
      </c>
      <c r="H79">
        <v>1.8030000000000001E-2</v>
      </c>
      <c r="I79" s="1">
        <v>5548.31</v>
      </c>
      <c r="J79" s="1">
        <v>297444.15000000002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t="s">
        <v>82</v>
      </c>
      <c r="W79" s="11" t="s">
        <v>83</v>
      </c>
      <c r="X79">
        <v>15</v>
      </c>
      <c r="Y79" t="s">
        <v>53</v>
      </c>
      <c r="Z79" t="s">
        <v>84</v>
      </c>
      <c r="AA79" s="1">
        <v>0</v>
      </c>
      <c r="AB79" s="1">
        <v>0</v>
      </c>
      <c r="AC79" t="s">
        <v>45</v>
      </c>
      <c r="AD79" s="1">
        <v>1221.67</v>
      </c>
      <c r="AE79" s="1">
        <v>35113.9</v>
      </c>
      <c r="AF79" s="1">
        <v>3.9699999999999996E-3</v>
      </c>
      <c r="AG79" s="1">
        <v>3692718</v>
      </c>
      <c r="AH79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1221.67</v>
      </c>
      <c r="AO79" s="1">
        <v>5548.31</v>
      </c>
      <c r="AP79" s="8">
        <f t="shared" si="4"/>
        <v>5548.31</v>
      </c>
      <c r="AQ79" s="9">
        <f t="shared" si="5"/>
        <v>1221.67</v>
      </c>
      <c r="AR79" s="3">
        <f t="shared" si="6"/>
        <v>332558.05000000005</v>
      </c>
      <c r="AS79" s="10">
        <f t="shared" si="7"/>
        <v>6769.9800000000005</v>
      </c>
    </row>
    <row r="80" spans="1:45" x14ac:dyDescent="0.25">
      <c r="A80">
        <v>1</v>
      </c>
      <c r="B80" s="7">
        <v>43952</v>
      </c>
      <c r="C80" s="7">
        <v>44348</v>
      </c>
      <c r="D80">
        <v>434</v>
      </c>
      <c r="E80" s="7">
        <v>44197</v>
      </c>
      <c r="F80" s="13">
        <v>5968740.8700000001</v>
      </c>
      <c r="G80" s="1">
        <v>5968740.8700000001</v>
      </c>
      <c r="H80">
        <v>3.5999999999999997E-2</v>
      </c>
      <c r="I80" s="1">
        <v>17906.22</v>
      </c>
      <c r="J80" s="1">
        <v>1571818.73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t="s">
        <v>85</v>
      </c>
      <c r="W80" s="11" t="s">
        <v>86</v>
      </c>
      <c r="X80">
        <v>15</v>
      </c>
      <c r="Y80" t="s">
        <v>53</v>
      </c>
      <c r="Z80" t="s">
        <v>87</v>
      </c>
      <c r="AA80" s="1">
        <v>0</v>
      </c>
      <c r="AB80" s="1">
        <v>0</v>
      </c>
      <c r="AC80" t="s">
        <v>45</v>
      </c>
      <c r="AD80" s="1">
        <v>0</v>
      </c>
      <c r="AE80" s="1">
        <v>0</v>
      </c>
      <c r="AF80" s="1">
        <v>0</v>
      </c>
      <c r="AG80" s="1">
        <v>5968740.8700000001</v>
      </c>
      <c r="AH80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17906.22</v>
      </c>
      <c r="AP80" s="8">
        <f t="shared" si="4"/>
        <v>17906.22</v>
      </c>
      <c r="AQ80" s="9">
        <f t="shared" si="5"/>
        <v>0</v>
      </c>
      <c r="AR80" s="3">
        <f t="shared" si="6"/>
        <v>1571818.73</v>
      </c>
      <c r="AS80" s="10">
        <f t="shared" si="7"/>
        <v>17906.22</v>
      </c>
    </row>
    <row r="81" spans="1:45" x14ac:dyDescent="0.25">
      <c r="A81">
        <v>1</v>
      </c>
      <c r="B81" s="7">
        <v>43952</v>
      </c>
      <c r="C81" s="7">
        <v>44348</v>
      </c>
      <c r="D81">
        <v>434</v>
      </c>
      <c r="E81" s="7">
        <v>44228</v>
      </c>
      <c r="F81" s="13">
        <v>6058597.54</v>
      </c>
      <c r="G81" s="1">
        <v>6058597.54</v>
      </c>
      <c r="H81">
        <v>3.5999999999999997E-2</v>
      </c>
      <c r="I81" s="1">
        <v>18175.79</v>
      </c>
      <c r="J81" s="1">
        <v>1589994.52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t="s">
        <v>85</v>
      </c>
      <c r="W81" s="11" t="s">
        <v>86</v>
      </c>
      <c r="X81">
        <v>15</v>
      </c>
      <c r="Y81" t="s">
        <v>53</v>
      </c>
      <c r="Z81" t="s">
        <v>87</v>
      </c>
      <c r="AA81" s="1">
        <v>0</v>
      </c>
      <c r="AB81" s="1">
        <v>0</v>
      </c>
      <c r="AC81" t="s">
        <v>45</v>
      </c>
      <c r="AD81" s="1">
        <v>0</v>
      </c>
      <c r="AE81" s="1">
        <v>0</v>
      </c>
      <c r="AF81" s="1">
        <v>0</v>
      </c>
      <c r="AG81" s="1">
        <v>6058597.54</v>
      </c>
      <c r="AH8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18175.79</v>
      </c>
      <c r="AP81" s="8">
        <f t="shared" si="4"/>
        <v>18175.79</v>
      </c>
      <c r="AQ81" s="9">
        <f t="shared" si="5"/>
        <v>0</v>
      </c>
      <c r="AR81" s="3">
        <f t="shared" si="6"/>
        <v>1589994.52</v>
      </c>
      <c r="AS81" s="10">
        <f t="shared" si="7"/>
        <v>18175.79</v>
      </c>
    </row>
    <row r="82" spans="1:45" x14ac:dyDescent="0.25">
      <c r="A82">
        <v>1</v>
      </c>
      <c r="B82" s="7">
        <v>43952</v>
      </c>
      <c r="C82" s="7">
        <v>44348</v>
      </c>
      <c r="D82">
        <v>434</v>
      </c>
      <c r="E82" s="7">
        <v>44256</v>
      </c>
      <c r="F82" s="13">
        <v>6135725.0099999998</v>
      </c>
      <c r="G82" s="1">
        <v>6135725.0099999998</v>
      </c>
      <c r="H82">
        <v>3.5999999999999997E-2</v>
      </c>
      <c r="I82" s="1">
        <v>18407.18</v>
      </c>
      <c r="J82" s="1">
        <v>1608401.7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t="s">
        <v>85</v>
      </c>
      <c r="W82" s="11" t="s">
        <v>86</v>
      </c>
      <c r="X82">
        <v>15</v>
      </c>
      <c r="Y82" t="s">
        <v>53</v>
      </c>
      <c r="Z82" t="s">
        <v>87</v>
      </c>
      <c r="AA82" s="1">
        <v>0</v>
      </c>
      <c r="AB82" s="1">
        <v>0</v>
      </c>
      <c r="AC82" t="s">
        <v>45</v>
      </c>
      <c r="AD82" s="1">
        <v>0</v>
      </c>
      <c r="AE82" s="1">
        <v>0</v>
      </c>
      <c r="AF82" s="1">
        <v>0</v>
      </c>
      <c r="AG82" s="1">
        <v>6135725.0099999998</v>
      </c>
      <c r="AH82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18407.18</v>
      </c>
      <c r="AP82" s="8">
        <f t="shared" si="4"/>
        <v>18407.18</v>
      </c>
      <c r="AQ82" s="9">
        <f t="shared" si="5"/>
        <v>0</v>
      </c>
      <c r="AR82" s="3">
        <f t="shared" si="6"/>
        <v>1608401.7</v>
      </c>
      <c r="AS82" s="10">
        <f t="shared" si="7"/>
        <v>18407.18</v>
      </c>
    </row>
    <row r="83" spans="1:45" x14ac:dyDescent="0.25">
      <c r="A83">
        <v>1</v>
      </c>
      <c r="B83" s="7">
        <v>43952</v>
      </c>
      <c r="C83" s="7">
        <v>44348</v>
      </c>
      <c r="D83">
        <v>434</v>
      </c>
      <c r="E83" s="7">
        <v>44287</v>
      </c>
      <c r="F83" s="13">
        <v>6162631.1699999999</v>
      </c>
      <c r="G83" s="1">
        <v>6162631.1699999999</v>
      </c>
      <c r="H83">
        <v>3.5999999999999997E-2</v>
      </c>
      <c r="I83" s="1">
        <v>18487.89</v>
      </c>
      <c r="J83" s="1">
        <v>1626889.59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t="s">
        <v>85</v>
      </c>
      <c r="W83" s="11" t="s">
        <v>86</v>
      </c>
      <c r="X83">
        <v>15</v>
      </c>
      <c r="Y83" t="s">
        <v>53</v>
      </c>
      <c r="Z83" t="s">
        <v>87</v>
      </c>
      <c r="AA83" s="1">
        <v>0</v>
      </c>
      <c r="AB83" s="1">
        <v>0</v>
      </c>
      <c r="AC83" t="s">
        <v>45</v>
      </c>
      <c r="AD83" s="1">
        <v>0</v>
      </c>
      <c r="AE83" s="1">
        <v>0</v>
      </c>
      <c r="AF83" s="1">
        <v>0</v>
      </c>
      <c r="AG83" s="1">
        <v>6162631.1699999999</v>
      </c>
      <c r="AH83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18487.89</v>
      </c>
      <c r="AP83" s="8">
        <f t="shared" si="4"/>
        <v>18487.89</v>
      </c>
      <c r="AQ83" s="9">
        <f t="shared" si="5"/>
        <v>0</v>
      </c>
      <c r="AR83" s="3">
        <f t="shared" si="6"/>
        <v>1626889.59</v>
      </c>
      <c r="AS83" s="10">
        <f t="shared" si="7"/>
        <v>18487.89</v>
      </c>
    </row>
    <row r="84" spans="1:45" x14ac:dyDescent="0.25">
      <c r="A84">
        <v>1</v>
      </c>
      <c r="B84" s="7">
        <v>43952</v>
      </c>
      <c r="C84" s="7">
        <v>44348</v>
      </c>
      <c r="D84">
        <v>434</v>
      </c>
      <c r="E84" s="7">
        <v>44317</v>
      </c>
      <c r="F84" s="13">
        <v>6244809.7800000003</v>
      </c>
      <c r="G84" s="1">
        <v>6244809.7800000003</v>
      </c>
      <c r="H84">
        <v>3.5999999999999997E-2</v>
      </c>
      <c r="I84" s="1">
        <v>18734.43</v>
      </c>
      <c r="J84" s="1">
        <v>1645624.02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t="s">
        <v>85</v>
      </c>
      <c r="W84" s="11" t="s">
        <v>86</v>
      </c>
      <c r="X84">
        <v>15</v>
      </c>
      <c r="Y84" t="s">
        <v>53</v>
      </c>
      <c r="Z84" t="s">
        <v>87</v>
      </c>
      <c r="AA84" s="1">
        <v>0</v>
      </c>
      <c r="AB84" s="1">
        <v>0</v>
      </c>
      <c r="AC84" t="s">
        <v>45</v>
      </c>
      <c r="AD84" s="1">
        <v>0</v>
      </c>
      <c r="AE84" s="1">
        <v>0</v>
      </c>
      <c r="AF84" s="1">
        <v>0</v>
      </c>
      <c r="AG84" s="1">
        <v>6244809.7800000003</v>
      </c>
      <c r="AH84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18734.43</v>
      </c>
      <c r="AP84" s="8">
        <f t="shared" si="4"/>
        <v>18734.43</v>
      </c>
      <c r="AQ84" s="9">
        <f t="shared" si="5"/>
        <v>0</v>
      </c>
      <c r="AR84" s="3">
        <f t="shared" si="6"/>
        <v>1645624.02</v>
      </c>
      <c r="AS84" s="10">
        <f t="shared" si="7"/>
        <v>18734.43</v>
      </c>
    </row>
    <row r="85" spans="1:45" x14ac:dyDescent="0.25">
      <c r="A85">
        <v>1</v>
      </c>
      <c r="B85" s="7">
        <v>43952</v>
      </c>
      <c r="C85" s="7">
        <v>44348</v>
      </c>
      <c r="D85">
        <v>434</v>
      </c>
      <c r="E85" s="7">
        <v>44348</v>
      </c>
      <c r="F85" s="13">
        <v>6254616.7300000004</v>
      </c>
      <c r="G85" s="1">
        <v>6254616.7300000004</v>
      </c>
      <c r="H85">
        <v>3.5999999999999997E-2</v>
      </c>
      <c r="I85" s="1">
        <v>18763.849999999999</v>
      </c>
      <c r="J85" s="1">
        <v>1664387.87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t="s">
        <v>85</v>
      </c>
      <c r="W85" s="11" t="s">
        <v>86</v>
      </c>
      <c r="X85">
        <v>15</v>
      </c>
      <c r="Y85" t="s">
        <v>53</v>
      </c>
      <c r="Z85" t="s">
        <v>87</v>
      </c>
      <c r="AA85" s="1">
        <v>0</v>
      </c>
      <c r="AB85" s="1">
        <v>0</v>
      </c>
      <c r="AC85" t="s">
        <v>45</v>
      </c>
      <c r="AD85" s="1">
        <v>0</v>
      </c>
      <c r="AE85" s="1">
        <v>0</v>
      </c>
      <c r="AF85" s="1">
        <v>0</v>
      </c>
      <c r="AG85" s="1">
        <v>6254616.7300000004</v>
      </c>
      <c r="AH85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18763.850000000002</v>
      </c>
      <c r="AP85" s="8">
        <f t="shared" si="4"/>
        <v>18763.849999999999</v>
      </c>
      <c r="AQ85" s="9">
        <f t="shared" si="5"/>
        <v>0</v>
      </c>
      <c r="AR85" s="3">
        <f t="shared" si="6"/>
        <v>1664387.87</v>
      </c>
      <c r="AS85" s="10">
        <f t="shared" si="7"/>
        <v>18763.849999999999</v>
      </c>
    </row>
    <row r="86" spans="1:45" x14ac:dyDescent="0.25">
      <c r="A86">
        <v>1</v>
      </c>
      <c r="B86" s="7">
        <v>43952</v>
      </c>
      <c r="C86" s="7">
        <v>44348</v>
      </c>
      <c r="D86">
        <v>435</v>
      </c>
      <c r="E86" s="7">
        <v>44197</v>
      </c>
      <c r="F86" s="13">
        <v>2216410.7599999998</v>
      </c>
      <c r="G86" s="1">
        <v>2216410.7599999998</v>
      </c>
      <c r="H86">
        <v>4.2999999999999997E-2</v>
      </c>
      <c r="I86" s="1">
        <v>7942.14</v>
      </c>
      <c r="J86" s="1">
        <v>1260134.06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t="s">
        <v>88</v>
      </c>
      <c r="W86" s="11" t="s">
        <v>89</v>
      </c>
      <c r="X86">
        <v>15</v>
      </c>
      <c r="Y86" t="s">
        <v>53</v>
      </c>
      <c r="Z86" t="s">
        <v>87</v>
      </c>
      <c r="AA86" s="1">
        <v>0</v>
      </c>
      <c r="AB86" s="1">
        <v>0</v>
      </c>
      <c r="AC86" t="s">
        <v>45</v>
      </c>
      <c r="AD86" s="1">
        <v>0</v>
      </c>
      <c r="AE86" s="1">
        <v>0</v>
      </c>
      <c r="AF86" s="1">
        <v>0</v>
      </c>
      <c r="AG86" s="1">
        <v>2216410.7599999998</v>
      </c>
      <c r="AH86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7942.14</v>
      </c>
      <c r="AP86" s="8">
        <f t="shared" si="4"/>
        <v>7942.14</v>
      </c>
      <c r="AQ86" s="9">
        <f t="shared" si="5"/>
        <v>0</v>
      </c>
      <c r="AR86" s="3">
        <f t="shared" si="6"/>
        <v>1260134.06</v>
      </c>
      <c r="AS86" s="10">
        <f t="shared" si="7"/>
        <v>7942.14</v>
      </c>
    </row>
    <row r="87" spans="1:45" x14ac:dyDescent="0.25">
      <c r="A87">
        <v>1</v>
      </c>
      <c r="B87" s="7">
        <v>43952</v>
      </c>
      <c r="C87" s="7">
        <v>44348</v>
      </c>
      <c r="D87">
        <v>435</v>
      </c>
      <c r="E87" s="7">
        <v>44228</v>
      </c>
      <c r="F87" s="13">
        <v>2216410.7599999998</v>
      </c>
      <c r="G87" s="1">
        <v>2216410.7599999998</v>
      </c>
      <c r="H87">
        <v>4.2999999999999997E-2</v>
      </c>
      <c r="I87" s="1">
        <v>7942.14</v>
      </c>
      <c r="J87" s="1">
        <v>1268076.2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t="s">
        <v>88</v>
      </c>
      <c r="W87" s="11" t="s">
        <v>89</v>
      </c>
      <c r="X87">
        <v>15</v>
      </c>
      <c r="Y87" t="s">
        <v>53</v>
      </c>
      <c r="Z87" t="s">
        <v>87</v>
      </c>
      <c r="AA87" s="1">
        <v>0</v>
      </c>
      <c r="AB87" s="1">
        <v>0</v>
      </c>
      <c r="AC87" t="s">
        <v>45</v>
      </c>
      <c r="AD87" s="1">
        <v>0</v>
      </c>
      <c r="AE87" s="1">
        <v>0</v>
      </c>
      <c r="AF87" s="1">
        <v>0</v>
      </c>
      <c r="AG87" s="1">
        <v>2216410.7599999998</v>
      </c>
      <c r="AH87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7942.14</v>
      </c>
      <c r="AP87" s="8">
        <f t="shared" si="4"/>
        <v>7942.14</v>
      </c>
      <c r="AQ87" s="9">
        <f t="shared" si="5"/>
        <v>0</v>
      </c>
      <c r="AR87" s="3">
        <f t="shared" si="6"/>
        <v>1268076.2</v>
      </c>
      <c r="AS87" s="10">
        <f t="shared" si="7"/>
        <v>7942.14</v>
      </c>
    </row>
    <row r="88" spans="1:45" x14ac:dyDescent="0.25">
      <c r="A88">
        <v>1</v>
      </c>
      <c r="B88" s="7">
        <v>43952</v>
      </c>
      <c r="C88" s="7">
        <v>44348</v>
      </c>
      <c r="D88">
        <v>435</v>
      </c>
      <c r="E88" s="7">
        <v>44256</v>
      </c>
      <c r="F88" s="13">
        <v>2216410.7599999998</v>
      </c>
      <c r="G88" s="1">
        <v>2216410.7599999998</v>
      </c>
      <c r="H88">
        <v>4.2999999999999997E-2</v>
      </c>
      <c r="I88" s="1">
        <v>7942.14</v>
      </c>
      <c r="J88" s="1">
        <v>1276018.3400000001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t="s">
        <v>88</v>
      </c>
      <c r="W88" s="11" t="s">
        <v>89</v>
      </c>
      <c r="X88">
        <v>15</v>
      </c>
      <c r="Y88" t="s">
        <v>53</v>
      </c>
      <c r="Z88" t="s">
        <v>87</v>
      </c>
      <c r="AA88" s="1">
        <v>0</v>
      </c>
      <c r="AB88" s="1">
        <v>0</v>
      </c>
      <c r="AC88" t="s">
        <v>45</v>
      </c>
      <c r="AD88" s="1">
        <v>0</v>
      </c>
      <c r="AE88" s="1">
        <v>0</v>
      </c>
      <c r="AF88" s="1">
        <v>0</v>
      </c>
      <c r="AG88" s="1">
        <v>2216410.7599999998</v>
      </c>
      <c r="AH88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7942.14</v>
      </c>
      <c r="AP88" s="8">
        <f t="shared" si="4"/>
        <v>7942.14</v>
      </c>
      <c r="AQ88" s="9">
        <f t="shared" si="5"/>
        <v>0</v>
      </c>
      <c r="AR88" s="3">
        <f t="shared" si="6"/>
        <v>1276018.3400000001</v>
      </c>
      <c r="AS88" s="10">
        <f t="shared" si="7"/>
        <v>7942.14</v>
      </c>
    </row>
    <row r="89" spans="1:45" x14ac:dyDescent="0.25">
      <c r="A89">
        <v>1</v>
      </c>
      <c r="B89" s="7">
        <v>43952</v>
      </c>
      <c r="C89" s="7">
        <v>44348</v>
      </c>
      <c r="D89">
        <v>435</v>
      </c>
      <c r="E89" s="7">
        <v>44287</v>
      </c>
      <c r="F89" s="13">
        <v>2216410.7599999998</v>
      </c>
      <c r="G89" s="1">
        <v>2216410.7599999998</v>
      </c>
      <c r="H89">
        <v>4.2999999999999997E-2</v>
      </c>
      <c r="I89" s="1">
        <v>7942.14</v>
      </c>
      <c r="J89" s="1">
        <v>1283960.48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t="s">
        <v>88</v>
      </c>
      <c r="W89" s="11" t="s">
        <v>89</v>
      </c>
      <c r="X89">
        <v>15</v>
      </c>
      <c r="Y89" t="s">
        <v>53</v>
      </c>
      <c r="Z89" t="s">
        <v>87</v>
      </c>
      <c r="AA89" s="1">
        <v>0</v>
      </c>
      <c r="AB89" s="1">
        <v>0</v>
      </c>
      <c r="AC89" t="s">
        <v>45</v>
      </c>
      <c r="AD89" s="1">
        <v>0</v>
      </c>
      <c r="AE89" s="1">
        <v>0</v>
      </c>
      <c r="AF89" s="1">
        <v>0</v>
      </c>
      <c r="AG89" s="1">
        <v>2216410.7599999998</v>
      </c>
      <c r="AH89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7942.14</v>
      </c>
      <c r="AP89" s="8">
        <f t="shared" si="4"/>
        <v>7942.14</v>
      </c>
      <c r="AQ89" s="9">
        <f t="shared" si="5"/>
        <v>0</v>
      </c>
      <c r="AR89" s="3">
        <f t="shared" si="6"/>
        <v>1283960.48</v>
      </c>
      <c r="AS89" s="10">
        <f t="shared" si="7"/>
        <v>7942.14</v>
      </c>
    </row>
    <row r="90" spans="1:45" x14ac:dyDescent="0.25">
      <c r="A90">
        <v>1</v>
      </c>
      <c r="B90" s="7">
        <v>43952</v>
      </c>
      <c r="C90" s="7">
        <v>44348</v>
      </c>
      <c r="D90">
        <v>435</v>
      </c>
      <c r="E90" s="7">
        <v>44317</v>
      </c>
      <c r="F90" s="13">
        <v>2216410.7599999998</v>
      </c>
      <c r="G90" s="1">
        <v>2216410.7599999998</v>
      </c>
      <c r="H90">
        <v>4.2999999999999997E-2</v>
      </c>
      <c r="I90" s="1">
        <v>7942.14</v>
      </c>
      <c r="J90" s="1">
        <v>1291902.6200000001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t="s">
        <v>88</v>
      </c>
      <c r="W90" s="11" t="s">
        <v>89</v>
      </c>
      <c r="X90">
        <v>15</v>
      </c>
      <c r="Y90" t="s">
        <v>53</v>
      </c>
      <c r="Z90" t="s">
        <v>87</v>
      </c>
      <c r="AA90" s="1">
        <v>0</v>
      </c>
      <c r="AB90" s="1">
        <v>0</v>
      </c>
      <c r="AC90" t="s">
        <v>45</v>
      </c>
      <c r="AD90" s="1">
        <v>0</v>
      </c>
      <c r="AE90" s="1">
        <v>0</v>
      </c>
      <c r="AF90" s="1">
        <v>0</v>
      </c>
      <c r="AG90" s="1">
        <v>2216410.7599999998</v>
      </c>
      <c r="AH90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7942.14</v>
      </c>
      <c r="AP90" s="8">
        <f t="shared" si="4"/>
        <v>7942.14</v>
      </c>
      <c r="AQ90" s="9">
        <f t="shared" si="5"/>
        <v>0</v>
      </c>
      <c r="AR90" s="3">
        <f t="shared" si="6"/>
        <v>1291902.6200000001</v>
      </c>
      <c r="AS90" s="10">
        <f t="shared" si="7"/>
        <v>7942.14</v>
      </c>
    </row>
    <row r="91" spans="1:45" x14ac:dyDescent="0.25">
      <c r="A91">
        <v>1</v>
      </c>
      <c r="B91" s="7">
        <v>43952</v>
      </c>
      <c r="C91" s="7">
        <v>44348</v>
      </c>
      <c r="D91">
        <v>435</v>
      </c>
      <c r="E91" s="7">
        <v>44348</v>
      </c>
      <c r="F91" s="13">
        <v>2216410.7599999998</v>
      </c>
      <c r="G91" s="1">
        <v>2216410.7599999998</v>
      </c>
      <c r="H91">
        <v>4.2999999999999997E-2</v>
      </c>
      <c r="I91" s="1">
        <v>7942.14</v>
      </c>
      <c r="J91" s="1">
        <v>1299844.76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t="s">
        <v>88</v>
      </c>
      <c r="W91" s="11" t="s">
        <v>89</v>
      </c>
      <c r="X91">
        <v>15</v>
      </c>
      <c r="Y91" t="s">
        <v>53</v>
      </c>
      <c r="Z91" t="s">
        <v>87</v>
      </c>
      <c r="AA91" s="1">
        <v>0</v>
      </c>
      <c r="AB91" s="1">
        <v>0</v>
      </c>
      <c r="AC91" t="s">
        <v>45</v>
      </c>
      <c r="AD91" s="1">
        <v>0</v>
      </c>
      <c r="AE91" s="1">
        <v>0</v>
      </c>
      <c r="AF91" s="1">
        <v>0</v>
      </c>
      <c r="AG91" s="1">
        <v>2216410.7599999998</v>
      </c>
      <c r="AH9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7942.14</v>
      </c>
      <c r="AP91" s="8">
        <f t="shared" si="4"/>
        <v>7942.14</v>
      </c>
      <c r="AQ91" s="9">
        <f t="shared" si="5"/>
        <v>0</v>
      </c>
      <c r="AR91" s="3">
        <f t="shared" si="6"/>
        <v>1299844.76</v>
      </c>
      <c r="AS91" s="10">
        <f t="shared" si="7"/>
        <v>7942.14</v>
      </c>
    </row>
    <row r="92" spans="1:45" x14ac:dyDescent="0.25">
      <c r="A92">
        <v>1</v>
      </c>
      <c r="B92" s="7">
        <v>43952</v>
      </c>
      <c r="C92" s="7">
        <v>44348</v>
      </c>
      <c r="D92">
        <v>436</v>
      </c>
      <c r="E92" s="7">
        <v>44197</v>
      </c>
      <c r="F92" s="13">
        <v>5110294.76</v>
      </c>
      <c r="G92" s="1">
        <v>5110294.76</v>
      </c>
      <c r="H92">
        <v>2.9090000000000001E-2</v>
      </c>
      <c r="I92" s="1">
        <v>12388.21</v>
      </c>
      <c r="J92" s="1">
        <v>1453901.43</v>
      </c>
      <c r="K92" s="1">
        <v>0</v>
      </c>
      <c r="L92" s="1">
        <v>-1121.43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t="s">
        <v>90</v>
      </c>
      <c r="W92" s="11" t="s">
        <v>91</v>
      </c>
      <c r="X92">
        <v>15</v>
      </c>
      <c r="Y92" t="s">
        <v>53</v>
      </c>
      <c r="Z92" t="s">
        <v>92</v>
      </c>
      <c r="AA92" s="1">
        <v>0</v>
      </c>
      <c r="AB92" s="1">
        <v>0</v>
      </c>
      <c r="AC92" t="s">
        <v>45</v>
      </c>
      <c r="AD92" s="1">
        <v>1239.25</v>
      </c>
      <c r="AE92" s="1">
        <v>25836.86</v>
      </c>
      <c r="AF92" s="1">
        <v>2.9099999999999998E-3</v>
      </c>
      <c r="AG92" s="1">
        <v>5110294.76</v>
      </c>
      <c r="AH92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1239.25</v>
      </c>
      <c r="AO92" s="1">
        <v>12388.210000000001</v>
      </c>
      <c r="AP92" s="8">
        <f t="shared" si="4"/>
        <v>12388.21</v>
      </c>
      <c r="AQ92" s="9">
        <f t="shared" si="5"/>
        <v>1239.25</v>
      </c>
      <c r="AR92" s="3">
        <f t="shared" si="6"/>
        <v>1479738.29</v>
      </c>
      <c r="AS92" s="10">
        <f t="shared" si="7"/>
        <v>13627.46</v>
      </c>
    </row>
    <row r="93" spans="1:45" x14ac:dyDescent="0.25">
      <c r="A93">
        <v>1</v>
      </c>
      <c r="B93" s="7">
        <v>43952</v>
      </c>
      <c r="C93" s="7">
        <v>44348</v>
      </c>
      <c r="D93">
        <v>436</v>
      </c>
      <c r="E93" s="7">
        <v>44228</v>
      </c>
      <c r="F93" s="13">
        <v>5129949.9000000004</v>
      </c>
      <c r="G93" s="1">
        <v>5129949.9000000004</v>
      </c>
      <c r="H93">
        <v>2.9090000000000001E-2</v>
      </c>
      <c r="I93" s="1">
        <v>12435.85</v>
      </c>
      <c r="J93" s="1">
        <v>1466337.28</v>
      </c>
      <c r="K93" s="1">
        <v>0</v>
      </c>
      <c r="L93" s="1">
        <v>-932.78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t="s">
        <v>90</v>
      </c>
      <c r="W93" s="11" t="s">
        <v>91</v>
      </c>
      <c r="X93">
        <v>15</v>
      </c>
      <c r="Y93" t="s">
        <v>53</v>
      </c>
      <c r="Z93" t="s">
        <v>92</v>
      </c>
      <c r="AA93" s="1">
        <v>0</v>
      </c>
      <c r="AB93" s="1">
        <v>0</v>
      </c>
      <c r="AC93" t="s">
        <v>45</v>
      </c>
      <c r="AD93" s="1">
        <v>1244.01</v>
      </c>
      <c r="AE93" s="1">
        <v>26148.09</v>
      </c>
      <c r="AF93" s="1">
        <v>2.9099999999999998E-3</v>
      </c>
      <c r="AG93" s="1">
        <v>5129949.9000000004</v>
      </c>
      <c r="AH93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1244.01</v>
      </c>
      <c r="AO93" s="1">
        <v>12435.85</v>
      </c>
      <c r="AP93" s="8">
        <f t="shared" si="4"/>
        <v>12435.85</v>
      </c>
      <c r="AQ93" s="9">
        <f t="shared" si="5"/>
        <v>1244.01</v>
      </c>
      <c r="AR93" s="3">
        <f t="shared" si="6"/>
        <v>1492485.37</v>
      </c>
      <c r="AS93" s="10">
        <f t="shared" si="7"/>
        <v>13679.86</v>
      </c>
    </row>
    <row r="94" spans="1:45" x14ac:dyDescent="0.25">
      <c r="A94">
        <v>1</v>
      </c>
      <c r="B94" s="7">
        <v>43952</v>
      </c>
      <c r="C94" s="7">
        <v>44348</v>
      </c>
      <c r="D94">
        <v>436</v>
      </c>
      <c r="E94" s="7">
        <v>44256</v>
      </c>
      <c r="F94" s="13">
        <v>5146704.92</v>
      </c>
      <c r="G94" s="1">
        <v>5146704.92</v>
      </c>
      <c r="H94">
        <v>2.9090000000000001E-2</v>
      </c>
      <c r="I94" s="1">
        <v>12476.47</v>
      </c>
      <c r="J94" s="1">
        <v>1478813.75</v>
      </c>
      <c r="K94" s="1">
        <v>0</v>
      </c>
      <c r="L94" s="1">
        <v>-2293.0500000000002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t="s">
        <v>90</v>
      </c>
      <c r="W94" s="11" t="s">
        <v>91</v>
      </c>
      <c r="X94">
        <v>15</v>
      </c>
      <c r="Y94" t="s">
        <v>53</v>
      </c>
      <c r="Z94" t="s">
        <v>92</v>
      </c>
      <c r="AA94" s="1">
        <v>0</v>
      </c>
      <c r="AB94" s="1">
        <v>0</v>
      </c>
      <c r="AC94" t="s">
        <v>45</v>
      </c>
      <c r="AD94" s="1">
        <v>1248.08</v>
      </c>
      <c r="AE94" s="1">
        <v>25103.119999999999</v>
      </c>
      <c r="AF94" s="1">
        <v>2.9099999999999998E-3</v>
      </c>
      <c r="AG94" s="1">
        <v>5146704.92</v>
      </c>
      <c r="AH94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1248.08</v>
      </c>
      <c r="AO94" s="1">
        <v>12476.470000000001</v>
      </c>
      <c r="AP94" s="8">
        <f t="shared" si="4"/>
        <v>12476.47</v>
      </c>
      <c r="AQ94" s="9">
        <f t="shared" si="5"/>
        <v>1248.08</v>
      </c>
      <c r="AR94" s="3">
        <f t="shared" si="6"/>
        <v>1503916.87</v>
      </c>
      <c r="AS94" s="10">
        <f t="shared" si="7"/>
        <v>13724.55</v>
      </c>
    </row>
    <row r="95" spans="1:45" x14ac:dyDescent="0.25">
      <c r="A95">
        <v>1</v>
      </c>
      <c r="B95" s="7">
        <v>43952</v>
      </c>
      <c r="C95" s="7">
        <v>44348</v>
      </c>
      <c r="D95">
        <v>436</v>
      </c>
      <c r="E95" s="7">
        <v>44287</v>
      </c>
      <c r="F95" s="13">
        <v>5191808.88</v>
      </c>
      <c r="G95" s="1">
        <v>5191808.88</v>
      </c>
      <c r="H95">
        <v>2.9090000000000001E-2</v>
      </c>
      <c r="I95" s="1">
        <v>12585.81</v>
      </c>
      <c r="J95" s="1">
        <v>1491399.56</v>
      </c>
      <c r="K95" s="1">
        <v>0</v>
      </c>
      <c r="L95" s="1">
        <v>-1054.3499999999999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t="s">
        <v>90</v>
      </c>
      <c r="W95" s="11" t="s">
        <v>91</v>
      </c>
      <c r="X95">
        <v>15</v>
      </c>
      <c r="Y95" t="s">
        <v>53</v>
      </c>
      <c r="Z95" t="s">
        <v>92</v>
      </c>
      <c r="AA95" s="1">
        <v>0</v>
      </c>
      <c r="AB95" s="1">
        <v>0</v>
      </c>
      <c r="AC95" t="s">
        <v>45</v>
      </c>
      <c r="AD95" s="1">
        <v>1259.01</v>
      </c>
      <c r="AE95" s="1">
        <v>25307.78</v>
      </c>
      <c r="AF95" s="1">
        <v>2.9099999999999998E-3</v>
      </c>
      <c r="AG95" s="1">
        <v>5191808.88</v>
      </c>
      <c r="AH95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1259.01</v>
      </c>
      <c r="AO95" s="1">
        <v>12585.81</v>
      </c>
      <c r="AP95" s="8">
        <f t="shared" si="4"/>
        <v>12585.81</v>
      </c>
      <c r="AQ95" s="9">
        <f t="shared" si="5"/>
        <v>1259.01</v>
      </c>
      <c r="AR95" s="3">
        <f t="shared" si="6"/>
        <v>1516707.34</v>
      </c>
      <c r="AS95" s="10">
        <f t="shared" si="7"/>
        <v>13844.82</v>
      </c>
    </row>
    <row r="96" spans="1:45" x14ac:dyDescent="0.25">
      <c r="A96">
        <v>1</v>
      </c>
      <c r="B96" s="7">
        <v>43952</v>
      </c>
      <c r="C96" s="7">
        <v>44348</v>
      </c>
      <c r="D96">
        <v>436</v>
      </c>
      <c r="E96" s="7">
        <v>44317</v>
      </c>
      <c r="F96" s="13">
        <v>5216441.74</v>
      </c>
      <c r="G96" s="1">
        <v>5216441.74</v>
      </c>
      <c r="H96">
        <v>2.9090000000000001E-2</v>
      </c>
      <c r="I96" s="1">
        <v>12645.52</v>
      </c>
      <c r="J96" s="1">
        <v>1504045.08</v>
      </c>
      <c r="K96" s="1">
        <v>0</v>
      </c>
      <c r="L96" s="1">
        <v>-923.3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t="s">
        <v>90</v>
      </c>
      <c r="W96" s="11" t="s">
        <v>91</v>
      </c>
      <c r="X96">
        <v>15</v>
      </c>
      <c r="Y96" t="s">
        <v>53</v>
      </c>
      <c r="Z96" t="s">
        <v>92</v>
      </c>
      <c r="AA96" s="1">
        <v>0</v>
      </c>
      <c r="AB96" s="1">
        <v>0</v>
      </c>
      <c r="AC96" t="s">
        <v>45</v>
      </c>
      <c r="AD96" s="1">
        <v>1264.99</v>
      </c>
      <c r="AE96" s="1">
        <v>25649.47</v>
      </c>
      <c r="AF96" s="1">
        <v>2.9099999999999998E-3</v>
      </c>
      <c r="AG96" s="1">
        <v>5216441.74</v>
      </c>
      <c r="AH96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1264.99</v>
      </c>
      <c r="AO96" s="1">
        <v>12645.52</v>
      </c>
      <c r="AP96" s="8">
        <f t="shared" si="4"/>
        <v>12645.52</v>
      </c>
      <c r="AQ96" s="9">
        <f t="shared" si="5"/>
        <v>1264.99</v>
      </c>
      <c r="AR96" s="3">
        <f t="shared" si="6"/>
        <v>1529694.55</v>
      </c>
      <c r="AS96" s="10">
        <f t="shared" si="7"/>
        <v>13910.51</v>
      </c>
    </row>
    <row r="97" spans="1:45" x14ac:dyDescent="0.25">
      <c r="A97">
        <v>1</v>
      </c>
      <c r="B97" s="7">
        <v>43952</v>
      </c>
      <c r="C97" s="7">
        <v>44348</v>
      </c>
      <c r="D97">
        <v>436</v>
      </c>
      <c r="E97" s="7">
        <v>44348</v>
      </c>
      <c r="F97" s="13">
        <v>5236176.59</v>
      </c>
      <c r="G97" s="1">
        <v>5236176.59</v>
      </c>
      <c r="H97">
        <v>2.9090000000000001E-2</v>
      </c>
      <c r="I97" s="1">
        <v>12693.36</v>
      </c>
      <c r="J97" s="1">
        <v>1516738.44</v>
      </c>
      <c r="K97" s="1">
        <v>0</v>
      </c>
      <c r="L97" s="1">
        <v>-671.22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t="s">
        <v>90</v>
      </c>
      <c r="W97" s="11" t="s">
        <v>91</v>
      </c>
      <c r="X97">
        <v>15</v>
      </c>
      <c r="Y97" t="s">
        <v>53</v>
      </c>
      <c r="Z97" t="s">
        <v>92</v>
      </c>
      <c r="AA97" s="1">
        <v>0</v>
      </c>
      <c r="AB97" s="1">
        <v>0</v>
      </c>
      <c r="AC97" t="s">
        <v>45</v>
      </c>
      <c r="AD97" s="1">
        <v>1269.77</v>
      </c>
      <c r="AE97" s="1">
        <v>26248.02</v>
      </c>
      <c r="AF97" s="1">
        <v>2.9099999999999998E-3</v>
      </c>
      <c r="AG97" s="1">
        <v>5236176.59</v>
      </c>
      <c r="AH97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1269.77</v>
      </c>
      <c r="AO97" s="1">
        <v>12693.36</v>
      </c>
      <c r="AP97" s="8">
        <f t="shared" si="4"/>
        <v>12693.36</v>
      </c>
      <c r="AQ97" s="9">
        <f t="shared" si="5"/>
        <v>1269.77</v>
      </c>
      <c r="AR97" s="3">
        <f t="shared" si="6"/>
        <v>1542986.46</v>
      </c>
      <c r="AS97" s="10">
        <f t="shared" si="7"/>
        <v>13963.130000000001</v>
      </c>
    </row>
    <row r="98" spans="1:45" x14ac:dyDescent="0.25">
      <c r="A98">
        <v>1</v>
      </c>
      <c r="B98" s="7">
        <v>43952</v>
      </c>
      <c r="C98" s="7">
        <v>44348</v>
      </c>
      <c r="D98">
        <v>437</v>
      </c>
      <c r="E98" s="7">
        <v>44197</v>
      </c>
      <c r="F98" s="13">
        <v>593040.09</v>
      </c>
      <c r="G98" s="1">
        <v>593040.09</v>
      </c>
      <c r="H98">
        <v>2.3640000000000001E-2</v>
      </c>
      <c r="I98" s="1">
        <v>1168.29</v>
      </c>
      <c r="J98" s="1">
        <v>243950.6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t="s">
        <v>93</v>
      </c>
      <c r="W98" s="11" t="s">
        <v>94</v>
      </c>
      <c r="X98">
        <v>15</v>
      </c>
      <c r="Y98" t="s">
        <v>53</v>
      </c>
      <c r="Z98" t="s">
        <v>92</v>
      </c>
      <c r="AA98" s="1">
        <v>0</v>
      </c>
      <c r="AB98" s="1">
        <v>0</v>
      </c>
      <c r="AC98" t="s">
        <v>45</v>
      </c>
      <c r="AD98" s="1">
        <v>116.63</v>
      </c>
      <c r="AE98" s="1">
        <v>9941.67</v>
      </c>
      <c r="AF98" s="1">
        <v>2.3600000000000001E-3</v>
      </c>
      <c r="AG98" s="1">
        <v>593040.09</v>
      </c>
      <c r="AH98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116.63</v>
      </c>
      <c r="AO98" s="1">
        <v>1168.29</v>
      </c>
      <c r="AP98" s="8">
        <f t="shared" si="4"/>
        <v>1168.29</v>
      </c>
      <c r="AQ98" s="9">
        <f t="shared" si="5"/>
        <v>116.63</v>
      </c>
      <c r="AR98" s="3">
        <f t="shared" si="6"/>
        <v>253892.27000000002</v>
      </c>
      <c r="AS98" s="10">
        <f t="shared" si="7"/>
        <v>1284.92</v>
      </c>
    </row>
    <row r="99" spans="1:45" x14ac:dyDescent="0.25">
      <c r="A99">
        <v>1</v>
      </c>
      <c r="B99" s="7">
        <v>43952</v>
      </c>
      <c r="C99" s="7">
        <v>44348</v>
      </c>
      <c r="D99">
        <v>437</v>
      </c>
      <c r="E99" s="7">
        <v>44228</v>
      </c>
      <c r="F99" s="13">
        <v>593040.09</v>
      </c>
      <c r="G99" s="1">
        <v>593040.09</v>
      </c>
      <c r="H99">
        <v>2.3640000000000001E-2</v>
      </c>
      <c r="I99" s="1">
        <v>1168.29</v>
      </c>
      <c r="J99" s="1">
        <v>245118.89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t="s">
        <v>93</v>
      </c>
      <c r="W99" s="11" t="s">
        <v>94</v>
      </c>
      <c r="X99">
        <v>15</v>
      </c>
      <c r="Y99" t="s">
        <v>53</v>
      </c>
      <c r="Z99" t="s">
        <v>92</v>
      </c>
      <c r="AA99" s="1">
        <v>0</v>
      </c>
      <c r="AB99" s="1">
        <v>0</v>
      </c>
      <c r="AC99" t="s">
        <v>45</v>
      </c>
      <c r="AD99" s="1">
        <v>116.63</v>
      </c>
      <c r="AE99" s="1">
        <v>10058.299999999999</v>
      </c>
      <c r="AF99" s="1">
        <v>2.3600000000000001E-3</v>
      </c>
      <c r="AG99" s="1">
        <v>593040.09</v>
      </c>
      <c r="AH99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116.63</v>
      </c>
      <c r="AO99" s="1">
        <v>1168.29</v>
      </c>
      <c r="AP99" s="8">
        <f t="shared" si="4"/>
        <v>1168.29</v>
      </c>
      <c r="AQ99" s="9">
        <f t="shared" si="5"/>
        <v>116.63</v>
      </c>
      <c r="AR99" s="3">
        <f t="shared" si="6"/>
        <v>255177.19</v>
      </c>
      <c r="AS99" s="10">
        <f t="shared" si="7"/>
        <v>1284.92</v>
      </c>
    </row>
    <row r="100" spans="1:45" x14ac:dyDescent="0.25">
      <c r="A100">
        <v>1</v>
      </c>
      <c r="B100" s="7">
        <v>43952</v>
      </c>
      <c r="C100" s="7">
        <v>44348</v>
      </c>
      <c r="D100">
        <v>437</v>
      </c>
      <c r="E100" s="7">
        <v>44256</v>
      </c>
      <c r="F100" s="13">
        <v>593040.09</v>
      </c>
      <c r="G100" s="1">
        <v>593040.09</v>
      </c>
      <c r="H100">
        <v>2.3640000000000001E-2</v>
      </c>
      <c r="I100" s="1">
        <v>1168.29</v>
      </c>
      <c r="J100" s="1">
        <v>246287.18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t="s">
        <v>93</v>
      </c>
      <c r="W100" s="11" t="s">
        <v>94</v>
      </c>
      <c r="X100">
        <v>15</v>
      </c>
      <c r="Y100" t="s">
        <v>53</v>
      </c>
      <c r="Z100" t="s">
        <v>92</v>
      </c>
      <c r="AA100" s="1">
        <v>0</v>
      </c>
      <c r="AB100" s="1">
        <v>0</v>
      </c>
      <c r="AC100" t="s">
        <v>45</v>
      </c>
      <c r="AD100" s="1">
        <v>116.63</v>
      </c>
      <c r="AE100" s="1">
        <v>10174.93</v>
      </c>
      <c r="AF100" s="1">
        <v>2.3600000000000001E-3</v>
      </c>
      <c r="AG100" s="1">
        <v>593040.09</v>
      </c>
      <c r="AH100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116.63</v>
      </c>
      <c r="AO100" s="1">
        <v>1168.29</v>
      </c>
      <c r="AP100" s="8">
        <f t="shared" si="4"/>
        <v>1168.29</v>
      </c>
      <c r="AQ100" s="9">
        <f t="shared" si="5"/>
        <v>116.63</v>
      </c>
      <c r="AR100" s="3">
        <f t="shared" si="6"/>
        <v>256462.11</v>
      </c>
      <c r="AS100" s="10">
        <f t="shared" si="7"/>
        <v>1284.92</v>
      </c>
    </row>
    <row r="101" spans="1:45" x14ac:dyDescent="0.25">
      <c r="A101">
        <v>1</v>
      </c>
      <c r="B101" s="7">
        <v>43952</v>
      </c>
      <c r="C101" s="7">
        <v>44348</v>
      </c>
      <c r="D101">
        <v>437</v>
      </c>
      <c r="E101" s="7">
        <v>44287</v>
      </c>
      <c r="F101" s="13">
        <v>593040.09</v>
      </c>
      <c r="G101" s="1">
        <v>593040.09</v>
      </c>
      <c r="H101">
        <v>2.3640000000000001E-2</v>
      </c>
      <c r="I101" s="1">
        <v>1168.29</v>
      </c>
      <c r="J101" s="1">
        <v>247455.47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t="s">
        <v>93</v>
      </c>
      <c r="W101" s="11" t="s">
        <v>94</v>
      </c>
      <c r="X101">
        <v>15</v>
      </c>
      <c r="Y101" t="s">
        <v>53</v>
      </c>
      <c r="Z101" t="s">
        <v>92</v>
      </c>
      <c r="AA101" s="1">
        <v>0</v>
      </c>
      <c r="AB101" s="1">
        <v>0</v>
      </c>
      <c r="AC101" t="s">
        <v>45</v>
      </c>
      <c r="AD101" s="1">
        <v>116.63</v>
      </c>
      <c r="AE101" s="1">
        <v>10291.56</v>
      </c>
      <c r="AF101" s="1">
        <v>2.3600000000000001E-3</v>
      </c>
      <c r="AG101" s="1">
        <v>593040.09</v>
      </c>
      <c r="AH10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116.63</v>
      </c>
      <c r="AO101" s="1">
        <v>1168.29</v>
      </c>
      <c r="AP101" s="8">
        <f t="shared" si="4"/>
        <v>1168.29</v>
      </c>
      <c r="AQ101" s="9">
        <f t="shared" si="5"/>
        <v>116.63</v>
      </c>
      <c r="AR101" s="3">
        <f t="shared" si="6"/>
        <v>257747.03</v>
      </c>
      <c r="AS101" s="10">
        <f t="shared" si="7"/>
        <v>1284.92</v>
      </c>
    </row>
    <row r="102" spans="1:45" x14ac:dyDescent="0.25">
      <c r="A102">
        <v>1</v>
      </c>
      <c r="B102" s="7">
        <v>43952</v>
      </c>
      <c r="C102" s="7">
        <v>44348</v>
      </c>
      <c r="D102">
        <v>437</v>
      </c>
      <c r="E102" s="7">
        <v>44317</v>
      </c>
      <c r="F102" s="13">
        <v>593040.09</v>
      </c>
      <c r="G102" s="1">
        <v>593040.09</v>
      </c>
      <c r="H102">
        <v>2.3640000000000001E-2</v>
      </c>
      <c r="I102" s="1">
        <v>1168.29</v>
      </c>
      <c r="J102" s="1">
        <v>248623.76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t="s">
        <v>93</v>
      </c>
      <c r="W102" s="11" t="s">
        <v>94</v>
      </c>
      <c r="X102">
        <v>15</v>
      </c>
      <c r="Y102" t="s">
        <v>53</v>
      </c>
      <c r="Z102" t="s">
        <v>92</v>
      </c>
      <c r="AA102" s="1">
        <v>0</v>
      </c>
      <c r="AB102" s="1">
        <v>0</v>
      </c>
      <c r="AC102" t="s">
        <v>45</v>
      </c>
      <c r="AD102" s="1">
        <v>116.63</v>
      </c>
      <c r="AE102" s="1">
        <v>10408.19</v>
      </c>
      <c r="AF102" s="1">
        <v>2.3600000000000001E-3</v>
      </c>
      <c r="AG102" s="1">
        <v>593040.09</v>
      </c>
      <c r="AH102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116.63</v>
      </c>
      <c r="AO102" s="1">
        <v>1168.29</v>
      </c>
      <c r="AP102" s="8">
        <f t="shared" si="4"/>
        <v>1168.29</v>
      </c>
      <c r="AQ102" s="9">
        <f t="shared" si="5"/>
        <v>116.63</v>
      </c>
      <c r="AR102" s="3">
        <f t="shared" si="6"/>
        <v>259031.95</v>
      </c>
      <c r="AS102" s="10">
        <f t="shared" si="7"/>
        <v>1284.92</v>
      </c>
    </row>
    <row r="103" spans="1:45" x14ac:dyDescent="0.25">
      <c r="A103">
        <v>1</v>
      </c>
      <c r="B103" s="7">
        <v>43952</v>
      </c>
      <c r="C103" s="7">
        <v>44348</v>
      </c>
      <c r="D103">
        <v>437</v>
      </c>
      <c r="E103" s="7">
        <v>44348</v>
      </c>
      <c r="F103" s="13">
        <v>593040.09</v>
      </c>
      <c r="G103" s="1">
        <v>593040.09</v>
      </c>
      <c r="H103">
        <v>2.3640000000000001E-2</v>
      </c>
      <c r="I103" s="1">
        <v>1168.29</v>
      </c>
      <c r="J103" s="1">
        <v>249792.05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t="s">
        <v>93</v>
      </c>
      <c r="W103" s="11" t="s">
        <v>94</v>
      </c>
      <c r="X103">
        <v>15</v>
      </c>
      <c r="Y103" t="s">
        <v>53</v>
      </c>
      <c r="Z103" t="s">
        <v>92</v>
      </c>
      <c r="AA103" s="1">
        <v>0</v>
      </c>
      <c r="AB103" s="1">
        <v>0</v>
      </c>
      <c r="AC103" t="s">
        <v>45</v>
      </c>
      <c r="AD103" s="1">
        <v>116.63</v>
      </c>
      <c r="AE103" s="1">
        <v>10524.82</v>
      </c>
      <c r="AF103" s="1">
        <v>2.3600000000000001E-3</v>
      </c>
      <c r="AG103" s="1">
        <v>593040.09</v>
      </c>
      <c r="AH103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116.63</v>
      </c>
      <c r="AO103" s="1">
        <v>1168.29</v>
      </c>
      <c r="AP103" s="8">
        <f t="shared" si="4"/>
        <v>1168.29</v>
      </c>
      <c r="AQ103" s="9">
        <f t="shared" si="5"/>
        <v>116.63</v>
      </c>
      <c r="AR103" s="3">
        <f t="shared" si="6"/>
        <v>260316.87</v>
      </c>
      <c r="AS103" s="10">
        <f t="shared" si="7"/>
        <v>1284.92</v>
      </c>
    </row>
    <row r="104" spans="1:45" x14ac:dyDescent="0.25">
      <c r="A104">
        <v>1</v>
      </c>
      <c r="B104" s="7">
        <v>43952</v>
      </c>
      <c r="C104" s="7">
        <v>44348</v>
      </c>
      <c r="D104">
        <v>438</v>
      </c>
      <c r="E104" s="7">
        <v>44197</v>
      </c>
      <c r="F104" s="13">
        <v>1906087.62</v>
      </c>
      <c r="G104" s="1">
        <v>1906087.62</v>
      </c>
      <c r="H104">
        <v>3.3000000000000002E-2</v>
      </c>
      <c r="I104" s="1">
        <v>5241.74</v>
      </c>
      <c r="J104" s="1">
        <v>920226.47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t="s">
        <v>95</v>
      </c>
      <c r="W104" s="11" t="s">
        <v>96</v>
      </c>
      <c r="X104">
        <v>15</v>
      </c>
      <c r="Y104" t="s">
        <v>53</v>
      </c>
      <c r="Z104" t="s">
        <v>97</v>
      </c>
      <c r="AA104" s="1">
        <v>0</v>
      </c>
      <c r="AB104" s="1">
        <v>0</v>
      </c>
      <c r="AC104" t="s">
        <v>45</v>
      </c>
      <c r="AD104" s="1">
        <v>0</v>
      </c>
      <c r="AE104" s="1">
        <v>0</v>
      </c>
      <c r="AF104" s="1">
        <v>0</v>
      </c>
      <c r="AG104" s="1">
        <v>1906087.62</v>
      </c>
      <c r="AH104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5241.74</v>
      </c>
      <c r="AP104" s="8">
        <f t="shared" si="4"/>
        <v>5241.74</v>
      </c>
      <c r="AQ104" s="9">
        <f t="shared" si="5"/>
        <v>0</v>
      </c>
      <c r="AR104" s="3">
        <f t="shared" si="6"/>
        <v>920226.47</v>
      </c>
      <c r="AS104" s="10">
        <f t="shared" si="7"/>
        <v>5241.74</v>
      </c>
    </row>
    <row r="105" spans="1:45" x14ac:dyDescent="0.25">
      <c r="A105">
        <v>1</v>
      </c>
      <c r="B105" s="7">
        <v>43952</v>
      </c>
      <c r="C105" s="7">
        <v>44348</v>
      </c>
      <c r="D105">
        <v>438</v>
      </c>
      <c r="E105" s="7">
        <v>44228</v>
      </c>
      <c r="F105" s="13">
        <v>1931400.47</v>
      </c>
      <c r="G105" s="1">
        <v>1931400.47</v>
      </c>
      <c r="H105">
        <v>3.3000000000000002E-2</v>
      </c>
      <c r="I105" s="1">
        <v>5311.35</v>
      </c>
      <c r="J105" s="1">
        <v>925537.82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t="s">
        <v>95</v>
      </c>
      <c r="W105" s="11" t="s">
        <v>96</v>
      </c>
      <c r="X105">
        <v>15</v>
      </c>
      <c r="Y105" t="s">
        <v>53</v>
      </c>
      <c r="Z105" t="s">
        <v>97</v>
      </c>
      <c r="AA105" s="1">
        <v>0</v>
      </c>
      <c r="AB105" s="1">
        <v>0</v>
      </c>
      <c r="AC105" t="s">
        <v>45</v>
      </c>
      <c r="AD105" s="1">
        <v>0</v>
      </c>
      <c r="AE105" s="1">
        <v>0</v>
      </c>
      <c r="AF105" s="1">
        <v>0</v>
      </c>
      <c r="AG105" s="1">
        <v>1931400.47</v>
      </c>
      <c r="AH105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5311.35</v>
      </c>
      <c r="AP105" s="8">
        <f t="shared" si="4"/>
        <v>5311.35</v>
      </c>
      <c r="AQ105" s="9">
        <f t="shared" si="5"/>
        <v>0</v>
      </c>
      <c r="AR105" s="3">
        <f t="shared" si="6"/>
        <v>925537.82</v>
      </c>
      <c r="AS105" s="10">
        <f t="shared" si="7"/>
        <v>5311.35</v>
      </c>
    </row>
    <row r="106" spans="1:45" x14ac:dyDescent="0.25">
      <c r="A106">
        <v>1</v>
      </c>
      <c r="B106" s="7">
        <v>43952</v>
      </c>
      <c r="C106" s="7">
        <v>44348</v>
      </c>
      <c r="D106">
        <v>438</v>
      </c>
      <c r="E106" s="7">
        <v>44256</v>
      </c>
      <c r="F106" s="13">
        <v>1954499.91</v>
      </c>
      <c r="G106" s="1">
        <v>1954499.91</v>
      </c>
      <c r="H106">
        <v>3.3000000000000002E-2</v>
      </c>
      <c r="I106" s="1">
        <v>5374.87</v>
      </c>
      <c r="J106" s="1">
        <v>930912.69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t="s">
        <v>95</v>
      </c>
      <c r="W106" s="11" t="s">
        <v>96</v>
      </c>
      <c r="X106">
        <v>15</v>
      </c>
      <c r="Y106" t="s">
        <v>53</v>
      </c>
      <c r="Z106" t="s">
        <v>97</v>
      </c>
      <c r="AA106" s="1">
        <v>0</v>
      </c>
      <c r="AB106" s="1">
        <v>0</v>
      </c>
      <c r="AC106" t="s">
        <v>45</v>
      </c>
      <c r="AD106" s="1">
        <v>0</v>
      </c>
      <c r="AE106" s="1">
        <v>0</v>
      </c>
      <c r="AF106" s="1">
        <v>0</v>
      </c>
      <c r="AG106" s="1">
        <v>1954499.91</v>
      </c>
      <c r="AH106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5374.87</v>
      </c>
      <c r="AP106" s="8">
        <f t="shared" si="4"/>
        <v>5374.87</v>
      </c>
      <c r="AQ106" s="9">
        <f t="shared" si="5"/>
        <v>0</v>
      </c>
      <c r="AR106" s="3">
        <f t="shared" si="6"/>
        <v>930912.69</v>
      </c>
      <c r="AS106" s="10">
        <f t="shared" si="7"/>
        <v>5374.87</v>
      </c>
    </row>
    <row r="107" spans="1:45" x14ac:dyDescent="0.25">
      <c r="A107">
        <v>1</v>
      </c>
      <c r="B107" s="7">
        <v>43952</v>
      </c>
      <c r="C107" s="7">
        <v>44348</v>
      </c>
      <c r="D107">
        <v>438</v>
      </c>
      <c r="E107" s="7">
        <v>44287</v>
      </c>
      <c r="F107" s="13">
        <v>1954499.91</v>
      </c>
      <c r="G107" s="1">
        <v>1954499.91</v>
      </c>
      <c r="H107">
        <v>3.3000000000000002E-2</v>
      </c>
      <c r="I107" s="1">
        <v>5374.87</v>
      </c>
      <c r="J107" s="1">
        <v>936287.56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t="s">
        <v>95</v>
      </c>
      <c r="W107" s="11" t="s">
        <v>96</v>
      </c>
      <c r="X107">
        <v>15</v>
      </c>
      <c r="Y107" t="s">
        <v>53</v>
      </c>
      <c r="Z107" t="s">
        <v>97</v>
      </c>
      <c r="AA107" s="1">
        <v>0</v>
      </c>
      <c r="AB107" s="1">
        <v>0</v>
      </c>
      <c r="AC107" t="s">
        <v>45</v>
      </c>
      <c r="AD107" s="1">
        <v>0</v>
      </c>
      <c r="AE107" s="1">
        <v>0</v>
      </c>
      <c r="AF107" s="1">
        <v>0</v>
      </c>
      <c r="AG107" s="1">
        <v>1954499.91</v>
      </c>
      <c r="AH107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5374.87</v>
      </c>
      <c r="AP107" s="8">
        <f t="shared" si="4"/>
        <v>5374.87</v>
      </c>
      <c r="AQ107" s="9">
        <f t="shared" si="5"/>
        <v>0</v>
      </c>
      <c r="AR107" s="3">
        <f t="shared" si="6"/>
        <v>936287.56</v>
      </c>
      <c r="AS107" s="10">
        <f t="shared" si="7"/>
        <v>5374.87</v>
      </c>
    </row>
    <row r="108" spans="1:45" x14ac:dyDescent="0.25">
      <c r="A108">
        <v>1</v>
      </c>
      <c r="B108" s="7">
        <v>43952</v>
      </c>
      <c r="C108" s="7">
        <v>44348</v>
      </c>
      <c r="D108">
        <v>438</v>
      </c>
      <c r="E108" s="7">
        <v>44317</v>
      </c>
      <c r="F108" s="13">
        <v>1954499.91</v>
      </c>
      <c r="G108" s="1">
        <v>1954499.91</v>
      </c>
      <c r="H108">
        <v>3.3000000000000002E-2</v>
      </c>
      <c r="I108" s="1">
        <v>5374.87</v>
      </c>
      <c r="J108" s="1">
        <v>941662.43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t="s">
        <v>95</v>
      </c>
      <c r="W108" s="11" t="s">
        <v>96</v>
      </c>
      <c r="X108">
        <v>15</v>
      </c>
      <c r="Y108" t="s">
        <v>53</v>
      </c>
      <c r="Z108" t="s">
        <v>97</v>
      </c>
      <c r="AA108" s="1">
        <v>0</v>
      </c>
      <c r="AB108" s="1">
        <v>0</v>
      </c>
      <c r="AC108" t="s">
        <v>45</v>
      </c>
      <c r="AD108" s="1">
        <v>0</v>
      </c>
      <c r="AE108" s="1">
        <v>0</v>
      </c>
      <c r="AF108" s="1">
        <v>0</v>
      </c>
      <c r="AG108" s="1">
        <v>1954499.91</v>
      </c>
      <c r="AH108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5374.87</v>
      </c>
      <c r="AP108" s="8">
        <f t="shared" si="4"/>
        <v>5374.87</v>
      </c>
      <c r="AQ108" s="9">
        <f t="shared" si="5"/>
        <v>0</v>
      </c>
      <c r="AR108" s="3">
        <f t="shared" si="6"/>
        <v>941662.43</v>
      </c>
      <c r="AS108" s="10">
        <f t="shared" si="7"/>
        <v>5374.87</v>
      </c>
    </row>
    <row r="109" spans="1:45" x14ac:dyDescent="0.25">
      <c r="A109">
        <v>1</v>
      </c>
      <c r="B109" s="7">
        <v>43952</v>
      </c>
      <c r="C109" s="7">
        <v>44348</v>
      </c>
      <c r="D109">
        <v>438</v>
      </c>
      <c r="E109" s="7">
        <v>44348</v>
      </c>
      <c r="F109" s="13">
        <v>1955748.6</v>
      </c>
      <c r="G109" s="1">
        <v>1955748.6</v>
      </c>
      <c r="H109">
        <v>3.3000000000000002E-2</v>
      </c>
      <c r="I109" s="1">
        <v>5378.31</v>
      </c>
      <c r="J109" s="1">
        <v>947040.74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t="s">
        <v>95</v>
      </c>
      <c r="W109" s="11" t="s">
        <v>96</v>
      </c>
      <c r="X109">
        <v>15</v>
      </c>
      <c r="Y109" t="s">
        <v>53</v>
      </c>
      <c r="Z109" t="s">
        <v>97</v>
      </c>
      <c r="AA109" s="1">
        <v>0</v>
      </c>
      <c r="AB109" s="1">
        <v>0</v>
      </c>
      <c r="AC109" t="s">
        <v>45</v>
      </c>
      <c r="AD109" s="1">
        <v>0</v>
      </c>
      <c r="AE109" s="1">
        <v>0</v>
      </c>
      <c r="AF109" s="1">
        <v>0</v>
      </c>
      <c r="AG109" s="1">
        <v>1955748.6</v>
      </c>
      <c r="AH109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5378.31</v>
      </c>
      <c r="AP109" s="8">
        <f t="shared" si="4"/>
        <v>5378.31</v>
      </c>
      <c r="AQ109" s="9">
        <f t="shared" si="5"/>
        <v>0</v>
      </c>
      <c r="AR109" s="3">
        <f t="shared" si="6"/>
        <v>947040.74</v>
      </c>
      <c r="AS109" s="10">
        <f t="shared" si="7"/>
        <v>5378.31</v>
      </c>
    </row>
    <row r="110" spans="1:45" x14ac:dyDescent="0.25">
      <c r="A110">
        <v>1</v>
      </c>
      <c r="B110" s="7">
        <v>43952</v>
      </c>
      <c r="C110" s="7">
        <v>44348</v>
      </c>
      <c r="D110">
        <v>439</v>
      </c>
      <c r="E110" s="7">
        <v>44197</v>
      </c>
      <c r="F110" s="13">
        <v>0</v>
      </c>
      <c r="G110" s="1">
        <v>0</v>
      </c>
      <c r="H110">
        <v>2.7E-2</v>
      </c>
      <c r="I110" s="1">
        <v>0</v>
      </c>
      <c r="J110" s="1">
        <v>4.8499999999999996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t="s">
        <v>98</v>
      </c>
      <c r="W110" s="11" t="s">
        <v>99</v>
      </c>
      <c r="X110">
        <v>15</v>
      </c>
      <c r="Y110" t="s">
        <v>53</v>
      </c>
      <c r="Z110" t="s">
        <v>100</v>
      </c>
      <c r="AA110" s="1">
        <v>0</v>
      </c>
      <c r="AB110" s="1">
        <v>0</v>
      </c>
      <c r="AC110" t="s">
        <v>45</v>
      </c>
      <c r="AD110" s="1">
        <v>0</v>
      </c>
      <c r="AE110" s="1">
        <v>0</v>
      </c>
      <c r="AF110" s="1">
        <v>0</v>
      </c>
      <c r="AG110" s="1">
        <v>0</v>
      </c>
      <c r="AH110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8">
        <f t="shared" si="4"/>
        <v>0</v>
      </c>
      <c r="AQ110" s="9">
        <f t="shared" si="5"/>
        <v>0</v>
      </c>
      <c r="AR110" s="3">
        <f t="shared" si="6"/>
        <v>4.8499999999999996</v>
      </c>
      <c r="AS110" s="10">
        <f t="shared" si="7"/>
        <v>0</v>
      </c>
    </row>
    <row r="111" spans="1:45" x14ac:dyDescent="0.25">
      <c r="A111">
        <v>1</v>
      </c>
      <c r="B111" s="7">
        <v>43952</v>
      </c>
      <c r="C111" s="7">
        <v>44348</v>
      </c>
      <c r="D111">
        <v>439</v>
      </c>
      <c r="E111" s="7">
        <v>44228</v>
      </c>
      <c r="F111" s="13">
        <v>0</v>
      </c>
      <c r="G111" s="1">
        <v>0</v>
      </c>
      <c r="H111">
        <v>2.7E-2</v>
      </c>
      <c r="I111" s="1">
        <v>0</v>
      </c>
      <c r="J111" s="1">
        <v>4.8499999999999996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t="s">
        <v>98</v>
      </c>
      <c r="W111" s="11" t="s">
        <v>99</v>
      </c>
      <c r="X111">
        <v>15</v>
      </c>
      <c r="Y111" t="s">
        <v>53</v>
      </c>
      <c r="Z111" t="s">
        <v>100</v>
      </c>
      <c r="AA111" s="1">
        <v>0</v>
      </c>
      <c r="AB111" s="1">
        <v>0</v>
      </c>
      <c r="AC111" t="s">
        <v>45</v>
      </c>
      <c r="AD111" s="1">
        <v>0</v>
      </c>
      <c r="AE111" s="1">
        <v>0</v>
      </c>
      <c r="AF111" s="1">
        <v>0</v>
      </c>
      <c r="AG111" s="1">
        <v>0</v>
      </c>
      <c r="AH11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8">
        <f t="shared" si="4"/>
        <v>0</v>
      </c>
      <c r="AQ111" s="9">
        <f t="shared" si="5"/>
        <v>0</v>
      </c>
      <c r="AR111" s="3">
        <f t="shared" si="6"/>
        <v>4.8499999999999996</v>
      </c>
      <c r="AS111" s="10">
        <f t="shared" si="7"/>
        <v>0</v>
      </c>
    </row>
    <row r="112" spans="1:45" x14ac:dyDescent="0.25">
      <c r="A112">
        <v>1</v>
      </c>
      <c r="B112" s="7">
        <v>43952</v>
      </c>
      <c r="C112" s="7">
        <v>44348</v>
      </c>
      <c r="D112">
        <v>439</v>
      </c>
      <c r="E112" s="7">
        <v>44256</v>
      </c>
      <c r="F112" s="13">
        <v>0</v>
      </c>
      <c r="G112" s="1">
        <v>0</v>
      </c>
      <c r="H112">
        <v>2.7E-2</v>
      </c>
      <c r="I112" s="1">
        <v>0</v>
      </c>
      <c r="J112" s="1">
        <v>4.8499999999999996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t="s">
        <v>98</v>
      </c>
      <c r="W112" s="11" t="s">
        <v>99</v>
      </c>
      <c r="X112">
        <v>15</v>
      </c>
      <c r="Y112" t="s">
        <v>53</v>
      </c>
      <c r="Z112" t="s">
        <v>100</v>
      </c>
      <c r="AA112" s="1">
        <v>0</v>
      </c>
      <c r="AB112" s="1">
        <v>0</v>
      </c>
      <c r="AC112" t="s">
        <v>45</v>
      </c>
      <c r="AD112" s="1">
        <v>0</v>
      </c>
      <c r="AE112" s="1">
        <v>0</v>
      </c>
      <c r="AF112" s="1">
        <v>0</v>
      </c>
      <c r="AG112" s="1">
        <v>0</v>
      </c>
      <c r="AH112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8">
        <f t="shared" si="4"/>
        <v>0</v>
      </c>
      <c r="AQ112" s="9">
        <f t="shared" si="5"/>
        <v>0</v>
      </c>
      <c r="AR112" s="3">
        <f t="shared" si="6"/>
        <v>4.8499999999999996</v>
      </c>
      <c r="AS112" s="10">
        <f t="shared" si="7"/>
        <v>0</v>
      </c>
    </row>
    <row r="113" spans="1:45" x14ac:dyDescent="0.25">
      <c r="A113">
        <v>1</v>
      </c>
      <c r="B113" s="7">
        <v>43952</v>
      </c>
      <c r="C113" s="7">
        <v>44348</v>
      </c>
      <c r="D113">
        <v>439</v>
      </c>
      <c r="E113" s="7">
        <v>44287</v>
      </c>
      <c r="F113" s="13">
        <v>0</v>
      </c>
      <c r="G113" s="1">
        <v>0</v>
      </c>
      <c r="H113">
        <v>2.7E-2</v>
      </c>
      <c r="I113" s="1">
        <v>0</v>
      </c>
      <c r="J113" s="1">
        <v>4.8499999999999996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t="s">
        <v>98</v>
      </c>
      <c r="W113" s="11" t="s">
        <v>99</v>
      </c>
      <c r="X113">
        <v>15</v>
      </c>
      <c r="Y113" t="s">
        <v>53</v>
      </c>
      <c r="Z113" t="s">
        <v>100</v>
      </c>
      <c r="AA113" s="1">
        <v>0</v>
      </c>
      <c r="AB113" s="1">
        <v>0</v>
      </c>
      <c r="AC113" t="s">
        <v>45</v>
      </c>
      <c r="AD113" s="1">
        <v>0</v>
      </c>
      <c r="AE113" s="1">
        <v>0</v>
      </c>
      <c r="AF113" s="1">
        <v>0</v>
      </c>
      <c r="AG113" s="1">
        <v>0</v>
      </c>
      <c r="AH113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8">
        <f t="shared" si="4"/>
        <v>0</v>
      </c>
      <c r="AQ113" s="9">
        <f t="shared" si="5"/>
        <v>0</v>
      </c>
      <c r="AR113" s="3">
        <f t="shared" si="6"/>
        <v>4.8499999999999996</v>
      </c>
      <c r="AS113" s="10">
        <f t="shared" si="7"/>
        <v>0</v>
      </c>
    </row>
    <row r="114" spans="1:45" x14ac:dyDescent="0.25">
      <c r="A114">
        <v>1</v>
      </c>
      <c r="B114" s="7">
        <v>43952</v>
      </c>
      <c r="C114" s="7">
        <v>44348</v>
      </c>
      <c r="D114">
        <v>439</v>
      </c>
      <c r="E114" s="7">
        <v>44317</v>
      </c>
      <c r="F114" s="13">
        <v>0</v>
      </c>
      <c r="G114" s="1">
        <v>0</v>
      </c>
      <c r="H114">
        <v>2.7E-2</v>
      </c>
      <c r="I114" s="1">
        <v>0</v>
      </c>
      <c r="J114" s="1">
        <v>4.8499999999999996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t="s">
        <v>98</v>
      </c>
      <c r="W114" s="11" t="s">
        <v>99</v>
      </c>
      <c r="X114">
        <v>15</v>
      </c>
      <c r="Y114" t="s">
        <v>53</v>
      </c>
      <c r="Z114" t="s">
        <v>100</v>
      </c>
      <c r="AA114" s="1">
        <v>0</v>
      </c>
      <c r="AB114" s="1">
        <v>0</v>
      </c>
      <c r="AC114" t="s">
        <v>45</v>
      </c>
      <c r="AD114" s="1">
        <v>0</v>
      </c>
      <c r="AE114" s="1">
        <v>0</v>
      </c>
      <c r="AF114" s="1">
        <v>0</v>
      </c>
      <c r="AG114" s="1">
        <v>0</v>
      </c>
      <c r="AH114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8">
        <f t="shared" si="4"/>
        <v>0</v>
      </c>
      <c r="AQ114" s="9">
        <f t="shared" si="5"/>
        <v>0</v>
      </c>
      <c r="AR114" s="3">
        <f t="shared" si="6"/>
        <v>4.8499999999999996</v>
      </c>
      <c r="AS114" s="10">
        <f t="shared" si="7"/>
        <v>0</v>
      </c>
    </row>
    <row r="115" spans="1:45" x14ac:dyDescent="0.25">
      <c r="A115">
        <v>1</v>
      </c>
      <c r="B115" s="7">
        <v>43952</v>
      </c>
      <c r="C115" s="7">
        <v>44348</v>
      </c>
      <c r="D115">
        <v>439</v>
      </c>
      <c r="E115" s="7">
        <v>44348</v>
      </c>
      <c r="F115" s="13">
        <v>0</v>
      </c>
      <c r="G115" s="1">
        <v>0</v>
      </c>
      <c r="H115">
        <v>2.7E-2</v>
      </c>
      <c r="I115" s="1">
        <v>0</v>
      </c>
      <c r="J115" s="1">
        <v>4.8499999999999996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t="s">
        <v>98</v>
      </c>
      <c r="W115" s="11" t="s">
        <v>99</v>
      </c>
      <c r="X115">
        <v>15</v>
      </c>
      <c r="Y115" t="s">
        <v>53</v>
      </c>
      <c r="Z115" t="s">
        <v>100</v>
      </c>
      <c r="AA115" s="1">
        <v>0</v>
      </c>
      <c r="AB115" s="1">
        <v>0</v>
      </c>
      <c r="AC115" t="s">
        <v>45</v>
      </c>
      <c r="AD115" s="1">
        <v>0</v>
      </c>
      <c r="AE115" s="1">
        <v>0</v>
      </c>
      <c r="AF115" s="1">
        <v>0</v>
      </c>
      <c r="AG115" s="1">
        <v>0</v>
      </c>
      <c r="AH115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8">
        <f t="shared" si="4"/>
        <v>0</v>
      </c>
      <c r="AQ115" s="9">
        <f t="shared" si="5"/>
        <v>0</v>
      </c>
      <c r="AR115" s="3">
        <f t="shared" si="6"/>
        <v>4.8499999999999996</v>
      </c>
      <c r="AS115" s="10">
        <f t="shared" si="7"/>
        <v>0</v>
      </c>
    </row>
    <row r="116" spans="1:45" x14ac:dyDescent="0.25">
      <c r="A116">
        <v>1</v>
      </c>
      <c r="B116" s="7">
        <v>43952</v>
      </c>
      <c r="C116" s="7">
        <v>44348</v>
      </c>
      <c r="D116">
        <v>440</v>
      </c>
      <c r="E116" s="7">
        <v>44197</v>
      </c>
      <c r="F116" s="13">
        <v>1735689.87</v>
      </c>
      <c r="G116" s="1">
        <v>1735689.87</v>
      </c>
      <c r="H116">
        <v>2.3E-2</v>
      </c>
      <c r="I116" s="1">
        <v>3326.74</v>
      </c>
      <c r="J116" s="1">
        <v>1084869.02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t="s">
        <v>101</v>
      </c>
      <c r="W116" s="11" t="s">
        <v>102</v>
      </c>
      <c r="X116">
        <v>15</v>
      </c>
      <c r="Y116" t="s">
        <v>53</v>
      </c>
      <c r="Z116" t="s">
        <v>103</v>
      </c>
      <c r="AA116" s="1">
        <v>0</v>
      </c>
      <c r="AB116" s="1">
        <v>0</v>
      </c>
      <c r="AC116" t="s">
        <v>45</v>
      </c>
      <c r="AD116" s="1">
        <v>0</v>
      </c>
      <c r="AE116" s="1">
        <v>-37671.480000000003</v>
      </c>
      <c r="AF116" s="1">
        <v>0</v>
      </c>
      <c r="AG116" s="1">
        <v>1735689.87</v>
      </c>
      <c r="AH116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3326.7400000000002</v>
      </c>
      <c r="AP116" s="8">
        <f t="shared" si="4"/>
        <v>3326.74</v>
      </c>
      <c r="AQ116" s="9">
        <f t="shared" si="5"/>
        <v>0</v>
      </c>
      <c r="AR116" s="3">
        <f t="shared" si="6"/>
        <v>1047197.54</v>
      </c>
      <c r="AS116" s="10">
        <f t="shared" si="7"/>
        <v>3326.74</v>
      </c>
    </row>
    <row r="117" spans="1:45" x14ac:dyDescent="0.25">
      <c r="A117">
        <v>1</v>
      </c>
      <c r="B117" s="7">
        <v>43952</v>
      </c>
      <c r="C117" s="7">
        <v>44348</v>
      </c>
      <c r="D117">
        <v>440</v>
      </c>
      <c r="E117" s="7">
        <v>44228</v>
      </c>
      <c r="F117" s="13">
        <v>1735689.87</v>
      </c>
      <c r="G117" s="1">
        <v>1735689.87</v>
      </c>
      <c r="H117">
        <v>2.3E-2</v>
      </c>
      <c r="I117" s="1">
        <v>3326.74</v>
      </c>
      <c r="J117" s="1">
        <v>1088195.76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t="s">
        <v>101</v>
      </c>
      <c r="W117" s="11" t="s">
        <v>102</v>
      </c>
      <c r="X117">
        <v>15</v>
      </c>
      <c r="Y117" t="s">
        <v>53</v>
      </c>
      <c r="Z117" t="s">
        <v>103</v>
      </c>
      <c r="AA117" s="1">
        <v>0</v>
      </c>
      <c r="AB117" s="1">
        <v>0</v>
      </c>
      <c r="AC117" t="s">
        <v>45</v>
      </c>
      <c r="AD117" s="1">
        <v>0</v>
      </c>
      <c r="AE117" s="1">
        <v>-37671.480000000003</v>
      </c>
      <c r="AF117" s="1">
        <v>0</v>
      </c>
      <c r="AG117" s="1">
        <v>1735689.87</v>
      </c>
      <c r="AH117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3326.7400000000002</v>
      </c>
      <c r="AP117" s="8">
        <f t="shared" si="4"/>
        <v>3326.74</v>
      </c>
      <c r="AQ117" s="9">
        <f t="shared" si="5"/>
        <v>0</v>
      </c>
      <c r="AR117" s="3">
        <f t="shared" si="6"/>
        <v>1050524.28</v>
      </c>
      <c r="AS117" s="10">
        <f t="shared" si="7"/>
        <v>3326.74</v>
      </c>
    </row>
    <row r="118" spans="1:45" x14ac:dyDescent="0.25">
      <c r="A118">
        <v>1</v>
      </c>
      <c r="B118" s="7">
        <v>43952</v>
      </c>
      <c r="C118" s="7">
        <v>44348</v>
      </c>
      <c r="D118">
        <v>440</v>
      </c>
      <c r="E118" s="7">
        <v>44256</v>
      </c>
      <c r="F118" s="13">
        <v>1735689.87</v>
      </c>
      <c r="G118" s="1">
        <v>1735689.87</v>
      </c>
      <c r="H118">
        <v>2.3E-2</v>
      </c>
      <c r="I118" s="1">
        <v>3326.74</v>
      </c>
      <c r="J118" s="1">
        <v>1091522.5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t="s">
        <v>101</v>
      </c>
      <c r="W118" s="11" t="s">
        <v>102</v>
      </c>
      <c r="X118">
        <v>15</v>
      </c>
      <c r="Y118" t="s">
        <v>53</v>
      </c>
      <c r="Z118" t="s">
        <v>103</v>
      </c>
      <c r="AA118" s="1">
        <v>0</v>
      </c>
      <c r="AB118" s="1">
        <v>0</v>
      </c>
      <c r="AC118" t="s">
        <v>45</v>
      </c>
      <c r="AD118" s="1">
        <v>0</v>
      </c>
      <c r="AE118" s="1">
        <v>-37671.480000000003</v>
      </c>
      <c r="AF118" s="1">
        <v>0</v>
      </c>
      <c r="AG118" s="1">
        <v>1735689.87</v>
      </c>
      <c r="AH118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3326.7400000000002</v>
      </c>
      <c r="AP118" s="8">
        <f t="shared" si="4"/>
        <v>3326.74</v>
      </c>
      <c r="AQ118" s="9">
        <f t="shared" si="5"/>
        <v>0</v>
      </c>
      <c r="AR118" s="3">
        <f t="shared" si="6"/>
        <v>1053851.02</v>
      </c>
      <c r="AS118" s="10">
        <f t="shared" si="7"/>
        <v>3326.74</v>
      </c>
    </row>
    <row r="119" spans="1:45" x14ac:dyDescent="0.25">
      <c r="A119">
        <v>1</v>
      </c>
      <c r="B119" s="7">
        <v>43952</v>
      </c>
      <c r="C119" s="7">
        <v>44348</v>
      </c>
      <c r="D119">
        <v>440</v>
      </c>
      <c r="E119" s="7">
        <v>44287</v>
      </c>
      <c r="F119" s="13">
        <v>1735689.87</v>
      </c>
      <c r="G119" s="1">
        <v>1735689.87</v>
      </c>
      <c r="H119">
        <v>2.3E-2</v>
      </c>
      <c r="I119" s="1">
        <v>3326.74</v>
      </c>
      <c r="J119" s="1">
        <v>1094849.24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t="s">
        <v>101</v>
      </c>
      <c r="W119" s="11" t="s">
        <v>102</v>
      </c>
      <c r="X119">
        <v>15</v>
      </c>
      <c r="Y119" t="s">
        <v>53</v>
      </c>
      <c r="Z119" t="s">
        <v>103</v>
      </c>
      <c r="AA119" s="1">
        <v>0</v>
      </c>
      <c r="AB119" s="1">
        <v>0</v>
      </c>
      <c r="AC119" t="s">
        <v>45</v>
      </c>
      <c r="AD119" s="1">
        <v>0</v>
      </c>
      <c r="AE119" s="1">
        <v>-37671.480000000003</v>
      </c>
      <c r="AF119" s="1">
        <v>0</v>
      </c>
      <c r="AG119" s="1">
        <v>1735689.87</v>
      </c>
      <c r="AH119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3326.7400000000002</v>
      </c>
      <c r="AP119" s="8">
        <f t="shared" si="4"/>
        <v>3326.74</v>
      </c>
      <c r="AQ119" s="9">
        <f t="shared" si="5"/>
        <v>0</v>
      </c>
      <c r="AR119" s="3">
        <f t="shared" si="6"/>
        <v>1057177.76</v>
      </c>
      <c r="AS119" s="10">
        <f t="shared" si="7"/>
        <v>3326.74</v>
      </c>
    </row>
    <row r="120" spans="1:45" x14ac:dyDescent="0.25">
      <c r="A120">
        <v>1</v>
      </c>
      <c r="B120" s="7">
        <v>43952</v>
      </c>
      <c r="C120" s="7">
        <v>44348</v>
      </c>
      <c r="D120">
        <v>440</v>
      </c>
      <c r="E120" s="7">
        <v>44317</v>
      </c>
      <c r="F120" s="13">
        <v>1735689.87</v>
      </c>
      <c r="G120" s="1">
        <v>1735689.87</v>
      </c>
      <c r="H120">
        <v>2.3E-2</v>
      </c>
      <c r="I120" s="1">
        <v>3326.74</v>
      </c>
      <c r="J120" s="1">
        <v>1098175.98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t="s">
        <v>101</v>
      </c>
      <c r="W120" s="11" t="s">
        <v>102</v>
      </c>
      <c r="X120">
        <v>15</v>
      </c>
      <c r="Y120" t="s">
        <v>53</v>
      </c>
      <c r="Z120" t="s">
        <v>103</v>
      </c>
      <c r="AA120" s="1">
        <v>0</v>
      </c>
      <c r="AB120" s="1">
        <v>0</v>
      </c>
      <c r="AC120" t="s">
        <v>45</v>
      </c>
      <c r="AD120" s="1">
        <v>0</v>
      </c>
      <c r="AE120" s="1">
        <v>-37671.480000000003</v>
      </c>
      <c r="AF120" s="1">
        <v>0</v>
      </c>
      <c r="AG120" s="1">
        <v>1735689.87</v>
      </c>
      <c r="AH120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3326.7400000000002</v>
      </c>
      <c r="AP120" s="8">
        <f t="shared" si="4"/>
        <v>3326.74</v>
      </c>
      <c r="AQ120" s="9">
        <f t="shared" si="5"/>
        <v>0</v>
      </c>
      <c r="AR120" s="3">
        <f t="shared" si="6"/>
        <v>1060504.5</v>
      </c>
      <c r="AS120" s="10">
        <f t="shared" si="7"/>
        <v>3326.74</v>
      </c>
    </row>
    <row r="121" spans="1:45" x14ac:dyDescent="0.25">
      <c r="A121">
        <v>1</v>
      </c>
      <c r="B121" s="7">
        <v>43952</v>
      </c>
      <c r="C121" s="7">
        <v>44348</v>
      </c>
      <c r="D121">
        <v>440</v>
      </c>
      <c r="E121" s="7">
        <v>44348</v>
      </c>
      <c r="F121" s="13">
        <v>1735689.87</v>
      </c>
      <c r="G121" s="1">
        <v>1735689.87</v>
      </c>
      <c r="H121">
        <v>2.3E-2</v>
      </c>
      <c r="I121" s="1">
        <v>3326.74</v>
      </c>
      <c r="J121" s="1">
        <v>1101502.72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t="s">
        <v>101</v>
      </c>
      <c r="W121" s="11" t="s">
        <v>102</v>
      </c>
      <c r="X121">
        <v>15</v>
      </c>
      <c r="Y121" t="s">
        <v>53</v>
      </c>
      <c r="Z121" t="s">
        <v>103</v>
      </c>
      <c r="AA121" s="1">
        <v>0</v>
      </c>
      <c r="AB121" s="1">
        <v>0</v>
      </c>
      <c r="AC121" t="s">
        <v>45</v>
      </c>
      <c r="AD121" s="1">
        <v>0</v>
      </c>
      <c r="AE121" s="1">
        <v>-37671.480000000003</v>
      </c>
      <c r="AF121" s="1">
        <v>0</v>
      </c>
      <c r="AG121" s="1">
        <v>1735689.87</v>
      </c>
      <c r="AH12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3326.7400000000002</v>
      </c>
      <c r="AP121" s="8">
        <f t="shared" si="4"/>
        <v>3326.74</v>
      </c>
      <c r="AQ121" s="9">
        <f t="shared" si="5"/>
        <v>0</v>
      </c>
      <c r="AR121" s="3">
        <f t="shared" si="6"/>
        <v>1063831.24</v>
      </c>
      <c r="AS121" s="10">
        <f t="shared" si="7"/>
        <v>3326.74</v>
      </c>
    </row>
    <row r="122" spans="1:45" x14ac:dyDescent="0.25">
      <c r="A122">
        <v>1</v>
      </c>
      <c r="B122" s="7">
        <v>43952</v>
      </c>
      <c r="C122" s="7">
        <v>44348</v>
      </c>
      <c r="D122">
        <v>441</v>
      </c>
      <c r="E122" s="7">
        <v>44197</v>
      </c>
      <c r="F122" s="13">
        <v>1122676.69</v>
      </c>
      <c r="G122" s="1">
        <v>1122676.69</v>
      </c>
      <c r="H122">
        <v>0.04</v>
      </c>
      <c r="I122" s="1">
        <v>3742.26</v>
      </c>
      <c r="J122" s="1">
        <v>633988.27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t="s">
        <v>104</v>
      </c>
      <c r="W122" s="11" t="s">
        <v>105</v>
      </c>
      <c r="X122">
        <v>15</v>
      </c>
      <c r="Y122" t="s">
        <v>53</v>
      </c>
      <c r="Z122" t="s">
        <v>106</v>
      </c>
      <c r="AA122" s="1">
        <v>0</v>
      </c>
      <c r="AB122" s="1">
        <v>0</v>
      </c>
      <c r="AC122" t="s">
        <v>45</v>
      </c>
      <c r="AD122" s="1">
        <v>0</v>
      </c>
      <c r="AE122" s="1">
        <v>3936.04</v>
      </c>
      <c r="AF122" s="1">
        <v>0</v>
      </c>
      <c r="AG122" s="1">
        <v>1122676.69</v>
      </c>
      <c r="AH122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3742.26</v>
      </c>
      <c r="AP122" s="8">
        <f t="shared" si="4"/>
        <v>3742.26</v>
      </c>
      <c r="AQ122" s="9">
        <f t="shared" si="5"/>
        <v>0</v>
      </c>
      <c r="AR122" s="3">
        <f t="shared" si="6"/>
        <v>637924.31000000006</v>
      </c>
      <c r="AS122" s="10">
        <f t="shared" si="7"/>
        <v>3742.26</v>
      </c>
    </row>
    <row r="123" spans="1:45" x14ac:dyDescent="0.25">
      <c r="A123">
        <v>1</v>
      </c>
      <c r="B123" s="7">
        <v>43952</v>
      </c>
      <c r="C123" s="7">
        <v>44348</v>
      </c>
      <c r="D123">
        <v>441</v>
      </c>
      <c r="E123" s="7">
        <v>44228</v>
      </c>
      <c r="F123" s="13">
        <v>1122676.69</v>
      </c>
      <c r="G123" s="1">
        <v>1122676.69</v>
      </c>
      <c r="H123">
        <v>0.04</v>
      </c>
      <c r="I123" s="1">
        <v>3742.26</v>
      </c>
      <c r="J123" s="1">
        <v>637730.53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t="s">
        <v>104</v>
      </c>
      <c r="W123" s="11" t="s">
        <v>105</v>
      </c>
      <c r="X123">
        <v>15</v>
      </c>
      <c r="Y123" t="s">
        <v>53</v>
      </c>
      <c r="Z123" t="s">
        <v>106</v>
      </c>
      <c r="AA123" s="1">
        <v>0</v>
      </c>
      <c r="AB123" s="1">
        <v>0</v>
      </c>
      <c r="AC123" t="s">
        <v>45</v>
      </c>
      <c r="AD123" s="1">
        <v>0</v>
      </c>
      <c r="AE123" s="1">
        <v>3936.04</v>
      </c>
      <c r="AF123" s="1">
        <v>0</v>
      </c>
      <c r="AG123" s="1">
        <v>1122676.69</v>
      </c>
      <c r="AH123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3742.26</v>
      </c>
      <c r="AP123" s="8">
        <f t="shared" si="4"/>
        <v>3742.26</v>
      </c>
      <c r="AQ123" s="9">
        <f t="shared" si="5"/>
        <v>0</v>
      </c>
      <c r="AR123" s="3">
        <f t="shared" si="6"/>
        <v>641666.57000000007</v>
      </c>
      <c r="AS123" s="10">
        <f t="shared" si="7"/>
        <v>3742.26</v>
      </c>
    </row>
    <row r="124" spans="1:45" x14ac:dyDescent="0.25">
      <c r="A124">
        <v>1</v>
      </c>
      <c r="B124" s="7">
        <v>43952</v>
      </c>
      <c r="C124" s="7">
        <v>44348</v>
      </c>
      <c r="D124">
        <v>441</v>
      </c>
      <c r="E124" s="7">
        <v>44256</v>
      </c>
      <c r="F124" s="13">
        <v>1122676.69</v>
      </c>
      <c r="G124" s="1">
        <v>1122676.69</v>
      </c>
      <c r="H124">
        <v>0.04</v>
      </c>
      <c r="I124" s="1">
        <v>3742.26</v>
      </c>
      <c r="J124" s="1">
        <v>641472.79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t="s">
        <v>104</v>
      </c>
      <c r="W124" s="11" t="s">
        <v>105</v>
      </c>
      <c r="X124">
        <v>15</v>
      </c>
      <c r="Y124" t="s">
        <v>53</v>
      </c>
      <c r="Z124" t="s">
        <v>106</v>
      </c>
      <c r="AA124" s="1">
        <v>0</v>
      </c>
      <c r="AB124" s="1">
        <v>0</v>
      </c>
      <c r="AC124" t="s">
        <v>45</v>
      </c>
      <c r="AD124" s="1">
        <v>0</v>
      </c>
      <c r="AE124" s="1">
        <v>3936.04</v>
      </c>
      <c r="AF124" s="1">
        <v>0</v>
      </c>
      <c r="AG124" s="1">
        <v>1122676.69</v>
      </c>
      <c r="AH124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3742.26</v>
      </c>
      <c r="AP124" s="8">
        <f t="shared" si="4"/>
        <v>3742.26</v>
      </c>
      <c r="AQ124" s="9">
        <f t="shared" si="5"/>
        <v>0</v>
      </c>
      <c r="AR124" s="3">
        <f t="shared" si="6"/>
        <v>645408.83000000007</v>
      </c>
      <c r="AS124" s="10">
        <f t="shared" si="7"/>
        <v>3742.26</v>
      </c>
    </row>
    <row r="125" spans="1:45" x14ac:dyDescent="0.25">
      <c r="A125">
        <v>1</v>
      </c>
      <c r="B125" s="7">
        <v>43952</v>
      </c>
      <c r="C125" s="7">
        <v>44348</v>
      </c>
      <c r="D125">
        <v>441</v>
      </c>
      <c r="E125" s="7">
        <v>44287</v>
      </c>
      <c r="F125" s="13">
        <v>1122676.69</v>
      </c>
      <c r="G125" s="1">
        <v>1122676.69</v>
      </c>
      <c r="H125">
        <v>0.04</v>
      </c>
      <c r="I125" s="1">
        <v>3742.26</v>
      </c>
      <c r="J125" s="1">
        <v>645215.05000000005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t="s">
        <v>104</v>
      </c>
      <c r="W125" s="11" t="s">
        <v>105</v>
      </c>
      <c r="X125">
        <v>15</v>
      </c>
      <c r="Y125" t="s">
        <v>53</v>
      </c>
      <c r="Z125" t="s">
        <v>106</v>
      </c>
      <c r="AA125" s="1">
        <v>0</v>
      </c>
      <c r="AB125" s="1">
        <v>0</v>
      </c>
      <c r="AC125" t="s">
        <v>45</v>
      </c>
      <c r="AD125" s="1">
        <v>0</v>
      </c>
      <c r="AE125" s="1">
        <v>3936.04</v>
      </c>
      <c r="AF125" s="1">
        <v>0</v>
      </c>
      <c r="AG125" s="1">
        <v>1122676.69</v>
      </c>
      <c r="AH125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3742.26</v>
      </c>
      <c r="AP125" s="8">
        <f t="shared" si="4"/>
        <v>3742.26</v>
      </c>
      <c r="AQ125" s="9">
        <f t="shared" si="5"/>
        <v>0</v>
      </c>
      <c r="AR125" s="3">
        <f t="shared" si="6"/>
        <v>649151.09000000008</v>
      </c>
      <c r="AS125" s="10">
        <f t="shared" si="7"/>
        <v>3742.26</v>
      </c>
    </row>
    <row r="126" spans="1:45" x14ac:dyDescent="0.25">
      <c r="A126">
        <v>1</v>
      </c>
      <c r="B126" s="7">
        <v>43952</v>
      </c>
      <c r="C126" s="7">
        <v>44348</v>
      </c>
      <c r="D126">
        <v>441</v>
      </c>
      <c r="E126" s="7">
        <v>44317</v>
      </c>
      <c r="F126" s="13">
        <v>1122676.69</v>
      </c>
      <c r="G126" s="1">
        <v>1122676.69</v>
      </c>
      <c r="H126">
        <v>0.04</v>
      </c>
      <c r="I126" s="1">
        <v>3742.26</v>
      </c>
      <c r="J126" s="1">
        <v>648957.31000000006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t="s">
        <v>104</v>
      </c>
      <c r="W126" s="11" t="s">
        <v>105</v>
      </c>
      <c r="X126">
        <v>15</v>
      </c>
      <c r="Y126" t="s">
        <v>53</v>
      </c>
      <c r="Z126" t="s">
        <v>106</v>
      </c>
      <c r="AA126" s="1">
        <v>0</v>
      </c>
      <c r="AB126" s="1">
        <v>0</v>
      </c>
      <c r="AC126" t="s">
        <v>45</v>
      </c>
      <c r="AD126" s="1">
        <v>0</v>
      </c>
      <c r="AE126" s="1">
        <v>3936.04</v>
      </c>
      <c r="AF126" s="1">
        <v>0</v>
      </c>
      <c r="AG126" s="1">
        <v>1122676.69</v>
      </c>
      <c r="AH126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3742.26</v>
      </c>
      <c r="AP126" s="8">
        <f t="shared" si="4"/>
        <v>3742.26</v>
      </c>
      <c r="AQ126" s="9">
        <f t="shared" si="5"/>
        <v>0</v>
      </c>
      <c r="AR126" s="3">
        <f t="shared" si="6"/>
        <v>652893.35000000009</v>
      </c>
      <c r="AS126" s="10">
        <f t="shared" si="7"/>
        <v>3742.26</v>
      </c>
    </row>
    <row r="127" spans="1:45" x14ac:dyDescent="0.25">
      <c r="A127">
        <v>1</v>
      </c>
      <c r="B127" s="7">
        <v>43952</v>
      </c>
      <c r="C127" s="7">
        <v>44348</v>
      </c>
      <c r="D127">
        <v>441</v>
      </c>
      <c r="E127" s="7">
        <v>44348</v>
      </c>
      <c r="F127" s="13">
        <v>1122676.69</v>
      </c>
      <c r="G127" s="1">
        <v>1122676.69</v>
      </c>
      <c r="H127">
        <v>0.04</v>
      </c>
      <c r="I127" s="1">
        <v>3742.26</v>
      </c>
      <c r="J127" s="1">
        <v>652699.56999999995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t="s">
        <v>104</v>
      </c>
      <c r="W127" s="11" t="s">
        <v>105</v>
      </c>
      <c r="X127">
        <v>15</v>
      </c>
      <c r="Y127" t="s">
        <v>53</v>
      </c>
      <c r="Z127" t="s">
        <v>106</v>
      </c>
      <c r="AA127" s="1">
        <v>0</v>
      </c>
      <c r="AB127" s="1">
        <v>0</v>
      </c>
      <c r="AC127" t="s">
        <v>45</v>
      </c>
      <c r="AD127" s="1">
        <v>0</v>
      </c>
      <c r="AE127" s="1">
        <v>3936.04</v>
      </c>
      <c r="AF127" s="1">
        <v>0</v>
      </c>
      <c r="AG127" s="1">
        <v>1122676.69</v>
      </c>
      <c r="AH127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3742.26</v>
      </c>
      <c r="AP127" s="8">
        <f t="shared" si="4"/>
        <v>3742.26</v>
      </c>
      <c r="AQ127" s="9">
        <f t="shared" si="5"/>
        <v>0</v>
      </c>
      <c r="AR127" s="3">
        <f t="shared" si="6"/>
        <v>656635.61</v>
      </c>
      <c r="AS127" s="10">
        <f t="shared" si="7"/>
        <v>3742.26</v>
      </c>
    </row>
    <row r="128" spans="1:45" x14ac:dyDescent="0.25">
      <c r="A128">
        <v>1</v>
      </c>
      <c r="B128" s="7">
        <v>43952</v>
      </c>
      <c r="C128" s="7">
        <v>44348</v>
      </c>
      <c r="D128">
        <v>442</v>
      </c>
      <c r="E128" s="7">
        <v>44197</v>
      </c>
      <c r="F128" s="13">
        <v>5995</v>
      </c>
      <c r="G128" s="1">
        <v>5995</v>
      </c>
      <c r="H128">
        <v>0</v>
      </c>
      <c r="I128" s="1">
        <v>0</v>
      </c>
      <c r="J128" s="1">
        <v>1318.13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t="s">
        <v>107</v>
      </c>
      <c r="W128" s="11" t="s">
        <v>108</v>
      </c>
      <c r="X128">
        <v>16</v>
      </c>
      <c r="Y128" t="s">
        <v>109</v>
      </c>
      <c r="Z128" t="s">
        <v>110</v>
      </c>
      <c r="AA128" s="1">
        <v>0</v>
      </c>
      <c r="AB128" s="1">
        <v>0</v>
      </c>
      <c r="AC128" t="s">
        <v>45</v>
      </c>
      <c r="AD128" s="1">
        <v>0</v>
      </c>
      <c r="AE128" s="1">
        <v>0</v>
      </c>
      <c r="AF128" s="1">
        <v>0</v>
      </c>
      <c r="AG128" s="1">
        <v>5995</v>
      </c>
      <c r="AH128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8">
        <f t="shared" si="4"/>
        <v>0</v>
      </c>
      <c r="AQ128" s="9">
        <f t="shared" si="5"/>
        <v>0</v>
      </c>
      <c r="AR128" s="3">
        <f t="shared" si="6"/>
        <v>1318.13</v>
      </c>
      <c r="AS128" s="10">
        <f t="shared" si="7"/>
        <v>0</v>
      </c>
    </row>
    <row r="129" spans="1:45" x14ac:dyDescent="0.25">
      <c r="A129">
        <v>1</v>
      </c>
      <c r="B129" s="7">
        <v>43952</v>
      </c>
      <c r="C129" s="7">
        <v>44348</v>
      </c>
      <c r="D129">
        <v>442</v>
      </c>
      <c r="E129" s="7">
        <v>44228</v>
      </c>
      <c r="F129" s="13">
        <v>5995</v>
      </c>
      <c r="G129" s="1">
        <v>5995</v>
      </c>
      <c r="H129">
        <v>0</v>
      </c>
      <c r="I129" s="1">
        <v>0</v>
      </c>
      <c r="J129" s="1">
        <v>1318.13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t="s">
        <v>107</v>
      </c>
      <c r="W129" s="11" t="s">
        <v>108</v>
      </c>
      <c r="X129">
        <v>16</v>
      </c>
      <c r="Y129" t="s">
        <v>109</v>
      </c>
      <c r="Z129" t="s">
        <v>110</v>
      </c>
      <c r="AA129" s="1">
        <v>0</v>
      </c>
      <c r="AB129" s="1">
        <v>0</v>
      </c>
      <c r="AC129" t="s">
        <v>45</v>
      </c>
      <c r="AD129" s="1">
        <v>0</v>
      </c>
      <c r="AE129" s="1">
        <v>0</v>
      </c>
      <c r="AF129" s="1">
        <v>0</v>
      </c>
      <c r="AG129" s="1">
        <v>5995</v>
      </c>
      <c r="AH129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8">
        <f t="shared" si="4"/>
        <v>0</v>
      </c>
      <c r="AQ129" s="9">
        <f t="shared" si="5"/>
        <v>0</v>
      </c>
      <c r="AR129" s="3">
        <f t="shared" si="6"/>
        <v>1318.13</v>
      </c>
      <c r="AS129" s="10">
        <f t="shared" si="7"/>
        <v>0</v>
      </c>
    </row>
    <row r="130" spans="1:45" x14ac:dyDescent="0.25">
      <c r="A130">
        <v>1</v>
      </c>
      <c r="B130" s="7">
        <v>43952</v>
      </c>
      <c r="C130" s="7">
        <v>44348</v>
      </c>
      <c r="D130">
        <v>442</v>
      </c>
      <c r="E130" s="7">
        <v>44256</v>
      </c>
      <c r="F130" s="13">
        <v>5995</v>
      </c>
      <c r="G130" s="1">
        <v>5995</v>
      </c>
      <c r="H130">
        <v>0</v>
      </c>
      <c r="I130" s="1">
        <v>0</v>
      </c>
      <c r="J130" s="1">
        <v>1318.13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t="s">
        <v>107</v>
      </c>
      <c r="W130" s="11" t="s">
        <v>108</v>
      </c>
      <c r="X130">
        <v>16</v>
      </c>
      <c r="Y130" t="s">
        <v>109</v>
      </c>
      <c r="Z130" t="s">
        <v>110</v>
      </c>
      <c r="AA130" s="1">
        <v>0</v>
      </c>
      <c r="AB130" s="1">
        <v>0</v>
      </c>
      <c r="AC130" t="s">
        <v>45</v>
      </c>
      <c r="AD130" s="1">
        <v>0</v>
      </c>
      <c r="AE130" s="1">
        <v>0</v>
      </c>
      <c r="AF130" s="1">
        <v>0</v>
      </c>
      <c r="AG130" s="1">
        <v>5995</v>
      </c>
      <c r="AH130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8">
        <f t="shared" ref="AP130:AP193" si="8">I130+K130+M130+T130</f>
        <v>0</v>
      </c>
      <c r="AQ130" s="9">
        <f t="shared" ref="AQ130:AQ193" si="9">AD130+AL130</f>
        <v>0</v>
      </c>
      <c r="AR130" s="3">
        <f t="shared" ref="AR130:AR193" si="10">AE130+J130</f>
        <v>1318.13</v>
      </c>
      <c r="AS130" s="10">
        <f t="shared" ref="AS130:AS193" si="11">I130+K130+M130+T130+AD130+AL130</f>
        <v>0</v>
      </c>
    </row>
    <row r="131" spans="1:45" x14ac:dyDescent="0.25">
      <c r="A131">
        <v>1</v>
      </c>
      <c r="B131" s="7">
        <v>43952</v>
      </c>
      <c r="C131" s="7">
        <v>44348</v>
      </c>
      <c r="D131">
        <v>442</v>
      </c>
      <c r="E131" s="7">
        <v>44287</v>
      </c>
      <c r="F131" s="13">
        <v>5995</v>
      </c>
      <c r="G131" s="1">
        <v>5995</v>
      </c>
      <c r="H131">
        <v>0</v>
      </c>
      <c r="I131" s="1">
        <v>0</v>
      </c>
      <c r="J131" s="1">
        <v>1318.13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t="s">
        <v>107</v>
      </c>
      <c r="W131" s="11" t="s">
        <v>108</v>
      </c>
      <c r="X131">
        <v>16</v>
      </c>
      <c r="Y131" t="s">
        <v>109</v>
      </c>
      <c r="Z131" t="s">
        <v>110</v>
      </c>
      <c r="AA131" s="1">
        <v>0</v>
      </c>
      <c r="AB131" s="1">
        <v>0</v>
      </c>
      <c r="AC131" t="s">
        <v>45</v>
      </c>
      <c r="AD131" s="1">
        <v>0</v>
      </c>
      <c r="AE131" s="1">
        <v>0</v>
      </c>
      <c r="AF131" s="1">
        <v>0</v>
      </c>
      <c r="AG131" s="1">
        <v>5995</v>
      </c>
      <c r="AH13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8">
        <f t="shared" si="8"/>
        <v>0</v>
      </c>
      <c r="AQ131" s="9">
        <f t="shared" si="9"/>
        <v>0</v>
      </c>
      <c r="AR131" s="3">
        <f t="shared" si="10"/>
        <v>1318.13</v>
      </c>
      <c r="AS131" s="10">
        <f t="shared" si="11"/>
        <v>0</v>
      </c>
    </row>
    <row r="132" spans="1:45" x14ac:dyDescent="0.25">
      <c r="A132">
        <v>1</v>
      </c>
      <c r="B132" s="7">
        <v>43952</v>
      </c>
      <c r="C132" s="7">
        <v>44348</v>
      </c>
      <c r="D132">
        <v>442</v>
      </c>
      <c r="E132" s="7">
        <v>44317</v>
      </c>
      <c r="F132" s="13">
        <v>5995</v>
      </c>
      <c r="G132" s="1">
        <v>5995</v>
      </c>
      <c r="H132">
        <v>0</v>
      </c>
      <c r="I132" s="1">
        <v>0</v>
      </c>
      <c r="J132" s="1">
        <v>1318.13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t="s">
        <v>107</v>
      </c>
      <c r="W132" s="11" t="s">
        <v>108</v>
      </c>
      <c r="X132">
        <v>16</v>
      </c>
      <c r="Y132" t="s">
        <v>109</v>
      </c>
      <c r="Z132" t="s">
        <v>110</v>
      </c>
      <c r="AA132" s="1">
        <v>0</v>
      </c>
      <c r="AB132" s="1">
        <v>0</v>
      </c>
      <c r="AC132" t="s">
        <v>45</v>
      </c>
      <c r="AD132" s="1">
        <v>0</v>
      </c>
      <c r="AE132" s="1">
        <v>0</v>
      </c>
      <c r="AF132" s="1">
        <v>0</v>
      </c>
      <c r="AG132" s="1">
        <v>5995</v>
      </c>
      <c r="AH132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8">
        <f t="shared" si="8"/>
        <v>0</v>
      </c>
      <c r="AQ132" s="9">
        <f t="shared" si="9"/>
        <v>0</v>
      </c>
      <c r="AR132" s="3">
        <f t="shared" si="10"/>
        <v>1318.13</v>
      </c>
      <c r="AS132" s="10">
        <f t="shared" si="11"/>
        <v>0</v>
      </c>
    </row>
    <row r="133" spans="1:45" x14ac:dyDescent="0.25">
      <c r="A133">
        <v>1</v>
      </c>
      <c r="B133" s="7">
        <v>43952</v>
      </c>
      <c r="C133" s="7">
        <v>44348</v>
      </c>
      <c r="D133">
        <v>442</v>
      </c>
      <c r="E133" s="7">
        <v>44348</v>
      </c>
      <c r="F133" s="13">
        <v>8060</v>
      </c>
      <c r="G133" s="1">
        <v>8060</v>
      </c>
      <c r="H133">
        <v>0</v>
      </c>
      <c r="I133" s="1">
        <v>0</v>
      </c>
      <c r="J133" s="1">
        <v>1318.13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t="s">
        <v>107</v>
      </c>
      <c r="W133" s="11" t="s">
        <v>108</v>
      </c>
      <c r="X133">
        <v>16</v>
      </c>
      <c r="Y133" t="s">
        <v>109</v>
      </c>
      <c r="Z133" t="s">
        <v>110</v>
      </c>
      <c r="AA133" s="1">
        <v>0</v>
      </c>
      <c r="AB133" s="1">
        <v>0</v>
      </c>
      <c r="AC133" t="s">
        <v>45</v>
      </c>
      <c r="AD133" s="1">
        <v>0</v>
      </c>
      <c r="AE133" s="1">
        <v>0</v>
      </c>
      <c r="AF133" s="1">
        <v>0</v>
      </c>
      <c r="AG133" s="1">
        <v>8060</v>
      </c>
      <c r="AH133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8">
        <f t="shared" si="8"/>
        <v>0</v>
      </c>
      <c r="AQ133" s="9">
        <f t="shared" si="9"/>
        <v>0</v>
      </c>
      <c r="AR133" s="3">
        <f t="shared" si="10"/>
        <v>1318.13</v>
      </c>
      <c r="AS133" s="10">
        <f t="shared" si="11"/>
        <v>0</v>
      </c>
    </row>
    <row r="134" spans="1:45" x14ac:dyDescent="0.25">
      <c r="A134">
        <v>1</v>
      </c>
      <c r="B134" s="7">
        <v>43952</v>
      </c>
      <c r="C134" s="7">
        <v>44348</v>
      </c>
      <c r="D134">
        <v>443</v>
      </c>
      <c r="E134" s="7">
        <v>44197</v>
      </c>
      <c r="F134" s="13">
        <v>16463.04</v>
      </c>
      <c r="G134" s="1">
        <v>16463.04</v>
      </c>
      <c r="H134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t="s">
        <v>111</v>
      </c>
      <c r="W134" s="11" t="s">
        <v>112</v>
      </c>
      <c r="X134">
        <v>16</v>
      </c>
      <c r="Y134" t="s">
        <v>109</v>
      </c>
      <c r="Z134" t="s">
        <v>110</v>
      </c>
      <c r="AA134" s="1">
        <v>0</v>
      </c>
      <c r="AB134" s="1">
        <v>0</v>
      </c>
      <c r="AC134" t="s">
        <v>45</v>
      </c>
      <c r="AD134" s="1">
        <v>0</v>
      </c>
      <c r="AE134" s="1">
        <v>0</v>
      </c>
      <c r="AF134" s="1">
        <v>0</v>
      </c>
      <c r="AG134" s="1">
        <v>16463.04</v>
      </c>
      <c r="AH134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8">
        <f t="shared" si="8"/>
        <v>0</v>
      </c>
      <c r="AQ134" s="9">
        <f t="shared" si="9"/>
        <v>0</v>
      </c>
      <c r="AR134" s="3">
        <f t="shared" si="10"/>
        <v>0</v>
      </c>
      <c r="AS134" s="10">
        <f t="shared" si="11"/>
        <v>0</v>
      </c>
    </row>
    <row r="135" spans="1:45" x14ac:dyDescent="0.25">
      <c r="A135">
        <v>1</v>
      </c>
      <c r="B135" s="7">
        <v>43952</v>
      </c>
      <c r="C135" s="7">
        <v>44348</v>
      </c>
      <c r="D135">
        <v>443</v>
      </c>
      <c r="E135" s="7">
        <v>44228</v>
      </c>
      <c r="F135" s="13">
        <v>16463.04</v>
      </c>
      <c r="G135" s="1">
        <v>16463.04</v>
      </c>
      <c r="H135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t="s">
        <v>111</v>
      </c>
      <c r="W135" s="11" t="s">
        <v>112</v>
      </c>
      <c r="X135">
        <v>16</v>
      </c>
      <c r="Y135" t="s">
        <v>109</v>
      </c>
      <c r="Z135" t="s">
        <v>110</v>
      </c>
      <c r="AA135" s="1">
        <v>0</v>
      </c>
      <c r="AB135" s="1">
        <v>0</v>
      </c>
      <c r="AC135" t="s">
        <v>45</v>
      </c>
      <c r="AD135" s="1">
        <v>0</v>
      </c>
      <c r="AE135" s="1">
        <v>0</v>
      </c>
      <c r="AF135" s="1">
        <v>0</v>
      </c>
      <c r="AG135" s="1">
        <v>16463.04</v>
      </c>
      <c r="AH135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8">
        <f t="shared" si="8"/>
        <v>0</v>
      </c>
      <c r="AQ135" s="9">
        <f t="shared" si="9"/>
        <v>0</v>
      </c>
      <c r="AR135" s="3">
        <f t="shared" si="10"/>
        <v>0</v>
      </c>
      <c r="AS135" s="10">
        <f t="shared" si="11"/>
        <v>0</v>
      </c>
    </row>
    <row r="136" spans="1:45" x14ac:dyDescent="0.25">
      <c r="A136">
        <v>1</v>
      </c>
      <c r="B136" s="7">
        <v>43952</v>
      </c>
      <c r="C136" s="7">
        <v>44348</v>
      </c>
      <c r="D136">
        <v>443</v>
      </c>
      <c r="E136" s="7">
        <v>44256</v>
      </c>
      <c r="F136" s="13">
        <v>16463.04</v>
      </c>
      <c r="G136" s="1">
        <v>16463.04</v>
      </c>
      <c r="H136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t="s">
        <v>111</v>
      </c>
      <c r="W136" s="11" t="s">
        <v>112</v>
      </c>
      <c r="X136">
        <v>16</v>
      </c>
      <c r="Y136" t="s">
        <v>109</v>
      </c>
      <c r="Z136" t="s">
        <v>110</v>
      </c>
      <c r="AA136" s="1">
        <v>0</v>
      </c>
      <c r="AB136" s="1">
        <v>0</v>
      </c>
      <c r="AC136" t="s">
        <v>45</v>
      </c>
      <c r="AD136" s="1">
        <v>0</v>
      </c>
      <c r="AE136" s="1">
        <v>0</v>
      </c>
      <c r="AF136" s="1">
        <v>0</v>
      </c>
      <c r="AG136" s="1">
        <v>16463.04</v>
      </c>
      <c r="AH136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8">
        <f t="shared" si="8"/>
        <v>0</v>
      </c>
      <c r="AQ136" s="9">
        <f t="shared" si="9"/>
        <v>0</v>
      </c>
      <c r="AR136" s="3">
        <f t="shared" si="10"/>
        <v>0</v>
      </c>
      <c r="AS136" s="10">
        <f t="shared" si="11"/>
        <v>0</v>
      </c>
    </row>
    <row r="137" spans="1:45" x14ac:dyDescent="0.25">
      <c r="A137">
        <v>1</v>
      </c>
      <c r="B137" s="7">
        <v>43952</v>
      </c>
      <c r="C137" s="7">
        <v>44348</v>
      </c>
      <c r="D137">
        <v>443</v>
      </c>
      <c r="E137" s="7">
        <v>44287</v>
      </c>
      <c r="F137" s="13">
        <v>16463.04</v>
      </c>
      <c r="G137" s="1">
        <v>16463.04</v>
      </c>
      <c r="H137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t="s">
        <v>111</v>
      </c>
      <c r="W137" s="11" t="s">
        <v>112</v>
      </c>
      <c r="X137">
        <v>16</v>
      </c>
      <c r="Y137" t="s">
        <v>109</v>
      </c>
      <c r="Z137" t="s">
        <v>110</v>
      </c>
      <c r="AA137" s="1">
        <v>0</v>
      </c>
      <c r="AB137" s="1">
        <v>0</v>
      </c>
      <c r="AC137" t="s">
        <v>45</v>
      </c>
      <c r="AD137" s="1">
        <v>0</v>
      </c>
      <c r="AE137" s="1">
        <v>0</v>
      </c>
      <c r="AF137" s="1">
        <v>0</v>
      </c>
      <c r="AG137" s="1">
        <v>16463.04</v>
      </c>
      <c r="AH137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8">
        <f t="shared" si="8"/>
        <v>0</v>
      </c>
      <c r="AQ137" s="9">
        <f t="shared" si="9"/>
        <v>0</v>
      </c>
      <c r="AR137" s="3">
        <f t="shared" si="10"/>
        <v>0</v>
      </c>
      <c r="AS137" s="10">
        <f t="shared" si="11"/>
        <v>0</v>
      </c>
    </row>
    <row r="138" spans="1:45" x14ac:dyDescent="0.25">
      <c r="A138">
        <v>1</v>
      </c>
      <c r="B138" s="7">
        <v>43952</v>
      </c>
      <c r="C138" s="7">
        <v>44348</v>
      </c>
      <c r="D138">
        <v>443</v>
      </c>
      <c r="E138" s="7">
        <v>44317</v>
      </c>
      <c r="F138" s="13">
        <v>16463.04</v>
      </c>
      <c r="G138" s="1">
        <v>16463.04</v>
      </c>
      <c r="H138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t="s">
        <v>111</v>
      </c>
      <c r="W138" s="11" t="s">
        <v>112</v>
      </c>
      <c r="X138">
        <v>16</v>
      </c>
      <c r="Y138" t="s">
        <v>109</v>
      </c>
      <c r="Z138" t="s">
        <v>110</v>
      </c>
      <c r="AA138" s="1">
        <v>0</v>
      </c>
      <c r="AB138" s="1">
        <v>0</v>
      </c>
      <c r="AC138" t="s">
        <v>45</v>
      </c>
      <c r="AD138" s="1">
        <v>0</v>
      </c>
      <c r="AE138" s="1">
        <v>0</v>
      </c>
      <c r="AF138" s="1">
        <v>0</v>
      </c>
      <c r="AG138" s="1">
        <v>16463.04</v>
      </c>
      <c r="AH138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8">
        <f t="shared" si="8"/>
        <v>0</v>
      </c>
      <c r="AQ138" s="9">
        <f t="shared" si="9"/>
        <v>0</v>
      </c>
      <c r="AR138" s="3">
        <f t="shared" si="10"/>
        <v>0</v>
      </c>
      <c r="AS138" s="10">
        <f t="shared" si="11"/>
        <v>0</v>
      </c>
    </row>
    <row r="139" spans="1:45" x14ac:dyDescent="0.25">
      <c r="A139">
        <v>1</v>
      </c>
      <c r="B139" s="7">
        <v>43952</v>
      </c>
      <c r="C139" s="7">
        <v>44348</v>
      </c>
      <c r="D139">
        <v>443</v>
      </c>
      <c r="E139" s="7">
        <v>44348</v>
      </c>
      <c r="F139" s="13">
        <v>16463.04</v>
      </c>
      <c r="G139" s="1">
        <v>16463.04</v>
      </c>
      <c r="H139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t="s">
        <v>111</v>
      </c>
      <c r="W139" s="11" t="s">
        <v>112</v>
      </c>
      <c r="X139">
        <v>16</v>
      </c>
      <c r="Y139" t="s">
        <v>109</v>
      </c>
      <c r="Z139" t="s">
        <v>110</v>
      </c>
      <c r="AA139" s="1">
        <v>0</v>
      </c>
      <c r="AB139" s="1">
        <v>0</v>
      </c>
      <c r="AC139" t="s">
        <v>45</v>
      </c>
      <c r="AD139" s="1">
        <v>0</v>
      </c>
      <c r="AE139" s="1">
        <v>0</v>
      </c>
      <c r="AF139" s="1">
        <v>0</v>
      </c>
      <c r="AG139" s="1">
        <v>16463.04</v>
      </c>
      <c r="AH139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8">
        <f t="shared" si="8"/>
        <v>0</v>
      </c>
      <c r="AQ139" s="9">
        <f t="shared" si="9"/>
        <v>0</v>
      </c>
      <c r="AR139" s="3">
        <f t="shared" si="10"/>
        <v>0</v>
      </c>
      <c r="AS139" s="10">
        <f t="shared" si="11"/>
        <v>0</v>
      </c>
    </row>
    <row r="140" spans="1:45" x14ac:dyDescent="0.25">
      <c r="A140">
        <v>1</v>
      </c>
      <c r="B140" s="7">
        <v>43952</v>
      </c>
      <c r="C140" s="7">
        <v>44348</v>
      </c>
      <c r="D140">
        <v>444</v>
      </c>
      <c r="E140" s="7">
        <v>44197</v>
      </c>
      <c r="F140" s="13">
        <v>68679.06</v>
      </c>
      <c r="G140" s="1">
        <v>68679.06</v>
      </c>
      <c r="H140">
        <v>2.3E-2</v>
      </c>
      <c r="I140" s="1">
        <v>131.63</v>
      </c>
      <c r="J140" s="1">
        <v>-180433.49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t="s">
        <v>113</v>
      </c>
      <c r="W140" s="11" t="s">
        <v>114</v>
      </c>
      <c r="X140">
        <v>16</v>
      </c>
      <c r="Y140" t="s">
        <v>109</v>
      </c>
      <c r="Z140" t="s">
        <v>115</v>
      </c>
      <c r="AA140" s="1">
        <v>0</v>
      </c>
      <c r="AB140" s="1">
        <v>0</v>
      </c>
      <c r="AC140" t="s">
        <v>45</v>
      </c>
      <c r="AD140" s="1">
        <v>0</v>
      </c>
      <c r="AE140" s="1">
        <v>0</v>
      </c>
      <c r="AF140" s="1">
        <v>0</v>
      </c>
      <c r="AG140" s="1">
        <v>68679.06</v>
      </c>
      <c r="AH140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131.63</v>
      </c>
      <c r="AP140" s="8">
        <f t="shared" si="8"/>
        <v>131.63</v>
      </c>
      <c r="AQ140" s="9">
        <f t="shared" si="9"/>
        <v>0</v>
      </c>
      <c r="AR140" s="3">
        <f t="shared" si="10"/>
        <v>-180433.49</v>
      </c>
      <c r="AS140" s="10">
        <f t="shared" si="11"/>
        <v>131.63</v>
      </c>
    </row>
    <row r="141" spans="1:45" x14ac:dyDescent="0.25">
      <c r="A141">
        <v>1</v>
      </c>
      <c r="B141" s="7">
        <v>43952</v>
      </c>
      <c r="C141" s="7">
        <v>44348</v>
      </c>
      <c r="D141">
        <v>444</v>
      </c>
      <c r="E141" s="7">
        <v>44228</v>
      </c>
      <c r="F141" s="13">
        <v>68679.06</v>
      </c>
      <c r="G141" s="1">
        <v>68679.06</v>
      </c>
      <c r="H141">
        <v>2.3E-2</v>
      </c>
      <c r="I141" s="1">
        <v>131.63</v>
      </c>
      <c r="J141" s="1">
        <v>-180301.86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t="s">
        <v>113</v>
      </c>
      <c r="W141" s="11" t="s">
        <v>114</v>
      </c>
      <c r="X141">
        <v>16</v>
      </c>
      <c r="Y141" t="s">
        <v>109</v>
      </c>
      <c r="Z141" t="s">
        <v>115</v>
      </c>
      <c r="AA141" s="1">
        <v>0</v>
      </c>
      <c r="AB141" s="1">
        <v>0</v>
      </c>
      <c r="AC141" t="s">
        <v>45</v>
      </c>
      <c r="AD141" s="1">
        <v>0</v>
      </c>
      <c r="AE141" s="1">
        <v>0</v>
      </c>
      <c r="AF141" s="1">
        <v>0</v>
      </c>
      <c r="AG141" s="1">
        <v>68679.06</v>
      </c>
      <c r="AH14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131.63</v>
      </c>
      <c r="AP141" s="8">
        <f t="shared" si="8"/>
        <v>131.63</v>
      </c>
      <c r="AQ141" s="9">
        <f t="shared" si="9"/>
        <v>0</v>
      </c>
      <c r="AR141" s="3">
        <f t="shared" si="10"/>
        <v>-180301.86</v>
      </c>
      <c r="AS141" s="10">
        <f t="shared" si="11"/>
        <v>131.63</v>
      </c>
    </row>
    <row r="142" spans="1:45" x14ac:dyDescent="0.25">
      <c r="A142">
        <v>1</v>
      </c>
      <c r="B142" s="7">
        <v>43952</v>
      </c>
      <c r="C142" s="7">
        <v>44348</v>
      </c>
      <c r="D142">
        <v>444</v>
      </c>
      <c r="E142" s="7">
        <v>44256</v>
      </c>
      <c r="F142" s="13">
        <v>83679.06</v>
      </c>
      <c r="G142" s="1">
        <v>83679.06</v>
      </c>
      <c r="H142">
        <v>2.3E-2</v>
      </c>
      <c r="I142" s="1">
        <v>160.38</v>
      </c>
      <c r="J142" s="1">
        <v>-180141.48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t="s">
        <v>113</v>
      </c>
      <c r="W142" s="11" t="s">
        <v>114</v>
      </c>
      <c r="X142">
        <v>16</v>
      </c>
      <c r="Y142" t="s">
        <v>109</v>
      </c>
      <c r="Z142" t="s">
        <v>115</v>
      </c>
      <c r="AA142" s="1">
        <v>0</v>
      </c>
      <c r="AB142" s="1">
        <v>0</v>
      </c>
      <c r="AC142" t="s">
        <v>45</v>
      </c>
      <c r="AD142" s="1">
        <v>0</v>
      </c>
      <c r="AE142" s="1">
        <v>0</v>
      </c>
      <c r="AF142" s="1">
        <v>0</v>
      </c>
      <c r="AG142" s="1">
        <v>83679.06</v>
      </c>
      <c r="AH142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160.38</v>
      </c>
      <c r="AP142" s="8">
        <f t="shared" si="8"/>
        <v>160.38</v>
      </c>
      <c r="AQ142" s="9">
        <f t="shared" si="9"/>
        <v>0</v>
      </c>
      <c r="AR142" s="3">
        <f t="shared" si="10"/>
        <v>-180141.48</v>
      </c>
      <c r="AS142" s="10">
        <f t="shared" si="11"/>
        <v>160.38</v>
      </c>
    </row>
    <row r="143" spans="1:45" x14ac:dyDescent="0.25">
      <c r="A143">
        <v>1</v>
      </c>
      <c r="B143" s="7">
        <v>43952</v>
      </c>
      <c r="C143" s="7">
        <v>44348</v>
      </c>
      <c r="D143">
        <v>444</v>
      </c>
      <c r="E143" s="7">
        <v>44287</v>
      </c>
      <c r="F143" s="13">
        <v>83679.06</v>
      </c>
      <c r="G143" s="1">
        <v>83679.06</v>
      </c>
      <c r="H143">
        <v>2.3E-2</v>
      </c>
      <c r="I143" s="1">
        <v>160.38</v>
      </c>
      <c r="J143" s="1">
        <v>-179981.1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t="s">
        <v>113</v>
      </c>
      <c r="W143" s="11" t="s">
        <v>114</v>
      </c>
      <c r="X143">
        <v>16</v>
      </c>
      <c r="Y143" t="s">
        <v>109</v>
      </c>
      <c r="Z143" t="s">
        <v>115</v>
      </c>
      <c r="AA143" s="1">
        <v>0</v>
      </c>
      <c r="AB143" s="1">
        <v>0</v>
      </c>
      <c r="AC143" t="s">
        <v>45</v>
      </c>
      <c r="AD143" s="1">
        <v>0</v>
      </c>
      <c r="AE143" s="1">
        <v>0</v>
      </c>
      <c r="AF143" s="1">
        <v>0</v>
      </c>
      <c r="AG143" s="1">
        <v>83679.06</v>
      </c>
      <c r="AH143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160.38</v>
      </c>
      <c r="AP143" s="8">
        <f t="shared" si="8"/>
        <v>160.38</v>
      </c>
      <c r="AQ143" s="9">
        <f t="shared" si="9"/>
        <v>0</v>
      </c>
      <c r="AR143" s="3">
        <f t="shared" si="10"/>
        <v>-179981.1</v>
      </c>
      <c r="AS143" s="10">
        <f t="shared" si="11"/>
        <v>160.38</v>
      </c>
    </row>
    <row r="144" spans="1:45" x14ac:dyDescent="0.25">
      <c r="A144">
        <v>1</v>
      </c>
      <c r="B144" s="7">
        <v>43952</v>
      </c>
      <c r="C144" s="7">
        <v>44348</v>
      </c>
      <c r="D144">
        <v>444</v>
      </c>
      <c r="E144" s="7">
        <v>44317</v>
      </c>
      <c r="F144" s="13">
        <v>83679.06</v>
      </c>
      <c r="G144" s="1">
        <v>83679.06</v>
      </c>
      <c r="H144">
        <v>2.3E-2</v>
      </c>
      <c r="I144" s="1">
        <v>160.38</v>
      </c>
      <c r="J144" s="1">
        <v>-179820.72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t="s">
        <v>113</v>
      </c>
      <c r="W144" s="11" t="s">
        <v>114</v>
      </c>
      <c r="X144">
        <v>16</v>
      </c>
      <c r="Y144" t="s">
        <v>109</v>
      </c>
      <c r="Z144" t="s">
        <v>115</v>
      </c>
      <c r="AA144" s="1">
        <v>0</v>
      </c>
      <c r="AB144" s="1">
        <v>0</v>
      </c>
      <c r="AC144" t="s">
        <v>45</v>
      </c>
      <c r="AD144" s="1">
        <v>0</v>
      </c>
      <c r="AE144" s="1">
        <v>0</v>
      </c>
      <c r="AF144" s="1">
        <v>0</v>
      </c>
      <c r="AG144" s="1">
        <v>83679.06</v>
      </c>
      <c r="AH144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160.38</v>
      </c>
      <c r="AP144" s="8">
        <f t="shared" si="8"/>
        <v>160.38</v>
      </c>
      <c r="AQ144" s="9">
        <f t="shared" si="9"/>
        <v>0</v>
      </c>
      <c r="AR144" s="3">
        <f t="shared" si="10"/>
        <v>-179820.72</v>
      </c>
      <c r="AS144" s="10">
        <f t="shared" si="11"/>
        <v>160.38</v>
      </c>
    </row>
    <row r="145" spans="1:45" x14ac:dyDescent="0.25">
      <c r="A145">
        <v>1</v>
      </c>
      <c r="B145" s="7">
        <v>43952</v>
      </c>
      <c r="C145" s="7">
        <v>44348</v>
      </c>
      <c r="D145">
        <v>444</v>
      </c>
      <c r="E145" s="7">
        <v>44348</v>
      </c>
      <c r="F145" s="13">
        <v>103080.34</v>
      </c>
      <c r="G145" s="1">
        <v>103080.34</v>
      </c>
      <c r="H145">
        <v>2.3E-2</v>
      </c>
      <c r="I145" s="1">
        <v>197.57</v>
      </c>
      <c r="J145" s="1">
        <v>-179623.15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t="s">
        <v>113</v>
      </c>
      <c r="W145" s="11" t="s">
        <v>114</v>
      </c>
      <c r="X145">
        <v>16</v>
      </c>
      <c r="Y145" t="s">
        <v>109</v>
      </c>
      <c r="Z145" t="s">
        <v>115</v>
      </c>
      <c r="AA145" s="1">
        <v>0</v>
      </c>
      <c r="AB145" s="1">
        <v>0</v>
      </c>
      <c r="AC145" t="s">
        <v>45</v>
      </c>
      <c r="AD145" s="1">
        <v>0</v>
      </c>
      <c r="AE145" s="1">
        <v>0</v>
      </c>
      <c r="AF145" s="1">
        <v>0</v>
      </c>
      <c r="AG145" s="1">
        <v>103080.34</v>
      </c>
      <c r="AH145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197.57</v>
      </c>
      <c r="AP145" s="8">
        <f t="shared" si="8"/>
        <v>197.57</v>
      </c>
      <c r="AQ145" s="9">
        <f t="shared" si="9"/>
        <v>0</v>
      </c>
      <c r="AR145" s="3">
        <f t="shared" si="10"/>
        <v>-179623.15</v>
      </c>
      <c r="AS145" s="10">
        <f t="shared" si="11"/>
        <v>197.57</v>
      </c>
    </row>
    <row r="146" spans="1:45" x14ac:dyDescent="0.25">
      <c r="A146">
        <v>1</v>
      </c>
      <c r="B146" s="7">
        <v>43952</v>
      </c>
      <c r="C146" s="7">
        <v>44348</v>
      </c>
      <c r="D146">
        <v>445</v>
      </c>
      <c r="E146" s="7">
        <v>44197</v>
      </c>
      <c r="F146" s="13">
        <v>52132.36</v>
      </c>
      <c r="G146" s="1">
        <v>52132.36</v>
      </c>
      <c r="H146">
        <v>2.3E-2</v>
      </c>
      <c r="I146" s="1">
        <v>99.92</v>
      </c>
      <c r="J146" s="1">
        <v>7700.28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t="s">
        <v>116</v>
      </c>
      <c r="W146" s="11" t="s">
        <v>117</v>
      </c>
      <c r="X146">
        <v>16</v>
      </c>
      <c r="Y146" t="s">
        <v>109</v>
      </c>
      <c r="Z146" t="s">
        <v>115</v>
      </c>
      <c r="AA146" s="1">
        <v>0</v>
      </c>
      <c r="AB146" s="1">
        <v>0</v>
      </c>
      <c r="AC146" t="s">
        <v>45</v>
      </c>
      <c r="AD146" s="1">
        <v>0</v>
      </c>
      <c r="AE146" s="1">
        <v>0</v>
      </c>
      <c r="AF146" s="1">
        <v>0</v>
      </c>
      <c r="AG146" s="1">
        <v>52132.36</v>
      </c>
      <c r="AH146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99.92</v>
      </c>
      <c r="AP146" s="8">
        <f t="shared" si="8"/>
        <v>99.92</v>
      </c>
      <c r="AQ146" s="9">
        <f t="shared" si="9"/>
        <v>0</v>
      </c>
      <c r="AR146" s="3">
        <f t="shared" si="10"/>
        <v>7700.28</v>
      </c>
      <c r="AS146" s="10">
        <f t="shared" si="11"/>
        <v>99.92</v>
      </c>
    </row>
    <row r="147" spans="1:45" x14ac:dyDescent="0.25">
      <c r="A147">
        <v>1</v>
      </c>
      <c r="B147" s="7">
        <v>43952</v>
      </c>
      <c r="C147" s="7">
        <v>44348</v>
      </c>
      <c r="D147">
        <v>445</v>
      </c>
      <c r="E147" s="7">
        <v>44228</v>
      </c>
      <c r="F147" s="13">
        <v>52132.36</v>
      </c>
      <c r="G147" s="1">
        <v>52132.36</v>
      </c>
      <c r="H147">
        <v>2.3E-2</v>
      </c>
      <c r="I147" s="1">
        <v>99.92</v>
      </c>
      <c r="J147" s="1">
        <v>7800.2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t="s">
        <v>116</v>
      </c>
      <c r="W147" s="11" t="s">
        <v>117</v>
      </c>
      <c r="X147">
        <v>16</v>
      </c>
      <c r="Y147" t="s">
        <v>109</v>
      </c>
      <c r="Z147" t="s">
        <v>115</v>
      </c>
      <c r="AA147" s="1">
        <v>0</v>
      </c>
      <c r="AB147" s="1">
        <v>0</v>
      </c>
      <c r="AC147" t="s">
        <v>45</v>
      </c>
      <c r="AD147" s="1">
        <v>0</v>
      </c>
      <c r="AE147" s="1">
        <v>0</v>
      </c>
      <c r="AF147" s="1">
        <v>0</v>
      </c>
      <c r="AG147" s="1">
        <v>52132.36</v>
      </c>
      <c r="AH147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99.92</v>
      </c>
      <c r="AP147" s="8">
        <f t="shared" si="8"/>
        <v>99.92</v>
      </c>
      <c r="AQ147" s="9">
        <f t="shared" si="9"/>
        <v>0</v>
      </c>
      <c r="AR147" s="3">
        <f t="shared" si="10"/>
        <v>7800.2</v>
      </c>
      <c r="AS147" s="10">
        <f t="shared" si="11"/>
        <v>99.92</v>
      </c>
    </row>
    <row r="148" spans="1:45" x14ac:dyDescent="0.25">
      <c r="A148">
        <v>1</v>
      </c>
      <c r="B148" s="7">
        <v>43952</v>
      </c>
      <c r="C148" s="7">
        <v>44348</v>
      </c>
      <c r="D148">
        <v>445</v>
      </c>
      <c r="E148" s="7">
        <v>44256</v>
      </c>
      <c r="F148" s="13">
        <v>52132.36</v>
      </c>
      <c r="G148" s="1">
        <v>52132.36</v>
      </c>
      <c r="H148">
        <v>2.3E-2</v>
      </c>
      <c r="I148" s="1">
        <v>99.92</v>
      </c>
      <c r="J148" s="1">
        <v>7900.12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t="s">
        <v>116</v>
      </c>
      <c r="W148" s="11" t="s">
        <v>117</v>
      </c>
      <c r="X148">
        <v>16</v>
      </c>
      <c r="Y148" t="s">
        <v>109</v>
      </c>
      <c r="Z148" t="s">
        <v>115</v>
      </c>
      <c r="AA148" s="1">
        <v>0</v>
      </c>
      <c r="AB148" s="1">
        <v>0</v>
      </c>
      <c r="AC148" t="s">
        <v>45</v>
      </c>
      <c r="AD148" s="1">
        <v>0</v>
      </c>
      <c r="AE148" s="1">
        <v>0</v>
      </c>
      <c r="AF148" s="1">
        <v>0</v>
      </c>
      <c r="AG148" s="1">
        <v>52132.36</v>
      </c>
      <c r="AH148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99.92</v>
      </c>
      <c r="AP148" s="8">
        <f t="shared" si="8"/>
        <v>99.92</v>
      </c>
      <c r="AQ148" s="9">
        <f t="shared" si="9"/>
        <v>0</v>
      </c>
      <c r="AR148" s="3">
        <f t="shared" si="10"/>
        <v>7900.12</v>
      </c>
      <c r="AS148" s="10">
        <f t="shared" si="11"/>
        <v>99.92</v>
      </c>
    </row>
    <row r="149" spans="1:45" x14ac:dyDescent="0.25">
      <c r="A149">
        <v>1</v>
      </c>
      <c r="B149" s="7">
        <v>43952</v>
      </c>
      <c r="C149" s="7">
        <v>44348</v>
      </c>
      <c r="D149">
        <v>445</v>
      </c>
      <c r="E149" s="7">
        <v>44287</v>
      </c>
      <c r="F149" s="13">
        <v>52132.36</v>
      </c>
      <c r="G149" s="1">
        <v>52132.36</v>
      </c>
      <c r="H149">
        <v>2.3E-2</v>
      </c>
      <c r="I149" s="1">
        <v>99.92</v>
      </c>
      <c r="J149" s="1">
        <v>8000.04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t="s">
        <v>116</v>
      </c>
      <c r="W149" s="11" t="s">
        <v>117</v>
      </c>
      <c r="X149">
        <v>16</v>
      </c>
      <c r="Y149" t="s">
        <v>109</v>
      </c>
      <c r="Z149" t="s">
        <v>115</v>
      </c>
      <c r="AA149" s="1">
        <v>0</v>
      </c>
      <c r="AB149" s="1">
        <v>0</v>
      </c>
      <c r="AC149" t="s">
        <v>45</v>
      </c>
      <c r="AD149" s="1">
        <v>0</v>
      </c>
      <c r="AE149" s="1">
        <v>0</v>
      </c>
      <c r="AF149" s="1">
        <v>0</v>
      </c>
      <c r="AG149" s="1">
        <v>52132.36</v>
      </c>
      <c r="AH149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99.92</v>
      </c>
      <c r="AP149" s="8">
        <f t="shared" si="8"/>
        <v>99.92</v>
      </c>
      <c r="AQ149" s="9">
        <f t="shared" si="9"/>
        <v>0</v>
      </c>
      <c r="AR149" s="3">
        <f t="shared" si="10"/>
        <v>8000.04</v>
      </c>
      <c r="AS149" s="10">
        <f t="shared" si="11"/>
        <v>99.92</v>
      </c>
    </row>
    <row r="150" spans="1:45" x14ac:dyDescent="0.25">
      <c r="A150">
        <v>1</v>
      </c>
      <c r="B150" s="7">
        <v>43952</v>
      </c>
      <c r="C150" s="7">
        <v>44348</v>
      </c>
      <c r="D150">
        <v>445</v>
      </c>
      <c r="E150" s="7">
        <v>44317</v>
      </c>
      <c r="F150" s="13">
        <v>52132.36</v>
      </c>
      <c r="G150" s="1">
        <v>52132.36</v>
      </c>
      <c r="H150">
        <v>2.3E-2</v>
      </c>
      <c r="I150" s="1">
        <v>99.92</v>
      </c>
      <c r="J150" s="1">
        <v>8099.96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t="s">
        <v>116</v>
      </c>
      <c r="W150" s="11" t="s">
        <v>117</v>
      </c>
      <c r="X150">
        <v>16</v>
      </c>
      <c r="Y150" t="s">
        <v>109</v>
      </c>
      <c r="Z150" t="s">
        <v>115</v>
      </c>
      <c r="AA150" s="1">
        <v>0</v>
      </c>
      <c r="AB150" s="1">
        <v>0</v>
      </c>
      <c r="AC150" t="s">
        <v>45</v>
      </c>
      <c r="AD150" s="1">
        <v>0</v>
      </c>
      <c r="AE150" s="1">
        <v>0</v>
      </c>
      <c r="AF150" s="1">
        <v>0</v>
      </c>
      <c r="AG150" s="1">
        <v>52132.36</v>
      </c>
      <c r="AH150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99.92</v>
      </c>
      <c r="AP150" s="8">
        <f t="shared" si="8"/>
        <v>99.92</v>
      </c>
      <c r="AQ150" s="9">
        <f t="shared" si="9"/>
        <v>0</v>
      </c>
      <c r="AR150" s="3">
        <f t="shared" si="10"/>
        <v>8099.96</v>
      </c>
      <c r="AS150" s="10">
        <f t="shared" si="11"/>
        <v>99.92</v>
      </c>
    </row>
    <row r="151" spans="1:45" x14ac:dyDescent="0.25">
      <c r="A151">
        <v>1</v>
      </c>
      <c r="B151" s="7">
        <v>43952</v>
      </c>
      <c r="C151" s="7">
        <v>44348</v>
      </c>
      <c r="D151">
        <v>445</v>
      </c>
      <c r="E151" s="7">
        <v>44348</v>
      </c>
      <c r="F151" s="13">
        <v>52132.36</v>
      </c>
      <c r="G151" s="1">
        <v>52132.36</v>
      </c>
      <c r="H151">
        <v>2.3E-2</v>
      </c>
      <c r="I151" s="1">
        <v>99.92</v>
      </c>
      <c r="J151" s="1">
        <v>8199.8799999999992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t="s">
        <v>116</v>
      </c>
      <c r="W151" s="11" t="s">
        <v>117</v>
      </c>
      <c r="X151">
        <v>16</v>
      </c>
      <c r="Y151" t="s">
        <v>109</v>
      </c>
      <c r="Z151" t="s">
        <v>115</v>
      </c>
      <c r="AA151" s="1">
        <v>0</v>
      </c>
      <c r="AB151" s="1">
        <v>0</v>
      </c>
      <c r="AC151" t="s">
        <v>45</v>
      </c>
      <c r="AD151" s="1">
        <v>0</v>
      </c>
      <c r="AE151" s="1">
        <v>0</v>
      </c>
      <c r="AF151" s="1">
        <v>0</v>
      </c>
      <c r="AG151" s="1">
        <v>52132.36</v>
      </c>
      <c r="AH15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99.92</v>
      </c>
      <c r="AP151" s="8">
        <f t="shared" si="8"/>
        <v>99.92</v>
      </c>
      <c r="AQ151" s="9">
        <f t="shared" si="9"/>
        <v>0</v>
      </c>
      <c r="AR151" s="3">
        <f t="shared" si="10"/>
        <v>8199.8799999999992</v>
      </c>
      <c r="AS151" s="10">
        <f t="shared" si="11"/>
        <v>99.92</v>
      </c>
    </row>
    <row r="152" spans="1:45" x14ac:dyDescent="0.25">
      <c r="A152">
        <v>1</v>
      </c>
      <c r="B152" s="7">
        <v>43952</v>
      </c>
      <c r="C152" s="7">
        <v>44348</v>
      </c>
      <c r="D152">
        <v>446</v>
      </c>
      <c r="E152" s="7">
        <v>44197</v>
      </c>
      <c r="F152" s="13">
        <v>93951.24</v>
      </c>
      <c r="G152" s="1">
        <v>93951.24</v>
      </c>
      <c r="H152">
        <v>7.1428569999999997E-2</v>
      </c>
      <c r="I152" s="1">
        <v>559.23</v>
      </c>
      <c r="J152" s="1">
        <v>579860.65</v>
      </c>
      <c r="K152" s="1">
        <v>0</v>
      </c>
      <c r="L152" s="1">
        <v>0</v>
      </c>
      <c r="M152" s="1">
        <v>-559.23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2503.17</v>
      </c>
      <c r="U152" s="1">
        <v>0</v>
      </c>
      <c r="V152" t="s">
        <v>118</v>
      </c>
      <c r="W152" s="11" t="s">
        <v>119</v>
      </c>
      <c r="X152">
        <v>16</v>
      </c>
      <c r="Y152" t="s">
        <v>109</v>
      </c>
      <c r="Z152" t="s">
        <v>120</v>
      </c>
      <c r="AA152" s="1">
        <v>0</v>
      </c>
      <c r="AB152" s="1">
        <v>0</v>
      </c>
      <c r="AC152" t="s">
        <v>45</v>
      </c>
      <c r="AD152" s="1">
        <v>0</v>
      </c>
      <c r="AE152" s="1">
        <v>0</v>
      </c>
      <c r="AF152" s="1">
        <v>0</v>
      </c>
      <c r="AG152" s="1">
        <v>93951.24</v>
      </c>
      <c r="AH152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8">
        <f t="shared" si="8"/>
        <v>2503.17</v>
      </c>
      <c r="AQ152" s="9">
        <f t="shared" si="9"/>
        <v>0</v>
      </c>
      <c r="AR152" s="3">
        <f t="shared" si="10"/>
        <v>579860.65</v>
      </c>
      <c r="AS152" s="10">
        <f t="shared" si="11"/>
        <v>2503.17</v>
      </c>
    </row>
    <row r="153" spans="1:45" x14ac:dyDescent="0.25">
      <c r="A153">
        <v>1</v>
      </c>
      <c r="B153" s="7">
        <v>43952</v>
      </c>
      <c r="C153" s="7">
        <v>44348</v>
      </c>
      <c r="D153">
        <v>446</v>
      </c>
      <c r="E153" s="7">
        <v>44228</v>
      </c>
      <c r="F153" s="13">
        <v>93951.24</v>
      </c>
      <c r="G153" s="1">
        <v>93951.24</v>
      </c>
      <c r="H153">
        <v>7.1428569999999997E-2</v>
      </c>
      <c r="I153" s="1">
        <v>559.23</v>
      </c>
      <c r="J153" s="1">
        <v>582363.81999999995</v>
      </c>
      <c r="K153" s="1">
        <v>0</v>
      </c>
      <c r="L153" s="1">
        <v>0</v>
      </c>
      <c r="M153" s="1">
        <v>-559.23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2503.17</v>
      </c>
      <c r="U153" s="1">
        <v>0</v>
      </c>
      <c r="V153" t="s">
        <v>118</v>
      </c>
      <c r="W153" s="11" t="s">
        <v>119</v>
      </c>
      <c r="X153">
        <v>16</v>
      </c>
      <c r="Y153" t="s">
        <v>109</v>
      </c>
      <c r="Z153" t="s">
        <v>120</v>
      </c>
      <c r="AA153" s="1">
        <v>0</v>
      </c>
      <c r="AB153" s="1">
        <v>0</v>
      </c>
      <c r="AC153" t="s">
        <v>45</v>
      </c>
      <c r="AD153" s="1">
        <v>0</v>
      </c>
      <c r="AE153" s="1">
        <v>0</v>
      </c>
      <c r="AF153" s="1">
        <v>0</v>
      </c>
      <c r="AG153" s="1">
        <v>93951.24</v>
      </c>
      <c r="AH153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8">
        <f t="shared" si="8"/>
        <v>2503.17</v>
      </c>
      <c r="AQ153" s="9">
        <f t="shared" si="9"/>
        <v>0</v>
      </c>
      <c r="AR153" s="3">
        <f t="shared" si="10"/>
        <v>582363.81999999995</v>
      </c>
      <c r="AS153" s="10">
        <f t="shared" si="11"/>
        <v>2503.17</v>
      </c>
    </row>
    <row r="154" spans="1:45" x14ac:dyDescent="0.25">
      <c r="A154">
        <v>1</v>
      </c>
      <c r="B154" s="7">
        <v>43952</v>
      </c>
      <c r="C154" s="7">
        <v>44348</v>
      </c>
      <c r="D154">
        <v>446</v>
      </c>
      <c r="E154" s="7">
        <v>44256</v>
      </c>
      <c r="F154" s="13">
        <v>93951.24</v>
      </c>
      <c r="G154" s="1">
        <v>93951.24</v>
      </c>
      <c r="H154">
        <v>7.1428569999999997E-2</v>
      </c>
      <c r="I154" s="1">
        <v>559.23</v>
      </c>
      <c r="J154" s="1">
        <v>584866.99</v>
      </c>
      <c r="K154" s="1">
        <v>0</v>
      </c>
      <c r="L154" s="1">
        <v>0</v>
      </c>
      <c r="M154" s="1">
        <v>-559.23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2503.17</v>
      </c>
      <c r="U154" s="1">
        <v>0</v>
      </c>
      <c r="V154" t="s">
        <v>118</v>
      </c>
      <c r="W154" s="11" t="s">
        <v>119</v>
      </c>
      <c r="X154">
        <v>16</v>
      </c>
      <c r="Y154" t="s">
        <v>109</v>
      </c>
      <c r="Z154" t="s">
        <v>120</v>
      </c>
      <c r="AA154" s="1">
        <v>0</v>
      </c>
      <c r="AB154" s="1">
        <v>0</v>
      </c>
      <c r="AC154" t="s">
        <v>45</v>
      </c>
      <c r="AD154" s="1">
        <v>0</v>
      </c>
      <c r="AE154" s="1">
        <v>0</v>
      </c>
      <c r="AF154" s="1">
        <v>0</v>
      </c>
      <c r="AG154" s="1">
        <v>93951.24</v>
      </c>
      <c r="AH154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8">
        <f t="shared" si="8"/>
        <v>2503.17</v>
      </c>
      <c r="AQ154" s="9">
        <f t="shared" si="9"/>
        <v>0</v>
      </c>
      <c r="AR154" s="3">
        <f t="shared" si="10"/>
        <v>584866.99</v>
      </c>
      <c r="AS154" s="10">
        <f t="shared" si="11"/>
        <v>2503.17</v>
      </c>
    </row>
    <row r="155" spans="1:45" x14ac:dyDescent="0.25">
      <c r="A155">
        <v>1</v>
      </c>
      <c r="B155" s="7">
        <v>43952</v>
      </c>
      <c r="C155" s="7">
        <v>44348</v>
      </c>
      <c r="D155">
        <v>446</v>
      </c>
      <c r="E155" s="7">
        <v>44287</v>
      </c>
      <c r="F155" s="13">
        <v>93951.24</v>
      </c>
      <c r="G155" s="1">
        <v>93951.24</v>
      </c>
      <c r="H155">
        <v>7.1428569999999997E-2</v>
      </c>
      <c r="I155" s="1">
        <v>559.23</v>
      </c>
      <c r="J155" s="1">
        <v>581952.06999999995</v>
      </c>
      <c r="K155" s="1">
        <v>0</v>
      </c>
      <c r="L155" s="1">
        <v>0</v>
      </c>
      <c r="M155" s="1">
        <v>-559.23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2503.17</v>
      </c>
      <c r="U155" s="1">
        <v>0</v>
      </c>
      <c r="V155" t="s">
        <v>118</v>
      </c>
      <c r="W155" s="11" t="s">
        <v>119</v>
      </c>
      <c r="X155">
        <v>16</v>
      </c>
      <c r="Y155" t="s">
        <v>109</v>
      </c>
      <c r="Z155" t="s">
        <v>120</v>
      </c>
      <c r="AA155" s="1">
        <v>0</v>
      </c>
      <c r="AB155" s="1">
        <v>-5418.09</v>
      </c>
      <c r="AC155" t="s">
        <v>45</v>
      </c>
      <c r="AD155" s="1">
        <v>0</v>
      </c>
      <c r="AE155" s="1">
        <v>0</v>
      </c>
      <c r="AF155" s="1">
        <v>0</v>
      </c>
      <c r="AG155" s="1">
        <v>93951.24</v>
      </c>
      <c r="AH155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8">
        <f t="shared" si="8"/>
        <v>2503.17</v>
      </c>
      <c r="AQ155" s="9">
        <f t="shared" si="9"/>
        <v>0</v>
      </c>
      <c r="AR155" s="3">
        <f t="shared" si="10"/>
        <v>581952.06999999995</v>
      </c>
      <c r="AS155" s="10">
        <f t="shared" si="11"/>
        <v>2503.17</v>
      </c>
    </row>
    <row r="156" spans="1:45" x14ac:dyDescent="0.25">
      <c r="A156">
        <v>1</v>
      </c>
      <c r="B156" s="7">
        <v>43952</v>
      </c>
      <c r="C156" s="7">
        <v>44348</v>
      </c>
      <c r="D156">
        <v>446</v>
      </c>
      <c r="E156" s="7">
        <v>44317</v>
      </c>
      <c r="F156" s="13">
        <v>88533.15</v>
      </c>
      <c r="G156" s="1">
        <v>88533.15</v>
      </c>
      <c r="H156">
        <v>7.1428569999999997E-2</v>
      </c>
      <c r="I156" s="1">
        <v>526.98</v>
      </c>
      <c r="J156" s="1">
        <v>584455.24</v>
      </c>
      <c r="K156" s="1">
        <v>0</v>
      </c>
      <c r="L156" s="1">
        <v>0</v>
      </c>
      <c r="M156" s="1">
        <v>-526.98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2503.17</v>
      </c>
      <c r="U156" s="1">
        <v>0</v>
      </c>
      <c r="V156" t="s">
        <v>118</v>
      </c>
      <c r="W156" s="11" t="s">
        <v>119</v>
      </c>
      <c r="X156">
        <v>16</v>
      </c>
      <c r="Y156" t="s">
        <v>109</v>
      </c>
      <c r="Z156" t="s">
        <v>120</v>
      </c>
      <c r="AA156" s="1">
        <v>0</v>
      </c>
      <c r="AB156" s="1">
        <v>0</v>
      </c>
      <c r="AC156" t="s">
        <v>45</v>
      </c>
      <c r="AD156" s="1">
        <v>0</v>
      </c>
      <c r="AE156" s="1">
        <v>0</v>
      </c>
      <c r="AF156" s="1">
        <v>0</v>
      </c>
      <c r="AG156" s="1">
        <v>88533.15</v>
      </c>
      <c r="AH156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8">
        <f t="shared" si="8"/>
        <v>2503.17</v>
      </c>
      <c r="AQ156" s="9">
        <f t="shared" si="9"/>
        <v>0</v>
      </c>
      <c r="AR156" s="3">
        <f t="shared" si="10"/>
        <v>584455.24</v>
      </c>
      <c r="AS156" s="10">
        <f t="shared" si="11"/>
        <v>2503.17</v>
      </c>
    </row>
    <row r="157" spans="1:45" x14ac:dyDescent="0.25">
      <c r="A157">
        <v>1</v>
      </c>
      <c r="B157" s="7">
        <v>43952</v>
      </c>
      <c r="C157" s="7">
        <v>44348</v>
      </c>
      <c r="D157">
        <v>446</v>
      </c>
      <c r="E157" s="7">
        <v>44348</v>
      </c>
      <c r="F157" s="13">
        <v>88533.15</v>
      </c>
      <c r="G157" s="1">
        <v>88533.15</v>
      </c>
      <c r="H157">
        <v>7.1428569999999997E-2</v>
      </c>
      <c r="I157" s="1">
        <v>526.98</v>
      </c>
      <c r="J157" s="1">
        <v>586958.41</v>
      </c>
      <c r="K157" s="1">
        <v>0</v>
      </c>
      <c r="L157" s="1">
        <v>0</v>
      </c>
      <c r="M157" s="1">
        <v>-526.98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2503.17</v>
      </c>
      <c r="U157" s="1">
        <v>0</v>
      </c>
      <c r="V157" t="s">
        <v>118</v>
      </c>
      <c r="W157" s="11" t="s">
        <v>119</v>
      </c>
      <c r="X157">
        <v>16</v>
      </c>
      <c r="Y157" t="s">
        <v>109</v>
      </c>
      <c r="Z157" t="s">
        <v>120</v>
      </c>
      <c r="AA157" s="1">
        <v>0</v>
      </c>
      <c r="AB157" s="1">
        <v>0</v>
      </c>
      <c r="AC157" t="s">
        <v>45</v>
      </c>
      <c r="AD157" s="1">
        <v>0</v>
      </c>
      <c r="AE157" s="1">
        <v>0</v>
      </c>
      <c r="AF157" s="1">
        <v>0</v>
      </c>
      <c r="AG157" s="1">
        <v>88533.15</v>
      </c>
      <c r="AH157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8">
        <f t="shared" si="8"/>
        <v>2503.17</v>
      </c>
      <c r="AQ157" s="9">
        <f t="shared" si="9"/>
        <v>0</v>
      </c>
      <c r="AR157" s="3">
        <f t="shared" si="10"/>
        <v>586958.41</v>
      </c>
      <c r="AS157" s="10">
        <f t="shared" si="11"/>
        <v>2503.17</v>
      </c>
    </row>
    <row r="158" spans="1:45" x14ac:dyDescent="0.25">
      <c r="A158">
        <v>1</v>
      </c>
      <c r="B158" s="7">
        <v>43952</v>
      </c>
      <c r="C158" s="7">
        <v>44348</v>
      </c>
      <c r="D158">
        <v>447</v>
      </c>
      <c r="E158" s="7">
        <v>44197</v>
      </c>
      <c r="F158" s="13">
        <v>57716.71</v>
      </c>
      <c r="G158" s="1">
        <v>57716.71</v>
      </c>
      <c r="H158">
        <v>0.1</v>
      </c>
      <c r="I158" s="1">
        <v>480.97</v>
      </c>
      <c r="J158" s="1">
        <v>-112549.79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3366.33</v>
      </c>
      <c r="U158" s="1">
        <v>0</v>
      </c>
      <c r="V158" t="s">
        <v>121</v>
      </c>
      <c r="W158" s="11" t="s">
        <v>122</v>
      </c>
      <c r="X158">
        <v>16</v>
      </c>
      <c r="Y158" t="s">
        <v>109</v>
      </c>
      <c r="Z158" t="s">
        <v>123</v>
      </c>
      <c r="AA158" s="1">
        <v>0</v>
      </c>
      <c r="AB158" s="1">
        <v>0</v>
      </c>
      <c r="AC158" t="s">
        <v>45</v>
      </c>
      <c r="AD158" s="1">
        <v>0</v>
      </c>
      <c r="AE158" s="1">
        <v>0</v>
      </c>
      <c r="AF158" s="1">
        <v>0</v>
      </c>
      <c r="AG158" s="1">
        <v>57716.71</v>
      </c>
      <c r="AH158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480.97</v>
      </c>
      <c r="AP158" s="8">
        <f t="shared" si="8"/>
        <v>3847.3</v>
      </c>
      <c r="AQ158" s="9">
        <f t="shared" si="9"/>
        <v>0</v>
      </c>
      <c r="AR158" s="3">
        <f t="shared" si="10"/>
        <v>-112549.79</v>
      </c>
      <c r="AS158" s="10">
        <f t="shared" si="11"/>
        <v>3847.3</v>
      </c>
    </row>
    <row r="159" spans="1:45" x14ac:dyDescent="0.25">
      <c r="A159">
        <v>1</v>
      </c>
      <c r="B159" s="7">
        <v>43952</v>
      </c>
      <c r="C159" s="7">
        <v>44348</v>
      </c>
      <c r="D159">
        <v>447</v>
      </c>
      <c r="E159" s="7">
        <v>44228</v>
      </c>
      <c r="F159" s="13">
        <v>57716.71</v>
      </c>
      <c r="G159" s="1">
        <v>57716.71</v>
      </c>
      <c r="H159">
        <v>0.1</v>
      </c>
      <c r="I159" s="1">
        <v>480.97</v>
      </c>
      <c r="J159" s="1">
        <v>-108702.49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3366.33</v>
      </c>
      <c r="U159" s="1">
        <v>0</v>
      </c>
      <c r="V159" t="s">
        <v>121</v>
      </c>
      <c r="W159" s="11" t="s">
        <v>122</v>
      </c>
      <c r="X159">
        <v>16</v>
      </c>
      <c r="Y159" t="s">
        <v>109</v>
      </c>
      <c r="Z159" t="s">
        <v>123</v>
      </c>
      <c r="AA159" s="1">
        <v>0</v>
      </c>
      <c r="AB159" s="1">
        <v>0</v>
      </c>
      <c r="AC159" t="s">
        <v>45</v>
      </c>
      <c r="AD159" s="1">
        <v>0</v>
      </c>
      <c r="AE159" s="1">
        <v>0</v>
      </c>
      <c r="AF159" s="1">
        <v>0</v>
      </c>
      <c r="AG159" s="1">
        <v>57716.71</v>
      </c>
      <c r="AH159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480.97</v>
      </c>
      <c r="AP159" s="8">
        <f t="shared" si="8"/>
        <v>3847.3</v>
      </c>
      <c r="AQ159" s="9">
        <f t="shared" si="9"/>
        <v>0</v>
      </c>
      <c r="AR159" s="3">
        <f t="shared" si="10"/>
        <v>-108702.49</v>
      </c>
      <c r="AS159" s="10">
        <f t="shared" si="11"/>
        <v>3847.3</v>
      </c>
    </row>
    <row r="160" spans="1:45" x14ac:dyDescent="0.25">
      <c r="A160">
        <v>1</v>
      </c>
      <c r="B160" s="7">
        <v>43952</v>
      </c>
      <c r="C160" s="7">
        <v>44348</v>
      </c>
      <c r="D160">
        <v>447</v>
      </c>
      <c r="E160" s="7">
        <v>44256</v>
      </c>
      <c r="F160" s="13">
        <v>57716.71</v>
      </c>
      <c r="G160" s="1">
        <v>57716.71</v>
      </c>
      <c r="H160">
        <v>0.1</v>
      </c>
      <c r="I160" s="1">
        <v>480.97</v>
      </c>
      <c r="J160" s="1">
        <v>-104855.19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3366.33</v>
      </c>
      <c r="U160" s="1">
        <v>0</v>
      </c>
      <c r="V160" t="s">
        <v>121</v>
      </c>
      <c r="W160" s="11" t="s">
        <v>122</v>
      </c>
      <c r="X160">
        <v>16</v>
      </c>
      <c r="Y160" t="s">
        <v>109</v>
      </c>
      <c r="Z160" t="s">
        <v>123</v>
      </c>
      <c r="AA160" s="1">
        <v>0</v>
      </c>
      <c r="AB160" s="1">
        <v>0</v>
      </c>
      <c r="AC160" t="s">
        <v>45</v>
      </c>
      <c r="AD160" s="1">
        <v>0</v>
      </c>
      <c r="AE160" s="1">
        <v>0</v>
      </c>
      <c r="AF160" s="1">
        <v>0</v>
      </c>
      <c r="AG160" s="1">
        <v>57716.71</v>
      </c>
      <c r="AH160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480.97</v>
      </c>
      <c r="AP160" s="8">
        <f t="shared" si="8"/>
        <v>3847.3</v>
      </c>
      <c r="AQ160" s="9">
        <f t="shared" si="9"/>
        <v>0</v>
      </c>
      <c r="AR160" s="3">
        <f t="shared" si="10"/>
        <v>-104855.19</v>
      </c>
      <c r="AS160" s="10">
        <f t="shared" si="11"/>
        <v>3847.3</v>
      </c>
    </row>
    <row r="161" spans="1:45" x14ac:dyDescent="0.25">
      <c r="A161">
        <v>1</v>
      </c>
      <c r="B161" s="7">
        <v>43952</v>
      </c>
      <c r="C161" s="7">
        <v>44348</v>
      </c>
      <c r="D161">
        <v>447</v>
      </c>
      <c r="E161" s="7">
        <v>44287</v>
      </c>
      <c r="F161" s="13">
        <v>57716.71</v>
      </c>
      <c r="G161" s="1">
        <v>57716.71</v>
      </c>
      <c r="H161">
        <v>0.1</v>
      </c>
      <c r="I161" s="1">
        <v>480.97</v>
      </c>
      <c r="J161" s="1">
        <v>-101007.89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3366.33</v>
      </c>
      <c r="U161" s="1">
        <v>0</v>
      </c>
      <c r="V161" t="s">
        <v>121</v>
      </c>
      <c r="W161" s="11" t="s">
        <v>122</v>
      </c>
      <c r="X161">
        <v>16</v>
      </c>
      <c r="Y161" t="s">
        <v>109</v>
      </c>
      <c r="Z161" t="s">
        <v>123</v>
      </c>
      <c r="AA161" s="1">
        <v>0</v>
      </c>
      <c r="AB161" s="1">
        <v>0</v>
      </c>
      <c r="AC161" t="s">
        <v>45</v>
      </c>
      <c r="AD161" s="1">
        <v>0</v>
      </c>
      <c r="AE161" s="1">
        <v>0</v>
      </c>
      <c r="AF161" s="1">
        <v>0</v>
      </c>
      <c r="AG161" s="1">
        <v>57716.71</v>
      </c>
      <c r="AH16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480.97</v>
      </c>
      <c r="AP161" s="8">
        <f t="shared" si="8"/>
        <v>3847.3</v>
      </c>
      <c r="AQ161" s="9">
        <f t="shared" si="9"/>
        <v>0</v>
      </c>
      <c r="AR161" s="3">
        <f t="shared" si="10"/>
        <v>-101007.89</v>
      </c>
      <c r="AS161" s="10">
        <f t="shared" si="11"/>
        <v>3847.3</v>
      </c>
    </row>
    <row r="162" spans="1:45" x14ac:dyDescent="0.25">
      <c r="A162">
        <v>1</v>
      </c>
      <c r="B162" s="7">
        <v>43952</v>
      </c>
      <c r="C162" s="7">
        <v>44348</v>
      </c>
      <c r="D162">
        <v>447</v>
      </c>
      <c r="E162" s="7">
        <v>44317</v>
      </c>
      <c r="F162" s="13">
        <v>57716.71</v>
      </c>
      <c r="G162" s="1">
        <v>57716.71</v>
      </c>
      <c r="H162">
        <v>0.1</v>
      </c>
      <c r="I162" s="1">
        <v>480.97</v>
      </c>
      <c r="J162" s="1">
        <v>-97160.59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3366.33</v>
      </c>
      <c r="U162" s="1">
        <v>0</v>
      </c>
      <c r="V162" t="s">
        <v>121</v>
      </c>
      <c r="W162" s="11" t="s">
        <v>122</v>
      </c>
      <c r="X162">
        <v>16</v>
      </c>
      <c r="Y162" t="s">
        <v>109</v>
      </c>
      <c r="Z162" t="s">
        <v>123</v>
      </c>
      <c r="AA162" s="1">
        <v>0</v>
      </c>
      <c r="AB162" s="1">
        <v>0</v>
      </c>
      <c r="AC162" t="s">
        <v>45</v>
      </c>
      <c r="AD162" s="1">
        <v>0</v>
      </c>
      <c r="AE162" s="1">
        <v>0</v>
      </c>
      <c r="AF162" s="1">
        <v>0</v>
      </c>
      <c r="AG162" s="1">
        <v>57716.71</v>
      </c>
      <c r="AH162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480.97</v>
      </c>
      <c r="AP162" s="8">
        <f t="shared" si="8"/>
        <v>3847.3</v>
      </c>
      <c r="AQ162" s="9">
        <f t="shared" si="9"/>
        <v>0</v>
      </c>
      <c r="AR162" s="3">
        <f t="shared" si="10"/>
        <v>-97160.59</v>
      </c>
      <c r="AS162" s="10">
        <f t="shared" si="11"/>
        <v>3847.3</v>
      </c>
    </row>
    <row r="163" spans="1:45" x14ac:dyDescent="0.25">
      <c r="A163">
        <v>1</v>
      </c>
      <c r="B163" s="7">
        <v>43952</v>
      </c>
      <c r="C163" s="7">
        <v>44348</v>
      </c>
      <c r="D163">
        <v>447</v>
      </c>
      <c r="E163" s="7">
        <v>44348</v>
      </c>
      <c r="F163" s="13">
        <v>57716.71</v>
      </c>
      <c r="G163" s="1">
        <v>57716.71</v>
      </c>
      <c r="H163">
        <v>0.1</v>
      </c>
      <c r="I163" s="1">
        <v>480.97</v>
      </c>
      <c r="J163" s="1">
        <v>-93313.29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3366.33</v>
      </c>
      <c r="U163" s="1">
        <v>0</v>
      </c>
      <c r="V163" t="s">
        <v>121</v>
      </c>
      <c r="W163" s="11" t="s">
        <v>122</v>
      </c>
      <c r="X163">
        <v>16</v>
      </c>
      <c r="Y163" t="s">
        <v>109</v>
      </c>
      <c r="Z163" t="s">
        <v>123</v>
      </c>
      <c r="AA163" s="1">
        <v>0</v>
      </c>
      <c r="AB163" s="1">
        <v>0</v>
      </c>
      <c r="AC163" t="s">
        <v>45</v>
      </c>
      <c r="AD163" s="1">
        <v>0</v>
      </c>
      <c r="AE163" s="1">
        <v>0</v>
      </c>
      <c r="AF163" s="1">
        <v>0</v>
      </c>
      <c r="AG163" s="1">
        <v>57716.71</v>
      </c>
      <c r="AH163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480.97</v>
      </c>
      <c r="AP163" s="8">
        <f t="shared" si="8"/>
        <v>3847.3</v>
      </c>
      <c r="AQ163" s="9">
        <f t="shared" si="9"/>
        <v>0</v>
      </c>
      <c r="AR163" s="3">
        <f t="shared" si="10"/>
        <v>-93313.29</v>
      </c>
      <c r="AS163" s="10">
        <f t="shared" si="11"/>
        <v>3847.3</v>
      </c>
    </row>
    <row r="164" spans="1:45" x14ac:dyDescent="0.25">
      <c r="A164">
        <v>1</v>
      </c>
      <c r="B164" s="7">
        <v>43952</v>
      </c>
      <c r="C164" s="7">
        <v>44348</v>
      </c>
      <c r="D164">
        <v>448</v>
      </c>
      <c r="E164" s="7">
        <v>44197</v>
      </c>
      <c r="F164" s="13">
        <v>111291.03</v>
      </c>
      <c r="G164" s="1">
        <v>111291.03</v>
      </c>
      <c r="H164">
        <v>0.05</v>
      </c>
      <c r="I164" s="1">
        <v>463.71</v>
      </c>
      <c r="J164" s="1">
        <v>-79664.28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-834.66</v>
      </c>
      <c r="U164" s="1">
        <v>0</v>
      </c>
      <c r="V164" t="s">
        <v>124</v>
      </c>
      <c r="W164" s="11" t="s">
        <v>125</v>
      </c>
      <c r="X164">
        <v>16</v>
      </c>
      <c r="Y164" t="s">
        <v>109</v>
      </c>
      <c r="Z164" t="s">
        <v>126</v>
      </c>
      <c r="AA164" s="1">
        <v>0</v>
      </c>
      <c r="AB164" s="1">
        <v>0</v>
      </c>
      <c r="AC164" t="s">
        <v>45</v>
      </c>
      <c r="AD164" s="1">
        <v>0</v>
      </c>
      <c r="AE164" s="1">
        <v>0</v>
      </c>
      <c r="AF164" s="1">
        <v>0</v>
      </c>
      <c r="AG164" s="1">
        <v>111291.03</v>
      </c>
      <c r="AH164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463.71000000000004</v>
      </c>
      <c r="AP164" s="8">
        <f t="shared" si="8"/>
        <v>-370.95</v>
      </c>
      <c r="AQ164" s="9">
        <f t="shared" si="9"/>
        <v>0</v>
      </c>
      <c r="AR164" s="3">
        <f t="shared" si="10"/>
        <v>-79664.28</v>
      </c>
      <c r="AS164" s="10">
        <f t="shared" si="11"/>
        <v>-370.95</v>
      </c>
    </row>
    <row r="165" spans="1:45" x14ac:dyDescent="0.25">
      <c r="A165">
        <v>1</v>
      </c>
      <c r="B165" s="7">
        <v>43952</v>
      </c>
      <c r="C165" s="7">
        <v>44348</v>
      </c>
      <c r="D165">
        <v>448</v>
      </c>
      <c r="E165" s="7">
        <v>44228</v>
      </c>
      <c r="F165" s="13">
        <v>111291.03</v>
      </c>
      <c r="G165" s="1">
        <v>111291.03</v>
      </c>
      <c r="H165">
        <v>0.05</v>
      </c>
      <c r="I165" s="1">
        <v>463.71</v>
      </c>
      <c r="J165" s="1">
        <v>-80035.23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-834.66</v>
      </c>
      <c r="U165" s="1">
        <v>0</v>
      </c>
      <c r="V165" t="s">
        <v>124</v>
      </c>
      <c r="W165" s="11" t="s">
        <v>125</v>
      </c>
      <c r="X165">
        <v>16</v>
      </c>
      <c r="Y165" t="s">
        <v>109</v>
      </c>
      <c r="Z165" t="s">
        <v>126</v>
      </c>
      <c r="AA165" s="1">
        <v>0</v>
      </c>
      <c r="AB165" s="1">
        <v>0</v>
      </c>
      <c r="AC165" t="s">
        <v>45</v>
      </c>
      <c r="AD165" s="1">
        <v>0</v>
      </c>
      <c r="AE165" s="1">
        <v>0</v>
      </c>
      <c r="AF165" s="1">
        <v>0</v>
      </c>
      <c r="AG165" s="1">
        <v>111291.03</v>
      </c>
      <c r="AH165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463.71000000000004</v>
      </c>
      <c r="AP165" s="8">
        <f t="shared" si="8"/>
        <v>-370.95</v>
      </c>
      <c r="AQ165" s="9">
        <f t="shared" si="9"/>
        <v>0</v>
      </c>
      <c r="AR165" s="3">
        <f t="shared" si="10"/>
        <v>-80035.23</v>
      </c>
      <c r="AS165" s="10">
        <f t="shared" si="11"/>
        <v>-370.95</v>
      </c>
    </row>
    <row r="166" spans="1:45" x14ac:dyDescent="0.25">
      <c r="A166">
        <v>1</v>
      </c>
      <c r="B166" s="7">
        <v>43952</v>
      </c>
      <c r="C166" s="7">
        <v>44348</v>
      </c>
      <c r="D166">
        <v>448</v>
      </c>
      <c r="E166" s="7">
        <v>44256</v>
      </c>
      <c r="F166" s="13">
        <v>111291.03</v>
      </c>
      <c r="G166" s="1">
        <v>111291.03</v>
      </c>
      <c r="H166">
        <v>0.05</v>
      </c>
      <c r="I166" s="1">
        <v>463.71</v>
      </c>
      <c r="J166" s="1">
        <v>-80406.179999999993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-834.66</v>
      </c>
      <c r="U166" s="1">
        <v>0</v>
      </c>
      <c r="V166" t="s">
        <v>124</v>
      </c>
      <c r="W166" s="11" t="s">
        <v>125</v>
      </c>
      <c r="X166">
        <v>16</v>
      </c>
      <c r="Y166" t="s">
        <v>109</v>
      </c>
      <c r="Z166" t="s">
        <v>126</v>
      </c>
      <c r="AA166" s="1">
        <v>0</v>
      </c>
      <c r="AB166" s="1">
        <v>0</v>
      </c>
      <c r="AC166" t="s">
        <v>45</v>
      </c>
      <c r="AD166" s="1">
        <v>0</v>
      </c>
      <c r="AE166" s="1">
        <v>0</v>
      </c>
      <c r="AF166" s="1">
        <v>0</v>
      </c>
      <c r="AG166" s="1">
        <v>111291.03</v>
      </c>
      <c r="AH166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463.71000000000004</v>
      </c>
      <c r="AP166" s="8">
        <f t="shared" si="8"/>
        <v>-370.95</v>
      </c>
      <c r="AQ166" s="9">
        <f t="shared" si="9"/>
        <v>0</v>
      </c>
      <c r="AR166" s="3">
        <f t="shared" si="10"/>
        <v>-80406.179999999993</v>
      </c>
      <c r="AS166" s="10">
        <f t="shared" si="11"/>
        <v>-370.95</v>
      </c>
    </row>
    <row r="167" spans="1:45" x14ac:dyDescent="0.25">
      <c r="A167">
        <v>1</v>
      </c>
      <c r="B167" s="7">
        <v>43952</v>
      </c>
      <c r="C167" s="7">
        <v>44348</v>
      </c>
      <c r="D167">
        <v>448</v>
      </c>
      <c r="E167" s="7">
        <v>44287</v>
      </c>
      <c r="F167" s="13">
        <v>111291.03</v>
      </c>
      <c r="G167" s="1">
        <v>111291.03</v>
      </c>
      <c r="H167">
        <v>0.05</v>
      </c>
      <c r="I167" s="1">
        <v>463.71</v>
      </c>
      <c r="J167" s="1">
        <v>-80777.13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-834.66</v>
      </c>
      <c r="U167" s="1">
        <v>0</v>
      </c>
      <c r="V167" t="s">
        <v>124</v>
      </c>
      <c r="W167" s="11" t="s">
        <v>125</v>
      </c>
      <c r="X167">
        <v>16</v>
      </c>
      <c r="Y167" t="s">
        <v>109</v>
      </c>
      <c r="Z167" t="s">
        <v>126</v>
      </c>
      <c r="AA167" s="1">
        <v>0</v>
      </c>
      <c r="AB167" s="1">
        <v>0</v>
      </c>
      <c r="AC167" t="s">
        <v>45</v>
      </c>
      <c r="AD167" s="1">
        <v>0</v>
      </c>
      <c r="AE167" s="1">
        <v>0</v>
      </c>
      <c r="AF167" s="1">
        <v>0</v>
      </c>
      <c r="AG167" s="1">
        <v>111291.03</v>
      </c>
      <c r="AH167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463.71000000000004</v>
      </c>
      <c r="AP167" s="8">
        <f t="shared" si="8"/>
        <v>-370.95</v>
      </c>
      <c r="AQ167" s="9">
        <f t="shared" si="9"/>
        <v>0</v>
      </c>
      <c r="AR167" s="3">
        <f t="shared" si="10"/>
        <v>-80777.13</v>
      </c>
      <c r="AS167" s="10">
        <f t="shared" si="11"/>
        <v>-370.95</v>
      </c>
    </row>
    <row r="168" spans="1:45" x14ac:dyDescent="0.25">
      <c r="A168">
        <v>1</v>
      </c>
      <c r="B168" s="7">
        <v>43952</v>
      </c>
      <c r="C168" s="7">
        <v>44348</v>
      </c>
      <c r="D168">
        <v>448</v>
      </c>
      <c r="E168" s="7">
        <v>44317</v>
      </c>
      <c r="F168" s="13">
        <v>111291.03</v>
      </c>
      <c r="G168" s="1">
        <v>111291.03</v>
      </c>
      <c r="H168">
        <v>0.05</v>
      </c>
      <c r="I168" s="1">
        <v>463.71</v>
      </c>
      <c r="J168" s="1">
        <v>-81148.08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-834.66</v>
      </c>
      <c r="U168" s="1">
        <v>0</v>
      </c>
      <c r="V168" t="s">
        <v>124</v>
      </c>
      <c r="W168" s="11" t="s">
        <v>125</v>
      </c>
      <c r="X168">
        <v>16</v>
      </c>
      <c r="Y168" t="s">
        <v>109</v>
      </c>
      <c r="Z168" t="s">
        <v>126</v>
      </c>
      <c r="AA168" s="1">
        <v>0</v>
      </c>
      <c r="AB168" s="1">
        <v>0</v>
      </c>
      <c r="AC168" t="s">
        <v>45</v>
      </c>
      <c r="AD168" s="1">
        <v>0</v>
      </c>
      <c r="AE168" s="1">
        <v>0</v>
      </c>
      <c r="AF168" s="1">
        <v>0</v>
      </c>
      <c r="AG168" s="1">
        <v>111291.03</v>
      </c>
      <c r="AH168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463.71000000000004</v>
      </c>
      <c r="AP168" s="8">
        <f t="shared" si="8"/>
        <v>-370.95</v>
      </c>
      <c r="AQ168" s="9">
        <f t="shared" si="9"/>
        <v>0</v>
      </c>
      <c r="AR168" s="3">
        <f t="shared" si="10"/>
        <v>-81148.08</v>
      </c>
      <c r="AS168" s="10">
        <f t="shared" si="11"/>
        <v>-370.95</v>
      </c>
    </row>
    <row r="169" spans="1:45" x14ac:dyDescent="0.25">
      <c r="A169">
        <v>1</v>
      </c>
      <c r="B169" s="7">
        <v>43952</v>
      </c>
      <c r="C169" s="7">
        <v>44348</v>
      </c>
      <c r="D169">
        <v>448</v>
      </c>
      <c r="E169" s="7">
        <v>44348</v>
      </c>
      <c r="F169" s="13">
        <v>111291.03</v>
      </c>
      <c r="G169" s="1">
        <v>111291.03</v>
      </c>
      <c r="H169">
        <v>0.05</v>
      </c>
      <c r="I169" s="1">
        <v>463.71</v>
      </c>
      <c r="J169" s="1">
        <v>-81519.03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-834.66</v>
      </c>
      <c r="U169" s="1">
        <v>0</v>
      </c>
      <c r="V169" t="s">
        <v>124</v>
      </c>
      <c r="W169" s="11" t="s">
        <v>125</v>
      </c>
      <c r="X169">
        <v>16</v>
      </c>
      <c r="Y169" t="s">
        <v>109</v>
      </c>
      <c r="Z169" t="s">
        <v>126</v>
      </c>
      <c r="AA169" s="1">
        <v>0</v>
      </c>
      <c r="AB169" s="1">
        <v>0</v>
      </c>
      <c r="AC169" t="s">
        <v>45</v>
      </c>
      <c r="AD169" s="1">
        <v>0</v>
      </c>
      <c r="AE169" s="1">
        <v>0</v>
      </c>
      <c r="AF169" s="1">
        <v>0</v>
      </c>
      <c r="AG169" s="1">
        <v>111291.03</v>
      </c>
      <c r="AH169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463.71000000000004</v>
      </c>
      <c r="AP169" s="8">
        <f t="shared" si="8"/>
        <v>-370.95</v>
      </c>
      <c r="AQ169" s="9">
        <f t="shared" si="9"/>
        <v>0</v>
      </c>
      <c r="AR169" s="3">
        <f t="shared" si="10"/>
        <v>-81519.03</v>
      </c>
      <c r="AS169" s="10">
        <f t="shared" si="11"/>
        <v>-370.95</v>
      </c>
    </row>
    <row r="170" spans="1:45" x14ac:dyDescent="0.25">
      <c r="A170">
        <v>1</v>
      </c>
      <c r="B170" s="7">
        <v>43952</v>
      </c>
      <c r="C170" s="7">
        <v>44348</v>
      </c>
      <c r="D170">
        <v>449</v>
      </c>
      <c r="E170" s="7">
        <v>44197</v>
      </c>
      <c r="F170" s="13">
        <v>793435.3</v>
      </c>
      <c r="G170" s="1">
        <v>793435.3</v>
      </c>
      <c r="H170">
        <v>0.1</v>
      </c>
      <c r="I170" s="1">
        <v>6611.96</v>
      </c>
      <c r="J170" s="1">
        <v>-51961.48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-1814.33</v>
      </c>
      <c r="U170" s="1">
        <v>0</v>
      </c>
      <c r="V170" t="s">
        <v>127</v>
      </c>
      <c r="W170" s="11" t="s">
        <v>128</v>
      </c>
      <c r="X170">
        <v>16</v>
      </c>
      <c r="Y170" t="s">
        <v>109</v>
      </c>
      <c r="Z170" t="s">
        <v>129</v>
      </c>
      <c r="AA170" s="1">
        <v>0</v>
      </c>
      <c r="AB170" s="1">
        <v>0</v>
      </c>
      <c r="AC170" t="s">
        <v>45</v>
      </c>
      <c r="AD170" s="1">
        <v>0</v>
      </c>
      <c r="AE170" s="1">
        <v>0</v>
      </c>
      <c r="AF170" s="1">
        <v>0</v>
      </c>
      <c r="AG170" s="1">
        <v>793435.3</v>
      </c>
      <c r="AH170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6611.96</v>
      </c>
      <c r="AP170" s="8">
        <f t="shared" si="8"/>
        <v>4797.63</v>
      </c>
      <c r="AQ170" s="9">
        <f t="shared" si="9"/>
        <v>0</v>
      </c>
      <c r="AR170" s="3">
        <f t="shared" si="10"/>
        <v>-51961.48</v>
      </c>
      <c r="AS170" s="10">
        <f t="shared" si="11"/>
        <v>4797.63</v>
      </c>
    </row>
    <row r="171" spans="1:45" x14ac:dyDescent="0.25">
      <c r="A171">
        <v>1</v>
      </c>
      <c r="B171" s="7">
        <v>43952</v>
      </c>
      <c r="C171" s="7">
        <v>44348</v>
      </c>
      <c r="D171">
        <v>449</v>
      </c>
      <c r="E171" s="7">
        <v>44228</v>
      </c>
      <c r="F171" s="13">
        <v>796257.98</v>
      </c>
      <c r="G171" s="1">
        <v>796257.98</v>
      </c>
      <c r="H171">
        <v>0.1</v>
      </c>
      <c r="I171" s="1">
        <v>6635.48</v>
      </c>
      <c r="J171" s="1">
        <v>-47140.33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-1814.33</v>
      </c>
      <c r="U171" s="1">
        <v>0</v>
      </c>
      <c r="V171" t="s">
        <v>127</v>
      </c>
      <c r="W171" s="11" t="s">
        <v>128</v>
      </c>
      <c r="X171">
        <v>16</v>
      </c>
      <c r="Y171" t="s">
        <v>109</v>
      </c>
      <c r="Z171" t="s">
        <v>129</v>
      </c>
      <c r="AA171" s="1">
        <v>0</v>
      </c>
      <c r="AB171" s="1">
        <v>0</v>
      </c>
      <c r="AC171" t="s">
        <v>45</v>
      </c>
      <c r="AD171" s="1">
        <v>0</v>
      </c>
      <c r="AE171" s="1">
        <v>0</v>
      </c>
      <c r="AF171" s="1">
        <v>0</v>
      </c>
      <c r="AG171" s="1">
        <v>796257.98</v>
      </c>
      <c r="AH17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6635.4800000000005</v>
      </c>
      <c r="AP171" s="8">
        <f t="shared" si="8"/>
        <v>4821.1499999999996</v>
      </c>
      <c r="AQ171" s="9">
        <f t="shared" si="9"/>
        <v>0</v>
      </c>
      <c r="AR171" s="3">
        <f t="shared" si="10"/>
        <v>-47140.33</v>
      </c>
      <c r="AS171" s="10">
        <f t="shared" si="11"/>
        <v>4821.1499999999996</v>
      </c>
    </row>
    <row r="172" spans="1:45" x14ac:dyDescent="0.25">
      <c r="A172">
        <v>1</v>
      </c>
      <c r="B172" s="7">
        <v>43952</v>
      </c>
      <c r="C172" s="7">
        <v>44348</v>
      </c>
      <c r="D172">
        <v>449</v>
      </c>
      <c r="E172" s="7">
        <v>44256</v>
      </c>
      <c r="F172" s="13">
        <v>797028.82</v>
      </c>
      <c r="G172" s="1">
        <v>797028.82</v>
      </c>
      <c r="H172">
        <v>0.1</v>
      </c>
      <c r="I172" s="1">
        <v>6641.91</v>
      </c>
      <c r="J172" s="1">
        <v>-42312.75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-1814.33</v>
      </c>
      <c r="U172" s="1">
        <v>0</v>
      </c>
      <c r="V172" t="s">
        <v>127</v>
      </c>
      <c r="W172" s="11" t="s">
        <v>128</v>
      </c>
      <c r="X172">
        <v>16</v>
      </c>
      <c r="Y172" t="s">
        <v>109</v>
      </c>
      <c r="Z172" t="s">
        <v>129</v>
      </c>
      <c r="AA172" s="1">
        <v>0</v>
      </c>
      <c r="AB172" s="1">
        <v>0</v>
      </c>
      <c r="AC172" t="s">
        <v>45</v>
      </c>
      <c r="AD172" s="1">
        <v>0</v>
      </c>
      <c r="AE172" s="1">
        <v>0</v>
      </c>
      <c r="AF172" s="1">
        <v>0</v>
      </c>
      <c r="AG172" s="1">
        <v>797028.82</v>
      </c>
      <c r="AH172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6641.91</v>
      </c>
      <c r="AP172" s="8">
        <f t="shared" si="8"/>
        <v>4827.58</v>
      </c>
      <c r="AQ172" s="9">
        <f t="shared" si="9"/>
        <v>0</v>
      </c>
      <c r="AR172" s="3">
        <f t="shared" si="10"/>
        <v>-42312.75</v>
      </c>
      <c r="AS172" s="10">
        <f t="shared" si="11"/>
        <v>4827.58</v>
      </c>
    </row>
    <row r="173" spans="1:45" x14ac:dyDescent="0.25">
      <c r="A173">
        <v>1</v>
      </c>
      <c r="B173" s="7">
        <v>43952</v>
      </c>
      <c r="C173" s="7">
        <v>44348</v>
      </c>
      <c r="D173">
        <v>449</v>
      </c>
      <c r="E173" s="7">
        <v>44287</v>
      </c>
      <c r="F173" s="13">
        <v>805764.78</v>
      </c>
      <c r="G173" s="1">
        <v>805764.78</v>
      </c>
      <c r="H173">
        <v>0.1</v>
      </c>
      <c r="I173" s="1">
        <v>6714.71</v>
      </c>
      <c r="J173" s="1">
        <v>-37412.370000000003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-1814.33</v>
      </c>
      <c r="U173" s="1">
        <v>0</v>
      </c>
      <c r="V173" t="s">
        <v>127</v>
      </c>
      <c r="W173" s="11" t="s">
        <v>128</v>
      </c>
      <c r="X173">
        <v>16</v>
      </c>
      <c r="Y173" t="s">
        <v>109</v>
      </c>
      <c r="Z173" t="s">
        <v>129</v>
      </c>
      <c r="AA173" s="1">
        <v>0</v>
      </c>
      <c r="AB173" s="1">
        <v>0</v>
      </c>
      <c r="AC173" t="s">
        <v>45</v>
      </c>
      <c r="AD173" s="1">
        <v>0</v>
      </c>
      <c r="AE173" s="1">
        <v>0</v>
      </c>
      <c r="AF173" s="1">
        <v>0</v>
      </c>
      <c r="AG173" s="1">
        <v>805764.78</v>
      </c>
      <c r="AH173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6714.71</v>
      </c>
      <c r="AP173" s="8">
        <f t="shared" si="8"/>
        <v>4900.38</v>
      </c>
      <c r="AQ173" s="9">
        <f t="shared" si="9"/>
        <v>0</v>
      </c>
      <c r="AR173" s="3">
        <f t="shared" si="10"/>
        <v>-37412.370000000003</v>
      </c>
      <c r="AS173" s="10">
        <f t="shared" si="11"/>
        <v>4900.38</v>
      </c>
    </row>
    <row r="174" spans="1:45" x14ac:dyDescent="0.25">
      <c r="A174">
        <v>1</v>
      </c>
      <c r="B174" s="7">
        <v>43952</v>
      </c>
      <c r="C174" s="7">
        <v>44348</v>
      </c>
      <c r="D174">
        <v>449</v>
      </c>
      <c r="E174" s="7">
        <v>44317</v>
      </c>
      <c r="F174" s="13">
        <v>806884.9</v>
      </c>
      <c r="G174" s="1">
        <v>806884.9</v>
      </c>
      <c r="H174">
        <v>0.1</v>
      </c>
      <c r="I174" s="1">
        <v>6724.04</v>
      </c>
      <c r="J174" s="1">
        <v>-32502.66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-1814.33</v>
      </c>
      <c r="U174" s="1">
        <v>0</v>
      </c>
      <c r="V174" t="s">
        <v>127</v>
      </c>
      <c r="W174" s="11" t="s">
        <v>128</v>
      </c>
      <c r="X174">
        <v>16</v>
      </c>
      <c r="Y174" t="s">
        <v>109</v>
      </c>
      <c r="Z174" t="s">
        <v>129</v>
      </c>
      <c r="AA174" s="1">
        <v>0</v>
      </c>
      <c r="AB174" s="1">
        <v>0</v>
      </c>
      <c r="AC174" t="s">
        <v>45</v>
      </c>
      <c r="AD174" s="1">
        <v>0</v>
      </c>
      <c r="AE174" s="1">
        <v>0</v>
      </c>
      <c r="AF174" s="1">
        <v>0</v>
      </c>
      <c r="AG174" s="1">
        <v>806884.9</v>
      </c>
      <c r="AH174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6724.04</v>
      </c>
      <c r="AP174" s="8">
        <f t="shared" si="8"/>
        <v>4909.71</v>
      </c>
      <c r="AQ174" s="9">
        <f t="shared" si="9"/>
        <v>0</v>
      </c>
      <c r="AR174" s="3">
        <f t="shared" si="10"/>
        <v>-32502.66</v>
      </c>
      <c r="AS174" s="10">
        <f t="shared" si="11"/>
        <v>4909.71</v>
      </c>
    </row>
    <row r="175" spans="1:45" x14ac:dyDescent="0.25">
      <c r="A175">
        <v>1</v>
      </c>
      <c r="B175" s="7">
        <v>43952</v>
      </c>
      <c r="C175" s="7">
        <v>44348</v>
      </c>
      <c r="D175">
        <v>449</v>
      </c>
      <c r="E175" s="7">
        <v>44348</v>
      </c>
      <c r="F175" s="13">
        <v>808842.34</v>
      </c>
      <c r="G175" s="1">
        <v>808842.34</v>
      </c>
      <c r="H175">
        <v>0.1</v>
      </c>
      <c r="I175" s="1">
        <v>6740.35</v>
      </c>
      <c r="J175" s="1">
        <v>-27576.639999999999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-1814.33</v>
      </c>
      <c r="U175" s="1">
        <v>0</v>
      </c>
      <c r="V175" t="s">
        <v>127</v>
      </c>
      <c r="W175" s="11" t="s">
        <v>128</v>
      </c>
      <c r="X175">
        <v>16</v>
      </c>
      <c r="Y175" t="s">
        <v>109</v>
      </c>
      <c r="Z175" t="s">
        <v>129</v>
      </c>
      <c r="AA175" s="1">
        <v>0</v>
      </c>
      <c r="AB175" s="1">
        <v>0</v>
      </c>
      <c r="AC175" t="s">
        <v>45</v>
      </c>
      <c r="AD175" s="1">
        <v>0</v>
      </c>
      <c r="AE175" s="1">
        <v>0</v>
      </c>
      <c r="AF175" s="1">
        <v>0</v>
      </c>
      <c r="AG175" s="1">
        <v>808842.34</v>
      </c>
      <c r="AH175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6740.35</v>
      </c>
      <c r="AP175" s="8">
        <f t="shared" si="8"/>
        <v>4926.0200000000004</v>
      </c>
      <c r="AQ175" s="9">
        <f t="shared" si="9"/>
        <v>0</v>
      </c>
      <c r="AR175" s="3">
        <f t="shared" si="10"/>
        <v>-27576.639999999999</v>
      </c>
      <c r="AS175" s="10">
        <f t="shared" si="11"/>
        <v>4926.0200000000004</v>
      </c>
    </row>
    <row r="176" spans="1:45" x14ac:dyDescent="0.25">
      <c r="A176">
        <v>1</v>
      </c>
      <c r="B176" s="7">
        <v>43952</v>
      </c>
      <c r="C176" s="7">
        <v>44348</v>
      </c>
      <c r="D176">
        <v>200419</v>
      </c>
      <c r="E176" s="7">
        <v>44197</v>
      </c>
      <c r="F176" s="13">
        <v>0</v>
      </c>
      <c r="G176" s="1">
        <v>0</v>
      </c>
      <c r="H176">
        <v>7.1428569999999997E-2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t="s">
        <v>130</v>
      </c>
      <c r="W176" s="11" t="s">
        <v>131</v>
      </c>
      <c r="X176">
        <v>16</v>
      </c>
      <c r="Y176" t="s">
        <v>109</v>
      </c>
      <c r="Z176" t="s">
        <v>132</v>
      </c>
      <c r="AA176" s="1">
        <v>0</v>
      </c>
      <c r="AB176" s="1">
        <v>0</v>
      </c>
      <c r="AC176" t="s">
        <v>45</v>
      </c>
      <c r="AD176" s="1">
        <v>0</v>
      </c>
      <c r="AE176" s="1">
        <v>0</v>
      </c>
      <c r="AF176" s="1">
        <v>0</v>
      </c>
      <c r="AG176" s="1">
        <v>0</v>
      </c>
      <c r="AH176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8">
        <f t="shared" si="8"/>
        <v>0</v>
      </c>
      <c r="AQ176" s="9">
        <f t="shared" si="9"/>
        <v>0</v>
      </c>
      <c r="AR176" s="3">
        <f t="shared" si="10"/>
        <v>0</v>
      </c>
      <c r="AS176" s="10">
        <f t="shared" si="11"/>
        <v>0</v>
      </c>
    </row>
    <row r="177" spans="1:45" x14ac:dyDescent="0.25">
      <c r="A177">
        <v>1</v>
      </c>
      <c r="B177" s="7">
        <v>43952</v>
      </c>
      <c r="C177" s="7">
        <v>44348</v>
      </c>
      <c r="D177">
        <v>200419</v>
      </c>
      <c r="E177" s="7">
        <v>44228</v>
      </c>
      <c r="F177" s="13">
        <v>0</v>
      </c>
      <c r="G177" s="1">
        <v>0</v>
      </c>
      <c r="H177">
        <v>7.1428569999999997E-2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t="s">
        <v>130</v>
      </c>
      <c r="W177" s="11" t="s">
        <v>131</v>
      </c>
      <c r="X177">
        <v>16</v>
      </c>
      <c r="Y177" t="s">
        <v>109</v>
      </c>
      <c r="Z177" t="s">
        <v>132</v>
      </c>
      <c r="AA177" s="1">
        <v>0</v>
      </c>
      <c r="AB177" s="1">
        <v>0</v>
      </c>
      <c r="AC177" t="s">
        <v>45</v>
      </c>
      <c r="AD177" s="1">
        <v>0</v>
      </c>
      <c r="AE177" s="1">
        <v>0</v>
      </c>
      <c r="AF177" s="1">
        <v>0</v>
      </c>
      <c r="AG177" s="1">
        <v>0</v>
      </c>
      <c r="AH177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8">
        <f t="shared" si="8"/>
        <v>0</v>
      </c>
      <c r="AQ177" s="9">
        <f t="shared" si="9"/>
        <v>0</v>
      </c>
      <c r="AR177" s="3">
        <f t="shared" si="10"/>
        <v>0</v>
      </c>
      <c r="AS177" s="10">
        <f t="shared" si="11"/>
        <v>0</v>
      </c>
    </row>
    <row r="178" spans="1:45" x14ac:dyDescent="0.25">
      <c r="A178">
        <v>1</v>
      </c>
      <c r="B178" s="7">
        <v>43952</v>
      </c>
      <c r="C178" s="7">
        <v>44348</v>
      </c>
      <c r="D178">
        <v>200419</v>
      </c>
      <c r="E178" s="7">
        <v>44256</v>
      </c>
      <c r="F178" s="13">
        <v>0</v>
      </c>
      <c r="G178" s="1">
        <v>0</v>
      </c>
      <c r="H178">
        <v>7.1428569999999997E-2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t="s">
        <v>130</v>
      </c>
      <c r="W178" s="11" t="s">
        <v>131</v>
      </c>
      <c r="X178">
        <v>16</v>
      </c>
      <c r="Y178" t="s">
        <v>109</v>
      </c>
      <c r="Z178" t="s">
        <v>132</v>
      </c>
      <c r="AA178" s="1">
        <v>0</v>
      </c>
      <c r="AB178" s="1">
        <v>0</v>
      </c>
      <c r="AC178" t="s">
        <v>45</v>
      </c>
      <c r="AD178" s="1">
        <v>0</v>
      </c>
      <c r="AE178" s="1">
        <v>0</v>
      </c>
      <c r="AF178" s="1">
        <v>0</v>
      </c>
      <c r="AG178" s="1">
        <v>0</v>
      </c>
      <c r="AH178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8">
        <f t="shared" si="8"/>
        <v>0</v>
      </c>
      <c r="AQ178" s="9">
        <f t="shared" si="9"/>
        <v>0</v>
      </c>
      <c r="AR178" s="3">
        <f t="shared" si="10"/>
        <v>0</v>
      </c>
      <c r="AS178" s="10">
        <f t="shared" si="11"/>
        <v>0</v>
      </c>
    </row>
    <row r="179" spans="1:45" x14ac:dyDescent="0.25">
      <c r="A179">
        <v>1</v>
      </c>
      <c r="B179" s="7">
        <v>43952</v>
      </c>
      <c r="C179" s="7">
        <v>44348</v>
      </c>
      <c r="D179">
        <v>200419</v>
      </c>
      <c r="E179" s="7">
        <v>44287</v>
      </c>
      <c r="F179" s="13">
        <v>0</v>
      </c>
      <c r="G179" s="1">
        <v>0</v>
      </c>
      <c r="H179">
        <v>7.1428569999999997E-2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t="s">
        <v>130</v>
      </c>
      <c r="W179" s="11" t="s">
        <v>131</v>
      </c>
      <c r="X179">
        <v>16</v>
      </c>
      <c r="Y179" t="s">
        <v>109</v>
      </c>
      <c r="Z179" t="s">
        <v>132</v>
      </c>
      <c r="AA179" s="1">
        <v>0</v>
      </c>
      <c r="AB179" s="1">
        <v>0</v>
      </c>
      <c r="AC179" t="s">
        <v>45</v>
      </c>
      <c r="AD179" s="1">
        <v>0</v>
      </c>
      <c r="AE179" s="1">
        <v>0</v>
      </c>
      <c r="AF179" s="1">
        <v>0</v>
      </c>
      <c r="AG179" s="1">
        <v>0</v>
      </c>
      <c r="AH179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8">
        <f t="shared" si="8"/>
        <v>0</v>
      </c>
      <c r="AQ179" s="9">
        <f t="shared" si="9"/>
        <v>0</v>
      </c>
      <c r="AR179" s="3">
        <f t="shared" si="10"/>
        <v>0</v>
      </c>
      <c r="AS179" s="10">
        <f t="shared" si="11"/>
        <v>0</v>
      </c>
    </row>
    <row r="180" spans="1:45" x14ac:dyDescent="0.25">
      <c r="A180">
        <v>1</v>
      </c>
      <c r="B180" s="7">
        <v>43952</v>
      </c>
      <c r="C180" s="7">
        <v>44348</v>
      </c>
      <c r="D180">
        <v>200419</v>
      </c>
      <c r="E180" s="7">
        <v>44317</v>
      </c>
      <c r="F180" s="13">
        <v>0</v>
      </c>
      <c r="G180" s="1">
        <v>0</v>
      </c>
      <c r="H180">
        <v>7.1428569999999997E-2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t="s">
        <v>130</v>
      </c>
      <c r="W180" s="11" t="s">
        <v>131</v>
      </c>
      <c r="X180">
        <v>16</v>
      </c>
      <c r="Y180" t="s">
        <v>109</v>
      </c>
      <c r="Z180" t="s">
        <v>132</v>
      </c>
      <c r="AA180" s="1">
        <v>0</v>
      </c>
      <c r="AB180" s="1">
        <v>0</v>
      </c>
      <c r="AC180" t="s">
        <v>45</v>
      </c>
      <c r="AD180" s="1">
        <v>0</v>
      </c>
      <c r="AE180" s="1">
        <v>0</v>
      </c>
      <c r="AF180" s="1">
        <v>0</v>
      </c>
      <c r="AG180" s="1">
        <v>0</v>
      </c>
      <c r="AH180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8">
        <f t="shared" si="8"/>
        <v>0</v>
      </c>
      <c r="AQ180" s="9">
        <f t="shared" si="9"/>
        <v>0</v>
      </c>
      <c r="AR180" s="3">
        <f t="shared" si="10"/>
        <v>0</v>
      </c>
      <c r="AS180" s="10">
        <f t="shared" si="11"/>
        <v>0</v>
      </c>
    </row>
    <row r="181" spans="1:45" x14ac:dyDescent="0.25">
      <c r="A181">
        <v>1</v>
      </c>
      <c r="B181" s="7">
        <v>43952</v>
      </c>
      <c r="C181" s="7">
        <v>44348</v>
      </c>
      <c r="D181">
        <v>200419</v>
      </c>
      <c r="E181" s="7">
        <v>44348</v>
      </c>
      <c r="F181" s="13">
        <v>0</v>
      </c>
      <c r="G181" s="1">
        <v>0</v>
      </c>
      <c r="H181">
        <v>7.1428569999999997E-2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t="s">
        <v>130</v>
      </c>
      <c r="W181" s="11" t="s">
        <v>131</v>
      </c>
      <c r="X181">
        <v>16</v>
      </c>
      <c r="Y181" t="s">
        <v>109</v>
      </c>
      <c r="Z181" t="s">
        <v>132</v>
      </c>
      <c r="AA181" s="1">
        <v>0</v>
      </c>
      <c r="AB181" s="1">
        <v>0</v>
      </c>
      <c r="AC181" t="s">
        <v>45</v>
      </c>
      <c r="AD181" s="1">
        <v>0</v>
      </c>
      <c r="AE181" s="1">
        <v>0</v>
      </c>
      <c r="AF181" s="1">
        <v>0</v>
      </c>
      <c r="AG181" s="1">
        <v>0</v>
      </c>
      <c r="AH18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8">
        <f t="shared" si="8"/>
        <v>0</v>
      </c>
      <c r="AQ181" s="9">
        <f t="shared" si="9"/>
        <v>0</v>
      </c>
      <c r="AR181" s="3">
        <f t="shared" si="10"/>
        <v>0</v>
      </c>
      <c r="AS181" s="10">
        <f t="shared" si="11"/>
        <v>0</v>
      </c>
    </row>
    <row r="182" spans="1:45" x14ac:dyDescent="0.25">
      <c r="A182">
        <v>1</v>
      </c>
      <c r="B182" s="7">
        <v>43952</v>
      </c>
      <c r="C182" s="7">
        <v>44348</v>
      </c>
      <c r="D182">
        <v>450</v>
      </c>
      <c r="E182" s="7">
        <v>44197</v>
      </c>
      <c r="F182" s="13">
        <v>188562.35</v>
      </c>
      <c r="G182" s="1">
        <v>188562.35</v>
      </c>
      <c r="H182">
        <v>0.1</v>
      </c>
      <c r="I182" s="1">
        <v>1571.35</v>
      </c>
      <c r="J182" s="1">
        <v>80852.960000000006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1337.17</v>
      </c>
      <c r="U182" s="1">
        <v>0</v>
      </c>
      <c r="V182" t="s">
        <v>133</v>
      </c>
      <c r="W182" s="11" t="s">
        <v>134</v>
      </c>
      <c r="X182">
        <v>16</v>
      </c>
      <c r="Y182" t="s">
        <v>109</v>
      </c>
      <c r="Z182" t="s">
        <v>132</v>
      </c>
      <c r="AA182" s="1">
        <v>0</v>
      </c>
      <c r="AB182" s="1">
        <v>0</v>
      </c>
      <c r="AC182" t="s">
        <v>45</v>
      </c>
      <c r="AD182" s="1">
        <v>0</v>
      </c>
      <c r="AE182" s="1">
        <v>0</v>
      </c>
      <c r="AF182" s="1">
        <v>0</v>
      </c>
      <c r="AG182" s="1">
        <v>188562.35</v>
      </c>
      <c r="AH182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1571.3500000000001</v>
      </c>
      <c r="AP182" s="8">
        <f t="shared" si="8"/>
        <v>2908.52</v>
      </c>
      <c r="AQ182" s="9">
        <f t="shared" si="9"/>
        <v>0</v>
      </c>
      <c r="AR182" s="3">
        <f t="shared" si="10"/>
        <v>80852.960000000006</v>
      </c>
      <c r="AS182" s="10">
        <f t="shared" si="11"/>
        <v>2908.52</v>
      </c>
    </row>
    <row r="183" spans="1:45" x14ac:dyDescent="0.25">
      <c r="A183">
        <v>1</v>
      </c>
      <c r="B183" s="7">
        <v>43952</v>
      </c>
      <c r="C183" s="7">
        <v>44348</v>
      </c>
      <c r="D183">
        <v>450</v>
      </c>
      <c r="E183" s="7">
        <v>44228</v>
      </c>
      <c r="F183" s="13">
        <v>188562.35</v>
      </c>
      <c r="G183" s="1">
        <v>188562.35</v>
      </c>
      <c r="H183">
        <v>0.1</v>
      </c>
      <c r="I183" s="1">
        <v>1571.35</v>
      </c>
      <c r="J183" s="1">
        <v>83761.48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1337.17</v>
      </c>
      <c r="U183" s="1">
        <v>0</v>
      </c>
      <c r="V183" t="s">
        <v>133</v>
      </c>
      <c r="W183" s="11" t="s">
        <v>134</v>
      </c>
      <c r="X183">
        <v>16</v>
      </c>
      <c r="Y183" t="s">
        <v>109</v>
      </c>
      <c r="Z183" t="s">
        <v>132</v>
      </c>
      <c r="AA183" s="1">
        <v>0</v>
      </c>
      <c r="AB183" s="1">
        <v>0</v>
      </c>
      <c r="AC183" t="s">
        <v>45</v>
      </c>
      <c r="AD183" s="1">
        <v>0</v>
      </c>
      <c r="AE183" s="1">
        <v>0</v>
      </c>
      <c r="AF183" s="1">
        <v>0</v>
      </c>
      <c r="AG183" s="1">
        <v>188562.35</v>
      </c>
      <c r="AH183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1571.3500000000001</v>
      </c>
      <c r="AP183" s="8">
        <f t="shared" si="8"/>
        <v>2908.52</v>
      </c>
      <c r="AQ183" s="9">
        <f t="shared" si="9"/>
        <v>0</v>
      </c>
      <c r="AR183" s="3">
        <f t="shared" si="10"/>
        <v>83761.48</v>
      </c>
      <c r="AS183" s="10">
        <f t="shared" si="11"/>
        <v>2908.52</v>
      </c>
    </row>
    <row r="184" spans="1:45" x14ac:dyDescent="0.25">
      <c r="A184">
        <v>1</v>
      </c>
      <c r="B184" s="7">
        <v>43952</v>
      </c>
      <c r="C184" s="7">
        <v>44348</v>
      </c>
      <c r="D184">
        <v>450</v>
      </c>
      <c r="E184" s="7">
        <v>44256</v>
      </c>
      <c r="F184" s="13">
        <v>188562.35</v>
      </c>
      <c r="G184" s="1">
        <v>188562.35</v>
      </c>
      <c r="H184">
        <v>0.1</v>
      </c>
      <c r="I184" s="1">
        <v>1571.35</v>
      </c>
      <c r="J184" s="1">
        <v>86670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1337.17</v>
      </c>
      <c r="U184" s="1">
        <v>0</v>
      </c>
      <c r="V184" t="s">
        <v>133</v>
      </c>
      <c r="W184" s="11" t="s">
        <v>134</v>
      </c>
      <c r="X184">
        <v>16</v>
      </c>
      <c r="Y184" t="s">
        <v>109</v>
      </c>
      <c r="Z184" t="s">
        <v>132</v>
      </c>
      <c r="AA184" s="1">
        <v>0</v>
      </c>
      <c r="AB184" s="1">
        <v>0</v>
      </c>
      <c r="AC184" t="s">
        <v>45</v>
      </c>
      <c r="AD184" s="1">
        <v>0</v>
      </c>
      <c r="AE184" s="1">
        <v>0</v>
      </c>
      <c r="AF184" s="1">
        <v>0</v>
      </c>
      <c r="AG184" s="1">
        <v>188562.35</v>
      </c>
      <c r="AH184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1571.3500000000001</v>
      </c>
      <c r="AP184" s="8">
        <f t="shared" si="8"/>
        <v>2908.52</v>
      </c>
      <c r="AQ184" s="9">
        <f t="shared" si="9"/>
        <v>0</v>
      </c>
      <c r="AR184" s="3">
        <f t="shared" si="10"/>
        <v>86670</v>
      </c>
      <c r="AS184" s="10">
        <f t="shared" si="11"/>
        <v>2908.52</v>
      </c>
    </row>
    <row r="185" spans="1:45" x14ac:dyDescent="0.25">
      <c r="A185">
        <v>1</v>
      </c>
      <c r="B185" s="7">
        <v>43952</v>
      </c>
      <c r="C185" s="7">
        <v>44348</v>
      </c>
      <c r="D185">
        <v>450</v>
      </c>
      <c r="E185" s="7">
        <v>44287</v>
      </c>
      <c r="F185" s="13">
        <v>188562.35</v>
      </c>
      <c r="G185" s="1">
        <v>188562.35</v>
      </c>
      <c r="H185">
        <v>0.1</v>
      </c>
      <c r="I185" s="1">
        <v>1571.35</v>
      </c>
      <c r="J185" s="1">
        <v>89578.52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1337.17</v>
      </c>
      <c r="U185" s="1">
        <v>0</v>
      </c>
      <c r="V185" t="s">
        <v>133</v>
      </c>
      <c r="W185" s="11" t="s">
        <v>134</v>
      </c>
      <c r="X185">
        <v>16</v>
      </c>
      <c r="Y185" t="s">
        <v>109</v>
      </c>
      <c r="Z185" t="s">
        <v>132</v>
      </c>
      <c r="AA185" s="1">
        <v>0</v>
      </c>
      <c r="AB185" s="1">
        <v>0</v>
      </c>
      <c r="AC185" t="s">
        <v>45</v>
      </c>
      <c r="AD185" s="1">
        <v>0</v>
      </c>
      <c r="AE185" s="1">
        <v>0</v>
      </c>
      <c r="AF185" s="1">
        <v>0</v>
      </c>
      <c r="AG185" s="1">
        <v>188562.35</v>
      </c>
      <c r="AH185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1571.3500000000001</v>
      </c>
      <c r="AP185" s="8">
        <f t="shared" si="8"/>
        <v>2908.52</v>
      </c>
      <c r="AQ185" s="9">
        <f t="shared" si="9"/>
        <v>0</v>
      </c>
      <c r="AR185" s="3">
        <f t="shared" si="10"/>
        <v>89578.52</v>
      </c>
      <c r="AS185" s="10">
        <f t="shared" si="11"/>
        <v>2908.52</v>
      </c>
    </row>
    <row r="186" spans="1:45" x14ac:dyDescent="0.25">
      <c r="A186">
        <v>1</v>
      </c>
      <c r="B186" s="7">
        <v>43952</v>
      </c>
      <c r="C186" s="7">
        <v>44348</v>
      </c>
      <c r="D186">
        <v>450</v>
      </c>
      <c r="E186" s="7">
        <v>44317</v>
      </c>
      <c r="F186" s="13">
        <v>188562.35</v>
      </c>
      <c r="G186" s="1">
        <v>188562.35</v>
      </c>
      <c r="H186">
        <v>0.1</v>
      </c>
      <c r="I186" s="1">
        <v>1571.35</v>
      </c>
      <c r="J186" s="1">
        <v>92487.039999999994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1337.17</v>
      </c>
      <c r="U186" s="1">
        <v>0</v>
      </c>
      <c r="V186" t="s">
        <v>133</v>
      </c>
      <c r="W186" s="11" t="s">
        <v>134</v>
      </c>
      <c r="X186">
        <v>16</v>
      </c>
      <c r="Y186" t="s">
        <v>109</v>
      </c>
      <c r="Z186" t="s">
        <v>132</v>
      </c>
      <c r="AA186" s="1">
        <v>0</v>
      </c>
      <c r="AB186" s="1">
        <v>0</v>
      </c>
      <c r="AC186" t="s">
        <v>45</v>
      </c>
      <c r="AD186" s="1">
        <v>0</v>
      </c>
      <c r="AE186" s="1">
        <v>0</v>
      </c>
      <c r="AF186" s="1">
        <v>0</v>
      </c>
      <c r="AG186" s="1">
        <v>188562.35</v>
      </c>
      <c r="AH186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1571.3500000000001</v>
      </c>
      <c r="AP186" s="8">
        <f t="shared" si="8"/>
        <v>2908.52</v>
      </c>
      <c r="AQ186" s="9">
        <f t="shared" si="9"/>
        <v>0</v>
      </c>
      <c r="AR186" s="3">
        <f t="shared" si="10"/>
        <v>92487.039999999994</v>
      </c>
      <c r="AS186" s="10">
        <f t="shared" si="11"/>
        <v>2908.52</v>
      </c>
    </row>
    <row r="187" spans="1:45" x14ac:dyDescent="0.25">
      <c r="A187">
        <v>1</v>
      </c>
      <c r="B187" s="7">
        <v>43952</v>
      </c>
      <c r="C187" s="7">
        <v>44348</v>
      </c>
      <c r="D187">
        <v>450</v>
      </c>
      <c r="E187" s="7">
        <v>44348</v>
      </c>
      <c r="F187" s="13">
        <v>188562.35</v>
      </c>
      <c r="G187" s="1">
        <v>188562.35</v>
      </c>
      <c r="H187">
        <v>0.1</v>
      </c>
      <c r="I187" s="1">
        <v>1571.35</v>
      </c>
      <c r="J187" s="1">
        <v>95395.56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1337.17</v>
      </c>
      <c r="U187" s="1">
        <v>0</v>
      </c>
      <c r="V187" t="s">
        <v>133</v>
      </c>
      <c r="W187" s="11" t="s">
        <v>134</v>
      </c>
      <c r="X187">
        <v>16</v>
      </c>
      <c r="Y187" t="s">
        <v>109</v>
      </c>
      <c r="Z187" t="s">
        <v>132</v>
      </c>
      <c r="AA187" s="1">
        <v>0</v>
      </c>
      <c r="AB187" s="1">
        <v>0</v>
      </c>
      <c r="AC187" t="s">
        <v>45</v>
      </c>
      <c r="AD187" s="1">
        <v>0</v>
      </c>
      <c r="AE187" s="1">
        <v>0</v>
      </c>
      <c r="AF187" s="1">
        <v>0</v>
      </c>
      <c r="AG187" s="1">
        <v>188562.35</v>
      </c>
      <c r="AH187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1571.3500000000001</v>
      </c>
      <c r="AP187" s="8">
        <f t="shared" si="8"/>
        <v>2908.52</v>
      </c>
      <c r="AQ187" s="9">
        <f t="shared" si="9"/>
        <v>0</v>
      </c>
      <c r="AR187" s="3">
        <f t="shared" si="10"/>
        <v>95395.56</v>
      </c>
      <c r="AS187" s="10">
        <f t="shared" si="11"/>
        <v>2908.52</v>
      </c>
    </row>
    <row r="188" spans="1:45" x14ac:dyDescent="0.25">
      <c r="A188">
        <v>1</v>
      </c>
      <c r="B188" s="7">
        <v>43952</v>
      </c>
      <c r="C188" s="7">
        <v>44348</v>
      </c>
      <c r="D188">
        <v>452</v>
      </c>
      <c r="E188" s="7">
        <v>44197</v>
      </c>
      <c r="F188" s="13">
        <v>0</v>
      </c>
      <c r="G188" s="1">
        <v>0</v>
      </c>
      <c r="H188">
        <v>0.17399999999999999</v>
      </c>
      <c r="I188" s="1">
        <v>0</v>
      </c>
      <c r="J188" s="1">
        <v>-549.86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t="s">
        <v>135</v>
      </c>
      <c r="W188" s="11" t="s">
        <v>136</v>
      </c>
      <c r="X188">
        <v>16</v>
      </c>
      <c r="Y188" t="s">
        <v>109</v>
      </c>
      <c r="Z188" t="s">
        <v>137</v>
      </c>
      <c r="AA188" s="1">
        <v>0</v>
      </c>
      <c r="AB188" s="1">
        <v>0</v>
      </c>
      <c r="AC188" t="s">
        <v>45</v>
      </c>
      <c r="AD188" s="1">
        <v>0</v>
      </c>
      <c r="AE188" s="1">
        <v>0</v>
      </c>
      <c r="AF188" s="1">
        <v>0</v>
      </c>
      <c r="AG188" s="1">
        <v>0</v>
      </c>
      <c r="AH188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8">
        <f t="shared" si="8"/>
        <v>0</v>
      </c>
      <c r="AQ188" s="9">
        <f t="shared" si="9"/>
        <v>0</v>
      </c>
      <c r="AR188" s="3">
        <f t="shared" si="10"/>
        <v>-549.86</v>
      </c>
      <c r="AS188" s="10">
        <f t="shared" si="11"/>
        <v>0</v>
      </c>
    </row>
    <row r="189" spans="1:45" x14ac:dyDescent="0.25">
      <c r="A189">
        <v>1</v>
      </c>
      <c r="B189" s="7">
        <v>43952</v>
      </c>
      <c r="C189" s="7">
        <v>44348</v>
      </c>
      <c r="D189">
        <v>452</v>
      </c>
      <c r="E189" s="7">
        <v>44228</v>
      </c>
      <c r="F189" s="13">
        <v>0</v>
      </c>
      <c r="G189" s="1">
        <v>0</v>
      </c>
      <c r="H189">
        <v>0.17399999999999999</v>
      </c>
      <c r="I189" s="1">
        <v>0</v>
      </c>
      <c r="J189" s="1">
        <v>-549.86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t="s">
        <v>135</v>
      </c>
      <c r="W189" s="11" t="s">
        <v>136</v>
      </c>
      <c r="X189">
        <v>16</v>
      </c>
      <c r="Y189" t="s">
        <v>109</v>
      </c>
      <c r="Z189" t="s">
        <v>137</v>
      </c>
      <c r="AA189" s="1">
        <v>0</v>
      </c>
      <c r="AB189" s="1">
        <v>0</v>
      </c>
      <c r="AC189" t="s">
        <v>45</v>
      </c>
      <c r="AD189" s="1">
        <v>0</v>
      </c>
      <c r="AE189" s="1">
        <v>0</v>
      </c>
      <c r="AF189" s="1">
        <v>0</v>
      </c>
      <c r="AG189" s="1">
        <v>0</v>
      </c>
      <c r="AH189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8">
        <f t="shared" si="8"/>
        <v>0</v>
      </c>
      <c r="AQ189" s="9">
        <f t="shared" si="9"/>
        <v>0</v>
      </c>
      <c r="AR189" s="3">
        <f t="shared" si="10"/>
        <v>-549.86</v>
      </c>
      <c r="AS189" s="10">
        <f t="shared" si="11"/>
        <v>0</v>
      </c>
    </row>
    <row r="190" spans="1:45" x14ac:dyDescent="0.25">
      <c r="A190">
        <v>1</v>
      </c>
      <c r="B190" s="7">
        <v>43952</v>
      </c>
      <c r="C190" s="7">
        <v>44348</v>
      </c>
      <c r="D190">
        <v>452</v>
      </c>
      <c r="E190" s="7">
        <v>44256</v>
      </c>
      <c r="F190" s="13">
        <v>0</v>
      </c>
      <c r="G190" s="1">
        <v>0</v>
      </c>
      <c r="H190">
        <v>0.17399999999999999</v>
      </c>
      <c r="I190" s="1">
        <v>0</v>
      </c>
      <c r="J190" s="1">
        <v>-549.86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t="s">
        <v>135</v>
      </c>
      <c r="W190" s="11" t="s">
        <v>136</v>
      </c>
      <c r="X190">
        <v>16</v>
      </c>
      <c r="Y190" t="s">
        <v>109</v>
      </c>
      <c r="Z190" t="s">
        <v>137</v>
      </c>
      <c r="AA190" s="1">
        <v>0</v>
      </c>
      <c r="AB190" s="1">
        <v>0</v>
      </c>
      <c r="AC190" t="s">
        <v>45</v>
      </c>
      <c r="AD190" s="1">
        <v>0</v>
      </c>
      <c r="AE190" s="1">
        <v>0</v>
      </c>
      <c r="AF190" s="1">
        <v>0</v>
      </c>
      <c r="AG190" s="1">
        <v>0</v>
      </c>
      <c r="AH190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8">
        <f t="shared" si="8"/>
        <v>0</v>
      </c>
      <c r="AQ190" s="9">
        <f t="shared" si="9"/>
        <v>0</v>
      </c>
      <c r="AR190" s="3">
        <f t="shared" si="10"/>
        <v>-549.86</v>
      </c>
      <c r="AS190" s="10">
        <f t="shared" si="11"/>
        <v>0</v>
      </c>
    </row>
    <row r="191" spans="1:45" x14ac:dyDescent="0.25">
      <c r="A191">
        <v>1</v>
      </c>
      <c r="B191" s="7">
        <v>43952</v>
      </c>
      <c r="C191" s="7">
        <v>44348</v>
      </c>
      <c r="D191">
        <v>452</v>
      </c>
      <c r="E191" s="7">
        <v>44287</v>
      </c>
      <c r="F191" s="13">
        <v>0</v>
      </c>
      <c r="G191" s="1">
        <v>0</v>
      </c>
      <c r="H191">
        <v>0.17399999999999999</v>
      </c>
      <c r="I191" s="1">
        <v>0</v>
      </c>
      <c r="J191" s="1">
        <v>-549.86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t="s">
        <v>135</v>
      </c>
      <c r="W191" s="11" t="s">
        <v>136</v>
      </c>
      <c r="X191">
        <v>16</v>
      </c>
      <c r="Y191" t="s">
        <v>109</v>
      </c>
      <c r="Z191" t="s">
        <v>137</v>
      </c>
      <c r="AA191" s="1">
        <v>0</v>
      </c>
      <c r="AB191" s="1">
        <v>0</v>
      </c>
      <c r="AC191" t="s">
        <v>45</v>
      </c>
      <c r="AD191" s="1">
        <v>0</v>
      </c>
      <c r="AE191" s="1">
        <v>0</v>
      </c>
      <c r="AF191" s="1">
        <v>0</v>
      </c>
      <c r="AG191" s="1">
        <v>0</v>
      </c>
      <c r="AH19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8">
        <f t="shared" si="8"/>
        <v>0</v>
      </c>
      <c r="AQ191" s="9">
        <f t="shared" si="9"/>
        <v>0</v>
      </c>
      <c r="AR191" s="3">
        <f t="shared" si="10"/>
        <v>-549.86</v>
      </c>
      <c r="AS191" s="10">
        <f t="shared" si="11"/>
        <v>0</v>
      </c>
    </row>
    <row r="192" spans="1:45" x14ac:dyDescent="0.25">
      <c r="A192">
        <v>1</v>
      </c>
      <c r="B192" s="7">
        <v>43952</v>
      </c>
      <c r="C192" s="7">
        <v>44348</v>
      </c>
      <c r="D192">
        <v>452</v>
      </c>
      <c r="E192" s="7">
        <v>44317</v>
      </c>
      <c r="F192" s="13">
        <v>0</v>
      </c>
      <c r="G192" s="1">
        <v>0</v>
      </c>
      <c r="H192">
        <v>0.17399999999999999</v>
      </c>
      <c r="I192" s="1">
        <v>0</v>
      </c>
      <c r="J192" s="1">
        <v>-549.86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t="s">
        <v>135</v>
      </c>
      <c r="W192" s="11" t="s">
        <v>136</v>
      </c>
      <c r="X192">
        <v>16</v>
      </c>
      <c r="Y192" t="s">
        <v>109</v>
      </c>
      <c r="Z192" t="s">
        <v>137</v>
      </c>
      <c r="AA192" s="1">
        <v>0</v>
      </c>
      <c r="AB192" s="1">
        <v>0</v>
      </c>
      <c r="AC192" t="s">
        <v>45</v>
      </c>
      <c r="AD192" s="1">
        <v>0</v>
      </c>
      <c r="AE192" s="1">
        <v>0</v>
      </c>
      <c r="AF192" s="1">
        <v>0</v>
      </c>
      <c r="AG192" s="1">
        <v>0</v>
      </c>
      <c r="AH192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8">
        <f t="shared" si="8"/>
        <v>0</v>
      </c>
      <c r="AQ192" s="9">
        <f t="shared" si="9"/>
        <v>0</v>
      </c>
      <c r="AR192" s="3">
        <f t="shared" si="10"/>
        <v>-549.86</v>
      </c>
      <c r="AS192" s="10">
        <f t="shared" si="11"/>
        <v>0</v>
      </c>
    </row>
    <row r="193" spans="1:45" x14ac:dyDescent="0.25">
      <c r="A193">
        <v>1</v>
      </c>
      <c r="B193" s="7">
        <v>43952</v>
      </c>
      <c r="C193" s="7">
        <v>44348</v>
      </c>
      <c r="D193">
        <v>452</v>
      </c>
      <c r="E193" s="7">
        <v>44348</v>
      </c>
      <c r="F193" s="13">
        <v>0</v>
      </c>
      <c r="G193" s="1">
        <v>0</v>
      </c>
      <c r="H193">
        <v>0.17399999999999999</v>
      </c>
      <c r="I193" s="1">
        <v>0</v>
      </c>
      <c r="J193" s="1">
        <v>-549.86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t="s">
        <v>135</v>
      </c>
      <c r="W193" s="11" t="s">
        <v>136</v>
      </c>
      <c r="X193">
        <v>16</v>
      </c>
      <c r="Y193" t="s">
        <v>109</v>
      </c>
      <c r="Z193" t="s">
        <v>137</v>
      </c>
      <c r="AA193" s="1">
        <v>0</v>
      </c>
      <c r="AB193" s="1">
        <v>0</v>
      </c>
      <c r="AC193" t="s">
        <v>45</v>
      </c>
      <c r="AD193" s="1">
        <v>0</v>
      </c>
      <c r="AE193" s="1">
        <v>0</v>
      </c>
      <c r="AF193" s="1">
        <v>0</v>
      </c>
      <c r="AG193" s="1">
        <v>0</v>
      </c>
      <c r="AH193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8">
        <f t="shared" si="8"/>
        <v>0</v>
      </c>
      <c r="AQ193" s="9">
        <f t="shared" si="9"/>
        <v>0</v>
      </c>
      <c r="AR193" s="3">
        <f t="shared" si="10"/>
        <v>-549.86</v>
      </c>
      <c r="AS193" s="10">
        <f t="shared" si="11"/>
        <v>0</v>
      </c>
    </row>
    <row r="194" spans="1:45" x14ac:dyDescent="0.25">
      <c r="A194">
        <v>1</v>
      </c>
      <c r="B194" s="7">
        <v>43952</v>
      </c>
      <c r="C194" s="7">
        <v>44348</v>
      </c>
      <c r="D194">
        <v>453</v>
      </c>
      <c r="E194" s="7">
        <v>44197</v>
      </c>
      <c r="F194" s="13">
        <v>671057.01</v>
      </c>
      <c r="G194" s="1">
        <v>671057.01</v>
      </c>
      <c r="H194">
        <v>8.4000000000000005E-2</v>
      </c>
      <c r="I194" s="1">
        <v>4697.3999999999996</v>
      </c>
      <c r="J194" s="1">
        <v>450860.13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t="s">
        <v>138</v>
      </c>
      <c r="W194" s="11" t="s">
        <v>139</v>
      </c>
      <c r="X194">
        <v>16</v>
      </c>
      <c r="Y194" t="s">
        <v>109</v>
      </c>
      <c r="Z194" t="s">
        <v>140</v>
      </c>
      <c r="AA194" s="1">
        <v>0</v>
      </c>
      <c r="AB194" s="1">
        <v>0</v>
      </c>
      <c r="AC194" t="s">
        <v>45</v>
      </c>
      <c r="AD194" s="1">
        <v>0</v>
      </c>
      <c r="AE194" s="1">
        <v>0</v>
      </c>
      <c r="AF194" s="1">
        <v>0</v>
      </c>
      <c r="AG194" s="1">
        <v>671057.01</v>
      </c>
      <c r="AH194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4697.4000000000005</v>
      </c>
      <c r="AP194" s="8">
        <f t="shared" ref="AP194:AP257" si="12">I194+K194+M194+T194</f>
        <v>4697.3999999999996</v>
      </c>
      <c r="AQ194" s="9">
        <f t="shared" ref="AQ194:AQ257" si="13">AD194+AL194</f>
        <v>0</v>
      </c>
      <c r="AR194" s="3">
        <f t="shared" ref="AR194:AR257" si="14">AE194+J194</f>
        <v>450860.13</v>
      </c>
      <c r="AS194" s="10">
        <f t="shared" ref="AS194:AS257" si="15">I194+K194+M194+T194+AD194+AL194</f>
        <v>4697.3999999999996</v>
      </c>
    </row>
    <row r="195" spans="1:45" x14ac:dyDescent="0.25">
      <c r="A195">
        <v>1</v>
      </c>
      <c r="B195" s="7">
        <v>43952</v>
      </c>
      <c r="C195" s="7">
        <v>44348</v>
      </c>
      <c r="D195">
        <v>453</v>
      </c>
      <c r="E195" s="7">
        <v>44228</v>
      </c>
      <c r="F195" s="13">
        <v>671057.01</v>
      </c>
      <c r="G195" s="1">
        <v>671057.01</v>
      </c>
      <c r="H195">
        <v>8.4000000000000005E-2</v>
      </c>
      <c r="I195" s="1">
        <v>4697.3999999999996</v>
      </c>
      <c r="J195" s="1">
        <v>455557.53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t="s">
        <v>138</v>
      </c>
      <c r="W195" s="11" t="s">
        <v>139</v>
      </c>
      <c r="X195">
        <v>16</v>
      </c>
      <c r="Y195" t="s">
        <v>109</v>
      </c>
      <c r="Z195" t="s">
        <v>140</v>
      </c>
      <c r="AA195" s="1">
        <v>0</v>
      </c>
      <c r="AB195" s="1">
        <v>0</v>
      </c>
      <c r="AC195" t="s">
        <v>45</v>
      </c>
      <c r="AD195" s="1">
        <v>0</v>
      </c>
      <c r="AE195" s="1">
        <v>0</v>
      </c>
      <c r="AF195" s="1">
        <v>0</v>
      </c>
      <c r="AG195" s="1">
        <v>671057.01</v>
      </c>
      <c r="AH195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4697.4000000000005</v>
      </c>
      <c r="AP195" s="8">
        <f t="shared" si="12"/>
        <v>4697.3999999999996</v>
      </c>
      <c r="AQ195" s="9">
        <f t="shared" si="13"/>
        <v>0</v>
      </c>
      <c r="AR195" s="3">
        <f t="shared" si="14"/>
        <v>455557.53</v>
      </c>
      <c r="AS195" s="10">
        <f t="shared" si="15"/>
        <v>4697.3999999999996</v>
      </c>
    </row>
    <row r="196" spans="1:45" x14ac:dyDescent="0.25">
      <c r="A196">
        <v>1</v>
      </c>
      <c r="B196" s="7">
        <v>43952</v>
      </c>
      <c r="C196" s="7">
        <v>44348</v>
      </c>
      <c r="D196">
        <v>453</v>
      </c>
      <c r="E196" s="7">
        <v>44256</v>
      </c>
      <c r="F196" s="13">
        <v>671057.01</v>
      </c>
      <c r="G196" s="1">
        <v>671057.01</v>
      </c>
      <c r="H196">
        <v>8.4000000000000005E-2</v>
      </c>
      <c r="I196" s="1">
        <v>4697.3999999999996</v>
      </c>
      <c r="J196" s="1">
        <v>460254.93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t="s">
        <v>138</v>
      </c>
      <c r="W196" s="11" t="s">
        <v>139</v>
      </c>
      <c r="X196">
        <v>16</v>
      </c>
      <c r="Y196" t="s">
        <v>109</v>
      </c>
      <c r="Z196" t="s">
        <v>140</v>
      </c>
      <c r="AA196" s="1">
        <v>0</v>
      </c>
      <c r="AB196" s="1">
        <v>0</v>
      </c>
      <c r="AC196" t="s">
        <v>45</v>
      </c>
      <c r="AD196" s="1">
        <v>0</v>
      </c>
      <c r="AE196" s="1">
        <v>0</v>
      </c>
      <c r="AF196" s="1">
        <v>0</v>
      </c>
      <c r="AG196" s="1">
        <v>671057.01</v>
      </c>
      <c r="AH196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4697.4000000000005</v>
      </c>
      <c r="AP196" s="8">
        <f t="shared" si="12"/>
        <v>4697.3999999999996</v>
      </c>
      <c r="AQ196" s="9">
        <f t="shared" si="13"/>
        <v>0</v>
      </c>
      <c r="AR196" s="3">
        <f t="shared" si="14"/>
        <v>460254.93</v>
      </c>
      <c r="AS196" s="10">
        <f t="shared" si="15"/>
        <v>4697.3999999999996</v>
      </c>
    </row>
    <row r="197" spans="1:45" x14ac:dyDescent="0.25">
      <c r="A197">
        <v>1</v>
      </c>
      <c r="B197" s="7">
        <v>43952</v>
      </c>
      <c r="C197" s="7">
        <v>44348</v>
      </c>
      <c r="D197">
        <v>453</v>
      </c>
      <c r="E197" s="7">
        <v>44287</v>
      </c>
      <c r="F197" s="13">
        <v>671057.01</v>
      </c>
      <c r="G197" s="1">
        <v>671057.01</v>
      </c>
      <c r="H197">
        <v>8.4000000000000005E-2</v>
      </c>
      <c r="I197" s="1">
        <v>4697.3999999999996</v>
      </c>
      <c r="J197" s="1">
        <v>464952.33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t="s">
        <v>138</v>
      </c>
      <c r="W197" s="11" t="s">
        <v>139</v>
      </c>
      <c r="X197">
        <v>16</v>
      </c>
      <c r="Y197" t="s">
        <v>109</v>
      </c>
      <c r="Z197" t="s">
        <v>140</v>
      </c>
      <c r="AA197" s="1">
        <v>0</v>
      </c>
      <c r="AB197" s="1">
        <v>0</v>
      </c>
      <c r="AC197" t="s">
        <v>45</v>
      </c>
      <c r="AD197" s="1">
        <v>0</v>
      </c>
      <c r="AE197" s="1">
        <v>0</v>
      </c>
      <c r="AF197" s="1">
        <v>0</v>
      </c>
      <c r="AG197" s="1">
        <v>671057.01</v>
      </c>
      <c r="AH197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4697.4000000000005</v>
      </c>
      <c r="AP197" s="8">
        <f t="shared" si="12"/>
        <v>4697.3999999999996</v>
      </c>
      <c r="AQ197" s="9">
        <f t="shared" si="13"/>
        <v>0</v>
      </c>
      <c r="AR197" s="3">
        <f t="shared" si="14"/>
        <v>464952.33</v>
      </c>
      <c r="AS197" s="10">
        <f t="shared" si="15"/>
        <v>4697.3999999999996</v>
      </c>
    </row>
    <row r="198" spans="1:45" x14ac:dyDescent="0.25">
      <c r="A198">
        <v>1</v>
      </c>
      <c r="B198" s="7">
        <v>43952</v>
      </c>
      <c r="C198" s="7">
        <v>44348</v>
      </c>
      <c r="D198">
        <v>453</v>
      </c>
      <c r="E198" s="7">
        <v>44317</v>
      </c>
      <c r="F198" s="13">
        <v>671057.01</v>
      </c>
      <c r="G198" s="1">
        <v>671057.01</v>
      </c>
      <c r="H198">
        <v>8.4000000000000005E-2</v>
      </c>
      <c r="I198" s="1">
        <v>4697.3999999999996</v>
      </c>
      <c r="J198" s="1">
        <v>469649.73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t="s">
        <v>138</v>
      </c>
      <c r="W198" s="11" t="s">
        <v>139</v>
      </c>
      <c r="X198">
        <v>16</v>
      </c>
      <c r="Y198" t="s">
        <v>109</v>
      </c>
      <c r="Z198" t="s">
        <v>140</v>
      </c>
      <c r="AA198" s="1">
        <v>0</v>
      </c>
      <c r="AB198" s="1">
        <v>0</v>
      </c>
      <c r="AC198" t="s">
        <v>45</v>
      </c>
      <c r="AD198" s="1">
        <v>0</v>
      </c>
      <c r="AE198" s="1">
        <v>0</v>
      </c>
      <c r="AF198" s="1">
        <v>0</v>
      </c>
      <c r="AG198" s="1">
        <v>671057.01</v>
      </c>
      <c r="AH198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4697.4000000000005</v>
      </c>
      <c r="AP198" s="8">
        <f t="shared" si="12"/>
        <v>4697.3999999999996</v>
      </c>
      <c r="AQ198" s="9">
        <f t="shared" si="13"/>
        <v>0</v>
      </c>
      <c r="AR198" s="3">
        <f t="shared" si="14"/>
        <v>469649.73</v>
      </c>
      <c r="AS198" s="10">
        <f t="shared" si="15"/>
        <v>4697.3999999999996</v>
      </c>
    </row>
    <row r="199" spans="1:45" x14ac:dyDescent="0.25">
      <c r="A199">
        <v>1</v>
      </c>
      <c r="B199" s="7">
        <v>43952</v>
      </c>
      <c r="C199" s="7">
        <v>44348</v>
      </c>
      <c r="D199">
        <v>453</v>
      </c>
      <c r="E199" s="7">
        <v>44348</v>
      </c>
      <c r="F199" s="13">
        <v>671057.01</v>
      </c>
      <c r="G199" s="1">
        <v>671057.01</v>
      </c>
      <c r="H199">
        <v>8.4000000000000005E-2</v>
      </c>
      <c r="I199" s="1">
        <v>4697.3999999999996</v>
      </c>
      <c r="J199" s="1">
        <v>474347.13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t="s">
        <v>138</v>
      </c>
      <c r="W199" s="11" t="s">
        <v>139</v>
      </c>
      <c r="X199">
        <v>16</v>
      </c>
      <c r="Y199" t="s">
        <v>109</v>
      </c>
      <c r="Z199" t="s">
        <v>140</v>
      </c>
      <c r="AA199" s="1">
        <v>0</v>
      </c>
      <c r="AB199" s="1">
        <v>0</v>
      </c>
      <c r="AC199" t="s">
        <v>45</v>
      </c>
      <c r="AD199" s="1">
        <v>0</v>
      </c>
      <c r="AE199" s="1">
        <v>0</v>
      </c>
      <c r="AF199" s="1">
        <v>0</v>
      </c>
      <c r="AG199" s="1">
        <v>671057.01</v>
      </c>
      <c r="AH199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4697.4000000000005</v>
      </c>
      <c r="AP199" s="8">
        <f t="shared" si="12"/>
        <v>4697.3999999999996</v>
      </c>
      <c r="AQ199" s="9">
        <f t="shared" si="13"/>
        <v>0</v>
      </c>
      <c r="AR199" s="3">
        <f t="shared" si="14"/>
        <v>474347.13</v>
      </c>
      <c r="AS199" s="10">
        <f t="shared" si="15"/>
        <v>4697.3999999999996</v>
      </c>
    </row>
    <row r="200" spans="1:45" x14ac:dyDescent="0.25">
      <c r="A200">
        <v>1</v>
      </c>
      <c r="B200" s="7">
        <v>43952</v>
      </c>
      <c r="C200" s="7">
        <v>44348</v>
      </c>
      <c r="D200">
        <v>454</v>
      </c>
      <c r="E200" s="7">
        <v>44197</v>
      </c>
      <c r="F200" s="13">
        <v>9739.48</v>
      </c>
      <c r="G200" s="1">
        <v>9739.48</v>
      </c>
      <c r="H200">
        <v>5.8000000000000003E-2</v>
      </c>
      <c r="I200" s="1">
        <v>47.07</v>
      </c>
      <c r="J200" s="1">
        <v>-1101.82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t="s">
        <v>141</v>
      </c>
      <c r="W200" s="11" t="s">
        <v>142</v>
      </c>
      <c r="X200">
        <v>16</v>
      </c>
      <c r="Y200" t="s">
        <v>109</v>
      </c>
      <c r="Z200" t="s">
        <v>143</v>
      </c>
      <c r="AA200" s="1">
        <v>0</v>
      </c>
      <c r="AB200" s="1">
        <v>0</v>
      </c>
      <c r="AC200" t="s">
        <v>45</v>
      </c>
      <c r="AD200" s="1">
        <v>0</v>
      </c>
      <c r="AE200" s="1">
        <v>0</v>
      </c>
      <c r="AF200" s="1">
        <v>0</v>
      </c>
      <c r="AG200" s="1">
        <v>9739.48</v>
      </c>
      <c r="AH200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47.07</v>
      </c>
      <c r="AP200" s="8">
        <f t="shared" si="12"/>
        <v>47.07</v>
      </c>
      <c r="AQ200" s="9">
        <f t="shared" si="13"/>
        <v>0</v>
      </c>
      <c r="AR200" s="3">
        <f t="shared" si="14"/>
        <v>-1101.82</v>
      </c>
      <c r="AS200" s="10">
        <f t="shared" si="15"/>
        <v>47.07</v>
      </c>
    </row>
    <row r="201" spans="1:45" x14ac:dyDescent="0.25">
      <c r="A201">
        <v>1</v>
      </c>
      <c r="B201" s="7">
        <v>43952</v>
      </c>
      <c r="C201" s="7">
        <v>44348</v>
      </c>
      <c r="D201">
        <v>454</v>
      </c>
      <c r="E201" s="7">
        <v>44228</v>
      </c>
      <c r="F201" s="13">
        <v>9739.48</v>
      </c>
      <c r="G201" s="1">
        <v>9739.48</v>
      </c>
      <c r="H201">
        <v>5.8000000000000003E-2</v>
      </c>
      <c r="I201" s="1">
        <v>47.07</v>
      </c>
      <c r="J201" s="1">
        <v>-1054.75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t="s">
        <v>141</v>
      </c>
      <c r="W201" s="11" t="s">
        <v>142</v>
      </c>
      <c r="X201">
        <v>16</v>
      </c>
      <c r="Y201" t="s">
        <v>109</v>
      </c>
      <c r="Z201" t="s">
        <v>143</v>
      </c>
      <c r="AA201" s="1">
        <v>0</v>
      </c>
      <c r="AB201" s="1">
        <v>0</v>
      </c>
      <c r="AC201" t="s">
        <v>45</v>
      </c>
      <c r="AD201" s="1">
        <v>0</v>
      </c>
      <c r="AE201" s="1">
        <v>0</v>
      </c>
      <c r="AF201" s="1">
        <v>0</v>
      </c>
      <c r="AG201" s="1">
        <v>9739.48</v>
      </c>
      <c r="AH20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47.07</v>
      </c>
      <c r="AP201" s="8">
        <f t="shared" si="12"/>
        <v>47.07</v>
      </c>
      <c r="AQ201" s="9">
        <f t="shared" si="13"/>
        <v>0</v>
      </c>
      <c r="AR201" s="3">
        <f t="shared" si="14"/>
        <v>-1054.75</v>
      </c>
      <c r="AS201" s="10">
        <f t="shared" si="15"/>
        <v>47.07</v>
      </c>
    </row>
    <row r="202" spans="1:45" x14ac:dyDescent="0.25">
      <c r="A202">
        <v>1</v>
      </c>
      <c r="B202" s="7">
        <v>43952</v>
      </c>
      <c r="C202" s="7">
        <v>44348</v>
      </c>
      <c r="D202">
        <v>454</v>
      </c>
      <c r="E202" s="7">
        <v>44256</v>
      </c>
      <c r="F202" s="13">
        <v>9739.48</v>
      </c>
      <c r="G202" s="1">
        <v>9739.48</v>
      </c>
      <c r="H202">
        <v>5.8000000000000003E-2</v>
      </c>
      <c r="I202" s="1">
        <v>47.07</v>
      </c>
      <c r="J202" s="1">
        <v>-1007.68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t="s">
        <v>141</v>
      </c>
      <c r="W202" s="11" t="s">
        <v>142</v>
      </c>
      <c r="X202">
        <v>16</v>
      </c>
      <c r="Y202" t="s">
        <v>109</v>
      </c>
      <c r="Z202" t="s">
        <v>143</v>
      </c>
      <c r="AA202" s="1">
        <v>0</v>
      </c>
      <c r="AB202" s="1">
        <v>0</v>
      </c>
      <c r="AC202" t="s">
        <v>45</v>
      </c>
      <c r="AD202" s="1">
        <v>0</v>
      </c>
      <c r="AE202" s="1">
        <v>0</v>
      </c>
      <c r="AF202" s="1">
        <v>0</v>
      </c>
      <c r="AG202" s="1">
        <v>9739.48</v>
      </c>
      <c r="AH202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47.07</v>
      </c>
      <c r="AP202" s="8">
        <f t="shared" si="12"/>
        <v>47.07</v>
      </c>
      <c r="AQ202" s="9">
        <f t="shared" si="13"/>
        <v>0</v>
      </c>
      <c r="AR202" s="3">
        <f t="shared" si="14"/>
        <v>-1007.68</v>
      </c>
      <c r="AS202" s="10">
        <f t="shared" si="15"/>
        <v>47.07</v>
      </c>
    </row>
    <row r="203" spans="1:45" x14ac:dyDescent="0.25">
      <c r="A203">
        <v>1</v>
      </c>
      <c r="B203" s="7">
        <v>43952</v>
      </c>
      <c r="C203" s="7">
        <v>44348</v>
      </c>
      <c r="D203">
        <v>454</v>
      </c>
      <c r="E203" s="7">
        <v>44287</v>
      </c>
      <c r="F203" s="13">
        <v>9739.48</v>
      </c>
      <c r="G203" s="1">
        <v>9739.48</v>
      </c>
      <c r="H203">
        <v>5.8000000000000003E-2</v>
      </c>
      <c r="I203" s="1">
        <v>47.07</v>
      </c>
      <c r="J203" s="1">
        <v>-960.61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t="s">
        <v>141</v>
      </c>
      <c r="W203" s="11" t="s">
        <v>142</v>
      </c>
      <c r="X203">
        <v>16</v>
      </c>
      <c r="Y203" t="s">
        <v>109</v>
      </c>
      <c r="Z203" t="s">
        <v>143</v>
      </c>
      <c r="AA203" s="1">
        <v>0</v>
      </c>
      <c r="AB203" s="1">
        <v>0</v>
      </c>
      <c r="AC203" t="s">
        <v>45</v>
      </c>
      <c r="AD203" s="1">
        <v>0</v>
      </c>
      <c r="AE203" s="1">
        <v>0</v>
      </c>
      <c r="AF203" s="1">
        <v>0</v>
      </c>
      <c r="AG203" s="1">
        <v>9739.48</v>
      </c>
      <c r="AH203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47.07</v>
      </c>
      <c r="AP203" s="8">
        <f t="shared" si="12"/>
        <v>47.07</v>
      </c>
      <c r="AQ203" s="9">
        <f t="shared" si="13"/>
        <v>0</v>
      </c>
      <c r="AR203" s="3">
        <f t="shared" si="14"/>
        <v>-960.61</v>
      </c>
      <c r="AS203" s="10">
        <f t="shared" si="15"/>
        <v>47.07</v>
      </c>
    </row>
    <row r="204" spans="1:45" x14ac:dyDescent="0.25">
      <c r="A204">
        <v>1</v>
      </c>
      <c r="B204" s="7">
        <v>43952</v>
      </c>
      <c r="C204" s="7">
        <v>44348</v>
      </c>
      <c r="D204">
        <v>454</v>
      </c>
      <c r="E204" s="7">
        <v>44317</v>
      </c>
      <c r="F204" s="13">
        <v>9739.48</v>
      </c>
      <c r="G204" s="1">
        <v>9739.48</v>
      </c>
      <c r="H204">
        <v>5.8000000000000003E-2</v>
      </c>
      <c r="I204" s="1">
        <v>47.07</v>
      </c>
      <c r="J204" s="1">
        <v>-913.54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t="s">
        <v>141</v>
      </c>
      <c r="W204" s="11" t="s">
        <v>142</v>
      </c>
      <c r="X204">
        <v>16</v>
      </c>
      <c r="Y204" t="s">
        <v>109</v>
      </c>
      <c r="Z204" t="s">
        <v>143</v>
      </c>
      <c r="AA204" s="1">
        <v>0</v>
      </c>
      <c r="AB204" s="1">
        <v>0</v>
      </c>
      <c r="AC204" t="s">
        <v>45</v>
      </c>
      <c r="AD204" s="1">
        <v>0</v>
      </c>
      <c r="AE204" s="1">
        <v>0</v>
      </c>
      <c r="AF204" s="1">
        <v>0</v>
      </c>
      <c r="AG204" s="1">
        <v>9739.48</v>
      </c>
      <c r="AH204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47.07</v>
      </c>
      <c r="AP204" s="8">
        <f t="shared" si="12"/>
        <v>47.07</v>
      </c>
      <c r="AQ204" s="9">
        <f t="shared" si="13"/>
        <v>0</v>
      </c>
      <c r="AR204" s="3">
        <f t="shared" si="14"/>
        <v>-913.54</v>
      </c>
      <c r="AS204" s="10">
        <f t="shared" si="15"/>
        <v>47.07</v>
      </c>
    </row>
    <row r="205" spans="1:45" x14ac:dyDescent="0.25">
      <c r="A205">
        <v>1</v>
      </c>
      <c r="B205" s="7">
        <v>43952</v>
      </c>
      <c r="C205" s="7">
        <v>44348</v>
      </c>
      <c r="D205">
        <v>454</v>
      </c>
      <c r="E205" s="7">
        <v>44348</v>
      </c>
      <c r="F205" s="13">
        <v>9739.48</v>
      </c>
      <c r="G205" s="1">
        <v>9739.48</v>
      </c>
      <c r="H205">
        <v>5.8000000000000003E-2</v>
      </c>
      <c r="I205" s="1">
        <v>47.07</v>
      </c>
      <c r="J205" s="1">
        <v>-866.47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t="s">
        <v>141</v>
      </c>
      <c r="W205" s="11" t="s">
        <v>142</v>
      </c>
      <c r="X205">
        <v>16</v>
      </c>
      <c r="Y205" t="s">
        <v>109</v>
      </c>
      <c r="Z205" t="s">
        <v>143</v>
      </c>
      <c r="AA205" s="1">
        <v>0</v>
      </c>
      <c r="AB205" s="1">
        <v>0</v>
      </c>
      <c r="AC205" t="s">
        <v>45</v>
      </c>
      <c r="AD205" s="1">
        <v>0</v>
      </c>
      <c r="AE205" s="1">
        <v>0</v>
      </c>
      <c r="AF205" s="1">
        <v>0</v>
      </c>
      <c r="AG205" s="1">
        <v>9739.48</v>
      </c>
      <c r="AH205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47.07</v>
      </c>
      <c r="AP205" s="8">
        <f t="shared" si="12"/>
        <v>47.07</v>
      </c>
      <c r="AQ205" s="9">
        <f t="shared" si="13"/>
        <v>0</v>
      </c>
      <c r="AR205" s="3">
        <f t="shared" si="14"/>
        <v>-866.47</v>
      </c>
      <c r="AS205" s="10">
        <f t="shared" si="15"/>
        <v>47.07</v>
      </c>
    </row>
    <row r="206" spans="1:45" x14ac:dyDescent="0.25">
      <c r="A206">
        <v>1</v>
      </c>
      <c r="B206" s="7">
        <v>43952</v>
      </c>
      <c r="C206" s="7">
        <v>44348</v>
      </c>
      <c r="D206">
        <v>451</v>
      </c>
      <c r="E206" s="7">
        <v>44197</v>
      </c>
      <c r="F206" s="13">
        <v>86066.93</v>
      </c>
      <c r="G206" s="1">
        <v>86066.93</v>
      </c>
      <c r="H206">
        <v>8.4000000000000005E-2</v>
      </c>
      <c r="I206" s="1">
        <v>602.47</v>
      </c>
      <c r="J206" s="1">
        <v>-27487.64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t="s">
        <v>144</v>
      </c>
      <c r="W206" s="11" t="s">
        <v>145</v>
      </c>
      <c r="X206">
        <v>16</v>
      </c>
      <c r="Y206" t="s">
        <v>109</v>
      </c>
      <c r="Z206" t="s">
        <v>146</v>
      </c>
      <c r="AA206" s="1">
        <v>0</v>
      </c>
      <c r="AB206" s="1">
        <v>0</v>
      </c>
      <c r="AC206" t="s">
        <v>45</v>
      </c>
      <c r="AD206" s="1">
        <v>0</v>
      </c>
      <c r="AE206" s="1">
        <v>0</v>
      </c>
      <c r="AF206" s="1">
        <v>0</v>
      </c>
      <c r="AG206" s="1">
        <v>86066.93</v>
      </c>
      <c r="AH206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602.47</v>
      </c>
      <c r="AP206" s="8">
        <f t="shared" si="12"/>
        <v>602.47</v>
      </c>
      <c r="AQ206" s="9">
        <f t="shared" si="13"/>
        <v>0</v>
      </c>
      <c r="AR206" s="3">
        <f t="shared" si="14"/>
        <v>-27487.64</v>
      </c>
      <c r="AS206" s="10">
        <f t="shared" si="15"/>
        <v>602.47</v>
      </c>
    </row>
    <row r="207" spans="1:45" x14ac:dyDescent="0.25">
      <c r="A207">
        <v>1</v>
      </c>
      <c r="B207" s="7">
        <v>43952</v>
      </c>
      <c r="C207" s="7">
        <v>44348</v>
      </c>
      <c r="D207">
        <v>451</v>
      </c>
      <c r="E207" s="7">
        <v>44228</v>
      </c>
      <c r="F207" s="13">
        <v>86066.93</v>
      </c>
      <c r="G207" s="1">
        <v>86066.93</v>
      </c>
      <c r="H207">
        <v>8.4000000000000005E-2</v>
      </c>
      <c r="I207" s="1">
        <v>602.47</v>
      </c>
      <c r="J207" s="1">
        <v>-26885.17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t="s">
        <v>144</v>
      </c>
      <c r="W207" s="11" t="s">
        <v>145</v>
      </c>
      <c r="X207">
        <v>16</v>
      </c>
      <c r="Y207" t="s">
        <v>109</v>
      </c>
      <c r="Z207" t="s">
        <v>146</v>
      </c>
      <c r="AA207" s="1">
        <v>0</v>
      </c>
      <c r="AB207" s="1">
        <v>0</v>
      </c>
      <c r="AC207" t="s">
        <v>45</v>
      </c>
      <c r="AD207" s="1">
        <v>0</v>
      </c>
      <c r="AE207" s="1">
        <v>0</v>
      </c>
      <c r="AF207" s="1">
        <v>0</v>
      </c>
      <c r="AG207" s="1">
        <v>86066.93</v>
      </c>
      <c r="AH207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602.47</v>
      </c>
      <c r="AP207" s="8">
        <f t="shared" si="12"/>
        <v>602.47</v>
      </c>
      <c r="AQ207" s="9">
        <f t="shared" si="13"/>
        <v>0</v>
      </c>
      <c r="AR207" s="3">
        <f t="shared" si="14"/>
        <v>-26885.17</v>
      </c>
      <c r="AS207" s="10">
        <f t="shared" si="15"/>
        <v>602.47</v>
      </c>
    </row>
    <row r="208" spans="1:45" x14ac:dyDescent="0.25">
      <c r="A208">
        <v>1</v>
      </c>
      <c r="B208" s="7">
        <v>43952</v>
      </c>
      <c r="C208" s="7">
        <v>44348</v>
      </c>
      <c r="D208">
        <v>451</v>
      </c>
      <c r="E208" s="7">
        <v>44256</v>
      </c>
      <c r="F208" s="13">
        <v>86066.93</v>
      </c>
      <c r="G208" s="1">
        <v>86066.93</v>
      </c>
      <c r="H208">
        <v>8.4000000000000005E-2</v>
      </c>
      <c r="I208" s="1">
        <v>602.47</v>
      </c>
      <c r="J208" s="1">
        <v>-26282.7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t="s">
        <v>144</v>
      </c>
      <c r="W208" s="11" t="s">
        <v>145</v>
      </c>
      <c r="X208">
        <v>16</v>
      </c>
      <c r="Y208" t="s">
        <v>109</v>
      </c>
      <c r="Z208" t="s">
        <v>146</v>
      </c>
      <c r="AA208" s="1">
        <v>0</v>
      </c>
      <c r="AB208" s="1">
        <v>0</v>
      </c>
      <c r="AC208" t="s">
        <v>45</v>
      </c>
      <c r="AD208" s="1">
        <v>0</v>
      </c>
      <c r="AE208" s="1">
        <v>0</v>
      </c>
      <c r="AF208" s="1">
        <v>0</v>
      </c>
      <c r="AG208" s="1">
        <v>86066.93</v>
      </c>
      <c r="AH208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602.47</v>
      </c>
      <c r="AP208" s="8">
        <f t="shared" si="12"/>
        <v>602.47</v>
      </c>
      <c r="AQ208" s="9">
        <f t="shared" si="13"/>
        <v>0</v>
      </c>
      <c r="AR208" s="3">
        <f t="shared" si="14"/>
        <v>-26282.7</v>
      </c>
      <c r="AS208" s="10">
        <f t="shared" si="15"/>
        <v>602.47</v>
      </c>
    </row>
    <row r="209" spans="1:45" x14ac:dyDescent="0.25">
      <c r="A209">
        <v>1</v>
      </c>
      <c r="B209" s="7">
        <v>43952</v>
      </c>
      <c r="C209" s="7">
        <v>44348</v>
      </c>
      <c r="D209">
        <v>451</v>
      </c>
      <c r="E209" s="7">
        <v>44287</v>
      </c>
      <c r="F209" s="13">
        <v>86066.93</v>
      </c>
      <c r="G209" s="1">
        <v>86066.93</v>
      </c>
      <c r="H209">
        <v>8.4000000000000005E-2</v>
      </c>
      <c r="I209" s="1">
        <v>602.47</v>
      </c>
      <c r="J209" s="1">
        <v>-25680.23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t="s">
        <v>144</v>
      </c>
      <c r="W209" s="11" t="s">
        <v>145</v>
      </c>
      <c r="X209">
        <v>16</v>
      </c>
      <c r="Y209" t="s">
        <v>109</v>
      </c>
      <c r="Z209" t="s">
        <v>146</v>
      </c>
      <c r="AA209" s="1">
        <v>0</v>
      </c>
      <c r="AB209" s="1">
        <v>0</v>
      </c>
      <c r="AC209" t="s">
        <v>45</v>
      </c>
      <c r="AD209" s="1">
        <v>0</v>
      </c>
      <c r="AE209" s="1">
        <v>0</v>
      </c>
      <c r="AF209" s="1">
        <v>0</v>
      </c>
      <c r="AG209" s="1">
        <v>86066.93</v>
      </c>
      <c r="AH209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602.47</v>
      </c>
      <c r="AP209" s="8">
        <f t="shared" si="12"/>
        <v>602.47</v>
      </c>
      <c r="AQ209" s="9">
        <f t="shared" si="13"/>
        <v>0</v>
      </c>
      <c r="AR209" s="3">
        <f t="shared" si="14"/>
        <v>-25680.23</v>
      </c>
      <c r="AS209" s="10">
        <f t="shared" si="15"/>
        <v>602.47</v>
      </c>
    </row>
    <row r="210" spans="1:45" x14ac:dyDescent="0.25">
      <c r="A210">
        <v>1</v>
      </c>
      <c r="B210" s="7">
        <v>43952</v>
      </c>
      <c r="C210" s="7">
        <v>44348</v>
      </c>
      <c r="D210">
        <v>451</v>
      </c>
      <c r="E210" s="7">
        <v>44317</v>
      </c>
      <c r="F210" s="13">
        <v>86066.93</v>
      </c>
      <c r="G210" s="1">
        <v>86066.93</v>
      </c>
      <c r="H210">
        <v>8.4000000000000005E-2</v>
      </c>
      <c r="I210" s="1">
        <v>602.47</v>
      </c>
      <c r="J210" s="1">
        <v>-25077.759999999998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t="s">
        <v>144</v>
      </c>
      <c r="W210" s="11" t="s">
        <v>145</v>
      </c>
      <c r="X210">
        <v>16</v>
      </c>
      <c r="Y210" t="s">
        <v>109</v>
      </c>
      <c r="Z210" t="s">
        <v>146</v>
      </c>
      <c r="AA210" s="1">
        <v>0</v>
      </c>
      <c r="AB210" s="1">
        <v>0</v>
      </c>
      <c r="AC210" t="s">
        <v>45</v>
      </c>
      <c r="AD210" s="1">
        <v>0</v>
      </c>
      <c r="AE210" s="1">
        <v>0</v>
      </c>
      <c r="AF210" s="1">
        <v>0</v>
      </c>
      <c r="AG210" s="1">
        <v>86066.93</v>
      </c>
      <c r="AH210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602.47</v>
      </c>
      <c r="AP210" s="8">
        <f t="shared" si="12"/>
        <v>602.47</v>
      </c>
      <c r="AQ210" s="9">
        <f t="shared" si="13"/>
        <v>0</v>
      </c>
      <c r="AR210" s="3">
        <f t="shared" si="14"/>
        <v>-25077.759999999998</v>
      </c>
      <c r="AS210" s="10">
        <f t="shared" si="15"/>
        <v>602.47</v>
      </c>
    </row>
    <row r="211" spans="1:45" x14ac:dyDescent="0.25">
      <c r="A211">
        <v>1</v>
      </c>
      <c r="B211" s="7">
        <v>43952</v>
      </c>
      <c r="C211" s="7">
        <v>44348</v>
      </c>
      <c r="D211">
        <v>451</v>
      </c>
      <c r="E211" s="7">
        <v>44348</v>
      </c>
      <c r="F211" s="13">
        <v>86066.93</v>
      </c>
      <c r="G211" s="1">
        <v>86066.93</v>
      </c>
      <c r="H211">
        <v>8.4000000000000005E-2</v>
      </c>
      <c r="I211" s="1">
        <v>602.47</v>
      </c>
      <c r="J211" s="1">
        <v>-24475.29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t="s">
        <v>144</v>
      </c>
      <c r="W211" s="11" t="s">
        <v>145</v>
      </c>
      <c r="X211">
        <v>16</v>
      </c>
      <c r="Y211" t="s">
        <v>109</v>
      </c>
      <c r="Z211" t="s">
        <v>146</v>
      </c>
      <c r="AA211" s="1">
        <v>0</v>
      </c>
      <c r="AB211" s="1">
        <v>0</v>
      </c>
      <c r="AC211" t="s">
        <v>45</v>
      </c>
      <c r="AD211" s="1">
        <v>0</v>
      </c>
      <c r="AE211" s="1">
        <v>0</v>
      </c>
      <c r="AF211" s="1">
        <v>0</v>
      </c>
      <c r="AG211" s="1">
        <v>86066.93</v>
      </c>
      <c r="AH21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602.47</v>
      </c>
      <c r="AP211" s="8">
        <f t="shared" si="12"/>
        <v>602.47</v>
      </c>
      <c r="AQ211" s="9">
        <f t="shared" si="13"/>
        <v>0</v>
      </c>
      <c r="AR211" s="3">
        <f t="shared" si="14"/>
        <v>-24475.29</v>
      </c>
      <c r="AS211" s="10">
        <f t="shared" si="15"/>
        <v>602.47</v>
      </c>
    </row>
    <row r="212" spans="1:45" x14ac:dyDescent="0.25">
      <c r="A212">
        <v>1</v>
      </c>
      <c r="B212" s="7">
        <v>43952</v>
      </c>
      <c r="C212" s="7">
        <v>44348</v>
      </c>
      <c r="D212">
        <v>455</v>
      </c>
      <c r="E212" s="7">
        <v>44197</v>
      </c>
      <c r="F212" s="13">
        <v>315771.21999999997</v>
      </c>
      <c r="G212" s="1">
        <v>315771.21999999997</v>
      </c>
      <c r="H212">
        <v>6.6666699999999995E-2</v>
      </c>
      <c r="I212" s="1">
        <v>1754.29</v>
      </c>
      <c r="J212" s="1">
        <v>153040.35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112.59</v>
      </c>
      <c r="U212" s="1">
        <v>0</v>
      </c>
      <c r="V212" t="s">
        <v>147</v>
      </c>
      <c r="W212" s="11" t="s">
        <v>148</v>
      </c>
      <c r="X212">
        <v>16</v>
      </c>
      <c r="Y212" t="s">
        <v>109</v>
      </c>
      <c r="Z212" t="s">
        <v>149</v>
      </c>
      <c r="AA212" s="1">
        <v>0</v>
      </c>
      <c r="AB212" s="1">
        <v>0</v>
      </c>
      <c r="AC212" t="s">
        <v>45</v>
      </c>
      <c r="AD212" s="1">
        <v>0</v>
      </c>
      <c r="AE212" s="1">
        <v>0</v>
      </c>
      <c r="AF212" s="1">
        <v>0</v>
      </c>
      <c r="AG212" s="1">
        <v>315771.21999999997</v>
      </c>
      <c r="AH212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1754.29</v>
      </c>
      <c r="AP212" s="8">
        <f t="shared" si="12"/>
        <v>1866.8799999999999</v>
      </c>
      <c r="AQ212" s="9">
        <f t="shared" si="13"/>
        <v>0</v>
      </c>
      <c r="AR212" s="3">
        <f t="shared" si="14"/>
        <v>153040.35</v>
      </c>
      <c r="AS212" s="10">
        <f t="shared" si="15"/>
        <v>1866.8799999999999</v>
      </c>
    </row>
    <row r="213" spans="1:45" x14ac:dyDescent="0.25">
      <c r="A213">
        <v>1</v>
      </c>
      <c r="B213" s="7">
        <v>43952</v>
      </c>
      <c r="C213" s="7">
        <v>44348</v>
      </c>
      <c r="D213">
        <v>455</v>
      </c>
      <c r="E213" s="7">
        <v>44228</v>
      </c>
      <c r="F213" s="13">
        <v>315771.21999999997</v>
      </c>
      <c r="G213" s="1">
        <v>315771.21999999997</v>
      </c>
      <c r="H213">
        <v>6.6666699999999995E-2</v>
      </c>
      <c r="I213" s="1">
        <v>1754.29</v>
      </c>
      <c r="J213" s="1">
        <v>154907.23000000001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112.59</v>
      </c>
      <c r="U213" s="1">
        <v>0</v>
      </c>
      <c r="V213" t="s">
        <v>147</v>
      </c>
      <c r="W213" s="11" t="s">
        <v>148</v>
      </c>
      <c r="X213">
        <v>16</v>
      </c>
      <c r="Y213" t="s">
        <v>109</v>
      </c>
      <c r="Z213" t="s">
        <v>149</v>
      </c>
      <c r="AA213" s="1">
        <v>0</v>
      </c>
      <c r="AB213" s="1">
        <v>0</v>
      </c>
      <c r="AC213" t="s">
        <v>45</v>
      </c>
      <c r="AD213" s="1">
        <v>0</v>
      </c>
      <c r="AE213" s="1">
        <v>0</v>
      </c>
      <c r="AF213" s="1">
        <v>0</v>
      </c>
      <c r="AG213" s="1">
        <v>315771.21999999997</v>
      </c>
      <c r="AH213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1754.29</v>
      </c>
      <c r="AP213" s="8">
        <f t="shared" si="12"/>
        <v>1866.8799999999999</v>
      </c>
      <c r="AQ213" s="9">
        <f t="shared" si="13"/>
        <v>0</v>
      </c>
      <c r="AR213" s="3">
        <f t="shared" si="14"/>
        <v>154907.23000000001</v>
      </c>
      <c r="AS213" s="10">
        <f t="shared" si="15"/>
        <v>1866.8799999999999</v>
      </c>
    </row>
    <row r="214" spans="1:45" x14ac:dyDescent="0.25">
      <c r="A214">
        <v>1</v>
      </c>
      <c r="B214" s="7">
        <v>43952</v>
      </c>
      <c r="C214" s="7">
        <v>44348</v>
      </c>
      <c r="D214">
        <v>455</v>
      </c>
      <c r="E214" s="7">
        <v>44256</v>
      </c>
      <c r="F214" s="13">
        <v>315771.21999999997</v>
      </c>
      <c r="G214" s="1">
        <v>315771.21999999997</v>
      </c>
      <c r="H214">
        <v>6.6666699999999995E-2</v>
      </c>
      <c r="I214" s="1">
        <v>1754.29</v>
      </c>
      <c r="J214" s="1">
        <v>156774.10999999999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112.59</v>
      </c>
      <c r="U214" s="1">
        <v>0</v>
      </c>
      <c r="V214" t="s">
        <v>147</v>
      </c>
      <c r="W214" s="11" t="s">
        <v>148</v>
      </c>
      <c r="X214">
        <v>16</v>
      </c>
      <c r="Y214" t="s">
        <v>109</v>
      </c>
      <c r="Z214" t="s">
        <v>149</v>
      </c>
      <c r="AA214" s="1">
        <v>0</v>
      </c>
      <c r="AB214" s="1">
        <v>0</v>
      </c>
      <c r="AC214" t="s">
        <v>45</v>
      </c>
      <c r="AD214" s="1">
        <v>0</v>
      </c>
      <c r="AE214" s="1">
        <v>0</v>
      </c>
      <c r="AF214" s="1">
        <v>0</v>
      </c>
      <c r="AG214" s="1">
        <v>315771.21999999997</v>
      </c>
      <c r="AH214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1754.29</v>
      </c>
      <c r="AP214" s="8">
        <f t="shared" si="12"/>
        <v>1866.8799999999999</v>
      </c>
      <c r="AQ214" s="9">
        <f t="shared" si="13"/>
        <v>0</v>
      </c>
      <c r="AR214" s="3">
        <f t="shared" si="14"/>
        <v>156774.10999999999</v>
      </c>
      <c r="AS214" s="10">
        <f t="shared" si="15"/>
        <v>1866.8799999999999</v>
      </c>
    </row>
    <row r="215" spans="1:45" x14ac:dyDescent="0.25">
      <c r="A215">
        <v>1</v>
      </c>
      <c r="B215" s="7">
        <v>43952</v>
      </c>
      <c r="C215" s="7">
        <v>44348</v>
      </c>
      <c r="D215">
        <v>455</v>
      </c>
      <c r="E215" s="7">
        <v>44287</v>
      </c>
      <c r="F215" s="13">
        <v>315771.21999999997</v>
      </c>
      <c r="G215" s="1">
        <v>315771.21999999997</v>
      </c>
      <c r="H215">
        <v>6.6666699999999995E-2</v>
      </c>
      <c r="I215" s="1">
        <v>1754.29</v>
      </c>
      <c r="J215" s="1">
        <v>158640.99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112.59</v>
      </c>
      <c r="U215" s="1">
        <v>0</v>
      </c>
      <c r="V215" t="s">
        <v>147</v>
      </c>
      <c r="W215" s="11" t="s">
        <v>148</v>
      </c>
      <c r="X215">
        <v>16</v>
      </c>
      <c r="Y215" t="s">
        <v>109</v>
      </c>
      <c r="Z215" t="s">
        <v>149</v>
      </c>
      <c r="AA215" s="1">
        <v>0</v>
      </c>
      <c r="AB215" s="1">
        <v>0</v>
      </c>
      <c r="AC215" t="s">
        <v>45</v>
      </c>
      <c r="AD215" s="1">
        <v>0</v>
      </c>
      <c r="AE215" s="1">
        <v>0</v>
      </c>
      <c r="AF215" s="1">
        <v>0</v>
      </c>
      <c r="AG215" s="1">
        <v>315771.21999999997</v>
      </c>
      <c r="AH215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1754.29</v>
      </c>
      <c r="AP215" s="8">
        <f t="shared" si="12"/>
        <v>1866.8799999999999</v>
      </c>
      <c r="AQ215" s="9">
        <f t="shared" si="13"/>
        <v>0</v>
      </c>
      <c r="AR215" s="3">
        <f t="shared" si="14"/>
        <v>158640.99</v>
      </c>
      <c r="AS215" s="10">
        <f t="shared" si="15"/>
        <v>1866.8799999999999</v>
      </c>
    </row>
    <row r="216" spans="1:45" x14ac:dyDescent="0.25">
      <c r="A216">
        <v>1</v>
      </c>
      <c r="B216" s="7">
        <v>43952</v>
      </c>
      <c r="C216" s="7">
        <v>44348</v>
      </c>
      <c r="D216">
        <v>455</v>
      </c>
      <c r="E216" s="7">
        <v>44317</v>
      </c>
      <c r="F216" s="13">
        <v>315771.21999999997</v>
      </c>
      <c r="G216" s="1">
        <v>315771.21999999997</v>
      </c>
      <c r="H216">
        <v>6.6666699999999995E-2</v>
      </c>
      <c r="I216" s="1">
        <v>1754.29</v>
      </c>
      <c r="J216" s="1">
        <v>160507.87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112.59</v>
      </c>
      <c r="U216" s="1">
        <v>0</v>
      </c>
      <c r="V216" t="s">
        <v>147</v>
      </c>
      <c r="W216" s="11" t="s">
        <v>148</v>
      </c>
      <c r="X216">
        <v>16</v>
      </c>
      <c r="Y216" t="s">
        <v>109</v>
      </c>
      <c r="Z216" t="s">
        <v>149</v>
      </c>
      <c r="AA216" s="1">
        <v>0</v>
      </c>
      <c r="AB216" s="1">
        <v>0</v>
      </c>
      <c r="AC216" t="s">
        <v>45</v>
      </c>
      <c r="AD216" s="1">
        <v>0</v>
      </c>
      <c r="AE216" s="1">
        <v>0</v>
      </c>
      <c r="AF216" s="1">
        <v>0</v>
      </c>
      <c r="AG216" s="1">
        <v>315771.21999999997</v>
      </c>
      <c r="AH216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1754.29</v>
      </c>
      <c r="AP216" s="8">
        <f t="shared" si="12"/>
        <v>1866.8799999999999</v>
      </c>
      <c r="AQ216" s="9">
        <f t="shared" si="13"/>
        <v>0</v>
      </c>
      <c r="AR216" s="3">
        <f t="shared" si="14"/>
        <v>160507.87</v>
      </c>
      <c r="AS216" s="10">
        <f t="shared" si="15"/>
        <v>1866.8799999999999</v>
      </c>
    </row>
    <row r="217" spans="1:45" x14ac:dyDescent="0.25">
      <c r="A217">
        <v>1</v>
      </c>
      <c r="B217" s="7">
        <v>43952</v>
      </c>
      <c r="C217" s="7">
        <v>44348</v>
      </c>
      <c r="D217">
        <v>455</v>
      </c>
      <c r="E217" s="7">
        <v>44348</v>
      </c>
      <c r="F217" s="13">
        <v>331664.69</v>
      </c>
      <c r="G217" s="1">
        <v>331664.69</v>
      </c>
      <c r="H217">
        <v>6.6666699999999995E-2</v>
      </c>
      <c r="I217" s="1">
        <v>1842.58</v>
      </c>
      <c r="J217" s="1">
        <v>162463.04000000001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112.59</v>
      </c>
      <c r="U217" s="1">
        <v>0</v>
      </c>
      <c r="V217" t="s">
        <v>147</v>
      </c>
      <c r="W217" s="11" t="s">
        <v>148</v>
      </c>
      <c r="X217">
        <v>16</v>
      </c>
      <c r="Y217" t="s">
        <v>109</v>
      </c>
      <c r="Z217" t="s">
        <v>149</v>
      </c>
      <c r="AA217" s="1">
        <v>0</v>
      </c>
      <c r="AB217" s="1">
        <v>0</v>
      </c>
      <c r="AC217" t="s">
        <v>45</v>
      </c>
      <c r="AD217" s="1">
        <v>0</v>
      </c>
      <c r="AE217" s="1">
        <v>0</v>
      </c>
      <c r="AF217" s="1">
        <v>0</v>
      </c>
      <c r="AG217" s="1">
        <v>331664.69</v>
      </c>
      <c r="AH217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1842.58</v>
      </c>
      <c r="AP217" s="8">
        <f t="shared" si="12"/>
        <v>1955.1699999999998</v>
      </c>
      <c r="AQ217" s="9">
        <f t="shared" si="13"/>
        <v>0</v>
      </c>
      <c r="AR217" s="3">
        <f t="shared" si="14"/>
        <v>162463.04000000001</v>
      </c>
      <c r="AS217" s="10">
        <f t="shared" si="15"/>
        <v>1955.1699999999998</v>
      </c>
    </row>
    <row r="218" spans="1:45" x14ac:dyDescent="0.25">
      <c r="A218">
        <v>1</v>
      </c>
      <c r="B218" s="7">
        <v>43952</v>
      </c>
      <c r="C218" s="7">
        <v>44348</v>
      </c>
      <c r="D218">
        <v>456</v>
      </c>
      <c r="E218" s="7">
        <v>44197</v>
      </c>
      <c r="F218" s="13">
        <v>452230.64</v>
      </c>
      <c r="G218" s="1">
        <v>452230.64</v>
      </c>
      <c r="H218">
        <v>5.0999999999999997E-2</v>
      </c>
      <c r="I218" s="1">
        <v>1921.98</v>
      </c>
      <c r="J218" s="1">
        <v>562708.73</v>
      </c>
      <c r="K218" s="1">
        <v>0</v>
      </c>
      <c r="L218" s="1">
        <v>0</v>
      </c>
      <c r="M218" s="1">
        <v>-1921.98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t="s">
        <v>150</v>
      </c>
      <c r="W218" s="11" t="s">
        <v>151</v>
      </c>
      <c r="X218">
        <v>16</v>
      </c>
      <c r="Y218" t="s">
        <v>109</v>
      </c>
      <c r="Z218" t="s">
        <v>152</v>
      </c>
      <c r="AA218" s="1">
        <v>0</v>
      </c>
      <c r="AB218" s="1">
        <v>0</v>
      </c>
      <c r="AC218" t="s">
        <v>45</v>
      </c>
      <c r="AD218" s="1">
        <v>0</v>
      </c>
      <c r="AE218" s="1">
        <v>0</v>
      </c>
      <c r="AF218" s="1">
        <v>0</v>
      </c>
      <c r="AG218" s="1">
        <v>452230.64</v>
      </c>
      <c r="AH218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8">
        <f t="shared" si="12"/>
        <v>0</v>
      </c>
      <c r="AQ218" s="9">
        <f t="shared" si="13"/>
        <v>0</v>
      </c>
      <c r="AR218" s="3">
        <f t="shared" si="14"/>
        <v>562708.73</v>
      </c>
      <c r="AS218" s="10">
        <f t="shared" si="15"/>
        <v>0</v>
      </c>
    </row>
    <row r="219" spans="1:45" x14ac:dyDescent="0.25">
      <c r="A219">
        <v>1</v>
      </c>
      <c r="B219" s="7">
        <v>43952</v>
      </c>
      <c r="C219" s="7">
        <v>44348</v>
      </c>
      <c r="D219">
        <v>456</v>
      </c>
      <c r="E219" s="7">
        <v>44228</v>
      </c>
      <c r="F219" s="13">
        <v>452230.64</v>
      </c>
      <c r="G219" s="1">
        <v>452230.64</v>
      </c>
      <c r="H219">
        <v>5.0999999999999997E-2</v>
      </c>
      <c r="I219" s="1">
        <v>1921.98</v>
      </c>
      <c r="J219" s="1">
        <v>562708.73</v>
      </c>
      <c r="K219" s="1">
        <v>0</v>
      </c>
      <c r="L219" s="1">
        <v>0</v>
      </c>
      <c r="M219" s="1">
        <v>-1921.98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t="s">
        <v>150</v>
      </c>
      <c r="W219" s="11" t="s">
        <v>151</v>
      </c>
      <c r="X219">
        <v>16</v>
      </c>
      <c r="Y219" t="s">
        <v>109</v>
      </c>
      <c r="Z219" t="s">
        <v>152</v>
      </c>
      <c r="AA219" s="1">
        <v>0</v>
      </c>
      <c r="AB219" s="1">
        <v>0</v>
      </c>
      <c r="AC219" t="s">
        <v>45</v>
      </c>
      <c r="AD219" s="1">
        <v>0</v>
      </c>
      <c r="AE219" s="1">
        <v>0</v>
      </c>
      <c r="AF219" s="1">
        <v>0</v>
      </c>
      <c r="AG219" s="1">
        <v>452230.64</v>
      </c>
      <c r="AH219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8">
        <f t="shared" si="12"/>
        <v>0</v>
      </c>
      <c r="AQ219" s="9">
        <f t="shared" si="13"/>
        <v>0</v>
      </c>
      <c r="AR219" s="3">
        <f t="shared" si="14"/>
        <v>562708.73</v>
      </c>
      <c r="AS219" s="10">
        <f t="shared" si="15"/>
        <v>0</v>
      </c>
    </row>
    <row r="220" spans="1:45" x14ac:dyDescent="0.25">
      <c r="A220">
        <v>1</v>
      </c>
      <c r="B220" s="7">
        <v>43952</v>
      </c>
      <c r="C220" s="7">
        <v>44348</v>
      </c>
      <c r="D220">
        <v>456</v>
      </c>
      <c r="E220" s="7">
        <v>44256</v>
      </c>
      <c r="F220" s="13">
        <v>452230.64</v>
      </c>
      <c r="G220" s="1">
        <v>452230.64</v>
      </c>
      <c r="H220">
        <v>5.0999999999999997E-2</v>
      </c>
      <c r="I220" s="1">
        <v>1921.98</v>
      </c>
      <c r="J220" s="1">
        <v>562708.73</v>
      </c>
      <c r="K220" s="1">
        <v>0</v>
      </c>
      <c r="L220" s="1">
        <v>0</v>
      </c>
      <c r="M220" s="1">
        <v>-1921.98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t="s">
        <v>150</v>
      </c>
      <c r="W220" s="11" t="s">
        <v>151</v>
      </c>
      <c r="X220">
        <v>16</v>
      </c>
      <c r="Y220" t="s">
        <v>109</v>
      </c>
      <c r="Z220" t="s">
        <v>152</v>
      </c>
      <c r="AA220" s="1">
        <v>0</v>
      </c>
      <c r="AB220" s="1">
        <v>0</v>
      </c>
      <c r="AC220" t="s">
        <v>45</v>
      </c>
      <c r="AD220" s="1">
        <v>0</v>
      </c>
      <c r="AE220" s="1">
        <v>0</v>
      </c>
      <c r="AF220" s="1">
        <v>0</v>
      </c>
      <c r="AG220" s="1">
        <v>452230.64</v>
      </c>
      <c r="AH220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8">
        <f t="shared" si="12"/>
        <v>0</v>
      </c>
      <c r="AQ220" s="9">
        <f t="shared" si="13"/>
        <v>0</v>
      </c>
      <c r="AR220" s="3">
        <f t="shared" si="14"/>
        <v>562708.73</v>
      </c>
      <c r="AS220" s="10">
        <f t="shared" si="15"/>
        <v>0</v>
      </c>
    </row>
    <row r="221" spans="1:45" x14ac:dyDescent="0.25">
      <c r="A221">
        <v>1</v>
      </c>
      <c r="B221" s="7">
        <v>43952</v>
      </c>
      <c r="C221" s="7">
        <v>44348</v>
      </c>
      <c r="D221">
        <v>456</v>
      </c>
      <c r="E221" s="7">
        <v>44287</v>
      </c>
      <c r="F221" s="13">
        <v>452230.64</v>
      </c>
      <c r="G221" s="1">
        <v>452230.64</v>
      </c>
      <c r="H221">
        <v>5.0999999999999997E-2</v>
      </c>
      <c r="I221" s="1">
        <v>1921.98</v>
      </c>
      <c r="J221" s="1">
        <v>562708.73</v>
      </c>
      <c r="K221" s="1">
        <v>0</v>
      </c>
      <c r="L221" s="1">
        <v>0</v>
      </c>
      <c r="M221" s="1">
        <v>-1921.98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t="s">
        <v>150</v>
      </c>
      <c r="W221" s="11" t="s">
        <v>151</v>
      </c>
      <c r="X221">
        <v>16</v>
      </c>
      <c r="Y221" t="s">
        <v>109</v>
      </c>
      <c r="Z221" t="s">
        <v>152</v>
      </c>
      <c r="AA221" s="1">
        <v>0</v>
      </c>
      <c r="AB221" s="1">
        <v>0</v>
      </c>
      <c r="AC221" t="s">
        <v>45</v>
      </c>
      <c r="AD221" s="1">
        <v>0</v>
      </c>
      <c r="AE221" s="1">
        <v>0</v>
      </c>
      <c r="AF221" s="1">
        <v>0</v>
      </c>
      <c r="AG221" s="1">
        <v>452230.64</v>
      </c>
      <c r="AH22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8">
        <f t="shared" si="12"/>
        <v>0</v>
      </c>
      <c r="AQ221" s="9">
        <f t="shared" si="13"/>
        <v>0</v>
      </c>
      <c r="AR221" s="3">
        <f t="shared" si="14"/>
        <v>562708.73</v>
      </c>
      <c r="AS221" s="10">
        <f t="shared" si="15"/>
        <v>0</v>
      </c>
    </row>
    <row r="222" spans="1:45" x14ac:dyDescent="0.25">
      <c r="A222">
        <v>1</v>
      </c>
      <c r="B222" s="7">
        <v>43952</v>
      </c>
      <c r="C222" s="7">
        <v>44348</v>
      </c>
      <c r="D222">
        <v>456</v>
      </c>
      <c r="E222" s="7">
        <v>44317</v>
      </c>
      <c r="F222" s="13">
        <v>452230.64</v>
      </c>
      <c r="G222" s="1">
        <v>452230.64</v>
      </c>
      <c r="H222">
        <v>5.0999999999999997E-2</v>
      </c>
      <c r="I222" s="1">
        <v>1921.98</v>
      </c>
      <c r="J222" s="1">
        <v>562708.73</v>
      </c>
      <c r="K222" s="1">
        <v>0</v>
      </c>
      <c r="L222" s="1">
        <v>0</v>
      </c>
      <c r="M222" s="1">
        <v>-1921.98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t="s">
        <v>150</v>
      </c>
      <c r="W222" s="11" t="s">
        <v>151</v>
      </c>
      <c r="X222">
        <v>16</v>
      </c>
      <c r="Y222" t="s">
        <v>109</v>
      </c>
      <c r="Z222" t="s">
        <v>152</v>
      </c>
      <c r="AA222" s="1">
        <v>0</v>
      </c>
      <c r="AB222" s="1">
        <v>0</v>
      </c>
      <c r="AC222" t="s">
        <v>45</v>
      </c>
      <c r="AD222" s="1">
        <v>0</v>
      </c>
      <c r="AE222" s="1">
        <v>0</v>
      </c>
      <c r="AF222" s="1">
        <v>0</v>
      </c>
      <c r="AG222" s="1">
        <v>452230.64</v>
      </c>
      <c r="AH222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8">
        <f t="shared" si="12"/>
        <v>0</v>
      </c>
      <c r="AQ222" s="9">
        <f t="shared" si="13"/>
        <v>0</v>
      </c>
      <c r="AR222" s="3">
        <f t="shared" si="14"/>
        <v>562708.73</v>
      </c>
      <c r="AS222" s="10">
        <f t="shared" si="15"/>
        <v>0</v>
      </c>
    </row>
    <row r="223" spans="1:45" x14ac:dyDescent="0.25">
      <c r="A223">
        <v>1</v>
      </c>
      <c r="B223" s="7">
        <v>43952</v>
      </c>
      <c r="C223" s="7">
        <v>44348</v>
      </c>
      <c r="D223">
        <v>456</v>
      </c>
      <c r="E223" s="7">
        <v>44348</v>
      </c>
      <c r="F223" s="13">
        <v>452230.64</v>
      </c>
      <c r="G223" s="1">
        <v>452230.64</v>
      </c>
      <c r="H223">
        <v>5.0999999999999997E-2</v>
      </c>
      <c r="I223" s="1">
        <v>1921.98</v>
      </c>
      <c r="J223" s="1">
        <v>562708.73</v>
      </c>
      <c r="K223" s="1">
        <v>0</v>
      </c>
      <c r="L223" s="1">
        <v>0</v>
      </c>
      <c r="M223" s="1">
        <v>-1921.98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t="s">
        <v>150</v>
      </c>
      <c r="W223" s="11" t="s">
        <v>151</v>
      </c>
      <c r="X223">
        <v>16</v>
      </c>
      <c r="Y223" t="s">
        <v>109</v>
      </c>
      <c r="Z223" t="s">
        <v>152</v>
      </c>
      <c r="AA223" s="1">
        <v>0</v>
      </c>
      <c r="AB223" s="1">
        <v>0</v>
      </c>
      <c r="AC223" t="s">
        <v>45</v>
      </c>
      <c r="AD223" s="1">
        <v>0</v>
      </c>
      <c r="AE223" s="1">
        <v>0</v>
      </c>
      <c r="AF223" s="1">
        <v>0</v>
      </c>
      <c r="AG223" s="1">
        <v>452230.64</v>
      </c>
      <c r="AH223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8">
        <f t="shared" si="12"/>
        <v>0</v>
      </c>
      <c r="AQ223" s="9">
        <f t="shared" si="13"/>
        <v>0</v>
      </c>
      <c r="AR223" s="3">
        <f t="shared" si="14"/>
        <v>562708.73</v>
      </c>
      <c r="AS223" s="10">
        <f t="shared" si="15"/>
        <v>0</v>
      </c>
    </row>
    <row r="224" spans="1:45" x14ac:dyDescent="0.25">
      <c r="A224">
        <v>1</v>
      </c>
      <c r="B224" s="7">
        <v>43952</v>
      </c>
      <c r="C224" s="7">
        <v>44348</v>
      </c>
      <c r="D224">
        <v>457</v>
      </c>
      <c r="E224" s="7">
        <v>44197</v>
      </c>
      <c r="F224" s="13">
        <v>923154.02</v>
      </c>
      <c r="G224" s="1">
        <v>923154.02</v>
      </c>
      <c r="H224">
        <v>7.6923080000000005E-2</v>
      </c>
      <c r="I224" s="1">
        <v>5917.65</v>
      </c>
      <c r="J224" s="1">
        <v>476333.12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-5388.92</v>
      </c>
      <c r="U224" s="1">
        <v>0</v>
      </c>
      <c r="V224" t="s">
        <v>153</v>
      </c>
      <c r="W224" s="11" t="s">
        <v>154</v>
      </c>
      <c r="X224">
        <v>16</v>
      </c>
      <c r="Y224" t="s">
        <v>109</v>
      </c>
      <c r="Z224" t="s">
        <v>155</v>
      </c>
      <c r="AA224" s="1">
        <v>0</v>
      </c>
      <c r="AB224" s="1">
        <v>0</v>
      </c>
      <c r="AC224" t="s">
        <v>45</v>
      </c>
      <c r="AD224" s="1">
        <v>0</v>
      </c>
      <c r="AE224" s="1">
        <v>0</v>
      </c>
      <c r="AF224" s="1">
        <v>0</v>
      </c>
      <c r="AG224" s="1">
        <v>923154.02</v>
      </c>
      <c r="AH224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5917.6500000000005</v>
      </c>
      <c r="AP224" s="8">
        <f t="shared" si="12"/>
        <v>528.72999999999956</v>
      </c>
      <c r="AQ224" s="9">
        <f t="shared" si="13"/>
        <v>0</v>
      </c>
      <c r="AR224" s="3">
        <f t="shared" si="14"/>
        <v>476333.12</v>
      </c>
      <c r="AS224" s="10">
        <f t="shared" si="15"/>
        <v>528.72999999999956</v>
      </c>
    </row>
    <row r="225" spans="1:45" x14ac:dyDescent="0.25">
      <c r="A225">
        <v>1</v>
      </c>
      <c r="B225" s="7">
        <v>43952</v>
      </c>
      <c r="C225" s="7">
        <v>44348</v>
      </c>
      <c r="D225">
        <v>457</v>
      </c>
      <c r="E225" s="7">
        <v>44228</v>
      </c>
      <c r="F225" s="13">
        <v>923154.02</v>
      </c>
      <c r="G225" s="1">
        <v>923154.02</v>
      </c>
      <c r="H225">
        <v>7.6923080000000005E-2</v>
      </c>
      <c r="I225" s="1">
        <v>5917.65</v>
      </c>
      <c r="J225" s="1">
        <v>476861.85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-5388.92</v>
      </c>
      <c r="U225" s="1">
        <v>0</v>
      </c>
      <c r="V225" t="s">
        <v>153</v>
      </c>
      <c r="W225" s="11" t="s">
        <v>154</v>
      </c>
      <c r="X225">
        <v>16</v>
      </c>
      <c r="Y225" t="s">
        <v>109</v>
      </c>
      <c r="Z225" t="s">
        <v>155</v>
      </c>
      <c r="AA225" s="1">
        <v>0</v>
      </c>
      <c r="AB225" s="1">
        <v>0</v>
      </c>
      <c r="AC225" t="s">
        <v>45</v>
      </c>
      <c r="AD225" s="1">
        <v>0</v>
      </c>
      <c r="AE225" s="1">
        <v>0</v>
      </c>
      <c r="AF225" s="1">
        <v>0</v>
      </c>
      <c r="AG225" s="1">
        <v>923154.02</v>
      </c>
      <c r="AH225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5917.6500000000005</v>
      </c>
      <c r="AP225" s="8">
        <f t="shared" si="12"/>
        <v>528.72999999999956</v>
      </c>
      <c r="AQ225" s="9">
        <f t="shared" si="13"/>
        <v>0</v>
      </c>
      <c r="AR225" s="3">
        <f t="shared" si="14"/>
        <v>476861.85</v>
      </c>
      <c r="AS225" s="10">
        <f t="shared" si="15"/>
        <v>528.72999999999956</v>
      </c>
    </row>
    <row r="226" spans="1:45" x14ac:dyDescent="0.25">
      <c r="A226">
        <v>1</v>
      </c>
      <c r="B226" s="7">
        <v>43952</v>
      </c>
      <c r="C226" s="7">
        <v>44348</v>
      </c>
      <c r="D226">
        <v>457</v>
      </c>
      <c r="E226" s="7">
        <v>44256</v>
      </c>
      <c r="F226" s="13">
        <v>923154.02</v>
      </c>
      <c r="G226" s="1">
        <v>923154.02</v>
      </c>
      <c r="H226">
        <v>7.6923080000000005E-2</v>
      </c>
      <c r="I226" s="1">
        <v>5917.65</v>
      </c>
      <c r="J226" s="1">
        <v>477390.58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-5388.92</v>
      </c>
      <c r="U226" s="1">
        <v>0</v>
      </c>
      <c r="V226" t="s">
        <v>153</v>
      </c>
      <c r="W226" s="11" t="s">
        <v>154</v>
      </c>
      <c r="X226">
        <v>16</v>
      </c>
      <c r="Y226" t="s">
        <v>109</v>
      </c>
      <c r="Z226" t="s">
        <v>155</v>
      </c>
      <c r="AA226" s="1">
        <v>0</v>
      </c>
      <c r="AB226" s="1">
        <v>0</v>
      </c>
      <c r="AC226" t="s">
        <v>45</v>
      </c>
      <c r="AD226" s="1">
        <v>0</v>
      </c>
      <c r="AE226" s="1">
        <v>0</v>
      </c>
      <c r="AF226" s="1">
        <v>0</v>
      </c>
      <c r="AG226" s="1">
        <v>923154.02</v>
      </c>
      <c r="AH226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5917.6500000000005</v>
      </c>
      <c r="AP226" s="8">
        <f t="shared" si="12"/>
        <v>528.72999999999956</v>
      </c>
      <c r="AQ226" s="9">
        <f t="shared" si="13"/>
        <v>0</v>
      </c>
      <c r="AR226" s="3">
        <f t="shared" si="14"/>
        <v>477390.58</v>
      </c>
      <c r="AS226" s="10">
        <f t="shared" si="15"/>
        <v>528.72999999999956</v>
      </c>
    </row>
    <row r="227" spans="1:45" x14ac:dyDescent="0.25">
      <c r="A227">
        <v>1</v>
      </c>
      <c r="B227" s="7">
        <v>43952</v>
      </c>
      <c r="C227" s="7">
        <v>44348</v>
      </c>
      <c r="D227">
        <v>457</v>
      </c>
      <c r="E227" s="7">
        <v>44287</v>
      </c>
      <c r="F227" s="13">
        <v>923154.02</v>
      </c>
      <c r="G227" s="1">
        <v>923154.02</v>
      </c>
      <c r="H227">
        <v>7.6923080000000005E-2</v>
      </c>
      <c r="I227" s="1">
        <v>5917.65</v>
      </c>
      <c r="J227" s="1">
        <v>477919.31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-5388.92</v>
      </c>
      <c r="U227" s="1">
        <v>0</v>
      </c>
      <c r="V227" t="s">
        <v>153</v>
      </c>
      <c r="W227" s="11" t="s">
        <v>154</v>
      </c>
      <c r="X227">
        <v>16</v>
      </c>
      <c r="Y227" t="s">
        <v>109</v>
      </c>
      <c r="Z227" t="s">
        <v>155</v>
      </c>
      <c r="AA227" s="1">
        <v>0</v>
      </c>
      <c r="AB227" s="1">
        <v>0</v>
      </c>
      <c r="AC227" t="s">
        <v>45</v>
      </c>
      <c r="AD227" s="1">
        <v>0</v>
      </c>
      <c r="AE227" s="1">
        <v>0</v>
      </c>
      <c r="AF227" s="1">
        <v>0</v>
      </c>
      <c r="AG227" s="1">
        <v>923154.02</v>
      </c>
      <c r="AH227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5917.6500000000005</v>
      </c>
      <c r="AP227" s="8">
        <f t="shared" si="12"/>
        <v>528.72999999999956</v>
      </c>
      <c r="AQ227" s="9">
        <f t="shared" si="13"/>
        <v>0</v>
      </c>
      <c r="AR227" s="3">
        <f t="shared" si="14"/>
        <v>477919.31</v>
      </c>
      <c r="AS227" s="10">
        <f t="shared" si="15"/>
        <v>528.72999999999956</v>
      </c>
    </row>
    <row r="228" spans="1:45" x14ac:dyDescent="0.25">
      <c r="A228">
        <v>1</v>
      </c>
      <c r="B228" s="7">
        <v>43952</v>
      </c>
      <c r="C228" s="7">
        <v>44348</v>
      </c>
      <c r="D228">
        <v>457</v>
      </c>
      <c r="E228" s="7">
        <v>44317</v>
      </c>
      <c r="F228" s="13">
        <v>923154.02</v>
      </c>
      <c r="G228" s="1">
        <v>923154.02</v>
      </c>
      <c r="H228">
        <v>7.6923080000000005E-2</v>
      </c>
      <c r="I228" s="1">
        <v>5917.65</v>
      </c>
      <c r="J228" s="1">
        <v>440941.5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-5388.92</v>
      </c>
      <c r="U228" s="1">
        <v>0</v>
      </c>
      <c r="V228" t="s">
        <v>153</v>
      </c>
      <c r="W228" s="11" t="s">
        <v>154</v>
      </c>
      <c r="X228">
        <v>16</v>
      </c>
      <c r="Y228" t="s">
        <v>109</v>
      </c>
      <c r="Z228" t="s">
        <v>155</v>
      </c>
      <c r="AA228" s="1">
        <v>0</v>
      </c>
      <c r="AB228" s="1">
        <v>-37506.54</v>
      </c>
      <c r="AC228" t="s">
        <v>45</v>
      </c>
      <c r="AD228" s="1">
        <v>0</v>
      </c>
      <c r="AE228" s="1">
        <v>0</v>
      </c>
      <c r="AF228" s="1">
        <v>0</v>
      </c>
      <c r="AG228" s="1">
        <v>923154.02</v>
      </c>
      <c r="AH228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5917.6500000000005</v>
      </c>
      <c r="AP228" s="8">
        <f t="shared" si="12"/>
        <v>528.72999999999956</v>
      </c>
      <c r="AQ228" s="9">
        <f t="shared" si="13"/>
        <v>0</v>
      </c>
      <c r="AR228" s="3">
        <f t="shared" si="14"/>
        <v>440941.5</v>
      </c>
      <c r="AS228" s="10">
        <f t="shared" si="15"/>
        <v>528.72999999999956</v>
      </c>
    </row>
    <row r="229" spans="1:45" x14ac:dyDescent="0.25">
      <c r="A229">
        <v>1</v>
      </c>
      <c r="B229" s="7">
        <v>43952</v>
      </c>
      <c r="C229" s="7">
        <v>44348</v>
      </c>
      <c r="D229">
        <v>457</v>
      </c>
      <c r="E229" s="7">
        <v>44348</v>
      </c>
      <c r="F229" s="13">
        <v>885647.48</v>
      </c>
      <c r="G229" s="1">
        <v>885647.48</v>
      </c>
      <c r="H229">
        <v>7.6923080000000005E-2</v>
      </c>
      <c r="I229" s="1">
        <v>5677.23</v>
      </c>
      <c r="J229" s="1">
        <v>441229.81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-5388.92</v>
      </c>
      <c r="U229" s="1">
        <v>0</v>
      </c>
      <c r="V229" t="s">
        <v>153</v>
      </c>
      <c r="W229" s="11" t="s">
        <v>154</v>
      </c>
      <c r="X229">
        <v>16</v>
      </c>
      <c r="Y229" t="s">
        <v>109</v>
      </c>
      <c r="Z229" t="s">
        <v>155</v>
      </c>
      <c r="AA229" s="1">
        <v>0</v>
      </c>
      <c r="AB229" s="1">
        <v>0</v>
      </c>
      <c r="AC229" t="s">
        <v>45</v>
      </c>
      <c r="AD229" s="1">
        <v>0</v>
      </c>
      <c r="AE229" s="1">
        <v>0</v>
      </c>
      <c r="AF229" s="1">
        <v>0</v>
      </c>
      <c r="AG229" s="1">
        <v>885647.48</v>
      </c>
      <c r="AH229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5677.2300000000005</v>
      </c>
      <c r="AP229" s="8">
        <f t="shared" si="12"/>
        <v>288.30999999999949</v>
      </c>
      <c r="AQ229" s="9">
        <f t="shared" si="13"/>
        <v>0</v>
      </c>
      <c r="AR229" s="3">
        <f t="shared" si="14"/>
        <v>441229.81</v>
      </c>
      <c r="AS229" s="10">
        <f t="shared" si="15"/>
        <v>288.30999999999949</v>
      </c>
    </row>
    <row r="230" spans="1:45" x14ac:dyDescent="0.25">
      <c r="A230">
        <v>1</v>
      </c>
      <c r="B230" s="7">
        <v>43952</v>
      </c>
      <c r="C230" s="7">
        <v>44348</v>
      </c>
      <c r="D230">
        <v>458</v>
      </c>
      <c r="E230" s="7">
        <v>44197</v>
      </c>
      <c r="F230" s="13">
        <v>20124.740000000002</v>
      </c>
      <c r="G230" s="1">
        <v>20124.740000000002</v>
      </c>
      <c r="H230">
        <v>7.6923080000000005E-2</v>
      </c>
      <c r="I230" s="1">
        <v>129</v>
      </c>
      <c r="J230" s="1">
        <v>5073.04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t="s">
        <v>156</v>
      </c>
      <c r="W230" s="11" t="s">
        <v>157</v>
      </c>
      <c r="X230">
        <v>16</v>
      </c>
      <c r="Y230" t="s">
        <v>109</v>
      </c>
      <c r="Z230" t="s">
        <v>155</v>
      </c>
      <c r="AA230" s="1">
        <v>0</v>
      </c>
      <c r="AB230" s="1">
        <v>0</v>
      </c>
      <c r="AC230" t="s">
        <v>45</v>
      </c>
      <c r="AD230" s="1">
        <v>0</v>
      </c>
      <c r="AE230" s="1">
        <v>0</v>
      </c>
      <c r="AF230" s="1">
        <v>0</v>
      </c>
      <c r="AG230" s="1">
        <v>20124.740000000002</v>
      </c>
      <c r="AH230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129</v>
      </c>
      <c r="AP230" s="8">
        <f t="shared" si="12"/>
        <v>129</v>
      </c>
      <c r="AQ230" s="9">
        <f t="shared" si="13"/>
        <v>0</v>
      </c>
      <c r="AR230" s="3">
        <f t="shared" si="14"/>
        <v>5073.04</v>
      </c>
      <c r="AS230" s="10">
        <f t="shared" si="15"/>
        <v>129</v>
      </c>
    </row>
    <row r="231" spans="1:45" x14ac:dyDescent="0.25">
      <c r="A231">
        <v>1</v>
      </c>
      <c r="B231" s="7">
        <v>43952</v>
      </c>
      <c r="C231" s="7">
        <v>44348</v>
      </c>
      <c r="D231">
        <v>458</v>
      </c>
      <c r="E231" s="7">
        <v>44228</v>
      </c>
      <c r="F231" s="13">
        <v>20124.740000000002</v>
      </c>
      <c r="G231" s="1">
        <v>20124.740000000002</v>
      </c>
      <c r="H231">
        <v>7.6923080000000005E-2</v>
      </c>
      <c r="I231" s="1">
        <v>129</v>
      </c>
      <c r="J231" s="1">
        <v>5202.04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t="s">
        <v>156</v>
      </c>
      <c r="W231" s="11" t="s">
        <v>157</v>
      </c>
      <c r="X231">
        <v>16</v>
      </c>
      <c r="Y231" t="s">
        <v>109</v>
      </c>
      <c r="Z231" t="s">
        <v>155</v>
      </c>
      <c r="AA231" s="1">
        <v>0</v>
      </c>
      <c r="AB231" s="1">
        <v>0</v>
      </c>
      <c r="AC231" t="s">
        <v>45</v>
      </c>
      <c r="AD231" s="1">
        <v>0</v>
      </c>
      <c r="AE231" s="1">
        <v>0</v>
      </c>
      <c r="AF231" s="1">
        <v>0</v>
      </c>
      <c r="AG231" s="1">
        <v>20124.740000000002</v>
      </c>
      <c r="AH23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129</v>
      </c>
      <c r="AP231" s="8">
        <f t="shared" si="12"/>
        <v>129</v>
      </c>
      <c r="AQ231" s="9">
        <f t="shared" si="13"/>
        <v>0</v>
      </c>
      <c r="AR231" s="3">
        <f t="shared" si="14"/>
        <v>5202.04</v>
      </c>
      <c r="AS231" s="10">
        <f t="shared" si="15"/>
        <v>129</v>
      </c>
    </row>
    <row r="232" spans="1:45" x14ac:dyDescent="0.25">
      <c r="A232">
        <v>1</v>
      </c>
      <c r="B232" s="7">
        <v>43952</v>
      </c>
      <c r="C232" s="7">
        <v>44348</v>
      </c>
      <c r="D232">
        <v>458</v>
      </c>
      <c r="E232" s="7">
        <v>44256</v>
      </c>
      <c r="F232" s="13">
        <v>20124.740000000002</v>
      </c>
      <c r="G232" s="1">
        <v>20124.740000000002</v>
      </c>
      <c r="H232">
        <v>7.6923080000000005E-2</v>
      </c>
      <c r="I232" s="1">
        <v>129</v>
      </c>
      <c r="J232" s="1">
        <v>5331.04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t="s">
        <v>156</v>
      </c>
      <c r="W232" s="11" t="s">
        <v>157</v>
      </c>
      <c r="X232">
        <v>16</v>
      </c>
      <c r="Y232" t="s">
        <v>109</v>
      </c>
      <c r="Z232" t="s">
        <v>155</v>
      </c>
      <c r="AA232" s="1">
        <v>0</v>
      </c>
      <c r="AB232" s="1">
        <v>0</v>
      </c>
      <c r="AC232" t="s">
        <v>45</v>
      </c>
      <c r="AD232" s="1">
        <v>0</v>
      </c>
      <c r="AE232" s="1">
        <v>0</v>
      </c>
      <c r="AF232" s="1">
        <v>0</v>
      </c>
      <c r="AG232" s="1">
        <v>20124.740000000002</v>
      </c>
      <c r="AH232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129</v>
      </c>
      <c r="AP232" s="8">
        <f t="shared" si="12"/>
        <v>129</v>
      </c>
      <c r="AQ232" s="9">
        <f t="shared" si="13"/>
        <v>0</v>
      </c>
      <c r="AR232" s="3">
        <f t="shared" si="14"/>
        <v>5331.04</v>
      </c>
      <c r="AS232" s="10">
        <f t="shared" si="15"/>
        <v>129</v>
      </c>
    </row>
    <row r="233" spans="1:45" x14ac:dyDescent="0.25">
      <c r="A233">
        <v>1</v>
      </c>
      <c r="B233" s="7">
        <v>43952</v>
      </c>
      <c r="C233" s="7">
        <v>44348</v>
      </c>
      <c r="D233">
        <v>458</v>
      </c>
      <c r="E233" s="7">
        <v>44287</v>
      </c>
      <c r="F233" s="13">
        <v>20124.740000000002</v>
      </c>
      <c r="G233" s="1">
        <v>20124.740000000002</v>
      </c>
      <c r="H233">
        <v>7.6923080000000005E-2</v>
      </c>
      <c r="I233" s="1">
        <v>129</v>
      </c>
      <c r="J233" s="1">
        <v>5460.04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t="s">
        <v>156</v>
      </c>
      <c r="W233" s="11" t="s">
        <v>157</v>
      </c>
      <c r="X233">
        <v>16</v>
      </c>
      <c r="Y233" t="s">
        <v>109</v>
      </c>
      <c r="Z233" t="s">
        <v>155</v>
      </c>
      <c r="AA233" s="1">
        <v>0</v>
      </c>
      <c r="AB233" s="1">
        <v>0</v>
      </c>
      <c r="AC233" t="s">
        <v>45</v>
      </c>
      <c r="AD233" s="1">
        <v>0</v>
      </c>
      <c r="AE233" s="1">
        <v>0</v>
      </c>
      <c r="AF233" s="1">
        <v>0</v>
      </c>
      <c r="AG233" s="1">
        <v>20124.740000000002</v>
      </c>
      <c r="AH233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129</v>
      </c>
      <c r="AP233" s="8">
        <f t="shared" si="12"/>
        <v>129</v>
      </c>
      <c r="AQ233" s="9">
        <f t="shared" si="13"/>
        <v>0</v>
      </c>
      <c r="AR233" s="3">
        <f t="shared" si="14"/>
        <v>5460.04</v>
      </c>
      <c r="AS233" s="10">
        <f t="shared" si="15"/>
        <v>129</v>
      </c>
    </row>
    <row r="234" spans="1:45" x14ac:dyDescent="0.25">
      <c r="A234">
        <v>1</v>
      </c>
      <c r="B234" s="7">
        <v>43952</v>
      </c>
      <c r="C234" s="7">
        <v>44348</v>
      </c>
      <c r="D234">
        <v>458</v>
      </c>
      <c r="E234" s="7">
        <v>44317</v>
      </c>
      <c r="F234" s="13">
        <v>20124.740000000002</v>
      </c>
      <c r="G234" s="1">
        <v>20124.740000000002</v>
      </c>
      <c r="H234">
        <v>7.6923080000000005E-2</v>
      </c>
      <c r="I234" s="1">
        <v>129</v>
      </c>
      <c r="J234" s="1">
        <v>5589.04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t="s">
        <v>156</v>
      </c>
      <c r="W234" s="11" t="s">
        <v>157</v>
      </c>
      <c r="X234">
        <v>16</v>
      </c>
      <c r="Y234" t="s">
        <v>109</v>
      </c>
      <c r="Z234" t="s">
        <v>155</v>
      </c>
      <c r="AA234" s="1">
        <v>0</v>
      </c>
      <c r="AB234" s="1">
        <v>0</v>
      </c>
      <c r="AC234" t="s">
        <v>45</v>
      </c>
      <c r="AD234" s="1">
        <v>0</v>
      </c>
      <c r="AE234" s="1">
        <v>0</v>
      </c>
      <c r="AF234" s="1">
        <v>0</v>
      </c>
      <c r="AG234" s="1">
        <v>20124.740000000002</v>
      </c>
      <c r="AH234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129</v>
      </c>
      <c r="AP234" s="8">
        <f t="shared" si="12"/>
        <v>129</v>
      </c>
      <c r="AQ234" s="9">
        <f t="shared" si="13"/>
        <v>0</v>
      </c>
      <c r="AR234" s="3">
        <f t="shared" si="14"/>
        <v>5589.04</v>
      </c>
      <c r="AS234" s="10">
        <f t="shared" si="15"/>
        <v>129</v>
      </c>
    </row>
    <row r="235" spans="1:45" x14ac:dyDescent="0.25">
      <c r="A235">
        <v>1</v>
      </c>
      <c r="B235" s="7">
        <v>43952</v>
      </c>
      <c r="C235" s="7">
        <v>44348</v>
      </c>
      <c r="D235">
        <v>458</v>
      </c>
      <c r="E235" s="7">
        <v>44348</v>
      </c>
      <c r="F235" s="13">
        <v>20124.740000000002</v>
      </c>
      <c r="G235" s="1">
        <v>20124.740000000002</v>
      </c>
      <c r="H235">
        <v>7.6923080000000005E-2</v>
      </c>
      <c r="I235" s="1">
        <v>129</v>
      </c>
      <c r="J235" s="1">
        <v>5718.04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t="s">
        <v>156</v>
      </c>
      <c r="W235" s="11" t="s">
        <v>157</v>
      </c>
      <c r="X235">
        <v>16</v>
      </c>
      <c r="Y235" t="s">
        <v>109</v>
      </c>
      <c r="Z235" t="s">
        <v>155</v>
      </c>
      <c r="AA235" s="1">
        <v>0</v>
      </c>
      <c r="AB235" s="1">
        <v>0</v>
      </c>
      <c r="AC235" t="s">
        <v>45</v>
      </c>
      <c r="AD235" s="1">
        <v>0</v>
      </c>
      <c r="AE235" s="1">
        <v>0</v>
      </c>
      <c r="AF235" s="1">
        <v>0</v>
      </c>
      <c r="AG235" s="1">
        <v>20124.740000000002</v>
      </c>
      <c r="AH235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129</v>
      </c>
      <c r="AP235" s="8">
        <f t="shared" si="12"/>
        <v>129</v>
      </c>
      <c r="AQ235" s="9">
        <f t="shared" si="13"/>
        <v>0</v>
      </c>
      <c r="AR235" s="3">
        <f t="shared" si="14"/>
        <v>5718.04</v>
      </c>
      <c r="AS235" s="10">
        <f t="shared" si="15"/>
        <v>129</v>
      </c>
    </row>
    <row r="236" spans="1:45" x14ac:dyDescent="0.25">
      <c r="A236">
        <v>1</v>
      </c>
      <c r="B236" s="7">
        <v>43952</v>
      </c>
      <c r="C236" s="7">
        <v>44348</v>
      </c>
      <c r="D236">
        <v>459</v>
      </c>
      <c r="E236" s="7">
        <v>44197</v>
      </c>
      <c r="F236" s="13">
        <v>42473.919999999998</v>
      </c>
      <c r="G236" s="1">
        <v>42473.919999999998</v>
      </c>
      <c r="H236">
        <v>5.8823529999999999E-2</v>
      </c>
      <c r="I236" s="1">
        <v>208.21</v>
      </c>
      <c r="J236" s="1">
        <v>22347.01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-446.09</v>
      </c>
      <c r="U236" s="1">
        <v>0</v>
      </c>
      <c r="V236" t="s">
        <v>158</v>
      </c>
      <c r="W236" s="11" t="s">
        <v>159</v>
      </c>
      <c r="X236">
        <v>16</v>
      </c>
      <c r="Y236" t="s">
        <v>109</v>
      </c>
      <c r="Z236" t="s">
        <v>160</v>
      </c>
      <c r="AA236" s="1">
        <v>0</v>
      </c>
      <c r="AB236" s="1">
        <v>0</v>
      </c>
      <c r="AC236" t="s">
        <v>45</v>
      </c>
      <c r="AD236" s="1">
        <v>0</v>
      </c>
      <c r="AE236" s="1">
        <v>0</v>
      </c>
      <c r="AF236" s="1">
        <v>0</v>
      </c>
      <c r="AG236" s="1">
        <v>42473.919999999998</v>
      </c>
      <c r="AH236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208.21</v>
      </c>
      <c r="AP236" s="8">
        <f t="shared" si="12"/>
        <v>-237.87999999999997</v>
      </c>
      <c r="AQ236" s="9">
        <f t="shared" si="13"/>
        <v>0</v>
      </c>
      <c r="AR236" s="3">
        <f t="shared" si="14"/>
        <v>22347.01</v>
      </c>
      <c r="AS236" s="10">
        <f t="shared" si="15"/>
        <v>-237.87999999999997</v>
      </c>
    </row>
    <row r="237" spans="1:45" x14ac:dyDescent="0.25">
      <c r="A237">
        <v>1</v>
      </c>
      <c r="B237" s="7">
        <v>43952</v>
      </c>
      <c r="C237" s="7">
        <v>44348</v>
      </c>
      <c r="D237">
        <v>459</v>
      </c>
      <c r="E237" s="7">
        <v>44228</v>
      </c>
      <c r="F237" s="13">
        <v>42473.919999999998</v>
      </c>
      <c r="G237" s="1">
        <v>42473.919999999998</v>
      </c>
      <c r="H237">
        <v>5.8823529999999999E-2</v>
      </c>
      <c r="I237" s="1">
        <v>208.21</v>
      </c>
      <c r="J237" s="1">
        <v>22109.13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-446.09</v>
      </c>
      <c r="U237" s="1">
        <v>0</v>
      </c>
      <c r="V237" t="s">
        <v>158</v>
      </c>
      <c r="W237" s="11" t="s">
        <v>159</v>
      </c>
      <c r="X237">
        <v>16</v>
      </c>
      <c r="Y237" t="s">
        <v>109</v>
      </c>
      <c r="Z237" t="s">
        <v>160</v>
      </c>
      <c r="AA237" s="1">
        <v>0</v>
      </c>
      <c r="AB237" s="1">
        <v>0</v>
      </c>
      <c r="AC237" t="s">
        <v>45</v>
      </c>
      <c r="AD237" s="1">
        <v>0</v>
      </c>
      <c r="AE237" s="1">
        <v>0</v>
      </c>
      <c r="AF237" s="1">
        <v>0</v>
      </c>
      <c r="AG237" s="1">
        <v>42473.919999999998</v>
      </c>
      <c r="AH237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208.21</v>
      </c>
      <c r="AP237" s="8">
        <f t="shared" si="12"/>
        <v>-237.87999999999997</v>
      </c>
      <c r="AQ237" s="9">
        <f t="shared" si="13"/>
        <v>0</v>
      </c>
      <c r="AR237" s="3">
        <f t="shared" si="14"/>
        <v>22109.13</v>
      </c>
      <c r="AS237" s="10">
        <f t="shared" si="15"/>
        <v>-237.87999999999997</v>
      </c>
    </row>
    <row r="238" spans="1:45" x14ac:dyDescent="0.25">
      <c r="A238">
        <v>1</v>
      </c>
      <c r="B238" s="7">
        <v>43952</v>
      </c>
      <c r="C238" s="7">
        <v>44348</v>
      </c>
      <c r="D238">
        <v>459</v>
      </c>
      <c r="E238" s="7">
        <v>44256</v>
      </c>
      <c r="F238" s="13">
        <v>42473.919999999998</v>
      </c>
      <c r="G238" s="1">
        <v>42473.919999999998</v>
      </c>
      <c r="H238">
        <v>5.8823529999999999E-2</v>
      </c>
      <c r="I238" s="1">
        <v>208.21</v>
      </c>
      <c r="J238" s="1">
        <v>21871.25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-446.09</v>
      </c>
      <c r="U238" s="1">
        <v>0</v>
      </c>
      <c r="V238" t="s">
        <v>158</v>
      </c>
      <c r="W238" s="11" t="s">
        <v>159</v>
      </c>
      <c r="X238">
        <v>16</v>
      </c>
      <c r="Y238" t="s">
        <v>109</v>
      </c>
      <c r="Z238" t="s">
        <v>160</v>
      </c>
      <c r="AA238" s="1">
        <v>0</v>
      </c>
      <c r="AB238" s="1">
        <v>0</v>
      </c>
      <c r="AC238" t="s">
        <v>45</v>
      </c>
      <c r="AD238" s="1">
        <v>0</v>
      </c>
      <c r="AE238" s="1">
        <v>0</v>
      </c>
      <c r="AF238" s="1">
        <v>0</v>
      </c>
      <c r="AG238" s="1">
        <v>42473.919999999998</v>
      </c>
      <c r="AH238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208.21</v>
      </c>
      <c r="AP238" s="8">
        <f t="shared" si="12"/>
        <v>-237.87999999999997</v>
      </c>
      <c r="AQ238" s="9">
        <f t="shared" si="13"/>
        <v>0</v>
      </c>
      <c r="AR238" s="3">
        <f t="shared" si="14"/>
        <v>21871.25</v>
      </c>
      <c r="AS238" s="10">
        <f t="shared" si="15"/>
        <v>-237.87999999999997</v>
      </c>
    </row>
    <row r="239" spans="1:45" x14ac:dyDescent="0.25">
      <c r="A239">
        <v>1</v>
      </c>
      <c r="B239" s="7">
        <v>43952</v>
      </c>
      <c r="C239" s="7">
        <v>44348</v>
      </c>
      <c r="D239">
        <v>459</v>
      </c>
      <c r="E239" s="7">
        <v>44287</v>
      </c>
      <c r="F239" s="13">
        <v>42473.919999999998</v>
      </c>
      <c r="G239" s="1">
        <v>42473.919999999998</v>
      </c>
      <c r="H239">
        <v>5.8823529999999999E-2</v>
      </c>
      <c r="I239" s="1">
        <v>208.21</v>
      </c>
      <c r="J239" s="1">
        <v>21633.37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-446.09</v>
      </c>
      <c r="U239" s="1">
        <v>0</v>
      </c>
      <c r="V239" t="s">
        <v>158</v>
      </c>
      <c r="W239" s="11" t="s">
        <v>159</v>
      </c>
      <c r="X239">
        <v>16</v>
      </c>
      <c r="Y239" t="s">
        <v>109</v>
      </c>
      <c r="Z239" t="s">
        <v>160</v>
      </c>
      <c r="AA239" s="1">
        <v>0</v>
      </c>
      <c r="AB239" s="1">
        <v>0</v>
      </c>
      <c r="AC239" t="s">
        <v>45</v>
      </c>
      <c r="AD239" s="1">
        <v>0</v>
      </c>
      <c r="AE239" s="1">
        <v>0</v>
      </c>
      <c r="AF239" s="1">
        <v>0</v>
      </c>
      <c r="AG239" s="1">
        <v>42473.919999999998</v>
      </c>
      <c r="AH239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208.21</v>
      </c>
      <c r="AP239" s="8">
        <f t="shared" si="12"/>
        <v>-237.87999999999997</v>
      </c>
      <c r="AQ239" s="9">
        <f t="shared" si="13"/>
        <v>0</v>
      </c>
      <c r="AR239" s="3">
        <f t="shared" si="14"/>
        <v>21633.37</v>
      </c>
      <c r="AS239" s="10">
        <f t="shared" si="15"/>
        <v>-237.87999999999997</v>
      </c>
    </row>
    <row r="240" spans="1:45" x14ac:dyDescent="0.25">
      <c r="A240">
        <v>1</v>
      </c>
      <c r="B240" s="7">
        <v>43952</v>
      </c>
      <c r="C240" s="7">
        <v>44348</v>
      </c>
      <c r="D240">
        <v>459</v>
      </c>
      <c r="E240" s="7">
        <v>44317</v>
      </c>
      <c r="F240" s="13">
        <v>42473.919999999998</v>
      </c>
      <c r="G240" s="1">
        <v>42473.919999999998</v>
      </c>
      <c r="H240">
        <v>5.8823529999999999E-2</v>
      </c>
      <c r="I240" s="1">
        <v>208.21</v>
      </c>
      <c r="J240" s="1">
        <v>21395.49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-446.09</v>
      </c>
      <c r="U240" s="1">
        <v>0</v>
      </c>
      <c r="V240" t="s">
        <v>158</v>
      </c>
      <c r="W240" s="11" t="s">
        <v>159</v>
      </c>
      <c r="X240">
        <v>16</v>
      </c>
      <c r="Y240" t="s">
        <v>109</v>
      </c>
      <c r="Z240" t="s">
        <v>160</v>
      </c>
      <c r="AA240" s="1">
        <v>0</v>
      </c>
      <c r="AB240" s="1">
        <v>0</v>
      </c>
      <c r="AC240" t="s">
        <v>45</v>
      </c>
      <c r="AD240" s="1">
        <v>0</v>
      </c>
      <c r="AE240" s="1">
        <v>0</v>
      </c>
      <c r="AF240" s="1">
        <v>0</v>
      </c>
      <c r="AG240" s="1">
        <v>42473.919999999998</v>
      </c>
      <c r="AH240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208.21</v>
      </c>
      <c r="AP240" s="8">
        <f t="shared" si="12"/>
        <v>-237.87999999999997</v>
      </c>
      <c r="AQ240" s="9">
        <f t="shared" si="13"/>
        <v>0</v>
      </c>
      <c r="AR240" s="3">
        <f t="shared" si="14"/>
        <v>21395.49</v>
      </c>
      <c r="AS240" s="10">
        <f t="shared" si="15"/>
        <v>-237.87999999999997</v>
      </c>
    </row>
    <row r="241" spans="1:45" x14ac:dyDescent="0.25">
      <c r="A241">
        <v>1</v>
      </c>
      <c r="B241" s="7">
        <v>43952</v>
      </c>
      <c r="C241" s="7">
        <v>44348</v>
      </c>
      <c r="D241">
        <v>459</v>
      </c>
      <c r="E241" s="7">
        <v>44348</v>
      </c>
      <c r="F241" s="13">
        <v>42473.919999999998</v>
      </c>
      <c r="G241" s="1">
        <v>42473.919999999998</v>
      </c>
      <c r="H241">
        <v>5.8823529999999999E-2</v>
      </c>
      <c r="I241" s="1">
        <v>208.21</v>
      </c>
      <c r="J241" s="1">
        <v>21157.61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-446.09</v>
      </c>
      <c r="U241" s="1">
        <v>0</v>
      </c>
      <c r="V241" t="s">
        <v>158</v>
      </c>
      <c r="W241" s="11" t="s">
        <v>159</v>
      </c>
      <c r="X241">
        <v>16</v>
      </c>
      <c r="Y241" t="s">
        <v>109</v>
      </c>
      <c r="Z241" t="s">
        <v>160</v>
      </c>
      <c r="AA241" s="1">
        <v>0</v>
      </c>
      <c r="AB241" s="1">
        <v>0</v>
      </c>
      <c r="AC241" t="s">
        <v>45</v>
      </c>
      <c r="AD241" s="1">
        <v>0</v>
      </c>
      <c r="AE241" s="1">
        <v>0</v>
      </c>
      <c r="AF241" s="1">
        <v>0</v>
      </c>
      <c r="AG241" s="1">
        <v>42473.919999999998</v>
      </c>
      <c r="AH24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208.21</v>
      </c>
      <c r="AP241" s="8">
        <f t="shared" si="12"/>
        <v>-237.87999999999997</v>
      </c>
      <c r="AQ241" s="9">
        <f t="shared" si="13"/>
        <v>0</v>
      </c>
      <c r="AR241" s="3">
        <f t="shared" si="14"/>
        <v>21157.61</v>
      </c>
      <c r="AS241" s="10">
        <f t="shared" si="15"/>
        <v>-237.87999999999997</v>
      </c>
    </row>
    <row r="242" spans="1:45" x14ac:dyDescent="0.25">
      <c r="A242">
        <v>1</v>
      </c>
      <c r="B242" s="7">
        <v>43952</v>
      </c>
      <c r="C242" s="7">
        <v>44348</v>
      </c>
      <c r="D242">
        <v>460</v>
      </c>
      <c r="E242" s="7">
        <v>44197</v>
      </c>
      <c r="F242" s="13">
        <v>19074.7</v>
      </c>
      <c r="G242" s="1">
        <v>19074.7</v>
      </c>
      <c r="H242">
        <v>5.8823529999999999E-2</v>
      </c>
      <c r="I242" s="1">
        <v>93.5</v>
      </c>
      <c r="J242" s="1">
        <v>8806.07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130.16999999999999</v>
      </c>
      <c r="U242" s="1">
        <v>0</v>
      </c>
      <c r="V242" t="s">
        <v>161</v>
      </c>
      <c r="W242" s="11" t="s">
        <v>162</v>
      </c>
      <c r="X242">
        <v>16</v>
      </c>
      <c r="Y242" t="s">
        <v>109</v>
      </c>
      <c r="Z242" t="s">
        <v>160</v>
      </c>
      <c r="AA242" s="1">
        <v>0</v>
      </c>
      <c r="AB242" s="1">
        <v>0</v>
      </c>
      <c r="AC242" t="s">
        <v>45</v>
      </c>
      <c r="AD242" s="1">
        <v>0</v>
      </c>
      <c r="AE242" s="1">
        <v>0</v>
      </c>
      <c r="AF242" s="1">
        <v>0</v>
      </c>
      <c r="AG242" s="1">
        <v>19074.7</v>
      </c>
      <c r="AH242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93.5</v>
      </c>
      <c r="AP242" s="8">
        <f t="shared" si="12"/>
        <v>223.67</v>
      </c>
      <c r="AQ242" s="9">
        <f t="shared" si="13"/>
        <v>0</v>
      </c>
      <c r="AR242" s="3">
        <f t="shared" si="14"/>
        <v>8806.07</v>
      </c>
      <c r="AS242" s="10">
        <f t="shared" si="15"/>
        <v>223.67</v>
      </c>
    </row>
    <row r="243" spans="1:45" x14ac:dyDescent="0.25">
      <c r="A243">
        <v>1</v>
      </c>
      <c r="B243" s="7">
        <v>43952</v>
      </c>
      <c r="C243" s="7">
        <v>44348</v>
      </c>
      <c r="D243">
        <v>460</v>
      </c>
      <c r="E243" s="7">
        <v>44228</v>
      </c>
      <c r="F243" s="13">
        <v>19074.7</v>
      </c>
      <c r="G243" s="1">
        <v>19074.7</v>
      </c>
      <c r="H243">
        <v>5.8823529999999999E-2</v>
      </c>
      <c r="I243" s="1">
        <v>93.5</v>
      </c>
      <c r="J243" s="1">
        <v>9029.74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130.16999999999999</v>
      </c>
      <c r="U243" s="1">
        <v>0</v>
      </c>
      <c r="V243" t="s">
        <v>161</v>
      </c>
      <c r="W243" s="11" t="s">
        <v>162</v>
      </c>
      <c r="X243">
        <v>16</v>
      </c>
      <c r="Y243" t="s">
        <v>109</v>
      </c>
      <c r="Z243" t="s">
        <v>160</v>
      </c>
      <c r="AA243" s="1">
        <v>0</v>
      </c>
      <c r="AB243" s="1">
        <v>0</v>
      </c>
      <c r="AC243" t="s">
        <v>45</v>
      </c>
      <c r="AD243" s="1">
        <v>0</v>
      </c>
      <c r="AE243" s="1">
        <v>0</v>
      </c>
      <c r="AF243" s="1">
        <v>0</v>
      </c>
      <c r="AG243" s="1">
        <v>19074.7</v>
      </c>
      <c r="AH243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93.5</v>
      </c>
      <c r="AP243" s="8">
        <f t="shared" si="12"/>
        <v>223.67</v>
      </c>
      <c r="AQ243" s="9">
        <f t="shared" si="13"/>
        <v>0</v>
      </c>
      <c r="AR243" s="3">
        <f t="shared" si="14"/>
        <v>9029.74</v>
      </c>
      <c r="AS243" s="10">
        <f t="shared" si="15"/>
        <v>223.67</v>
      </c>
    </row>
    <row r="244" spans="1:45" x14ac:dyDescent="0.25">
      <c r="A244">
        <v>1</v>
      </c>
      <c r="B244" s="7">
        <v>43952</v>
      </c>
      <c r="C244" s="7">
        <v>44348</v>
      </c>
      <c r="D244">
        <v>460</v>
      </c>
      <c r="E244" s="7">
        <v>44256</v>
      </c>
      <c r="F244" s="13">
        <v>19074.7</v>
      </c>
      <c r="G244" s="1">
        <v>19074.7</v>
      </c>
      <c r="H244">
        <v>5.8823529999999999E-2</v>
      </c>
      <c r="I244" s="1">
        <v>93.5</v>
      </c>
      <c r="J244" s="1">
        <v>9253.41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130.16999999999999</v>
      </c>
      <c r="U244" s="1">
        <v>0</v>
      </c>
      <c r="V244" t="s">
        <v>161</v>
      </c>
      <c r="W244" s="11" t="s">
        <v>162</v>
      </c>
      <c r="X244">
        <v>16</v>
      </c>
      <c r="Y244" t="s">
        <v>109</v>
      </c>
      <c r="Z244" t="s">
        <v>160</v>
      </c>
      <c r="AA244" s="1">
        <v>0</v>
      </c>
      <c r="AB244" s="1">
        <v>0</v>
      </c>
      <c r="AC244" t="s">
        <v>45</v>
      </c>
      <c r="AD244" s="1">
        <v>0</v>
      </c>
      <c r="AE244" s="1">
        <v>0</v>
      </c>
      <c r="AF244" s="1">
        <v>0</v>
      </c>
      <c r="AG244" s="1">
        <v>19074.7</v>
      </c>
      <c r="AH244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93.5</v>
      </c>
      <c r="AP244" s="8">
        <f t="shared" si="12"/>
        <v>223.67</v>
      </c>
      <c r="AQ244" s="9">
        <f t="shared" si="13"/>
        <v>0</v>
      </c>
      <c r="AR244" s="3">
        <f t="shared" si="14"/>
        <v>9253.41</v>
      </c>
      <c r="AS244" s="10">
        <f t="shared" si="15"/>
        <v>223.67</v>
      </c>
    </row>
    <row r="245" spans="1:45" x14ac:dyDescent="0.25">
      <c r="A245">
        <v>1</v>
      </c>
      <c r="B245" s="7">
        <v>43952</v>
      </c>
      <c r="C245" s="7">
        <v>44348</v>
      </c>
      <c r="D245">
        <v>460</v>
      </c>
      <c r="E245" s="7">
        <v>44287</v>
      </c>
      <c r="F245" s="13">
        <v>19074.7</v>
      </c>
      <c r="G245" s="1">
        <v>19074.7</v>
      </c>
      <c r="H245">
        <v>5.8823529999999999E-2</v>
      </c>
      <c r="I245" s="1">
        <v>93.5</v>
      </c>
      <c r="J245" s="1">
        <v>9477.08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130.16999999999999</v>
      </c>
      <c r="U245" s="1">
        <v>0</v>
      </c>
      <c r="V245" t="s">
        <v>161</v>
      </c>
      <c r="W245" s="11" t="s">
        <v>162</v>
      </c>
      <c r="X245">
        <v>16</v>
      </c>
      <c r="Y245" t="s">
        <v>109</v>
      </c>
      <c r="Z245" t="s">
        <v>160</v>
      </c>
      <c r="AA245" s="1">
        <v>0</v>
      </c>
      <c r="AB245" s="1">
        <v>0</v>
      </c>
      <c r="AC245" t="s">
        <v>45</v>
      </c>
      <c r="AD245" s="1">
        <v>0</v>
      </c>
      <c r="AE245" s="1">
        <v>0</v>
      </c>
      <c r="AF245" s="1">
        <v>0</v>
      </c>
      <c r="AG245" s="1">
        <v>19074.7</v>
      </c>
      <c r="AH245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93.5</v>
      </c>
      <c r="AP245" s="8">
        <f t="shared" si="12"/>
        <v>223.67</v>
      </c>
      <c r="AQ245" s="9">
        <f t="shared" si="13"/>
        <v>0</v>
      </c>
      <c r="AR245" s="3">
        <f t="shared" si="14"/>
        <v>9477.08</v>
      </c>
      <c r="AS245" s="10">
        <f t="shared" si="15"/>
        <v>223.67</v>
      </c>
    </row>
    <row r="246" spans="1:45" x14ac:dyDescent="0.25">
      <c r="A246">
        <v>1</v>
      </c>
      <c r="B246" s="7">
        <v>43952</v>
      </c>
      <c r="C246" s="7">
        <v>44348</v>
      </c>
      <c r="D246">
        <v>460</v>
      </c>
      <c r="E246" s="7">
        <v>44317</v>
      </c>
      <c r="F246" s="13">
        <v>19074.7</v>
      </c>
      <c r="G246" s="1">
        <v>19074.7</v>
      </c>
      <c r="H246">
        <v>5.8823529999999999E-2</v>
      </c>
      <c r="I246" s="1">
        <v>93.5</v>
      </c>
      <c r="J246" s="1">
        <v>9700.75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130.16999999999999</v>
      </c>
      <c r="U246" s="1">
        <v>0</v>
      </c>
      <c r="V246" t="s">
        <v>161</v>
      </c>
      <c r="W246" s="11" t="s">
        <v>162</v>
      </c>
      <c r="X246">
        <v>16</v>
      </c>
      <c r="Y246" t="s">
        <v>109</v>
      </c>
      <c r="Z246" t="s">
        <v>160</v>
      </c>
      <c r="AA246" s="1">
        <v>0</v>
      </c>
      <c r="AB246" s="1">
        <v>0</v>
      </c>
      <c r="AC246" t="s">
        <v>45</v>
      </c>
      <c r="AD246" s="1">
        <v>0</v>
      </c>
      <c r="AE246" s="1">
        <v>0</v>
      </c>
      <c r="AF246" s="1">
        <v>0</v>
      </c>
      <c r="AG246" s="1">
        <v>19074.7</v>
      </c>
      <c r="AH246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93.5</v>
      </c>
      <c r="AP246" s="8">
        <f t="shared" si="12"/>
        <v>223.67</v>
      </c>
      <c r="AQ246" s="9">
        <f t="shared" si="13"/>
        <v>0</v>
      </c>
      <c r="AR246" s="3">
        <f t="shared" si="14"/>
        <v>9700.75</v>
      </c>
      <c r="AS246" s="10">
        <f t="shared" si="15"/>
        <v>223.67</v>
      </c>
    </row>
    <row r="247" spans="1:45" x14ac:dyDescent="0.25">
      <c r="A247">
        <v>1</v>
      </c>
      <c r="B247" s="7">
        <v>43952</v>
      </c>
      <c r="C247" s="7">
        <v>44348</v>
      </c>
      <c r="D247">
        <v>460</v>
      </c>
      <c r="E247" s="7">
        <v>44348</v>
      </c>
      <c r="F247" s="13">
        <v>19074.7</v>
      </c>
      <c r="G247" s="1">
        <v>19074.7</v>
      </c>
      <c r="H247">
        <v>5.8823529999999999E-2</v>
      </c>
      <c r="I247" s="1">
        <v>93.5</v>
      </c>
      <c r="J247" s="1">
        <v>9924.42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130.16999999999999</v>
      </c>
      <c r="U247" s="1">
        <v>0</v>
      </c>
      <c r="V247" t="s">
        <v>161</v>
      </c>
      <c r="W247" s="11" t="s">
        <v>162</v>
      </c>
      <c r="X247">
        <v>16</v>
      </c>
      <c r="Y247" t="s">
        <v>109</v>
      </c>
      <c r="Z247" t="s">
        <v>160</v>
      </c>
      <c r="AA247" s="1">
        <v>0</v>
      </c>
      <c r="AB247" s="1">
        <v>0</v>
      </c>
      <c r="AC247" t="s">
        <v>45</v>
      </c>
      <c r="AD247" s="1">
        <v>0</v>
      </c>
      <c r="AE247" s="1">
        <v>0</v>
      </c>
      <c r="AF247" s="1">
        <v>0</v>
      </c>
      <c r="AG247" s="1">
        <v>19074.7</v>
      </c>
      <c r="AH247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93.5</v>
      </c>
      <c r="AP247" s="8">
        <f t="shared" si="12"/>
        <v>223.67</v>
      </c>
      <c r="AQ247" s="9">
        <f t="shared" si="13"/>
        <v>0</v>
      </c>
      <c r="AR247" s="3">
        <f t="shared" si="14"/>
        <v>9924.42</v>
      </c>
      <c r="AS247" s="10">
        <f t="shared" si="15"/>
        <v>223.67</v>
      </c>
    </row>
    <row r="248" spans="1:45" x14ac:dyDescent="0.25">
      <c r="A248">
        <v>1</v>
      </c>
      <c r="B248" s="7">
        <v>43952</v>
      </c>
      <c r="C248" s="7">
        <v>44348</v>
      </c>
      <c r="D248">
        <v>95</v>
      </c>
      <c r="E248" s="7">
        <v>44197</v>
      </c>
      <c r="F248" s="13">
        <v>14132.29</v>
      </c>
      <c r="G248" s="1">
        <v>14132.29</v>
      </c>
      <c r="H248">
        <v>0.03</v>
      </c>
      <c r="I248" s="1">
        <v>35.33</v>
      </c>
      <c r="J248" s="1">
        <v>14132.29</v>
      </c>
      <c r="K248" s="1">
        <v>0</v>
      </c>
      <c r="L248" s="1">
        <v>0</v>
      </c>
      <c r="M248" s="1">
        <v>-35.33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t="s">
        <v>163</v>
      </c>
      <c r="W248" s="11" t="s">
        <v>164</v>
      </c>
      <c r="X248">
        <v>18</v>
      </c>
      <c r="Y248" t="s">
        <v>165</v>
      </c>
      <c r="Z248" t="s">
        <v>166</v>
      </c>
      <c r="AA248" s="1">
        <v>0</v>
      </c>
      <c r="AB248" s="1">
        <v>0</v>
      </c>
      <c r="AC248" t="s">
        <v>45</v>
      </c>
      <c r="AD248" s="1">
        <v>0</v>
      </c>
      <c r="AE248" s="1">
        <v>0</v>
      </c>
      <c r="AF248" s="1">
        <v>0</v>
      </c>
      <c r="AG248" s="1">
        <v>14132.29</v>
      </c>
      <c r="AH248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8">
        <f t="shared" si="12"/>
        <v>0</v>
      </c>
      <c r="AQ248" s="9">
        <f t="shared" si="13"/>
        <v>0</v>
      </c>
      <c r="AR248" s="3">
        <f t="shared" si="14"/>
        <v>14132.29</v>
      </c>
      <c r="AS248" s="10">
        <f t="shared" si="15"/>
        <v>0</v>
      </c>
    </row>
    <row r="249" spans="1:45" x14ac:dyDescent="0.25">
      <c r="A249">
        <v>1</v>
      </c>
      <c r="B249" s="7">
        <v>43952</v>
      </c>
      <c r="C249" s="7">
        <v>44348</v>
      </c>
      <c r="D249">
        <v>95</v>
      </c>
      <c r="E249" s="7">
        <v>44228</v>
      </c>
      <c r="F249" s="13">
        <v>14132.29</v>
      </c>
      <c r="G249" s="1">
        <v>14132.29</v>
      </c>
      <c r="H249">
        <v>0.03</v>
      </c>
      <c r="I249" s="1">
        <v>35.33</v>
      </c>
      <c r="J249" s="1">
        <v>14132.29</v>
      </c>
      <c r="K249" s="1">
        <v>0</v>
      </c>
      <c r="L249" s="1">
        <v>0</v>
      </c>
      <c r="M249" s="1">
        <v>-35.33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t="s">
        <v>163</v>
      </c>
      <c r="W249" s="11" t="s">
        <v>164</v>
      </c>
      <c r="X249">
        <v>18</v>
      </c>
      <c r="Y249" t="s">
        <v>165</v>
      </c>
      <c r="Z249" t="s">
        <v>166</v>
      </c>
      <c r="AA249" s="1">
        <v>0</v>
      </c>
      <c r="AB249" s="1">
        <v>0</v>
      </c>
      <c r="AC249" t="s">
        <v>45</v>
      </c>
      <c r="AD249" s="1">
        <v>0</v>
      </c>
      <c r="AE249" s="1">
        <v>0</v>
      </c>
      <c r="AF249" s="1">
        <v>0</v>
      </c>
      <c r="AG249" s="1">
        <v>14132.29</v>
      </c>
      <c r="AH249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8">
        <f t="shared" si="12"/>
        <v>0</v>
      </c>
      <c r="AQ249" s="9">
        <f t="shared" si="13"/>
        <v>0</v>
      </c>
      <c r="AR249" s="3">
        <f t="shared" si="14"/>
        <v>14132.29</v>
      </c>
      <c r="AS249" s="10">
        <f t="shared" si="15"/>
        <v>0</v>
      </c>
    </row>
    <row r="250" spans="1:45" x14ac:dyDescent="0.25">
      <c r="A250">
        <v>1</v>
      </c>
      <c r="B250" s="7">
        <v>43952</v>
      </c>
      <c r="C250" s="7">
        <v>44348</v>
      </c>
      <c r="D250">
        <v>95</v>
      </c>
      <c r="E250" s="7">
        <v>44256</v>
      </c>
      <c r="F250" s="13">
        <v>14132.29</v>
      </c>
      <c r="G250" s="1">
        <v>14132.29</v>
      </c>
      <c r="H250">
        <v>0.03</v>
      </c>
      <c r="I250" s="1">
        <v>35.33</v>
      </c>
      <c r="J250" s="1">
        <v>14132.29</v>
      </c>
      <c r="K250" s="1">
        <v>0</v>
      </c>
      <c r="L250" s="1">
        <v>0</v>
      </c>
      <c r="M250" s="1">
        <v>-35.33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t="s">
        <v>163</v>
      </c>
      <c r="W250" s="11" t="s">
        <v>164</v>
      </c>
      <c r="X250">
        <v>18</v>
      </c>
      <c r="Y250" t="s">
        <v>165</v>
      </c>
      <c r="Z250" t="s">
        <v>166</v>
      </c>
      <c r="AA250" s="1">
        <v>0</v>
      </c>
      <c r="AB250" s="1">
        <v>0</v>
      </c>
      <c r="AC250" t="s">
        <v>45</v>
      </c>
      <c r="AD250" s="1">
        <v>0</v>
      </c>
      <c r="AE250" s="1">
        <v>0</v>
      </c>
      <c r="AF250" s="1">
        <v>0</v>
      </c>
      <c r="AG250" s="1">
        <v>14132.29</v>
      </c>
      <c r="AH250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8">
        <f t="shared" si="12"/>
        <v>0</v>
      </c>
      <c r="AQ250" s="9">
        <f t="shared" si="13"/>
        <v>0</v>
      </c>
      <c r="AR250" s="3">
        <f t="shared" si="14"/>
        <v>14132.29</v>
      </c>
      <c r="AS250" s="10">
        <f t="shared" si="15"/>
        <v>0</v>
      </c>
    </row>
    <row r="251" spans="1:45" x14ac:dyDescent="0.25">
      <c r="A251">
        <v>1</v>
      </c>
      <c r="B251" s="7">
        <v>43952</v>
      </c>
      <c r="C251" s="7">
        <v>44348</v>
      </c>
      <c r="D251">
        <v>95</v>
      </c>
      <c r="E251" s="7">
        <v>44287</v>
      </c>
      <c r="F251" s="13">
        <v>14132.29</v>
      </c>
      <c r="G251" s="1">
        <v>14132.29</v>
      </c>
      <c r="H251">
        <v>0.03</v>
      </c>
      <c r="I251" s="1">
        <v>35.33</v>
      </c>
      <c r="J251" s="1">
        <v>14132.29</v>
      </c>
      <c r="K251" s="1">
        <v>0</v>
      </c>
      <c r="L251" s="1">
        <v>0</v>
      </c>
      <c r="M251" s="1">
        <v>-35.33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t="s">
        <v>163</v>
      </c>
      <c r="W251" s="11" t="s">
        <v>164</v>
      </c>
      <c r="X251">
        <v>18</v>
      </c>
      <c r="Y251" t="s">
        <v>165</v>
      </c>
      <c r="Z251" t="s">
        <v>166</v>
      </c>
      <c r="AA251" s="1">
        <v>0</v>
      </c>
      <c r="AB251" s="1">
        <v>0</v>
      </c>
      <c r="AC251" t="s">
        <v>45</v>
      </c>
      <c r="AD251" s="1">
        <v>0</v>
      </c>
      <c r="AE251" s="1">
        <v>0</v>
      </c>
      <c r="AF251" s="1">
        <v>0</v>
      </c>
      <c r="AG251" s="1">
        <v>14132.29</v>
      </c>
      <c r="AH25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8">
        <f t="shared" si="12"/>
        <v>0</v>
      </c>
      <c r="AQ251" s="9">
        <f t="shared" si="13"/>
        <v>0</v>
      </c>
      <c r="AR251" s="3">
        <f t="shared" si="14"/>
        <v>14132.29</v>
      </c>
      <c r="AS251" s="10">
        <f t="shared" si="15"/>
        <v>0</v>
      </c>
    </row>
    <row r="252" spans="1:45" x14ac:dyDescent="0.25">
      <c r="A252">
        <v>1</v>
      </c>
      <c r="B252" s="7">
        <v>43952</v>
      </c>
      <c r="C252" s="7">
        <v>44348</v>
      </c>
      <c r="D252">
        <v>95</v>
      </c>
      <c r="E252" s="7">
        <v>44317</v>
      </c>
      <c r="F252" s="13">
        <v>14132.29</v>
      </c>
      <c r="G252" s="1">
        <v>14132.29</v>
      </c>
      <c r="H252">
        <v>0.03</v>
      </c>
      <c r="I252" s="1">
        <v>35.33</v>
      </c>
      <c r="J252" s="1">
        <v>14132.29</v>
      </c>
      <c r="K252" s="1">
        <v>0</v>
      </c>
      <c r="L252" s="1">
        <v>0</v>
      </c>
      <c r="M252" s="1">
        <v>-35.33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t="s">
        <v>163</v>
      </c>
      <c r="W252" s="11" t="s">
        <v>164</v>
      </c>
      <c r="X252">
        <v>18</v>
      </c>
      <c r="Y252" t="s">
        <v>165</v>
      </c>
      <c r="Z252" t="s">
        <v>166</v>
      </c>
      <c r="AA252" s="1">
        <v>0</v>
      </c>
      <c r="AB252" s="1">
        <v>0</v>
      </c>
      <c r="AC252" t="s">
        <v>45</v>
      </c>
      <c r="AD252" s="1">
        <v>0</v>
      </c>
      <c r="AE252" s="1">
        <v>0</v>
      </c>
      <c r="AF252" s="1">
        <v>0</v>
      </c>
      <c r="AG252" s="1">
        <v>14132.29</v>
      </c>
      <c r="AH252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8">
        <f t="shared" si="12"/>
        <v>0</v>
      </c>
      <c r="AQ252" s="9">
        <f t="shared" si="13"/>
        <v>0</v>
      </c>
      <c r="AR252" s="3">
        <f t="shared" si="14"/>
        <v>14132.29</v>
      </c>
      <c r="AS252" s="10">
        <f t="shared" si="15"/>
        <v>0</v>
      </c>
    </row>
    <row r="253" spans="1:45" x14ac:dyDescent="0.25">
      <c r="A253">
        <v>1</v>
      </c>
      <c r="B253" s="7">
        <v>43952</v>
      </c>
      <c r="C253" s="7">
        <v>44348</v>
      </c>
      <c r="D253">
        <v>95</v>
      </c>
      <c r="E253" s="7">
        <v>44348</v>
      </c>
      <c r="F253" s="13">
        <v>14132.29</v>
      </c>
      <c r="G253" s="1">
        <v>14132.29</v>
      </c>
      <c r="H253">
        <v>0.03</v>
      </c>
      <c r="I253" s="1">
        <v>35.33</v>
      </c>
      <c r="J253" s="1">
        <v>14132.29</v>
      </c>
      <c r="K253" s="1">
        <v>0</v>
      </c>
      <c r="L253" s="1">
        <v>0</v>
      </c>
      <c r="M253" s="1">
        <v>-35.33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t="s">
        <v>163</v>
      </c>
      <c r="W253" s="11" t="s">
        <v>164</v>
      </c>
      <c r="X253">
        <v>18</v>
      </c>
      <c r="Y253" t="s">
        <v>165</v>
      </c>
      <c r="Z253" t="s">
        <v>166</v>
      </c>
      <c r="AA253" s="1">
        <v>0</v>
      </c>
      <c r="AB253" s="1">
        <v>0</v>
      </c>
      <c r="AC253" t="s">
        <v>45</v>
      </c>
      <c r="AD253" s="1">
        <v>0</v>
      </c>
      <c r="AE253" s="1">
        <v>0</v>
      </c>
      <c r="AF253" s="1">
        <v>0</v>
      </c>
      <c r="AG253" s="1">
        <v>14132.29</v>
      </c>
      <c r="AH253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8">
        <f t="shared" si="12"/>
        <v>0</v>
      </c>
      <c r="AQ253" s="9">
        <f t="shared" si="13"/>
        <v>0</v>
      </c>
      <c r="AR253" s="3">
        <f t="shared" si="14"/>
        <v>14132.29</v>
      </c>
      <c r="AS253" s="10">
        <f t="shared" si="15"/>
        <v>0</v>
      </c>
    </row>
    <row r="254" spans="1:45" x14ac:dyDescent="0.25">
      <c r="A254">
        <v>1</v>
      </c>
      <c r="B254" s="7">
        <v>43952</v>
      </c>
      <c r="C254" s="7">
        <v>44348</v>
      </c>
      <c r="D254">
        <v>190</v>
      </c>
      <c r="E254" s="7">
        <v>44197</v>
      </c>
      <c r="F254" s="13">
        <v>169995.87</v>
      </c>
      <c r="G254" s="1">
        <v>169995.87</v>
      </c>
      <c r="H254">
        <v>1.8100000000000002E-2</v>
      </c>
      <c r="I254" s="1">
        <v>256.41000000000003</v>
      </c>
      <c r="J254" s="1">
        <v>24504.39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t="s">
        <v>167</v>
      </c>
      <c r="W254" s="11" t="s">
        <v>62</v>
      </c>
      <c r="X254">
        <v>15</v>
      </c>
      <c r="Y254" t="s">
        <v>53</v>
      </c>
      <c r="Z254" t="s">
        <v>63</v>
      </c>
      <c r="AA254" s="1">
        <v>0</v>
      </c>
      <c r="AB254" s="1">
        <v>0</v>
      </c>
      <c r="AC254" t="s">
        <v>168</v>
      </c>
      <c r="AD254" s="1">
        <v>41.08</v>
      </c>
      <c r="AE254" s="1">
        <v>-2268.41</v>
      </c>
      <c r="AF254" s="1">
        <v>2.8999999999999998E-3</v>
      </c>
      <c r="AG254" s="1">
        <v>169995.87</v>
      </c>
      <c r="AH254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41.08</v>
      </c>
      <c r="AO254" s="1">
        <v>256.41000000000003</v>
      </c>
      <c r="AP254" s="8">
        <f t="shared" si="12"/>
        <v>256.41000000000003</v>
      </c>
      <c r="AQ254" s="9">
        <f t="shared" si="13"/>
        <v>41.08</v>
      </c>
      <c r="AR254" s="3">
        <f t="shared" si="14"/>
        <v>22235.98</v>
      </c>
      <c r="AS254" s="10">
        <f t="shared" si="15"/>
        <v>297.49</v>
      </c>
    </row>
    <row r="255" spans="1:45" x14ac:dyDescent="0.25">
      <c r="A255">
        <v>1</v>
      </c>
      <c r="B255" s="7">
        <v>43952</v>
      </c>
      <c r="C255" s="7">
        <v>44348</v>
      </c>
      <c r="D255">
        <v>190</v>
      </c>
      <c r="E255" s="7">
        <v>44228</v>
      </c>
      <c r="F255" s="13">
        <v>169995.87</v>
      </c>
      <c r="G255" s="1">
        <v>169995.87</v>
      </c>
      <c r="H255">
        <v>1.8100000000000002E-2</v>
      </c>
      <c r="I255" s="1">
        <v>256.41000000000003</v>
      </c>
      <c r="J255" s="1">
        <v>24760.799999999999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t="s">
        <v>167</v>
      </c>
      <c r="W255" s="11" t="s">
        <v>62</v>
      </c>
      <c r="X255">
        <v>15</v>
      </c>
      <c r="Y255" t="s">
        <v>53</v>
      </c>
      <c r="Z255" t="s">
        <v>63</v>
      </c>
      <c r="AA255" s="1">
        <v>0</v>
      </c>
      <c r="AB255" s="1">
        <v>0</v>
      </c>
      <c r="AC255" t="s">
        <v>168</v>
      </c>
      <c r="AD255" s="1">
        <v>41.08</v>
      </c>
      <c r="AE255" s="1">
        <v>-2227.33</v>
      </c>
      <c r="AF255" s="1">
        <v>2.8999999999999998E-3</v>
      </c>
      <c r="AG255" s="1">
        <v>169995.87</v>
      </c>
      <c r="AH255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41.08</v>
      </c>
      <c r="AO255" s="1">
        <v>256.41000000000003</v>
      </c>
      <c r="AP255" s="8">
        <f t="shared" si="12"/>
        <v>256.41000000000003</v>
      </c>
      <c r="AQ255" s="9">
        <f t="shared" si="13"/>
        <v>41.08</v>
      </c>
      <c r="AR255" s="3">
        <f t="shared" si="14"/>
        <v>22533.47</v>
      </c>
      <c r="AS255" s="10">
        <f t="shared" si="15"/>
        <v>297.49</v>
      </c>
    </row>
    <row r="256" spans="1:45" x14ac:dyDescent="0.25">
      <c r="A256">
        <v>1</v>
      </c>
      <c r="B256" s="7">
        <v>43952</v>
      </c>
      <c r="C256" s="7">
        <v>44348</v>
      </c>
      <c r="D256">
        <v>190</v>
      </c>
      <c r="E256" s="7">
        <v>44256</v>
      </c>
      <c r="F256" s="13">
        <v>169995.87</v>
      </c>
      <c r="G256" s="1">
        <v>169995.87</v>
      </c>
      <c r="H256">
        <v>1.8100000000000002E-2</v>
      </c>
      <c r="I256" s="1">
        <v>256.41000000000003</v>
      </c>
      <c r="J256" s="1">
        <v>25017.21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t="s">
        <v>167</v>
      </c>
      <c r="W256" s="11" t="s">
        <v>62</v>
      </c>
      <c r="X256">
        <v>15</v>
      </c>
      <c r="Y256" t="s">
        <v>53</v>
      </c>
      <c r="Z256" t="s">
        <v>63</v>
      </c>
      <c r="AA256" s="1">
        <v>0</v>
      </c>
      <c r="AB256" s="1">
        <v>0</v>
      </c>
      <c r="AC256" t="s">
        <v>168</v>
      </c>
      <c r="AD256" s="1">
        <v>41.08</v>
      </c>
      <c r="AE256" s="1">
        <v>-2186.25</v>
      </c>
      <c r="AF256" s="1">
        <v>2.8999999999999998E-3</v>
      </c>
      <c r="AG256" s="1">
        <v>169995.87</v>
      </c>
      <c r="AH256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41.08</v>
      </c>
      <c r="AO256" s="1">
        <v>256.41000000000003</v>
      </c>
      <c r="AP256" s="8">
        <f t="shared" si="12"/>
        <v>256.41000000000003</v>
      </c>
      <c r="AQ256" s="9">
        <f t="shared" si="13"/>
        <v>41.08</v>
      </c>
      <c r="AR256" s="3">
        <f t="shared" si="14"/>
        <v>22830.959999999999</v>
      </c>
      <c r="AS256" s="10">
        <f t="shared" si="15"/>
        <v>297.49</v>
      </c>
    </row>
    <row r="257" spans="1:45" x14ac:dyDescent="0.25">
      <c r="A257">
        <v>1</v>
      </c>
      <c r="B257" s="7">
        <v>43952</v>
      </c>
      <c r="C257" s="7">
        <v>44348</v>
      </c>
      <c r="D257">
        <v>190</v>
      </c>
      <c r="E257" s="7">
        <v>44287</v>
      </c>
      <c r="F257" s="13">
        <v>169995.87</v>
      </c>
      <c r="G257" s="1">
        <v>169995.87</v>
      </c>
      <c r="H257">
        <v>1.8100000000000002E-2</v>
      </c>
      <c r="I257" s="1">
        <v>256.41000000000003</v>
      </c>
      <c r="J257" s="1">
        <v>25273.62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t="s">
        <v>167</v>
      </c>
      <c r="W257" s="11" t="s">
        <v>62</v>
      </c>
      <c r="X257">
        <v>15</v>
      </c>
      <c r="Y257" t="s">
        <v>53</v>
      </c>
      <c r="Z257" t="s">
        <v>63</v>
      </c>
      <c r="AA257" s="1">
        <v>0</v>
      </c>
      <c r="AB257" s="1">
        <v>0</v>
      </c>
      <c r="AC257" t="s">
        <v>168</v>
      </c>
      <c r="AD257" s="1">
        <v>41.08</v>
      </c>
      <c r="AE257" s="1">
        <v>-2145.17</v>
      </c>
      <c r="AF257" s="1">
        <v>2.8999999999999998E-3</v>
      </c>
      <c r="AG257" s="1">
        <v>169995.87</v>
      </c>
      <c r="AH257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41.08</v>
      </c>
      <c r="AO257" s="1">
        <v>256.41000000000003</v>
      </c>
      <c r="AP257" s="8">
        <f t="shared" si="12"/>
        <v>256.41000000000003</v>
      </c>
      <c r="AQ257" s="9">
        <f t="shared" si="13"/>
        <v>41.08</v>
      </c>
      <c r="AR257" s="3">
        <f t="shared" si="14"/>
        <v>23128.449999999997</v>
      </c>
      <c r="AS257" s="10">
        <f t="shared" si="15"/>
        <v>297.49</v>
      </c>
    </row>
    <row r="258" spans="1:45" x14ac:dyDescent="0.25">
      <c r="A258">
        <v>1</v>
      </c>
      <c r="B258" s="7">
        <v>43952</v>
      </c>
      <c r="C258" s="7">
        <v>44348</v>
      </c>
      <c r="D258">
        <v>190</v>
      </c>
      <c r="E258" s="7">
        <v>44317</v>
      </c>
      <c r="F258" s="13">
        <v>174926.62</v>
      </c>
      <c r="G258" s="1">
        <v>174926.62</v>
      </c>
      <c r="H258">
        <v>1.8100000000000002E-2</v>
      </c>
      <c r="I258" s="1">
        <v>263.85000000000002</v>
      </c>
      <c r="J258" s="1">
        <v>25537.47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t="s">
        <v>167</v>
      </c>
      <c r="W258" s="11" t="s">
        <v>62</v>
      </c>
      <c r="X258">
        <v>15</v>
      </c>
      <c r="Y258" t="s">
        <v>53</v>
      </c>
      <c r="Z258" t="s">
        <v>63</v>
      </c>
      <c r="AA258" s="1">
        <v>0</v>
      </c>
      <c r="AB258" s="1">
        <v>0</v>
      </c>
      <c r="AC258" t="s">
        <v>168</v>
      </c>
      <c r="AD258" s="1">
        <v>42.27</v>
      </c>
      <c r="AE258" s="1">
        <v>-2102.9</v>
      </c>
      <c r="AF258" s="1">
        <v>2.8999999999999998E-3</v>
      </c>
      <c r="AG258" s="1">
        <v>174926.62</v>
      </c>
      <c r="AH258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42.27</v>
      </c>
      <c r="AO258" s="1">
        <v>263.85000000000002</v>
      </c>
      <c r="AP258" s="8">
        <f t="shared" ref="AP258:AP321" si="16">I258+K258+M258+T258</f>
        <v>263.85000000000002</v>
      </c>
      <c r="AQ258" s="9">
        <f t="shared" ref="AQ258:AQ321" si="17">AD258+AL258</f>
        <v>42.27</v>
      </c>
      <c r="AR258" s="3">
        <f t="shared" ref="AR258:AR321" si="18">AE258+J258</f>
        <v>23434.57</v>
      </c>
      <c r="AS258" s="10">
        <f t="shared" ref="AS258:AS321" si="19">I258+K258+M258+T258+AD258+AL258</f>
        <v>306.12</v>
      </c>
    </row>
    <row r="259" spans="1:45" x14ac:dyDescent="0.25">
      <c r="A259">
        <v>1</v>
      </c>
      <c r="B259" s="7">
        <v>43952</v>
      </c>
      <c r="C259" s="7">
        <v>44348</v>
      </c>
      <c r="D259">
        <v>190</v>
      </c>
      <c r="E259" s="7">
        <v>44348</v>
      </c>
      <c r="F259" s="13">
        <v>174926.62</v>
      </c>
      <c r="G259" s="1">
        <v>174926.62</v>
      </c>
      <c r="H259">
        <v>1.8100000000000002E-2</v>
      </c>
      <c r="I259" s="1">
        <v>263.85000000000002</v>
      </c>
      <c r="J259" s="1">
        <v>25801.32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t="s">
        <v>167</v>
      </c>
      <c r="W259" s="11" t="s">
        <v>62</v>
      </c>
      <c r="X259">
        <v>15</v>
      </c>
      <c r="Y259" t="s">
        <v>53</v>
      </c>
      <c r="Z259" t="s">
        <v>63</v>
      </c>
      <c r="AA259" s="1">
        <v>0</v>
      </c>
      <c r="AB259" s="1">
        <v>0</v>
      </c>
      <c r="AC259" t="s">
        <v>168</v>
      </c>
      <c r="AD259" s="1">
        <v>42.27</v>
      </c>
      <c r="AE259" s="1">
        <v>-2060.63</v>
      </c>
      <c r="AF259" s="1">
        <v>2.8999999999999998E-3</v>
      </c>
      <c r="AG259" s="1">
        <v>174926.62</v>
      </c>
      <c r="AH259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42.27</v>
      </c>
      <c r="AO259" s="1">
        <v>263.85000000000002</v>
      </c>
      <c r="AP259" s="8">
        <f t="shared" si="16"/>
        <v>263.85000000000002</v>
      </c>
      <c r="AQ259" s="9">
        <f t="shared" si="17"/>
        <v>42.27</v>
      </c>
      <c r="AR259" s="3">
        <f t="shared" si="18"/>
        <v>23740.69</v>
      </c>
      <c r="AS259" s="10">
        <f t="shared" si="19"/>
        <v>306.12</v>
      </c>
    </row>
    <row r="260" spans="1:45" x14ac:dyDescent="0.25">
      <c r="A260">
        <v>1</v>
      </c>
      <c r="B260" s="7">
        <v>43952</v>
      </c>
      <c r="C260" s="7">
        <v>44348</v>
      </c>
      <c r="D260">
        <v>191</v>
      </c>
      <c r="E260" s="7">
        <v>44197</v>
      </c>
      <c r="F260" s="13">
        <v>164160.54999999999</v>
      </c>
      <c r="G260" s="1">
        <v>164160.54999999999</v>
      </c>
      <c r="H260">
        <v>1.719E-2</v>
      </c>
      <c r="I260" s="1">
        <v>235.16</v>
      </c>
      <c r="J260" s="1">
        <v>132369.29999999999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t="s">
        <v>169</v>
      </c>
      <c r="W260" s="11" t="s">
        <v>65</v>
      </c>
      <c r="X260">
        <v>15</v>
      </c>
      <c r="Y260" t="s">
        <v>53</v>
      </c>
      <c r="Z260" t="s">
        <v>66</v>
      </c>
      <c r="AA260" s="1">
        <v>0</v>
      </c>
      <c r="AB260" s="1">
        <v>0</v>
      </c>
      <c r="AC260" t="s">
        <v>168</v>
      </c>
      <c r="AD260" s="1">
        <v>65.8</v>
      </c>
      <c r="AE260" s="1">
        <v>37482.620000000003</v>
      </c>
      <c r="AF260" s="1">
        <v>4.81E-3</v>
      </c>
      <c r="AG260" s="1">
        <v>164160.54999999999</v>
      </c>
      <c r="AH260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65.8</v>
      </c>
      <c r="AO260" s="1">
        <v>235.16</v>
      </c>
      <c r="AP260" s="8">
        <f t="shared" si="16"/>
        <v>235.16</v>
      </c>
      <c r="AQ260" s="9">
        <f t="shared" si="17"/>
        <v>65.8</v>
      </c>
      <c r="AR260" s="3">
        <f t="shared" si="18"/>
        <v>169851.91999999998</v>
      </c>
      <c r="AS260" s="10">
        <f t="shared" si="19"/>
        <v>300.95999999999998</v>
      </c>
    </row>
    <row r="261" spans="1:45" x14ac:dyDescent="0.25">
      <c r="A261">
        <v>1</v>
      </c>
      <c r="B261" s="7">
        <v>43952</v>
      </c>
      <c r="C261" s="7">
        <v>44348</v>
      </c>
      <c r="D261">
        <v>191</v>
      </c>
      <c r="E261" s="7">
        <v>44228</v>
      </c>
      <c r="F261" s="13">
        <v>164160.54999999999</v>
      </c>
      <c r="G261" s="1">
        <v>164160.54999999999</v>
      </c>
      <c r="H261">
        <v>1.719E-2</v>
      </c>
      <c r="I261" s="1">
        <v>235.16</v>
      </c>
      <c r="J261" s="1">
        <v>132604.46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t="s">
        <v>169</v>
      </c>
      <c r="W261" s="11" t="s">
        <v>65</v>
      </c>
      <c r="X261">
        <v>15</v>
      </c>
      <c r="Y261" t="s">
        <v>53</v>
      </c>
      <c r="Z261" t="s">
        <v>66</v>
      </c>
      <c r="AA261" s="1">
        <v>0</v>
      </c>
      <c r="AB261" s="1">
        <v>0</v>
      </c>
      <c r="AC261" t="s">
        <v>168</v>
      </c>
      <c r="AD261" s="1">
        <v>65.8</v>
      </c>
      <c r="AE261" s="1">
        <v>37548.42</v>
      </c>
      <c r="AF261" s="1">
        <v>4.81E-3</v>
      </c>
      <c r="AG261" s="1">
        <v>164160.54999999999</v>
      </c>
      <c r="AH26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65.8</v>
      </c>
      <c r="AO261" s="1">
        <v>235.16</v>
      </c>
      <c r="AP261" s="8">
        <f t="shared" si="16"/>
        <v>235.16</v>
      </c>
      <c r="AQ261" s="9">
        <f t="shared" si="17"/>
        <v>65.8</v>
      </c>
      <c r="AR261" s="3">
        <f t="shared" si="18"/>
        <v>170152.88</v>
      </c>
      <c r="AS261" s="10">
        <f t="shared" si="19"/>
        <v>300.95999999999998</v>
      </c>
    </row>
    <row r="262" spans="1:45" x14ac:dyDescent="0.25">
      <c r="A262">
        <v>1</v>
      </c>
      <c r="B262" s="7">
        <v>43952</v>
      </c>
      <c r="C262" s="7">
        <v>44348</v>
      </c>
      <c r="D262">
        <v>191</v>
      </c>
      <c r="E262" s="7">
        <v>44256</v>
      </c>
      <c r="F262" s="13">
        <v>164160.54999999999</v>
      </c>
      <c r="G262" s="1">
        <v>164160.54999999999</v>
      </c>
      <c r="H262">
        <v>1.719E-2</v>
      </c>
      <c r="I262" s="1">
        <v>235.16</v>
      </c>
      <c r="J262" s="1">
        <v>132839.62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t="s">
        <v>169</v>
      </c>
      <c r="W262" s="11" t="s">
        <v>65</v>
      </c>
      <c r="X262">
        <v>15</v>
      </c>
      <c r="Y262" t="s">
        <v>53</v>
      </c>
      <c r="Z262" t="s">
        <v>66</v>
      </c>
      <c r="AA262" s="1">
        <v>0</v>
      </c>
      <c r="AB262" s="1">
        <v>0</v>
      </c>
      <c r="AC262" t="s">
        <v>168</v>
      </c>
      <c r="AD262" s="1">
        <v>65.8</v>
      </c>
      <c r="AE262" s="1">
        <v>37614.22</v>
      </c>
      <c r="AF262" s="1">
        <v>4.81E-3</v>
      </c>
      <c r="AG262" s="1">
        <v>164160.54999999999</v>
      </c>
      <c r="AH262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65.8</v>
      </c>
      <c r="AO262" s="1">
        <v>235.16</v>
      </c>
      <c r="AP262" s="8">
        <f t="shared" si="16"/>
        <v>235.16</v>
      </c>
      <c r="AQ262" s="9">
        <f t="shared" si="17"/>
        <v>65.8</v>
      </c>
      <c r="AR262" s="3">
        <f t="shared" si="18"/>
        <v>170453.84</v>
      </c>
      <c r="AS262" s="10">
        <f t="shared" si="19"/>
        <v>300.95999999999998</v>
      </c>
    </row>
    <row r="263" spans="1:45" x14ac:dyDescent="0.25">
      <c r="A263">
        <v>1</v>
      </c>
      <c r="B263" s="7">
        <v>43952</v>
      </c>
      <c r="C263" s="7">
        <v>44348</v>
      </c>
      <c r="D263">
        <v>191</v>
      </c>
      <c r="E263" s="7">
        <v>44287</v>
      </c>
      <c r="F263" s="13">
        <v>164160.54999999999</v>
      </c>
      <c r="G263" s="1">
        <v>164160.54999999999</v>
      </c>
      <c r="H263">
        <v>1.719E-2</v>
      </c>
      <c r="I263" s="1">
        <v>235.16</v>
      </c>
      <c r="J263" s="1">
        <v>135670.98000000001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2596.1999999999998</v>
      </c>
      <c r="T263" s="1">
        <v>0</v>
      </c>
      <c r="U263" s="1">
        <v>0</v>
      </c>
      <c r="V263" t="s">
        <v>169</v>
      </c>
      <c r="W263" s="11" t="s">
        <v>65</v>
      </c>
      <c r="X263">
        <v>15</v>
      </c>
      <c r="Y263" t="s">
        <v>53</v>
      </c>
      <c r="Z263" t="s">
        <v>66</v>
      </c>
      <c r="AA263" s="1">
        <v>0</v>
      </c>
      <c r="AB263" s="1">
        <v>0</v>
      </c>
      <c r="AC263" t="s">
        <v>168</v>
      </c>
      <c r="AD263" s="1">
        <v>65.8</v>
      </c>
      <c r="AE263" s="1">
        <v>31455.439999999999</v>
      </c>
      <c r="AF263" s="1">
        <v>4.81E-3</v>
      </c>
      <c r="AG263" s="1">
        <v>164160.54999999999</v>
      </c>
      <c r="AH263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65.8</v>
      </c>
      <c r="AO263" s="1">
        <v>235.16</v>
      </c>
      <c r="AP263" s="8">
        <f t="shared" si="16"/>
        <v>235.16</v>
      </c>
      <c r="AQ263" s="9">
        <f t="shared" si="17"/>
        <v>65.8</v>
      </c>
      <c r="AR263" s="3">
        <f t="shared" si="18"/>
        <v>167126.42000000001</v>
      </c>
      <c r="AS263" s="10">
        <f t="shared" si="19"/>
        <v>300.95999999999998</v>
      </c>
    </row>
    <row r="264" spans="1:45" x14ac:dyDescent="0.25">
      <c r="A264">
        <v>1</v>
      </c>
      <c r="B264" s="7">
        <v>43952</v>
      </c>
      <c r="C264" s="7">
        <v>44348</v>
      </c>
      <c r="D264">
        <v>191</v>
      </c>
      <c r="E264" s="7">
        <v>44317</v>
      </c>
      <c r="F264" s="13">
        <v>282457.31</v>
      </c>
      <c r="G264" s="1">
        <v>282457.31</v>
      </c>
      <c r="H264">
        <v>1.719E-2</v>
      </c>
      <c r="I264" s="1">
        <v>404.62</v>
      </c>
      <c r="J264" s="1">
        <v>136075.6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t="s">
        <v>169</v>
      </c>
      <c r="W264" s="11" t="s">
        <v>65</v>
      </c>
      <c r="X264">
        <v>15</v>
      </c>
      <c r="Y264" t="s">
        <v>53</v>
      </c>
      <c r="Z264" t="s">
        <v>66</v>
      </c>
      <c r="AA264" s="1">
        <v>0</v>
      </c>
      <c r="AB264" s="1">
        <v>0</v>
      </c>
      <c r="AC264" t="s">
        <v>168</v>
      </c>
      <c r="AD264" s="1">
        <v>113.22</v>
      </c>
      <c r="AE264" s="1">
        <v>31568.66</v>
      </c>
      <c r="AF264" s="1">
        <v>4.81E-3</v>
      </c>
      <c r="AG264" s="1">
        <v>282457.31</v>
      </c>
      <c r="AH264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113.22</v>
      </c>
      <c r="AO264" s="1">
        <v>404.62</v>
      </c>
      <c r="AP264" s="8">
        <f t="shared" si="16"/>
        <v>404.62</v>
      </c>
      <c r="AQ264" s="9">
        <f t="shared" si="17"/>
        <v>113.22</v>
      </c>
      <c r="AR264" s="3">
        <f t="shared" si="18"/>
        <v>167644.26</v>
      </c>
      <c r="AS264" s="10">
        <f t="shared" si="19"/>
        <v>517.84</v>
      </c>
    </row>
    <row r="265" spans="1:45" x14ac:dyDescent="0.25">
      <c r="A265">
        <v>1</v>
      </c>
      <c r="B265" s="7">
        <v>43952</v>
      </c>
      <c r="C265" s="7">
        <v>44348</v>
      </c>
      <c r="D265">
        <v>191</v>
      </c>
      <c r="E265" s="7">
        <v>44348</v>
      </c>
      <c r="F265" s="13">
        <v>282457.31</v>
      </c>
      <c r="G265" s="1">
        <v>282457.31</v>
      </c>
      <c r="H265">
        <v>1.719E-2</v>
      </c>
      <c r="I265" s="1">
        <v>404.62</v>
      </c>
      <c r="J265" s="1">
        <v>136480.22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t="s">
        <v>169</v>
      </c>
      <c r="W265" s="11" t="s">
        <v>65</v>
      </c>
      <c r="X265">
        <v>15</v>
      </c>
      <c r="Y265" t="s">
        <v>53</v>
      </c>
      <c r="Z265" t="s">
        <v>66</v>
      </c>
      <c r="AA265" s="1">
        <v>0</v>
      </c>
      <c r="AB265" s="1">
        <v>0</v>
      </c>
      <c r="AC265" t="s">
        <v>168</v>
      </c>
      <c r="AD265" s="1">
        <v>113.22</v>
      </c>
      <c r="AE265" s="1">
        <v>31681.88</v>
      </c>
      <c r="AF265" s="1">
        <v>4.81E-3</v>
      </c>
      <c r="AG265" s="1">
        <v>282457.31</v>
      </c>
      <c r="AH265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113.22</v>
      </c>
      <c r="AO265" s="1">
        <v>404.62</v>
      </c>
      <c r="AP265" s="8">
        <f t="shared" si="16"/>
        <v>404.62</v>
      </c>
      <c r="AQ265" s="9">
        <f t="shared" si="17"/>
        <v>113.22</v>
      </c>
      <c r="AR265" s="3">
        <f t="shared" si="18"/>
        <v>168162.1</v>
      </c>
      <c r="AS265" s="10">
        <f t="shared" si="19"/>
        <v>517.84</v>
      </c>
    </row>
    <row r="266" spans="1:45" x14ac:dyDescent="0.25">
      <c r="A266">
        <v>1</v>
      </c>
      <c r="B266" s="7">
        <v>43952</v>
      </c>
      <c r="C266" s="7">
        <v>44348</v>
      </c>
      <c r="D266">
        <v>192</v>
      </c>
      <c r="E266" s="7">
        <v>44197</v>
      </c>
      <c r="F266" s="13">
        <v>0</v>
      </c>
      <c r="G266" s="1">
        <v>0</v>
      </c>
      <c r="H266">
        <v>2.1000000000000001E-2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t="s">
        <v>170</v>
      </c>
      <c r="W266" s="11" t="s">
        <v>68</v>
      </c>
      <c r="X266">
        <v>15</v>
      </c>
      <c r="Y266" t="s">
        <v>53</v>
      </c>
      <c r="Z266" t="s">
        <v>69</v>
      </c>
      <c r="AA266" s="1">
        <v>0</v>
      </c>
      <c r="AB266" s="1">
        <v>0</v>
      </c>
      <c r="AC266" t="s">
        <v>168</v>
      </c>
      <c r="AD266" s="1">
        <v>0</v>
      </c>
      <c r="AE266" s="1">
        <v>0</v>
      </c>
      <c r="AF266" s="1">
        <v>2.8999999999999998E-3</v>
      </c>
      <c r="AG266" s="1">
        <v>0</v>
      </c>
      <c r="AH266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8">
        <f t="shared" si="16"/>
        <v>0</v>
      </c>
      <c r="AQ266" s="9">
        <f t="shared" si="17"/>
        <v>0</v>
      </c>
      <c r="AR266" s="3">
        <f t="shared" si="18"/>
        <v>0</v>
      </c>
      <c r="AS266" s="10">
        <f t="shared" si="19"/>
        <v>0</v>
      </c>
    </row>
    <row r="267" spans="1:45" x14ac:dyDescent="0.25">
      <c r="A267">
        <v>1</v>
      </c>
      <c r="B267" s="7">
        <v>43952</v>
      </c>
      <c r="C267" s="7">
        <v>44348</v>
      </c>
      <c r="D267">
        <v>192</v>
      </c>
      <c r="E267" s="7">
        <v>44228</v>
      </c>
      <c r="F267" s="13">
        <v>0</v>
      </c>
      <c r="G267" s="1">
        <v>0</v>
      </c>
      <c r="H267">
        <v>2.1000000000000001E-2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t="s">
        <v>170</v>
      </c>
      <c r="W267" s="11" t="s">
        <v>68</v>
      </c>
      <c r="X267">
        <v>15</v>
      </c>
      <c r="Y267" t="s">
        <v>53</v>
      </c>
      <c r="Z267" t="s">
        <v>69</v>
      </c>
      <c r="AA267" s="1">
        <v>0</v>
      </c>
      <c r="AB267" s="1">
        <v>0</v>
      </c>
      <c r="AC267" t="s">
        <v>168</v>
      </c>
      <c r="AD267" s="1">
        <v>0</v>
      </c>
      <c r="AE267" s="1">
        <v>0</v>
      </c>
      <c r="AF267" s="1">
        <v>2.8999999999999998E-3</v>
      </c>
      <c r="AG267" s="1">
        <v>0</v>
      </c>
      <c r="AH267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8">
        <f t="shared" si="16"/>
        <v>0</v>
      </c>
      <c r="AQ267" s="9">
        <f t="shared" si="17"/>
        <v>0</v>
      </c>
      <c r="AR267" s="3">
        <f t="shared" si="18"/>
        <v>0</v>
      </c>
      <c r="AS267" s="10">
        <f t="shared" si="19"/>
        <v>0</v>
      </c>
    </row>
    <row r="268" spans="1:45" x14ac:dyDescent="0.25">
      <c r="A268">
        <v>1</v>
      </c>
      <c r="B268" s="7">
        <v>43952</v>
      </c>
      <c r="C268" s="7">
        <v>44348</v>
      </c>
      <c r="D268">
        <v>192</v>
      </c>
      <c r="E268" s="7">
        <v>44256</v>
      </c>
      <c r="F268" s="13">
        <v>0</v>
      </c>
      <c r="G268" s="1">
        <v>0</v>
      </c>
      <c r="H268">
        <v>2.1000000000000001E-2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t="s">
        <v>170</v>
      </c>
      <c r="W268" s="11" t="s">
        <v>68</v>
      </c>
      <c r="X268">
        <v>15</v>
      </c>
      <c r="Y268" t="s">
        <v>53</v>
      </c>
      <c r="Z268" t="s">
        <v>69</v>
      </c>
      <c r="AA268" s="1">
        <v>0</v>
      </c>
      <c r="AB268" s="1">
        <v>0</v>
      </c>
      <c r="AC268" t="s">
        <v>168</v>
      </c>
      <c r="AD268" s="1">
        <v>0</v>
      </c>
      <c r="AE268" s="1">
        <v>0</v>
      </c>
      <c r="AF268" s="1">
        <v>2.8999999999999998E-3</v>
      </c>
      <c r="AG268" s="1">
        <v>0</v>
      </c>
      <c r="AH268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8">
        <f t="shared" si="16"/>
        <v>0</v>
      </c>
      <c r="AQ268" s="9">
        <f t="shared" si="17"/>
        <v>0</v>
      </c>
      <c r="AR268" s="3">
        <f t="shared" si="18"/>
        <v>0</v>
      </c>
      <c r="AS268" s="10">
        <f t="shared" si="19"/>
        <v>0</v>
      </c>
    </row>
    <row r="269" spans="1:45" x14ac:dyDescent="0.25">
      <c r="A269">
        <v>1</v>
      </c>
      <c r="B269" s="7">
        <v>43952</v>
      </c>
      <c r="C269" s="7">
        <v>44348</v>
      </c>
      <c r="D269">
        <v>192</v>
      </c>
      <c r="E269" s="7">
        <v>44287</v>
      </c>
      <c r="F269" s="13">
        <v>0</v>
      </c>
      <c r="G269" s="1">
        <v>0</v>
      </c>
      <c r="H269">
        <v>2.1000000000000001E-2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t="s">
        <v>170</v>
      </c>
      <c r="W269" s="11" t="s">
        <v>68</v>
      </c>
      <c r="X269">
        <v>15</v>
      </c>
      <c r="Y269" t="s">
        <v>53</v>
      </c>
      <c r="Z269" t="s">
        <v>69</v>
      </c>
      <c r="AA269" s="1">
        <v>0</v>
      </c>
      <c r="AB269" s="1">
        <v>0</v>
      </c>
      <c r="AC269" t="s">
        <v>168</v>
      </c>
      <c r="AD269" s="1">
        <v>0</v>
      </c>
      <c r="AE269" s="1">
        <v>0</v>
      </c>
      <c r="AF269" s="1">
        <v>2.8999999999999998E-3</v>
      </c>
      <c r="AG269" s="1">
        <v>0</v>
      </c>
      <c r="AH269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8">
        <f t="shared" si="16"/>
        <v>0</v>
      </c>
      <c r="AQ269" s="9">
        <f t="shared" si="17"/>
        <v>0</v>
      </c>
      <c r="AR269" s="3">
        <f t="shared" si="18"/>
        <v>0</v>
      </c>
      <c r="AS269" s="10">
        <f t="shared" si="19"/>
        <v>0</v>
      </c>
    </row>
    <row r="270" spans="1:45" x14ac:dyDescent="0.25">
      <c r="A270">
        <v>1</v>
      </c>
      <c r="B270" s="7">
        <v>43952</v>
      </c>
      <c r="C270" s="7">
        <v>44348</v>
      </c>
      <c r="D270">
        <v>192</v>
      </c>
      <c r="E270" s="7">
        <v>44317</v>
      </c>
      <c r="F270" s="13">
        <v>0</v>
      </c>
      <c r="G270" s="1">
        <v>0</v>
      </c>
      <c r="H270">
        <v>2.1000000000000001E-2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t="s">
        <v>170</v>
      </c>
      <c r="W270" s="11" t="s">
        <v>68</v>
      </c>
      <c r="X270">
        <v>15</v>
      </c>
      <c r="Y270" t="s">
        <v>53</v>
      </c>
      <c r="Z270" t="s">
        <v>69</v>
      </c>
      <c r="AA270" s="1">
        <v>0</v>
      </c>
      <c r="AB270" s="1">
        <v>0</v>
      </c>
      <c r="AC270" t="s">
        <v>168</v>
      </c>
      <c r="AD270" s="1">
        <v>0</v>
      </c>
      <c r="AE270" s="1">
        <v>0</v>
      </c>
      <c r="AF270" s="1">
        <v>2.8999999999999998E-3</v>
      </c>
      <c r="AG270" s="1">
        <v>0</v>
      </c>
      <c r="AH270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8">
        <f t="shared" si="16"/>
        <v>0</v>
      </c>
      <c r="AQ270" s="9">
        <f t="shared" si="17"/>
        <v>0</v>
      </c>
      <c r="AR270" s="3">
        <f t="shared" si="18"/>
        <v>0</v>
      </c>
      <c r="AS270" s="10">
        <f t="shared" si="19"/>
        <v>0</v>
      </c>
    </row>
    <row r="271" spans="1:45" x14ac:dyDescent="0.25">
      <c r="A271">
        <v>1</v>
      </c>
      <c r="B271" s="7">
        <v>43952</v>
      </c>
      <c r="C271" s="7">
        <v>44348</v>
      </c>
      <c r="D271">
        <v>192</v>
      </c>
      <c r="E271" s="7">
        <v>44348</v>
      </c>
      <c r="F271" s="13">
        <v>0</v>
      </c>
      <c r="G271" s="1">
        <v>0</v>
      </c>
      <c r="H271">
        <v>2.1000000000000001E-2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t="s">
        <v>170</v>
      </c>
      <c r="W271" s="11" t="s">
        <v>68</v>
      </c>
      <c r="X271">
        <v>15</v>
      </c>
      <c r="Y271" t="s">
        <v>53</v>
      </c>
      <c r="Z271" t="s">
        <v>69</v>
      </c>
      <c r="AA271" s="1">
        <v>0</v>
      </c>
      <c r="AB271" s="1">
        <v>0</v>
      </c>
      <c r="AC271" t="s">
        <v>168</v>
      </c>
      <c r="AD271" s="1">
        <v>0</v>
      </c>
      <c r="AE271" s="1">
        <v>0</v>
      </c>
      <c r="AF271" s="1">
        <v>2.8999999999999998E-3</v>
      </c>
      <c r="AG271" s="1">
        <v>0</v>
      </c>
      <c r="AH27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8">
        <f t="shared" si="16"/>
        <v>0</v>
      </c>
      <c r="AQ271" s="9">
        <f t="shared" si="17"/>
        <v>0</v>
      </c>
      <c r="AR271" s="3">
        <f t="shared" si="18"/>
        <v>0</v>
      </c>
      <c r="AS271" s="10">
        <f t="shared" si="19"/>
        <v>0</v>
      </c>
    </row>
    <row r="272" spans="1:45" x14ac:dyDescent="0.25">
      <c r="A272">
        <v>1</v>
      </c>
      <c r="B272" s="7">
        <v>43952</v>
      </c>
      <c r="C272" s="7">
        <v>44348</v>
      </c>
      <c r="D272">
        <v>542</v>
      </c>
      <c r="E272" s="7">
        <v>44197</v>
      </c>
      <c r="F272" s="13">
        <v>0</v>
      </c>
      <c r="G272" s="1">
        <v>0</v>
      </c>
      <c r="H272">
        <v>1.8100000000000002E-2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t="s">
        <v>171</v>
      </c>
      <c r="W272" s="11" t="s">
        <v>172</v>
      </c>
      <c r="X272">
        <v>15</v>
      </c>
      <c r="Y272" t="s">
        <v>53</v>
      </c>
      <c r="Z272" t="s">
        <v>173</v>
      </c>
      <c r="AA272" s="1">
        <v>0</v>
      </c>
      <c r="AB272" s="1">
        <v>0</v>
      </c>
      <c r="AC272" t="s">
        <v>168</v>
      </c>
      <c r="AD272" s="1">
        <v>0</v>
      </c>
      <c r="AE272" s="1">
        <v>0</v>
      </c>
      <c r="AF272" s="1">
        <v>2.8999999999999998E-3</v>
      </c>
      <c r="AG272" s="1">
        <v>0</v>
      </c>
      <c r="AH272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8">
        <f t="shared" si="16"/>
        <v>0</v>
      </c>
      <c r="AQ272" s="9">
        <f t="shared" si="17"/>
        <v>0</v>
      </c>
      <c r="AR272" s="3">
        <f t="shared" si="18"/>
        <v>0</v>
      </c>
      <c r="AS272" s="10">
        <f t="shared" si="19"/>
        <v>0</v>
      </c>
    </row>
    <row r="273" spans="1:45" x14ac:dyDescent="0.25">
      <c r="A273">
        <v>1</v>
      </c>
      <c r="B273" s="7">
        <v>43952</v>
      </c>
      <c r="C273" s="7">
        <v>44348</v>
      </c>
      <c r="D273">
        <v>542</v>
      </c>
      <c r="E273" s="7">
        <v>44228</v>
      </c>
      <c r="F273" s="13">
        <v>0</v>
      </c>
      <c r="G273" s="1">
        <v>0</v>
      </c>
      <c r="H273">
        <v>1.8100000000000002E-2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t="s">
        <v>171</v>
      </c>
      <c r="W273" s="11" t="s">
        <v>172</v>
      </c>
      <c r="X273">
        <v>15</v>
      </c>
      <c r="Y273" t="s">
        <v>53</v>
      </c>
      <c r="Z273" t="s">
        <v>173</v>
      </c>
      <c r="AA273" s="1">
        <v>0</v>
      </c>
      <c r="AB273" s="1">
        <v>0</v>
      </c>
      <c r="AC273" t="s">
        <v>168</v>
      </c>
      <c r="AD273" s="1">
        <v>0</v>
      </c>
      <c r="AE273" s="1">
        <v>0</v>
      </c>
      <c r="AF273" s="1">
        <v>2.8999999999999998E-3</v>
      </c>
      <c r="AG273" s="1">
        <v>0</v>
      </c>
      <c r="AH273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8">
        <f t="shared" si="16"/>
        <v>0</v>
      </c>
      <c r="AQ273" s="9">
        <f t="shared" si="17"/>
        <v>0</v>
      </c>
      <c r="AR273" s="3">
        <f t="shared" si="18"/>
        <v>0</v>
      </c>
      <c r="AS273" s="10">
        <f t="shared" si="19"/>
        <v>0</v>
      </c>
    </row>
    <row r="274" spans="1:45" x14ac:dyDescent="0.25">
      <c r="A274">
        <v>1</v>
      </c>
      <c r="B274" s="7">
        <v>43952</v>
      </c>
      <c r="C274" s="7">
        <v>44348</v>
      </c>
      <c r="D274">
        <v>542</v>
      </c>
      <c r="E274" s="7">
        <v>44256</v>
      </c>
      <c r="F274" s="13">
        <v>0</v>
      </c>
      <c r="G274" s="1">
        <v>0</v>
      </c>
      <c r="H274">
        <v>1.8100000000000002E-2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t="s">
        <v>171</v>
      </c>
      <c r="W274" s="11" t="s">
        <v>172</v>
      </c>
      <c r="X274">
        <v>15</v>
      </c>
      <c r="Y274" t="s">
        <v>53</v>
      </c>
      <c r="Z274" t="s">
        <v>173</v>
      </c>
      <c r="AA274" s="1">
        <v>0</v>
      </c>
      <c r="AB274" s="1">
        <v>0</v>
      </c>
      <c r="AC274" t="s">
        <v>168</v>
      </c>
      <c r="AD274" s="1">
        <v>0</v>
      </c>
      <c r="AE274" s="1">
        <v>0</v>
      </c>
      <c r="AF274" s="1">
        <v>2.8999999999999998E-3</v>
      </c>
      <c r="AG274" s="1">
        <v>0</v>
      </c>
      <c r="AH274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8">
        <f t="shared" si="16"/>
        <v>0</v>
      </c>
      <c r="AQ274" s="9">
        <f t="shared" si="17"/>
        <v>0</v>
      </c>
      <c r="AR274" s="3">
        <f t="shared" si="18"/>
        <v>0</v>
      </c>
      <c r="AS274" s="10">
        <f t="shared" si="19"/>
        <v>0</v>
      </c>
    </row>
    <row r="275" spans="1:45" x14ac:dyDescent="0.25">
      <c r="A275">
        <v>1</v>
      </c>
      <c r="B275" s="7">
        <v>43952</v>
      </c>
      <c r="C275" s="7">
        <v>44348</v>
      </c>
      <c r="D275">
        <v>542</v>
      </c>
      <c r="E275" s="7">
        <v>44287</v>
      </c>
      <c r="F275" s="13">
        <v>0</v>
      </c>
      <c r="G275" s="1">
        <v>0</v>
      </c>
      <c r="H275">
        <v>1.8100000000000002E-2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t="s">
        <v>171</v>
      </c>
      <c r="W275" s="11" t="s">
        <v>172</v>
      </c>
      <c r="X275">
        <v>15</v>
      </c>
      <c r="Y275" t="s">
        <v>53</v>
      </c>
      <c r="Z275" t="s">
        <v>173</v>
      </c>
      <c r="AA275" s="1">
        <v>0</v>
      </c>
      <c r="AB275" s="1">
        <v>0</v>
      </c>
      <c r="AC275" t="s">
        <v>168</v>
      </c>
      <c r="AD275" s="1">
        <v>0</v>
      </c>
      <c r="AE275" s="1">
        <v>0</v>
      </c>
      <c r="AF275" s="1">
        <v>2.8999999999999998E-3</v>
      </c>
      <c r="AG275" s="1">
        <v>0</v>
      </c>
      <c r="AH275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8">
        <f t="shared" si="16"/>
        <v>0</v>
      </c>
      <c r="AQ275" s="9">
        <f t="shared" si="17"/>
        <v>0</v>
      </c>
      <c r="AR275" s="3">
        <f t="shared" si="18"/>
        <v>0</v>
      </c>
      <c r="AS275" s="10">
        <f t="shared" si="19"/>
        <v>0</v>
      </c>
    </row>
    <row r="276" spans="1:45" x14ac:dyDescent="0.25">
      <c r="A276">
        <v>1</v>
      </c>
      <c r="B276" s="7">
        <v>43952</v>
      </c>
      <c r="C276" s="7">
        <v>44348</v>
      </c>
      <c r="D276">
        <v>542</v>
      </c>
      <c r="E276" s="7">
        <v>44317</v>
      </c>
      <c r="F276" s="13">
        <v>0</v>
      </c>
      <c r="G276" s="1">
        <v>0</v>
      </c>
      <c r="H276">
        <v>1.8100000000000002E-2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t="s">
        <v>171</v>
      </c>
      <c r="W276" s="11" t="s">
        <v>172</v>
      </c>
      <c r="X276">
        <v>15</v>
      </c>
      <c r="Y276" t="s">
        <v>53</v>
      </c>
      <c r="Z276" t="s">
        <v>173</v>
      </c>
      <c r="AA276" s="1">
        <v>0</v>
      </c>
      <c r="AB276" s="1">
        <v>0</v>
      </c>
      <c r="AC276" t="s">
        <v>168</v>
      </c>
      <c r="AD276" s="1">
        <v>0</v>
      </c>
      <c r="AE276" s="1">
        <v>0</v>
      </c>
      <c r="AF276" s="1">
        <v>2.8999999999999998E-3</v>
      </c>
      <c r="AG276" s="1">
        <v>0</v>
      </c>
      <c r="AH276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8">
        <f t="shared" si="16"/>
        <v>0</v>
      </c>
      <c r="AQ276" s="9">
        <f t="shared" si="17"/>
        <v>0</v>
      </c>
      <c r="AR276" s="3">
        <f t="shared" si="18"/>
        <v>0</v>
      </c>
      <c r="AS276" s="10">
        <f t="shared" si="19"/>
        <v>0</v>
      </c>
    </row>
    <row r="277" spans="1:45" x14ac:dyDescent="0.25">
      <c r="A277">
        <v>1</v>
      </c>
      <c r="B277" s="7">
        <v>43952</v>
      </c>
      <c r="C277" s="7">
        <v>44348</v>
      </c>
      <c r="D277">
        <v>542</v>
      </c>
      <c r="E277" s="7">
        <v>44348</v>
      </c>
      <c r="F277" s="13">
        <v>0</v>
      </c>
      <c r="G277" s="1">
        <v>0</v>
      </c>
      <c r="H277">
        <v>1.8100000000000002E-2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t="s">
        <v>171</v>
      </c>
      <c r="W277" s="11" t="s">
        <v>172</v>
      </c>
      <c r="X277">
        <v>15</v>
      </c>
      <c r="Y277" t="s">
        <v>53</v>
      </c>
      <c r="Z277" t="s">
        <v>173</v>
      </c>
      <c r="AA277" s="1">
        <v>0</v>
      </c>
      <c r="AB277" s="1">
        <v>0</v>
      </c>
      <c r="AC277" t="s">
        <v>168</v>
      </c>
      <c r="AD277" s="1">
        <v>0</v>
      </c>
      <c r="AE277" s="1">
        <v>0</v>
      </c>
      <c r="AF277" s="1">
        <v>2.8999999999999998E-3</v>
      </c>
      <c r="AG277" s="1">
        <v>0</v>
      </c>
      <c r="AH277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8">
        <f t="shared" si="16"/>
        <v>0</v>
      </c>
      <c r="AQ277" s="9">
        <f t="shared" si="17"/>
        <v>0</v>
      </c>
      <c r="AR277" s="3">
        <f t="shared" si="18"/>
        <v>0</v>
      </c>
      <c r="AS277" s="10">
        <f t="shared" si="19"/>
        <v>0</v>
      </c>
    </row>
    <row r="278" spans="1:45" x14ac:dyDescent="0.25">
      <c r="A278">
        <v>1</v>
      </c>
      <c r="B278" s="7">
        <v>43952</v>
      </c>
      <c r="C278" s="7">
        <v>44348</v>
      </c>
      <c r="D278">
        <v>193</v>
      </c>
      <c r="E278" s="7">
        <v>44197</v>
      </c>
      <c r="F278" s="13">
        <v>1068.8</v>
      </c>
      <c r="G278" s="1">
        <v>1068.8</v>
      </c>
      <c r="H278">
        <v>3.3329999999999999E-2</v>
      </c>
      <c r="I278" s="1">
        <v>2.97</v>
      </c>
      <c r="J278" s="1">
        <v>1068.8</v>
      </c>
      <c r="K278" s="1">
        <v>0</v>
      </c>
      <c r="L278" s="1">
        <v>0</v>
      </c>
      <c r="M278" s="1">
        <v>-2.97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t="s">
        <v>174</v>
      </c>
      <c r="W278" s="11" t="s">
        <v>71</v>
      </c>
      <c r="X278">
        <v>15</v>
      </c>
      <c r="Y278" t="s">
        <v>53</v>
      </c>
      <c r="Z278" t="s">
        <v>72</v>
      </c>
      <c r="AA278" s="1">
        <v>0</v>
      </c>
      <c r="AB278" s="1">
        <v>0</v>
      </c>
      <c r="AC278" t="s">
        <v>168</v>
      </c>
      <c r="AD278" s="1">
        <v>0.15</v>
      </c>
      <c r="AE278" s="1">
        <v>1.35</v>
      </c>
      <c r="AF278" s="1">
        <v>1.67E-3</v>
      </c>
      <c r="AG278" s="1">
        <v>1068.8</v>
      </c>
      <c r="AH278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0.15</v>
      </c>
      <c r="AO278" s="1">
        <v>0</v>
      </c>
      <c r="AP278" s="8">
        <f t="shared" si="16"/>
        <v>0</v>
      </c>
      <c r="AQ278" s="9">
        <f t="shared" si="17"/>
        <v>0.15</v>
      </c>
      <c r="AR278" s="3">
        <f t="shared" si="18"/>
        <v>1070.1499999999999</v>
      </c>
      <c r="AS278" s="10">
        <f t="shared" si="19"/>
        <v>0.15</v>
      </c>
    </row>
    <row r="279" spans="1:45" x14ac:dyDescent="0.25">
      <c r="A279">
        <v>1</v>
      </c>
      <c r="B279" s="7">
        <v>43952</v>
      </c>
      <c r="C279" s="7">
        <v>44348</v>
      </c>
      <c r="D279">
        <v>193</v>
      </c>
      <c r="E279" s="7">
        <v>44228</v>
      </c>
      <c r="F279" s="13">
        <v>1068.8</v>
      </c>
      <c r="G279" s="1">
        <v>1068.8</v>
      </c>
      <c r="H279">
        <v>3.3329999999999999E-2</v>
      </c>
      <c r="I279" s="1">
        <v>2.97</v>
      </c>
      <c r="J279" s="1">
        <v>1068.8</v>
      </c>
      <c r="K279" s="1">
        <v>0</v>
      </c>
      <c r="L279" s="1">
        <v>0</v>
      </c>
      <c r="M279" s="1">
        <v>-2.97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t="s">
        <v>174</v>
      </c>
      <c r="W279" s="11" t="s">
        <v>71</v>
      </c>
      <c r="X279">
        <v>15</v>
      </c>
      <c r="Y279" t="s">
        <v>53</v>
      </c>
      <c r="Z279" t="s">
        <v>72</v>
      </c>
      <c r="AA279" s="1">
        <v>0</v>
      </c>
      <c r="AB279" s="1">
        <v>0</v>
      </c>
      <c r="AC279" t="s">
        <v>168</v>
      </c>
      <c r="AD279" s="1">
        <v>0.15</v>
      </c>
      <c r="AE279" s="1">
        <v>1.5</v>
      </c>
      <c r="AF279" s="1">
        <v>1.67E-3</v>
      </c>
      <c r="AG279" s="1">
        <v>1068.8</v>
      </c>
      <c r="AH279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0.15</v>
      </c>
      <c r="AO279" s="1">
        <v>0</v>
      </c>
      <c r="AP279" s="8">
        <f t="shared" si="16"/>
        <v>0</v>
      </c>
      <c r="AQ279" s="9">
        <f t="shared" si="17"/>
        <v>0.15</v>
      </c>
      <c r="AR279" s="3">
        <f t="shared" si="18"/>
        <v>1070.3</v>
      </c>
      <c r="AS279" s="10">
        <f t="shared" si="19"/>
        <v>0.15</v>
      </c>
    </row>
    <row r="280" spans="1:45" x14ac:dyDescent="0.25">
      <c r="A280">
        <v>1</v>
      </c>
      <c r="B280" s="7">
        <v>43952</v>
      </c>
      <c r="C280" s="7">
        <v>44348</v>
      </c>
      <c r="D280">
        <v>193</v>
      </c>
      <c r="E280" s="7">
        <v>44256</v>
      </c>
      <c r="F280" s="13">
        <v>1068.8</v>
      </c>
      <c r="G280" s="1">
        <v>1068.8</v>
      </c>
      <c r="H280">
        <v>3.3329999999999999E-2</v>
      </c>
      <c r="I280" s="1">
        <v>2.97</v>
      </c>
      <c r="J280" s="1">
        <v>1068.8</v>
      </c>
      <c r="K280" s="1">
        <v>0</v>
      </c>
      <c r="L280" s="1">
        <v>0</v>
      </c>
      <c r="M280" s="1">
        <v>-2.97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t="s">
        <v>174</v>
      </c>
      <c r="W280" s="11" t="s">
        <v>71</v>
      </c>
      <c r="X280">
        <v>15</v>
      </c>
      <c r="Y280" t="s">
        <v>53</v>
      </c>
      <c r="Z280" t="s">
        <v>72</v>
      </c>
      <c r="AA280" s="1">
        <v>0</v>
      </c>
      <c r="AB280" s="1">
        <v>0</v>
      </c>
      <c r="AC280" t="s">
        <v>168</v>
      </c>
      <c r="AD280" s="1">
        <v>0.15</v>
      </c>
      <c r="AE280" s="1">
        <v>1.65</v>
      </c>
      <c r="AF280" s="1">
        <v>1.67E-3</v>
      </c>
      <c r="AG280" s="1">
        <v>1068.8</v>
      </c>
      <c r="AH280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0.15</v>
      </c>
      <c r="AO280" s="1">
        <v>0</v>
      </c>
      <c r="AP280" s="8">
        <f t="shared" si="16"/>
        <v>0</v>
      </c>
      <c r="AQ280" s="9">
        <f t="shared" si="17"/>
        <v>0.15</v>
      </c>
      <c r="AR280" s="3">
        <f t="shared" si="18"/>
        <v>1070.45</v>
      </c>
      <c r="AS280" s="10">
        <f t="shared" si="19"/>
        <v>0.15</v>
      </c>
    </row>
    <row r="281" spans="1:45" x14ac:dyDescent="0.25">
      <c r="A281">
        <v>1</v>
      </c>
      <c r="B281" s="7">
        <v>43952</v>
      </c>
      <c r="C281" s="7">
        <v>44348</v>
      </c>
      <c r="D281">
        <v>193</v>
      </c>
      <c r="E281" s="7">
        <v>44287</v>
      </c>
      <c r="F281" s="13">
        <v>1068.8</v>
      </c>
      <c r="G281" s="1">
        <v>1068.8</v>
      </c>
      <c r="H281">
        <v>3.3329999999999999E-2</v>
      </c>
      <c r="I281" s="1">
        <v>2.97</v>
      </c>
      <c r="J281" s="1">
        <v>1068.8</v>
      </c>
      <c r="K281" s="1">
        <v>0</v>
      </c>
      <c r="L281" s="1">
        <v>0</v>
      </c>
      <c r="M281" s="1">
        <v>-2.97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t="s">
        <v>174</v>
      </c>
      <c r="W281" s="11" t="s">
        <v>71</v>
      </c>
      <c r="X281">
        <v>15</v>
      </c>
      <c r="Y281" t="s">
        <v>53</v>
      </c>
      <c r="Z281" t="s">
        <v>72</v>
      </c>
      <c r="AA281" s="1">
        <v>0</v>
      </c>
      <c r="AB281" s="1">
        <v>0</v>
      </c>
      <c r="AC281" t="s">
        <v>168</v>
      </c>
      <c r="AD281" s="1">
        <v>0.15</v>
      </c>
      <c r="AE281" s="1">
        <v>1.8</v>
      </c>
      <c r="AF281" s="1">
        <v>1.67E-3</v>
      </c>
      <c r="AG281" s="1">
        <v>1068.8</v>
      </c>
      <c r="AH28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0.15</v>
      </c>
      <c r="AO281" s="1">
        <v>0</v>
      </c>
      <c r="AP281" s="8">
        <f t="shared" si="16"/>
        <v>0</v>
      </c>
      <c r="AQ281" s="9">
        <f t="shared" si="17"/>
        <v>0.15</v>
      </c>
      <c r="AR281" s="3">
        <f t="shared" si="18"/>
        <v>1070.5999999999999</v>
      </c>
      <c r="AS281" s="10">
        <f t="shared" si="19"/>
        <v>0.15</v>
      </c>
    </row>
    <row r="282" spans="1:45" x14ac:dyDescent="0.25">
      <c r="A282">
        <v>1</v>
      </c>
      <c r="B282" s="7">
        <v>43952</v>
      </c>
      <c r="C282" s="7">
        <v>44348</v>
      </c>
      <c r="D282">
        <v>193</v>
      </c>
      <c r="E282" s="7">
        <v>44317</v>
      </c>
      <c r="F282" s="13">
        <v>1068.8</v>
      </c>
      <c r="G282" s="1">
        <v>1068.8</v>
      </c>
      <c r="H282">
        <v>3.3329999999999999E-2</v>
      </c>
      <c r="I282" s="1">
        <v>2.97</v>
      </c>
      <c r="J282" s="1">
        <v>1068.8</v>
      </c>
      <c r="K282" s="1">
        <v>0</v>
      </c>
      <c r="L282" s="1">
        <v>0</v>
      </c>
      <c r="M282" s="1">
        <v>-2.97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t="s">
        <v>174</v>
      </c>
      <c r="W282" s="11" t="s">
        <v>71</v>
      </c>
      <c r="X282">
        <v>15</v>
      </c>
      <c r="Y282" t="s">
        <v>53</v>
      </c>
      <c r="Z282" t="s">
        <v>72</v>
      </c>
      <c r="AA282" s="1">
        <v>0</v>
      </c>
      <c r="AB282" s="1">
        <v>0</v>
      </c>
      <c r="AC282" t="s">
        <v>168</v>
      </c>
      <c r="AD282" s="1">
        <v>0.15</v>
      </c>
      <c r="AE282" s="1">
        <v>1.95</v>
      </c>
      <c r="AF282" s="1">
        <v>1.67E-3</v>
      </c>
      <c r="AG282" s="1">
        <v>1068.8</v>
      </c>
      <c r="AH282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0.15</v>
      </c>
      <c r="AO282" s="1">
        <v>0</v>
      </c>
      <c r="AP282" s="8">
        <f t="shared" si="16"/>
        <v>0</v>
      </c>
      <c r="AQ282" s="9">
        <f t="shared" si="17"/>
        <v>0.15</v>
      </c>
      <c r="AR282" s="3">
        <f t="shared" si="18"/>
        <v>1070.75</v>
      </c>
      <c r="AS282" s="10">
        <f t="shared" si="19"/>
        <v>0.15</v>
      </c>
    </row>
    <row r="283" spans="1:45" x14ac:dyDescent="0.25">
      <c r="A283">
        <v>1</v>
      </c>
      <c r="B283" s="7">
        <v>43952</v>
      </c>
      <c r="C283" s="7">
        <v>44348</v>
      </c>
      <c r="D283">
        <v>193</v>
      </c>
      <c r="E283" s="7">
        <v>44348</v>
      </c>
      <c r="F283" s="13">
        <v>1068.8</v>
      </c>
      <c r="G283" s="1">
        <v>1068.8</v>
      </c>
      <c r="H283">
        <v>3.3329999999999999E-2</v>
      </c>
      <c r="I283" s="1">
        <v>2.97</v>
      </c>
      <c r="J283" s="1">
        <v>1068.8</v>
      </c>
      <c r="K283" s="1">
        <v>0</v>
      </c>
      <c r="L283" s="1">
        <v>0</v>
      </c>
      <c r="M283" s="1">
        <v>-2.97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t="s">
        <v>174</v>
      </c>
      <c r="W283" s="11" t="s">
        <v>71</v>
      </c>
      <c r="X283">
        <v>15</v>
      </c>
      <c r="Y283" t="s">
        <v>53</v>
      </c>
      <c r="Z283" t="s">
        <v>72</v>
      </c>
      <c r="AA283" s="1">
        <v>0</v>
      </c>
      <c r="AB283" s="1">
        <v>0</v>
      </c>
      <c r="AC283" t="s">
        <v>168</v>
      </c>
      <c r="AD283" s="1">
        <v>0.15</v>
      </c>
      <c r="AE283" s="1">
        <v>2.1</v>
      </c>
      <c r="AF283" s="1">
        <v>1.67E-3</v>
      </c>
      <c r="AG283" s="1">
        <v>1068.8</v>
      </c>
      <c r="AH283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0.15</v>
      </c>
      <c r="AO283" s="1">
        <v>0</v>
      </c>
      <c r="AP283" s="8">
        <f t="shared" si="16"/>
        <v>0</v>
      </c>
      <c r="AQ283" s="9">
        <f t="shared" si="17"/>
        <v>0.15</v>
      </c>
      <c r="AR283" s="3">
        <f t="shared" si="18"/>
        <v>1070.8999999999999</v>
      </c>
      <c r="AS283" s="10">
        <f t="shared" si="19"/>
        <v>0.15</v>
      </c>
    </row>
    <row r="284" spans="1:45" x14ac:dyDescent="0.25">
      <c r="A284">
        <v>1</v>
      </c>
      <c r="B284" s="7">
        <v>43952</v>
      </c>
      <c r="C284" s="7">
        <v>44348</v>
      </c>
      <c r="D284">
        <v>194</v>
      </c>
      <c r="E284" s="7">
        <v>44197</v>
      </c>
      <c r="F284" s="13">
        <v>162952.04999999999</v>
      </c>
      <c r="G284" s="1">
        <v>162952.04999999999</v>
      </c>
      <c r="H284">
        <v>2.9520000000000001E-2</v>
      </c>
      <c r="I284" s="1">
        <v>400.86</v>
      </c>
      <c r="J284" s="1">
        <v>22783.74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t="s">
        <v>175</v>
      </c>
      <c r="W284" s="11" t="s">
        <v>74</v>
      </c>
      <c r="X284">
        <v>15</v>
      </c>
      <c r="Y284" t="s">
        <v>53</v>
      </c>
      <c r="Z284" t="s">
        <v>75</v>
      </c>
      <c r="AA284" s="1">
        <v>0</v>
      </c>
      <c r="AB284" s="1">
        <v>0</v>
      </c>
      <c r="AC284" t="s">
        <v>168</v>
      </c>
      <c r="AD284" s="1">
        <v>20.100000000000001</v>
      </c>
      <c r="AE284" s="1">
        <v>-14208.85</v>
      </c>
      <c r="AF284" s="1">
        <v>1.48E-3</v>
      </c>
      <c r="AG284" s="1">
        <v>162952.04999999999</v>
      </c>
      <c r="AH284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20.100000000000001</v>
      </c>
      <c r="AO284" s="1">
        <v>400.86</v>
      </c>
      <c r="AP284" s="8">
        <f t="shared" si="16"/>
        <v>400.86</v>
      </c>
      <c r="AQ284" s="9">
        <f t="shared" si="17"/>
        <v>20.100000000000001</v>
      </c>
      <c r="AR284" s="3">
        <f t="shared" si="18"/>
        <v>8574.8900000000012</v>
      </c>
      <c r="AS284" s="10">
        <f t="shared" si="19"/>
        <v>420.96000000000004</v>
      </c>
    </row>
    <row r="285" spans="1:45" x14ac:dyDescent="0.25">
      <c r="A285">
        <v>1</v>
      </c>
      <c r="B285" s="7">
        <v>43952</v>
      </c>
      <c r="C285" s="7">
        <v>44348</v>
      </c>
      <c r="D285">
        <v>194</v>
      </c>
      <c r="E285" s="7">
        <v>44228</v>
      </c>
      <c r="F285" s="13">
        <v>162952.04999999999</v>
      </c>
      <c r="G285" s="1">
        <v>162952.04999999999</v>
      </c>
      <c r="H285">
        <v>2.9520000000000001E-2</v>
      </c>
      <c r="I285" s="1">
        <v>400.86</v>
      </c>
      <c r="J285" s="1">
        <v>23184.6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t="s">
        <v>175</v>
      </c>
      <c r="W285" s="11" t="s">
        <v>74</v>
      </c>
      <c r="X285">
        <v>15</v>
      </c>
      <c r="Y285" t="s">
        <v>53</v>
      </c>
      <c r="Z285" t="s">
        <v>75</v>
      </c>
      <c r="AA285" s="1">
        <v>0</v>
      </c>
      <c r="AB285" s="1">
        <v>0</v>
      </c>
      <c r="AC285" t="s">
        <v>168</v>
      </c>
      <c r="AD285" s="1">
        <v>20.100000000000001</v>
      </c>
      <c r="AE285" s="1">
        <v>-14188.75</v>
      </c>
      <c r="AF285" s="1">
        <v>1.48E-3</v>
      </c>
      <c r="AG285" s="1">
        <v>162952.04999999999</v>
      </c>
      <c r="AH285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20.100000000000001</v>
      </c>
      <c r="AO285" s="1">
        <v>400.86</v>
      </c>
      <c r="AP285" s="8">
        <f t="shared" si="16"/>
        <v>400.86</v>
      </c>
      <c r="AQ285" s="9">
        <f t="shared" si="17"/>
        <v>20.100000000000001</v>
      </c>
      <c r="AR285" s="3">
        <f t="shared" si="18"/>
        <v>8995.8499999999985</v>
      </c>
      <c r="AS285" s="10">
        <f t="shared" si="19"/>
        <v>420.96000000000004</v>
      </c>
    </row>
    <row r="286" spans="1:45" x14ac:dyDescent="0.25">
      <c r="A286">
        <v>1</v>
      </c>
      <c r="B286" s="7">
        <v>43952</v>
      </c>
      <c r="C286" s="7">
        <v>44348</v>
      </c>
      <c r="D286">
        <v>194</v>
      </c>
      <c r="E286" s="7">
        <v>44256</v>
      </c>
      <c r="F286" s="13">
        <v>162952.04999999999</v>
      </c>
      <c r="G286" s="1">
        <v>162952.04999999999</v>
      </c>
      <c r="H286">
        <v>2.9520000000000001E-2</v>
      </c>
      <c r="I286" s="1">
        <v>400.86</v>
      </c>
      <c r="J286" s="1">
        <v>23585.46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t="s">
        <v>175</v>
      </c>
      <c r="W286" s="11" t="s">
        <v>74</v>
      </c>
      <c r="X286">
        <v>15</v>
      </c>
      <c r="Y286" t="s">
        <v>53</v>
      </c>
      <c r="Z286" t="s">
        <v>75</v>
      </c>
      <c r="AA286" s="1">
        <v>0</v>
      </c>
      <c r="AB286" s="1">
        <v>0</v>
      </c>
      <c r="AC286" t="s">
        <v>168</v>
      </c>
      <c r="AD286" s="1">
        <v>20.100000000000001</v>
      </c>
      <c r="AE286" s="1">
        <v>-14168.65</v>
      </c>
      <c r="AF286" s="1">
        <v>1.48E-3</v>
      </c>
      <c r="AG286" s="1">
        <v>162952.04999999999</v>
      </c>
      <c r="AH286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20.100000000000001</v>
      </c>
      <c r="AO286" s="1">
        <v>400.86</v>
      </c>
      <c r="AP286" s="8">
        <f t="shared" si="16"/>
        <v>400.86</v>
      </c>
      <c r="AQ286" s="9">
        <f t="shared" si="17"/>
        <v>20.100000000000001</v>
      </c>
      <c r="AR286" s="3">
        <f t="shared" si="18"/>
        <v>9416.81</v>
      </c>
      <c r="AS286" s="10">
        <f t="shared" si="19"/>
        <v>420.96000000000004</v>
      </c>
    </row>
    <row r="287" spans="1:45" x14ac:dyDescent="0.25">
      <c r="A287">
        <v>1</v>
      </c>
      <c r="B287" s="7">
        <v>43952</v>
      </c>
      <c r="C287" s="7">
        <v>44348</v>
      </c>
      <c r="D287">
        <v>194</v>
      </c>
      <c r="E287" s="7">
        <v>44287</v>
      </c>
      <c r="F287" s="13">
        <v>162952.04999999999</v>
      </c>
      <c r="G287" s="1">
        <v>162952.04999999999</v>
      </c>
      <c r="H287">
        <v>2.9520000000000001E-2</v>
      </c>
      <c r="I287" s="1">
        <v>400.86</v>
      </c>
      <c r="J287" s="1">
        <v>23986.32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t="s">
        <v>175</v>
      </c>
      <c r="W287" s="11" t="s">
        <v>74</v>
      </c>
      <c r="X287">
        <v>15</v>
      </c>
      <c r="Y287" t="s">
        <v>53</v>
      </c>
      <c r="Z287" t="s">
        <v>75</v>
      </c>
      <c r="AA287" s="1">
        <v>0</v>
      </c>
      <c r="AB287" s="1">
        <v>0</v>
      </c>
      <c r="AC287" t="s">
        <v>168</v>
      </c>
      <c r="AD287" s="1">
        <v>20.100000000000001</v>
      </c>
      <c r="AE287" s="1">
        <v>-14148.55</v>
      </c>
      <c r="AF287" s="1">
        <v>1.48E-3</v>
      </c>
      <c r="AG287" s="1">
        <v>162952.04999999999</v>
      </c>
      <c r="AH287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20.100000000000001</v>
      </c>
      <c r="AO287" s="1">
        <v>400.86</v>
      </c>
      <c r="AP287" s="8">
        <f t="shared" si="16"/>
        <v>400.86</v>
      </c>
      <c r="AQ287" s="9">
        <f t="shared" si="17"/>
        <v>20.100000000000001</v>
      </c>
      <c r="AR287" s="3">
        <f t="shared" si="18"/>
        <v>9837.77</v>
      </c>
      <c r="AS287" s="10">
        <f t="shared" si="19"/>
        <v>420.96000000000004</v>
      </c>
    </row>
    <row r="288" spans="1:45" x14ac:dyDescent="0.25">
      <c r="A288">
        <v>1</v>
      </c>
      <c r="B288" s="7">
        <v>43952</v>
      </c>
      <c r="C288" s="7">
        <v>44348</v>
      </c>
      <c r="D288">
        <v>194</v>
      </c>
      <c r="E288" s="7">
        <v>44317</v>
      </c>
      <c r="F288" s="13">
        <v>162952.04999999999</v>
      </c>
      <c r="G288" s="1">
        <v>162952.04999999999</v>
      </c>
      <c r="H288">
        <v>2.9520000000000001E-2</v>
      </c>
      <c r="I288" s="1">
        <v>400.86</v>
      </c>
      <c r="J288" s="1">
        <v>24387.18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t="s">
        <v>175</v>
      </c>
      <c r="W288" s="11" t="s">
        <v>74</v>
      </c>
      <c r="X288">
        <v>15</v>
      </c>
      <c r="Y288" t="s">
        <v>53</v>
      </c>
      <c r="Z288" t="s">
        <v>75</v>
      </c>
      <c r="AA288" s="1">
        <v>0</v>
      </c>
      <c r="AB288" s="1">
        <v>0</v>
      </c>
      <c r="AC288" t="s">
        <v>168</v>
      </c>
      <c r="AD288" s="1">
        <v>20.100000000000001</v>
      </c>
      <c r="AE288" s="1">
        <v>-14128.45</v>
      </c>
      <c r="AF288" s="1">
        <v>1.48E-3</v>
      </c>
      <c r="AG288" s="1">
        <v>162952.04999999999</v>
      </c>
      <c r="AH288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20.100000000000001</v>
      </c>
      <c r="AO288" s="1">
        <v>400.86</v>
      </c>
      <c r="AP288" s="8">
        <f t="shared" si="16"/>
        <v>400.86</v>
      </c>
      <c r="AQ288" s="9">
        <f t="shared" si="17"/>
        <v>20.100000000000001</v>
      </c>
      <c r="AR288" s="3">
        <f t="shared" si="18"/>
        <v>10258.73</v>
      </c>
      <c r="AS288" s="10">
        <f t="shared" si="19"/>
        <v>420.96000000000004</v>
      </c>
    </row>
    <row r="289" spans="1:45" x14ac:dyDescent="0.25">
      <c r="A289">
        <v>1</v>
      </c>
      <c r="B289" s="7">
        <v>43952</v>
      </c>
      <c r="C289" s="7">
        <v>44348</v>
      </c>
      <c r="D289">
        <v>194</v>
      </c>
      <c r="E289" s="7">
        <v>44348</v>
      </c>
      <c r="F289" s="13">
        <v>162952.04999999999</v>
      </c>
      <c r="G289" s="1">
        <v>162952.04999999999</v>
      </c>
      <c r="H289">
        <v>2.9520000000000001E-2</v>
      </c>
      <c r="I289" s="1">
        <v>400.86</v>
      </c>
      <c r="J289" s="1">
        <v>24788.04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t="s">
        <v>175</v>
      </c>
      <c r="W289" s="11" t="s">
        <v>74</v>
      </c>
      <c r="X289">
        <v>15</v>
      </c>
      <c r="Y289" t="s">
        <v>53</v>
      </c>
      <c r="Z289" t="s">
        <v>75</v>
      </c>
      <c r="AA289" s="1">
        <v>0</v>
      </c>
      <c r="AB289" s="1">
        <v>0</v>
      </c>
      <c r="AC289" t="s">
        <v>168</v>
      </c>
      <c r="AD289" s="1">
        <v>20.100000000000001</v>
      </c>
      <c r="AE289" s="1">
        <v>-14108.35</v>
      </c>
      <c r="AF289" s="1">
        <v>1.48E-3</v>
      </c>
      <c r="AG289" s="1">
        <v>162952.04999999999</v>
      </c>
      <c r="AH289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20.100000000000001</v>
      </c>
      <c r="AO289" s="1">
        <v>400.86</v>
      </c>
      <c r="AP289" s="8">
        <f t="shared" si="16"/>
        <v>400.86</v>
      </c>
      <c r="AQ289" s="9">
        <f t="shared" si="17"/>
        <v>20.100000000000001</v>
      </c>
      <c r="AR289" s="3">
        <f t="shared" si="18"/>
        <v>10679.69</v>
      </c>
      <c r="AS289" s="10">
        <f t="shared" si="19"/>
        <v>420.96000000000004</v>
      </c>
    </row>
    <row r="290" spans="1:45" x14ac:dyDescent="0.25">
      <c r="A290">
        <v>1</v>
      </c>
      <c r="B290" s="7">
        <v>43952</v>
      </c>
      <c r="C290" s="7">
        <v>44348</v>
      </c>
      <c r="D290">
        <v>195</v>
      </c>
      <c r="E290" s="7">
        <v>44197</v>
      </c>
      <c r="F290" s="13">
        <v>74611.289999999994</v>
      </c>
      <c r="G290" s="1">
        <v>74611.289999999994</v>
      </c>
      <c r="H290">
        <v>1.8030000000000001E-2</v>
      </c>
      <c r="I290" s="1">
        <v>112.1</v>
      </c>
      <c r="J290" s="1">
        <v>23099.62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t="s">
        <v>176</v>
      </c>
      <c r="W290" s="11" t="s">
        <v>77</v>
      </c>
      <c r="X290">
        <v>15</v>
      </c>
      <c r="Y290" t="s">
        <v>53</v>
      </c>
      <c r="Z290" t="s">
        <v>78</v>
      </c>
      <c r="AA290" s="1">
        <v>0</v>
      </c>
      <c r="AB290" s="1">
        <v>0</v>
      </c>
      <c r="AC290" t="s">
        <v>168</v>
      </c>
      <c r="AD290" s="1">
        <v>24.68</v>
      </c>
      <c r="AE290" s="1">
        <v>-13983.29</v>
      </c>
      <c r="AF290" s="1">
        <v>3.9699999999999996E-3</v>
      </c>
      <c r="AG290" s="1">
        <v>74611.289999999994</v>
      </c>
      <c r="AH290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24.68</v>
      </c>
      <c r="AO290" s="1">
        <v>112.10000000000001</v>
      </c>
      <c r="AP290" s="8">
        <f t="shared" si="16"/>
        <v>112.1</v>
      </c>
      <c r="AQ290" s="9">
        <f t="shared" si="17"/>
        <v>24.68</v>
      </c>
      <c r="AR290" s="3">
        <f t="shared" si="18"/>
        <v>9116.3299999999981</v>
      </c>
      <c r="AS290" s="10">
        <f t="shared" si="19"/>
        <v>136.78</v>
      </c>
    </row>
    <row r="291" spans="1:45" x14ac:dyDescent="0.25">
      <c r="A291">
        <v>1</v>
      </c>
      <c r="B291" s="7">
        <v>43952</v>
      </c>
      <c r="C291" s="7">
        <v>44348</v>
      </c>
      <c r="D291">
        <v>195</v>
      </c>
      <c r="E291" s="7">
        <v>44228</v>
      </c>
      <c r="F291" s="13">
        <v>74611.289999999994</v>
      </c>
      <c r="G291" s="1">
        <v>74611.289999999994</v>
      </c>
      <c r="H291">
        <v>1.8030000000000001E-2</v>
      </c>
      <c r="I291" s="1">
        <v>112.1</v>
      </c>
      <c r="J291" s="1">
        <v>23211.72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t="s">
        <v>176</v>
      </c>
      <c r="W291" s="11" t="s">
        <v>77</v>
      </c>
      <c r="X291">
        <v>15</v>
      </c>
      <c r="Y291" t="s">
        <v>53</v>
      </c>
      <c r="Z291" t="s">
        <v>78</v>
      </c>
      <c r="AA291" s="1">
        <v>0</v>
      </c>
      <c r="AB291" s="1">
        <v>0</v>
      </c>
      <c r="AC291" t="s">
        <v>168</v>
      </c>
      <c r="AD291" s="1">
        <v>24.68</v>
      </c>
      <c r="AE291" s="1">
        <v>-13958.61</v>
      </c>
      <c r="AF291" s="1">
        <v>3.9699999999999996E-3</v>
      </c>
      <c r="AG291" s="1">
        <v>74611.289999999994</v>
      </c>
      <c r="AH29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24.68</v>
      </c>
      <c r="AO291" s="1">
        <v>112.10000000000001</v>
      </c>
      <c r="AP291" s="8">
        <f t="shared" si="16"/>
        <v>112.1</v>
      </c>
      <c r="AQ291" s="9">
        <f t="shared" si="17"/>
        <v>24.68</v>
      </c>
      <c r="AR291" s="3">
        <f t="shared" si="18"/>
        <v>9253.11</v>
      </c>
      <c r="AS291" s="10">
        <f t="shared" si="19"/>
        <v>136.78</v>
      </c>
    </row>
    <row r="292" spans="1:45" x14ac:dyDescent="0.25">
      <c r="A292">
        <v>1</v>
      </c>
      <c r="B292" s="7">
        <v>43952</v>
      </c>
      <c r="C292" s="7">
        <v>44348</v>
      </c>
      <c r="D292">
        <v>195</v>
      </c>
      <c r="E292" s="7">
        <v>44256</v>
      </c>
      <c r="F292" s="13">
        <v>74611.289999999994</v>
      </c>
      <c r="G292" s="1">
        <v>74611.289999999994</v>
      </c>
      <c r="H292">
        <v>1.8030000000000001E-2</v>
      </c>
      <c r="I292" s="1">
        <v>112.1</v>
      </c>
      <c r="J292" s="1">
        <v>23323.82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t="s">
        <v>176</v>
      </c>
      <c r="W292" s="11" t="s">
        <v>77</v>
      </c>
      <c r="X292">
        <v>15</v>
      </c>
      <c r="Y292" t="s">
        <v>53</v>
      </c>
      <c r="Z292" t="s">
        <v>78</v>
      </c>
      <c r="AA292" s="1">
        <v>0</v>
      </c>
      <c r="AB292" s="1">
        <v>0</v>
      </c>
      <c r="AC292" t="s">
        <v>168</v>
      </c>
      <c r="AD292" s="1">
        <v>24.68</v>
      </c>
      <c r="AE292" s="1">
        <v>-13933.93</v>
      </c>
      <c r="AF292" s="1">
        <v>3.9699999999999996E-3</v>
      </c>
      <c r="AG292" s="1">
        <v>74611.289999999994</v>
      </c>
      <c r="AH292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24.68</v>
      </c>
      <c r="AO292" s="1">
        <v>112.10000000000001</v>
      </c>
      <c r="AP292" s="8">
        <f t="shared" si="16"/>
        <v>112.1</v>
      </c>
      <c r="AQ292" s="9">
        <f t="shared" si="17"/>
        <v>24.68</v>
      </c>
      <c r="AR292" s="3">
        <f t="shared" si="18"/>
        <v>9389.89</v>
      </c>
      <c r="AS292" s="10">
        <f t="shared" si="19"/>
        <v>136.78</v>
      </c>
    </row>
    <row r="293" spans="1:45" x14ac:dyDescent="0.25">
      <c r="A293">
        <v>1</v>
      </c>
      <c r="B293" s="7">
        <v>43952</v>
      </c>
      <c r="C293" s="7">
        <v>44348</v>
      </c>
      <c r="D293">
        <v>195</v>
      </c>
      <c r="E293" s="7">
        <v>44287</v>
      </c>
      <c r="F293" s="13">
        <v>74611.289999999994</v>
      </c>
      <c r="G293" s="1">
        <v>74611.289999999994</v>
      </c>
      <c r="H293">
        <v>1.8030000000000001E-2</v>
      </c>
      <c r="I293" s="1">
        <v>112.1</v>
      </c>
      <c r="J293" s="1">
        <v>23435.919999999998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t="s">
        <v>176</v>
      </c>
      <c r="W293" s="11" t="s">
        <v>77</v>
      </c>
      <c r="X293">
        <v>15</v>
      </c>
      <c r="Y293" t="s">
        <v>53</v>
      </c>
      <c r="Z293" t="s">
        <v>78</v>
      </c>
      <c r="AA293" s="1">
        <v>0</v>
      </c>
      <c r="AB293" s="1">
        <v>0</v>
      </c>
      <c r="AC293" t="s">
        <v>168</v>
      </c>
      <c r="AD293" s="1">
        <v>24.68</v>
      </c>
      <c r="AE293" s="1">
        <v>-13909.25</v>
      </c>
      <c r="AF293" s="1">
        <v>3.9699999999999996E-3</v>
      </c>
      <c r="AG293" s="1">
        <v>74611.289999999994</v>
      </c>
      <c r="AH293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24.68</v>
      </c>
      <c r="AO293" s="1">
        <v>112.10000000000001</v>
      </c>
      <c r="AP293" s="8">
        <f t="shared" si="16"/>
        <v>112.1</v>
      </c>
      <c r="AQ293" s="9">
        <f t="shared" si="17"/>
        <v>24.68</v>
      </c>
      <c r="AR293" s="3">
        <f t="shared" si="18"/>
        <v>9526.6699999999983</v>
      </c>
      <c r="AS293" s="10">
        <f t="shared" si="19"/>
        <v>136.78</v>
      </c>
    </row>
    <row r="294" spans="1:45" x14ac:dyDescent="0.25">
      <c r="A294">
        <v>1</v>
      </c>
      <c r="B294" s="7">
        <v>43952</v>
      </c>
      <c r="C294" s="7">
        <v>44348</v>
      </c>
      <c r="D294">
        <v>195</v>
      </c>
      <c r="E294" s="7">
        <v>44317</v>
      </c>
      <c r="F294" s="13">
        <v>74611.289999999994</v>
      </c>
      <c r="G294" s="1">
        <v>74611.289999999994</v>
      </c>
      <c r="H294">
        <v>1.8030000000000001E-2</v>
      </c>
      <c r="I294" s="1">
        <v>112.1</v>
      </c>
      <c r="J294" s="1">
        <v>23548.02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t="s">
        <v>176</v>
      </c>
      <c r="W294" s="11" t="s">
        <v>77</v>
      </c>
      <c r="X294">
        <v>15</v>
      </c>
      <c r="Y294" t="s">
        <v>53</v>
      </c>
      <c r="Z294" t="s">
        <v>78</v>
      </c>
      <c r="AA294" s="1">
        <v>0</v>
      </c>
      <c r="AB294" s="1">
        <v>0</v>
      </c>
      <c r="AC294" t="s">
        <v>168</v>
      </c>
      <c r="AD294" s="1">
        <v>24.68</v>
      </c>
      <c r="AE294" s="1">
        <v>-13884.57</v>
      </c>
      <c r="AF294" s="1">
        <v>3.9699999999999996E-3</v>
      </c>
      <c r="AG294" s="1">
        <v>74611.289999999994</v>
      </c>
      <c r="AH294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24.68</v>
      </c>
      <c r="AO294" s="1">
        <v>112.10000000000001</v>
      </c>
      <c r="AP294" s="8">
        <f t="shared" si="16"/>
        <v>112.1</v>
      </c>
      <c r="AQ294" s="9">
        <f t="shared" si="17"/>
        <v>24.68</v>
      </c>
      <c r="AR294" s="3">
        <f t="shared" si="18"/>
        <v>9663.4500000000007</v>
      </c>
      <c r="AS294" s="10">
        <f t="shared" si="19"/>
        <v>136.78</v>
      </c>
    </row>
    <row r="295" spans="1:45" x14ac:dyDescent="0.25">
      <c r="A295">
        <v>1</v>
      </c>
      <c r="B295" s="7">
        <v>43952</v>
      </c>
      <c r="C295" s="7">
        <v>44348</v>
      </c>
      <c r="D295">
        <v>195</v>
      </c>
      <c r="E295" s="7">
        <v>44348</v>
      </c>
      <c r="F295" s="13">
        <v>74611.289999999994</v>
      </c>
      <c r="G295" s="1">
        <v>74611.289999999994</v>
      </c>
      <c r="H295">
        <v>1.8030000000000001E-2</v>
      </c>
      <c r="I295" s="1">
        <v>112.1</v>
      </c>
      <c r="J295" s="1">
        <v>23660.12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t="s">
        <v>176</v>
      </c>
      <c r="W295" s="11" t="s">
        <v>77</v>
      </c>
      <c r="X295">
        <v>15</v>
      </c>
      <c r="Y295" t="s">
        <v>53</v>
      </c>
      <c r="Z295" t="s">
        <v>78</v>
      </c>
      <c r="AA295" s="1">
        <v>0</v>
      </c>
      <c r="AB295" s="1">
        <v>0</v>
      </c>
      <c r="AC295" t="s">
        <v>168</v>
      </c>
      <c r="AD295" s="1">
        <v>24.68</v>
      </c>
      <c r="AE295" s="1">
        <v>-13859.89</v>
      </c>
      <c r="AF295" s="1">
        <v>3.9699999999999996E-3</v>
      </c>
      <c r="AG295" s="1">
        <v>74611.289999999994</v>
      </c>
      <c r="AH295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24.68</v>
      </c>
      <c r="AO295" s="1">
        <v>112.10000000000001</v>
      </c>
      <c r="AP295" s="8">
        <f t="shared" si="16"/>
        <v>112.1</v>
      </c>
      <c r="AQ295" s="9">
        <f t="shared" si="17"/>
        <v>24.68</v>
      </c>
      <c r="AR295" s="3">
        <f t="shared" si="18"/>
        <v>9800.23</v>
      </c>
      <c r="AS295" s="10">
        <f t="shared" si="19"/>
        <v>136.78</v>
      </c>
    </row>
    <row r="296" spans="1:45" x14ac:dyDescent="0.25">
      <c r="A296">
        <v>1</v>
      </c>
      <c r="B296" s="7">
        <v>43952</v>
      </c>
      <c r="C296" s="7">
        <v>44348</v>
      </c>
      <c r="D296">
        <v>196</v>
      </c>
      <c r="E296" s="7">
        <v>44197</v>
      </c>
      <c r="F296" s="13">
        <v>62198.23</v>
      </c>
      <c r="G296" s="1">
        <v>62198.23</v>
      </c>
      <c r="H296">
        <v>4.0890000000000003E-2</v>
      </c>
      <c r="I296" s="1">
        <v>211.94</v>
      </c>
      <c r="J296" s="1">
        <v>-48267.46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t="s">
        <v>177</v>
      </c>
      <c r="W296" s="11" t="s">
        <v>80</v>
      </c>
      <c r="X296">
        <v>15</v>
      </c>
      <c r="Y296" t="s">
        <v>53</v>
      </c>
      <c r="Z296" t="s">
        <v>81</v>
      </c>
      <c r="AA296" s="1">
        <v>0</v>
      </c>
      <c r="AB296" s="1">
        <v>0</v>
      </c>
      <c r="AC296" t="s">
        <v>168</v>
      </c>
      <c r="AD296" s="1">
        <v>264.91000000000003</v>
      </c>
      <c r="AE296" s="1">
        <v>69077.86</v>
      </c>
      <c r="AF296" s="1">
        <v>5.1110000000000003E-2</v>
      </c>
      <c r="AG296" s="1">
        <v>62198.23</v>
      </c>
      <c r="AH296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264.91000000000003</v>
      </c>
      <c r="AO296" s="1">
        <v>211.94</v>
      </c>
      <c r="AP296" s="8">
        <f t="shared" si="16"/>
        <v>211.94</v>
      </c>
      <c r="AQ296" s="9">
        <f t="shared" si="17"/>
        <v>264.91000000000003</v>
      </c>
      <c r="AR296" s="3">
        <f t="shared" si="18"/>
        <v>20810.400000000001</v>
      </c>
      <c r="AS296" s="10">
        <f t="shared" si="19"/>
        <v>476.85</v>
      </c>
    </row>
    <row r="297" spans="1:45" x14ac:dyDescent="0.25">
      <c r="A297">
        <v>1</v>
      </c>
      <c r="B297" s="7">
        <v>43952</v>
      </c>
      <c r="C297" s="7">
        <v>44348</v>
      </c>
      <c r="D297">
        <v>196</v>
      </c>
      <c r="E297" s="7">
        <v>44228</v>
      </c>
      <c r="F297" s="13">
        <v>62198.23</v>
      </c>
      <c r="G297" s="1">
        <v>62198.23</v>
      </c>
      <c r="H297">
        <v>4.0890000000000003E-2</v>
      </c>
      <c r="I297" s="1">
        <v>211.94</v>
      </c>
      <c r="J297" s="1">
        <v>-48055.519999999997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t="s">
        <v>177</v>
      </c>
      <c r="W297" s="11" t="s">
        <v>80</v>
      </c>
      <c r="X297">
        <v>15</v>
      </c>
      <c r="Y297" t="s">
        <v>53</v>
      </c>
      <c r="Z297" t="s">
        <v>81</v>
      </c>
      <c r="AA297" s="1">
        <v>0</v>
      </c>
      <c r="AB297" s="1">
        <v>0</v>
      </c>
      <c r="AC297" t="s">
        <v>168</v>
      </c>
      <c r="AD297" s="1">
        <v>264.91000000000003</v>
      </c>
      <c r="AE297" s="1">
        <v>69342.77</v>
      </c>
      <c r="AF297" s="1">
        <v>5.1110000000000003E-2</v>
      </c>
      <c r="AG297" s="1">
        <v>62198.23</v>
      </c>
      <c r="AH297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264.91000000000003</v>
      </c>
      <c r="AO297" s="1">
        <v>211.94</v>
      </c>
      <c r="AP297" s="8">
        <f t="shared" si="16"/>
        <v>211.94</v>
      </c>
      <c r="AQ297" s="9">
        <f t="shared" si="17"/>
        <v>264.91000000000003</v>
      </c>
      <c r="AR297" s="3">
        <f t="shared" si="18"/>
        <v>21287.250000000007</v>
      </c>
      <c r="AS297" s="10">
        <f t="shared" si="19"/>
        <v>476.85</v>
      </c>
    </row>
    <row r="298" spans="1:45" x14ac:dyDescent="0.25">
      <c r="A298">
        <v>1</v>
      </c>
      <c r="B298" s="7">
        <v>43952</v>
      </c>
      <c r="C298" s="7">
        <v>44348</v>
      </c>
      <c r="D298">
        <v>196</v>
      </c>
      <c r="E298" s="7">
        <v>44256</v>
      </c>
      <c r="F298" s="13">
        <v>62198.23</v>
      </c>
      <c r="G298" s="1">
        <v>62198.23</v>
      </c>
      <c r="H298">
        <v>4.0890000000000003E-2</v>
      </c>
      <c r="I298" s="1">
        <v>211.94</v>
      </c>
      <c r="J298" s="1">
        <v>-47843.58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t="s">
        <v>177</v>
      </c>
      <c r="W298" s="11" t="s">
        <v>80</v>
      </c>
      <c r="X298">
        <v>15</v>
      </c>
      <c r="Y298" t="s">
        <v>53</v>
      </c>
      <c r="Z298" t="s">
        <v>81</v>
      </c>
      <c r="AA298" s="1">
        <v>0</v>
      </c>
      <c r="AB298" s="1">
        <v>0</v>
      </c>
      <c r="AC298" t="s">
        <v>168</v>
      </c>
      <c r="AD298" s="1">
        <v>264.91000000000003</v>
      </c>
      <c r="AE298" s="1">
        <v>69607.679999999993</v>
      </c>
      <c r="AF298" s="1">
        <v>5.1110000000000003E-2</v>
      </c>
      <c r="AG298" s="1">
        <v>62198.23</v>
      </c>
      <c r="AH298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264.91000000000003</v>
      </c>
      <c r="AO298" s="1">
        <v>211.94</v>
      </c>
      <c r="AP298" s="8">
        <f t="shared" si="16"/>
        <v>211.94</v>
      </c>
      <c r="AQ298" s="9">
        <f t="shared" si="17"/>
        <v>264.91000000000003</v>
      </c>
      <c r="AR298" s="3">
        <f t="shared" si="18"/>
        <v>21764.099999999991</v>
      </c>
      <c r="AS298" s="10">
        <f t="shared" si="19"/>
        <v>476.85</v>
      </c>
    </row>
    <row r="299" spans="1:45" x14ac:dyDescent="0.25">
      <c r="A299">
        <v>1</v>
      </c>
      <c r="B299" s="7">
        <v>43952</v>
      </c>
      <c r="C299" s="7">
        <v>44348</v>
      </c>
      <c r="D299">
        <v>196</v>
      </c>
      <c r="E299" s="7">
        <v>44287</v>
      </c>
      <c r="F299" s="13">
        <v>62198.23</v>
      </c>
      <c r="G299" s="1">
        <v>62198.23</v>
      </c>
      <c r="H299">
        <v>4.0890000000000003E-2</v>
      </c>
      <c r="I299" s="1">
        <v>211.94</v>
      </c>
      <c r="J299" s="1">
        <v>-47631.64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t="s">
        <v>177</v>
      </c>
      <c r="W299" s="11" t="s">
        <v>80</v>
      </c>
      <c r="X299">
        <v>15</v>
      </c>
      <c r="Y299" t="s">
        <v>53</v>
      </c>
      <c r="Z299" t="s">
        <v>81</v>
      </c>
      <c r="AA299" s="1">
        <v>0</v>
      </c>
      <c r="AB299" s="1">
        <v>0</v>
      </c>
      <c r="AC299" t="s">
        <v>168</v>
      </c>
      <c r="AD299" s="1">
        <v>264.91000000000003</v>
      </c>
      <c r="AE299" s="1">
        <v>69872.59</v>
      </c>
      <c r="AF299" s="1">
        <v>5.1110000000000003E-2</v>
      </c>
      <c r="AG299" s="1">
        <v>62198.23</v>
      </c>
      <c r="AH299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264.91000000000003</v>
      </c>
      <c r="AO299" s="1">
        <v>211.94</v>
      </c>
      <c r="AP299" s="8">
        <f t="shared" si="16"/>
        <v>211.94</v>
      </c>
      <c r="AQ299" s="9">
        <f t="shared" si="17"/>
        <v>264.91000000000003</v>
      </c>
      <c r="AR299" s="3">
        <f t="shared" si="18"/>
        <v>22240.949999999997</v>
      </c>
      <c r="AS299" s="10">
        <f t="shared" si="19"/>
        <v>476.85</v>
      </c>
    </row>
    <row r="300" spans="1:45" x14ac:dyDescent="0.25">
      <c r="A300">
        <v>1</v>
      </c>
      <c r="B300" s="7">
        <v>43952</v>
      </c>
      <c r="C300" s="7">
        <v>44348</v>
      </c>
      <c r="D300">
        <v>196</v>
      </c>
      <c r="E300" s="7">
        <v>44317</v>
      </c>
      <c r="F300" s="13">
        <v>62198.23</v>
      </c>
      <c r="G300" s="1">
        <v>62198.23</v>
      </c>
      <c r="H300">
        <v>4.0890000000000003E-2</v>
      </c>
      <c r="I300" s="1">
        <v>211.94</v>
      </c>
      <c r="J300" s="1">
        <v>-47419.7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t="s">
        <v>177</v>
      </c>
      <c r="W300" s="11" t="s">
        <v>80</v>
      </c>
      <c r="X300">
        <v>15</v>
      </c>
      <c r="Y300" t="s">
        <v>53</v>
      </c>
      <c r="Z300" t="s">
        <v>81</v>
      </c>
      <c r="AA300" s="1">
        <v>0</v>
      </c>
      <c r="AB300" s="1">
        <v>0</v>
      </c>
      <c r="AC300" t="s">
        <v>168</v>
      </c>
      <c r="AD300" s="1">
        <v>264.91000000000003</v>
      </c>
      <c r="AE300" s="1">
        <v>70137.5</v>
      </c>
      <c r="AF300" s="1">
        <v>5.1110000000000003E-2</v>
      </c>
      <c r="AG300" s="1">
        <v>62198.23</v>
      </c>
      <c r="AH300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264.91000000000003</v>
      </c>
      <c r="AO300" s="1">
        <v>211.94</v>
      </c>
      <c r="AP300" s="8">
        <f t="shared" si="16"/>
        <v>211.94</v>
      </c>
      <c r="AQ300" s="9">
        <f t="shared" si="17"/>
        <v>264.91000000000003</v>
      </c>
      <c r="AR300" s="3">
        <f t="shared" si="18"/>
        <v>22717.800000000003</v>
      </c>
      <c r="AS300" s="10">
        <f t="shared" si="19"/>
        <v>476.85</v>
      </c>
    </row>
    <row r="301" spans="1:45" x14ac:dyDescent="0.25">
      <c r="A301">
        <v>1</v>
      </c>
      <c r="B301" s="7">
        <v>43952</v>
      </c>
      <c r="C301" s="7">
        <v>44348</v>
      </c>
      <c r="D301">
        <v>196</v>
      </c>
      <c r="E301" s="7">
        <v>44348</v>
      </c>
      <c r="F301" s="13">
        <v>62198.23</v>
      </c>
      <c r="G301" s="1">
        <v>62198.23</v>
      </c>
      <c r="H301">
        <v>4.0890000000000003E-2</v>
      </c>
      <c r="I301" s="1">
        <v>211.94</v>
      </c>
      <c r="J301" s="1">
        <v>-47207.76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t="s">
        <v>177</v>
      </c>
      <c r="W301" s="11" t="s">
        <v>80</v>
      </c>
      <c r="X301">
        <v>15</v>
      </c>
      <c r="Y301" t="s">
        <v>53</v>
      </c>
      <c r="Z301" t="s">
        <v>81</v>
      </c>
      <c r="AA301" s="1">
        <v>0</v>
      </c>
      <c r="AB301" s="1">
        <v>0</v>
      </c>
      <c r="AC301" t="s">
        <v>168</v>
      </c>
      <c r="AD301" s="1">
        <v>264.91000000000003</v>
      </c>
      <c r="AE301" s="1">
        <v>70402.41</v>
      </c>
      <c r="AF301" s="1">
        <v>5.1110000000000003E-2</v>
      </c>
      <c r="AG301" s="1">
        <v>62198.23</v>
      </c>
      <c r="AH30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264.91000000000003</v>
      </c>
      <c r="AO301" s="1">
        <v>211.94</v>
      </c>
      <c r="AP301" s="8">
        <f t="shared" si="16"/>
        <v>211.94</v>
      </c>
      <c r="AQ301" s="9">
        <f t="shared" si="17"/>
        <v>264.91000000000003</v>
      </c>
      <c r="AR301" s="3">
        <f t="shared" si="18"/>
        <v>23194.65</v>
      </c>
      <c r="AS301" s="10">
        <f t="shared" si="19"/>
        <v>476.85</v>
      </c>
    </row>
    <row r="302" spans="1:45" x14ac:dyDescent="0.25">
      <c r="A302">
        <v>1</v>
      </c>
      <c r="B302" s="7">
        <v>43952</v>
      </c>
      <c r="C302" s="7">
        <v>44348</v>
      </c>
      <c r="D302">
        <v>197</v>
      </c>
      <c r="E302" s="7">
        <v>44197</v>
      </c>
      <c r="F302" s="13">
        <v>253934.16</v>
      </c>
      <c r="G302" s="1">
        <v>253934.16</v>
      </c>
      <c r="H302">
        <v>1.8030000000000001E-2</v>
      </c>
      <c r="I302" s="1">
        <v>381.54</v>
      </c>
      <c r="J302" s="1">
        <v>17207.86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t="s">
        <v>178</v>
      </c>
      <c r="W302" s="11" t="s">
        <v>83</v>
      </c>
      <c r="X302">
        <v>15</v>
      </c>
      <c r="Y302" t="s">
        <v>53</v>
      </c>
      <c r="Z302" t="s">
        <v>84</v>
      </c>
      <c r="AA302" s="1">
        <v>0</v>
      </c>
      <c r="AB302" s="1">
        <v>0</v>
      </c>
      <c r="AC302" t="s">
        <v>168</v>
      </c>
      <c r="AD302" s="1">
        <v>84.01</v>
      </c>
      <c r="AE302" s="1">
        <v>-110840.91</v>
      </c>
      <c r="AF302" s="1">
        <v>3.9699999999999996E-3</v>
      </c>
      <c r="AG302" s="1">
        <v>253934.16</v>
      </c>
      <c r="AH302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84.01</v>
      </c>
      <c r="AO302" s="1">
        <v>381.54</v>
      </c>
      <c r="AP302" s="8">
        <f t="shared" si="16"/>
        <v>381.54</v>
      </c>
      <c r="AQ302" s="9">
        <f t="shared" si="17"/>
        <v>84.01</v>
      </c>
      <c r="AR302" s="3">
        <f t="shared" si="18"/>
        <v>-93633.05</v>
      </c>
      <c r="AS302" s="10">
        <f t="shared" si="19"/>
        <v>465.55</v>
      </c>
    </row>
    <row r="303" spans="1:45" x14ac:dyDescent="0.25">
      <c r="A303">
        <v>1</v>
      </c>
      <c r="B303" s="7">
        <v>43952</v>
      </c>
      <c r="C303" s="7">
        <v>44348</v>
      </c>
      <c r="D303">
        <v>197</v>
      </c>
      <c r="E303" s="7">
        <v>44228</v>
      </c>
      <c r="F303" s="13">
        <v>253934.16</v>
      </c>
      <c r="G303" s="1">
        <v>253934.16</v>
      </c>
      <c r="H303">
        <v>1.8030000000000001E-2</v>
      </c>
      <c r="I303" s="1">
        <v>381.54</v>
      </c>
      <c r="J303" s="1">
        <v>17589.400000000001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t="s">
        <v>178</v>
      </c>
      <c r="W303" s="11" t="s">
        <v>83</v>
      </c>
      <c r="X303">
        <v>15</v>
      </c>
      <c r="Y303" t="s">
        <v>53</v>
      </c>
      <c r="Z303" t="s">
        <v>84</v>
      </c>
      <c r="AA303" s="1">
        <v>0</v>
      </c>
      <c r="AB303" s="1">
        <v>0</v>
      </c>
      <c r="AC303" t="s">
        <v>168</v>
      </c>
      <c r="AD303" s="1">
        <v>84.01</v>
      </c>
      <c r="AE303" s="1">
        <v>-110756.9</v>
      </c>
      <c r="AF303" s="1">
        <v>3.9699999999999996E-3</v>
      </c>
      <c r="AG303" s="1">
        <v>253934.16</v>
      </c>
      <c r="AH303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84.01</v>
      </c>
      <c r="AO303" s="1">
        <v>381.54</v>
      </c>
      <c r="AP303" s="8">
        <f t="shared" si="16"/>
        <v>381.54</v>
      </c>
      <c r="AQ303" s="9">
        <f t="shared" si="17"/>
        <v>84.01</v>
      </c>
      <c r="AR303" s="3">
        <f t="shared" si="18"/>
        <v>-93167.5</v>
      </c>
      <c r="AS303" s="10">
        <f t="shared" si="19"/>
        <v>465.55</v>
      </c>
    </row>
    <row r="304" spans="1:45" x14ac:dyDescent="0.25">
      <c r="A304">
        <v>1</v>
      </c>
      <c r="B304" s="7">
        <v>43952</v>
      </c>
      <c r="C304" s="7">
        <v>44348</v>
      </c>
      <c r="D304">
        <v>197</v>
      </c>
      <c r="E304" s="7">
        <v>44256</v>
      </c>
      <c r="F304" s="13">
        <v>253934.16</v>
      </c>
      <c r="G304" s="1">
        <v>253934.16</v>
      </c>
      <c r="H304">
        <v>1.8030000000000001E-2</v>
      </c>
      <c r="I304" s="1">
        <v>381.54</v>
      </c>
      <c r="J304" s="1">
        <v>17970.939999999999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t="s">
        <v>178</v>
      </c>
      <c r="W304" s="11" t="s">
        <v>83</v>
      </c>
      <c r="X304">
        <v>15</v>
      </c>
      <c r="Y304" t="s">
        <v>53</v>
      </c>
      <c r="Z304" t="s">
        <v>84</v>
      </c>
      <c r="AA304" s="1">
        <v>0</v>
      </c>
      <c r="AB304" s="1">
        <v>0</v>
      </c>
      <c r="AC304" t="s">
        <v>168</v>
      </c>
      <c r="AD304" s="1">
        <v>84.01</v>
      </c>
      <c r="AE304" s="1">
        <v>-110672.89</v>
      </c>
      <c r="AF304" s="1">
        <v>3.9699999999999996E-3</v>
      </c>
      <c r="AG304" s="1">
        <v>253934.16</v>
      </c>
      <c r="AH304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84.01</v>
      </c>
      <c r="AO304" s="1">
        <v>381.54</v>
      </c>
      <c r="AP304" s="8">
        <f t="shared" si="16"/>
        <v>381.54</v>
      </c>
      <c r="AQ304" s="9">
        <f t="shared" si="17"/>
        <v>84.01</v>
      </c>
      <c r="AR304" s="3">
        <f t="shared" si="18"/>
        <v>-92701.95</v>
      </c>
      <c r="AS304" s="10">
        <f t="shared" si="19"/>
        <v>465.55</v>
      </c>
    </row>
    <row r="305" spans="1:45" x14ac:dyDescent="0.25">
      <c r="A305">
        <v>1</v>
      </c>
      <c r="B305" s="7">
        <v>43952</v>
      </c>
      <c r="C305" s="7">
        <v>44348</v>
      </c>
      <c r="D305">
        <v>197</v>
      </c>
      <c r="E305" s="7">
        <v>44287</v>
      </c>
      <c r="F305" s="13">
        <v>253934.16</v>
      </c>
      <c r="G305" s="1">
        <v>253934.16</v>
      </c>
      <c r="H305">
        <v>1.8030000000000001E-2</v>
      </c>
      <c r="I305" s="1">
        <v>381.54</v>
      </c>
      <c r="J305" s="1">
        <v>18352.48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t="s">
        <v>178</v>
      </c>
      <c r="W305" s="11" t="s">
        <v>83</v>
      </c>
      <c r="X305">
        <v>15</v>
      </c>
      <c r="Y305" t="s">
        <v>53</v>
      </c>
      <c r="Z305" t="s">
        <v>84</v>
      </c>
      <c r="AA305" s="1">
        <v>0</v>
      </c>
      <c r="AB305" s="1">
        <v>0</v>
      </c>
      <c r="AC305" t="s">
        <v>168</v>
      </c>
      <c r="AD305" s="1">
        <v>84.01</v>
      </c>
      <c r="AE305" s="1">
        <v>-110588.88</v>
      </c>
      <c r="AF305" s="1">
        <v>3.9699999999999996E-3</v>
      </c>
      <c r="AG305" s="1">
        <v>253934.16</v>
      </c>
      <c r="AH305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84.01</v>
      </c>
      <c r="AO305" s="1">
        <v>381.54</v>
      </c>
      <c r="AP305" s="8">
        <f t="shared" si="16"/>
        <v>381.54</v>
      </c>
      <c r="AQ305" s="9">
        <f t="shared" si="17"/>
        <v>84.01</v>
      </c>
      <c r="AR305" s="3">
        <f t="shared" si="18"/>
        <v>-92236.400000000009</v>
      </c>
      <c r="AS305" s="10">
        <f t="shared" si="19"/>
        <v>465.55</v>
      </c>
    </row>
    <row r="306" spans="1:45" x14ac:dyDescent="0.25">
      <c r="A306">
        <v>1</v>
      </c>
      <c r="B306" s="7">
        <v>43952</v>
      </c>
      <c r="C306" s="7">
        <v>44348</v>
      </c>
      <c r="D306">
        <v>197</v>
      </c>
      <c r="E306" s="7">
        <v>44317</v>
      </c>
      <c r="F306" s="13">
        <v>253934.16</v>
      </c>
      <c r="G306" s="1">
        <v>253934.16</v>
      </c>
      <c r="H306">
        <v>1.8030000000000001E-2</v>
      </c>
      <c r="I306" s="1">
        <v>381.54</v>
      </c>
      <c r="J306" s="1">
        <v>18734.02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t="s">
        <v>178</v>
      </c>
      <c r="W306" s="11" t="s">
        <v>83</v>
      </c>
      <c r="X306">
        <v>15</v>
      </c>
      <c r="Y306" t="s">
        <v>53</v>
      </c>
      <c r="Z306" t="s">
        <v>84</v>
      </c>
      <c r="AA306" s="1">
        <v>0</v>
      </c>
      <c r="AB306" s="1">
        <v>0</v>
      </c>
      <c r="AC306" t="s">
        <v>168</v>
      </c>
      <c r="AD306" s="1">
        <v>84.01</v>
      </c>
      <c r="AE306" s="1">
        <v>-110504.87</v>
      </c>
      <c r="AF306" s="1">
        <v>3.9699999999999996E-3</v>
      </c>
      <c r="AG306" s="1">
        <v>253934.16</v>
      </c>
      <c r="AH306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84.01</v>
      </c>
      <c r="AO306" s="1">
        <v>381.54</v>
      </c>
      <c r="AP306" s="8">
        <f t="shared" si="16"/>
        <v>381.54</v>
      </c>
      <c r="AQ306" s="9">
        <f t="shared" si="17"/>
        <v>84.01</v>
      </c>
      <c r="AR306" s="3">
        <f t="shared" si="18"/>
        <v>-91770.849999999991</v>
      </c>
      <c r="AS306" s="10">
        <f t="shared" si="19"/>
        <v>465.55</v>
      </c>
    </row>
    <row r="307" spans="1:45" x14ac:dyDescent="0.25">
      <c r="A307">
        <v>1</v>
      </c>
      <c r="B307" s="7">
        <v>43952</v>
      </c>
      <c r="C307" s="7">
        <v>44348</v>
      </c>
      <c r="D307">
        <v>197</v>
      </c>
      <c r="E307" s="7">
        <v>44348</v>
      </c>
      <c r="F307" s="13">
        <v>253934.16</v>
      </c>
      <c r="G307" s="1">
        <v>253934.16</v>
      </c>
      <c r="H307">
        <v>1.8030000000000001E-2</v>
      </c>
      <c r="I307" s="1">
        <v>381.54</v>
      </c>
      <c r="J307" s="1">
        <v>19115.560000000001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t="s">
        <v>178</v>
      </c>
      <c r="W307" s="11" t="s">
        <v>83</v>
      </c>
      <c r="X307">
        <v>15</v>
      </c>
      <c r="Y307" t="s">
        <v>53</v>
      </c>
      <c r="Z307" t="s">
        <v>84</v>
      </c>
      <c r="AA307" s="1">
        <v>0</v>
      </c>
      <c r="AB307" s="1">
        <v>0</v>
      </c>
      <c r="AC307" t="s">
        <v>168</v>
      </c>
      <c r="AD307" s="1">
        <v>84.01</v>
      </c>
      <c r="AE307" s="1">
        <v>-110420.86</v>
      </c>
      <c r="AF307" s="1">
        <v>3.9699999999999996E-3</v>
      </c>
      <c r="AG307" s="1">
        <v>253934.16</v>
      </c>
      <c r="AH307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84.01</v>
      </c>
      <c r="AO307" s="1">
        <v>381.54</v>
      </c>
      <c r="AP307" s="8">
        <f t="shared" si="16"/>
        <v>381.54</v>
      </c>
      <c r="AQ307" s="9">
        <f t="shared" si="17"/>
        <v>84.01</v>
      </c>
      <c r="AR307" s="3">
        <f t="shared" si="18"/>
        <v>-91305.3</v>
      </c>
      <c r="AS307" s="10">
        <f t="shared" si="19"/>
        <v>465.55</v>
      </c>
    </row>
    <row r="308" spans="1:45" x14ac:dyDescent="0.25">
      <c r="A308">
        <v>1</v>
      </c>
      <c r="B308" s="7">
        <v>43952</v>
      </c>
      <c r="C308" s="7">
        <v>44348</v>
      </c>
      <c r="D308">
        <v>198</v>
      </c>
      <c r="E308" s="7">
        <v>44197</v>
      </c>
      <c r="F308" s="13">
        <v>149776.34</v>
      </c>
      <c r="G308" s="1">
        <v>149776.34</v>
      </c>
      <c r="H308">
        <v>3.5999999999999997E-2</v>
      </c>
      <c r="I308" s="1">
        <v>449.33</v>
      </c>
      <c r="J308" s="1">
        <v>29960.97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t="s">
        <v>179</v>
      </c>
      <c r="W308" s="11" t="s">
        <v>86</v>
      </c>
      <c r="X308">
        <v>15</v>
      </c>
      <c r="Y308" t="s">
        <v>53</v>
      </c>
      <c r="Z308" t="s">
        <v>87</v>
      </c>
      <c r="AA308" s="1">
        <v>0</v>
      </c>
      <c r="AB308" s="1">
        <v>0</v>
      </c>
      <c r="AC308" t="s">
        <v>168</v>
      </c>
      <c r="AD308" s="1">
        <v>0</v>
      </c>
      <c r="AE308" s="1">
        <v>-721.02</v>
      </c>
      <c r="AF308" s="1">
        <v>0</v>
      </c>
      <c r="AG308" s="1">
        <v>149776.34</v>
      </c>
      <c r="AH308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449.33</v>
      </c>
      <c r="AP308" s="8">
        <f t="shared" si="16"/>
        <v>449.33</v>
      </c>
      <c r="AQ308" s="9">
        <f t="shared" si="17"/>
        <v>0</v>
      </c>
      <c r="AR308" s="3">
        <f t="shared" si="18"/>
        <v>29239.95</v>
      </c>
      <c r="AS308" s="10">
        <f t="shared" si="19"/>
        <v>449.33</v>
      </c>
    </row>
    <row r="309" spans="1:45" x14ac:dyDescent="0.25">
      <c r="A309">
        <v>1</v>
      </c>
      <c r="B309" s="7">
        <v>43952</v>
      </c>
      <c r="C309" s="7">
        <v>44348</v>
      </c>
      <c r="D309">
        <v>198</v>
      </c>
      <c r="E309" s="7">
        <v>44228</v>
      </c>
      <c r="F309" s="13">
        <v>149776.34</v>
      </c>
      <c r="G309" s="1">
        <v>149776.34</v>
      </c>
      <c r="H309">
        <v>3.5999999999999997E-2</v>
      </c>
      <c r="I309" s="1">
        <v>449.33</v>
      </c>
      <c r="J309" s="1">
        <v>30410.3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t="s">
        <v>179</v>
      </c>
      <c r="W309" s="11" t="s">
        <v>86</v>
      </c>
      <c r="X309">
        <v>15</v>
      </c>
      <c r="Y309" t="s">
        <v>53</v>
      </c>
      <c r="Z309" t="s">
        <v>87</v>
      </c>
      <c r="AA309" s="1">
        <v>0</v>
      </c>
      <c r="AB309" s="1">
        <v>0</v>
      </c>
      <c r="AC309" t="s">
        <v>168</v>
      </c>
      <c r="AD309" s="1">
        <v>0</v>
      </c>
      <c r="AE309" s="1">
        <v>-721.02</v>
      </c>
      <c r="AF309" s="1">
        <v>0</v>
      </c>
      <c r="AG309" s="1">
        <v>149776.34</v>
      </c>
      <c r="AH309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449.33</v>
      </c>
      <c r="AP309" s="8">
        <f t="shared" si="16"/>
        <v>449.33</v>
      </c>
      <c r="AQ309" s="9">
        <f t="shared" si="17"/>
        <v>0</v>
      </c>
      <c r="AR309" s="3">
        <f t="shared" si="18"/>
        <v>29689.279999999999</v>
      </c>
      <c r="AS309" s="10">
        <f t="shared" si="19"/>
        <v>449.33</v>
      </c>
    </row>
    <row r="310" spans="1:45" x14ac:dyDescent="0.25">
      <c r="A310">
        <v>1</v>
      </c>
      <c r="B310" s="7">
        <v>43952</v>
      </c>
      <c r="C310" s="7">
        <v>44348</v>
      </c>
      <c r="D310">
        <v>198</v>
      </c>
      <c r="E310" s="7">
        <v>44256</v>
      </c>
      <c r="F310" s="13">
        <v>149776.34</v>
      </c>
      <c r="G310" s="1">
        <v>149776.34</v>
      </c>
      <c r="H310">
        <v>3.5999999999999997E-2</v>
      </c>
      <c r="I310" s="1">
        <v>449.33</v>
      </c>
      <c r="J310" s="1">
        <v>30859.63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t="s">
        <v>179</v>
      </c>
      <c r="W310" s="11" t="s">
        <v>86</v>
      </c>
      <c r="X310">
        <v>15</v>
      </c>
      <c r="Y310" t="s">
        <v>53</v>
      </c>
      <c r="Z310" t="s">
        <v>87</v>
      </c>
      <c r="AA310" s="1">
        <v>0</v>
      </c>
      <c r="AB310" s="1">
        <v>0</v>
      </c>
      <c r="AC310" t="s">
        <v>168</v>
      </c>
      <c r="AD310" s="1">
        <v>0</v>
      </c>
      <c r="AE310" s="1">
        <v>-721.02</v>
      </c>
      <c r="AF310" s="1">
        <v>0</v>
      </c>
      <c r="AG310" s="1">
        <v>149776.34</v>
      </c>
      <c r="AH310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449.33</v>
      </c>
      <c r="AP310" s="8">
        <f t="shared" si="16"/>
        <v>449.33</v>
      </c>
      <c r="AQ310" s="9">
        <f t="shared" si="17"/>
        <v>0</v>
      </c>
      <c r="AR310" s="3">
        <f t="shared" si="18"/>
        <v>30138.61</v>
      </c>
      <c r="AS310" s="10">
        <f t="shared" si="19"/>
        <v>449.33</v>
      </c>
    </row>
    <row r="311" spans="1:45" x14ac:dyDescent="0.25">
      <c r="A311">
        <v>1</v>
      </c>
      <c r="B311" s="7">
        <v>43952</v>
      </c>
      <c r="C311" s="7">
        <v>44348</v>
      </c>
      <c r="D311">
        <v>198</v>
      </c>
      <c r="E311" s="7">
        <v>44287</v>
      </c>
      <c r="F311" s="13">
        <v>149776.34</v>
      </c>
      <c r="G311" s="1">
        <v>149776.34</v>
      </c>
      <c r="H311">
        <v>3.5999999999999997E-2</v>
      </c>
      <c r="I311" s="1">
        <v>449.33</v>
      </c>
      <c r="J311" s="1">
        <v>31308.959999999999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t="s">
        <v>179</v>
      </c>
      <c r="W311" s="11" t="s">
        <v>86</v>
      </c>
      <c r="X311">
        <v>15</v>
      </c>
      <c r="Y311" t="s">
        <v>53</v>
      </c>
      <c r="Z311" t="s">
        <v>87</v>
      </c>
      <c r="AA311" s="1">
        <v>0</v>
      </c>
      <c r="AB311" s="1">
        <v>0</v>
      </c>
      <c r="AC311" t="s">
        <v>168</v>
      </c>
      <c r="AD311" s="1">
        <v>0</v>
      </c>
      <c r="AE311" s="1">
        <v>-721.02</v>
      </c>
      <c r="AF311" s="1">
        <v>0</v>
      </c>
      <c r="AG311" s="1">
        <v>149776.34</v>
      </c>
      <c r="AH31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449.33</v>
      </c>
      <c r="AP311" s="8">
        <f t="shared" si="16"/>
        <v>449.33</v>
      </c>
      <c r="AQ311" s="9">
        <f t="shared" si="17"/>
        <v>0</v>
      </c>
      <c r="AR311" s="3">
        <f t="shared" si="18"/>
        <v>30587.94</v>
      </c>
      <c r="AS311" s="10">
        <f t="shared" si="19"/>
        <v>449.33</v>
      </c>
    </row>
    <row r="312" spans="1:45" x14ac:dyDescent="0.25">
      <c r="A312">
        <v>1</v>
      </c>
      <c r="B312" s="7">
        <v>43952</v>
      </c>
      <c r="C312" s="7">
        <v>44348</v>
      </c>
      <c r="D312">
        <v>198</v>
      </c>
      <c r="E312" s="7">
        <v>44317</v>
      </c>
      <c r="F312" s="13">
        <v>149776.34</v>
      </c>
      <c r="G312" s="1">
        <v>149776.34</v>
      </c>
      <c r="H312">
        <v>3.5999999999999997E-2</v>
      </c>
      <c r="I312" s="1">
        <v>449.33</v>
      </c>
      <c r="J312" s="1">
        <v>31758.29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t="s">
        <v>179</v>
      </c>
      <c r="W312" s="11" t="s">
        <v>86</v>
      </c>
      <c r="X312">
        <v>15</v>
      </c>
      <c r="Y312" t="s">
        <v>53</v>
      </c>
      <c r="Z312" t="s">
        <v>87</v>
      </c>
      <c r="AA312" s="1">
        <v>0</v>
      </c>
      <c r="AB312" s="1">
        <v>0</v>
      </c>
      <c r="AC312" t="s">
        <v>168</v>
      </c>
      <c r="AD312" s="1">
        <v>0</v>
      </c>
      <c r="AE312" s="1">
        <v>-721.02</v>
      </c>
      <c r="AF312" s="1">
        <v>0</v>
      </c>
      <c r="AG312" s="1">
        <v>149776.34</v>
      </c>
      <c r="AH312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449.33</v>
      </c>
      <c r="AP312" s="8">
        <f t="shared" si="16"/>
        <v>449.33</v>
      </c>
      <c r="AQ312" s="9">
        <f t="shared" si="17"/>
        <v>0</v>
      </c>
      <c r="AR312" s="3">
        <f t="shared" si="18"/>
        <v>31037.27</v>
      </c>
      <c r="AS312" s="10">
        <f t="shared" si="19"/>
        <v>449.33</v>
      </c>
    </row>
    <row r="313" spans="1:45" x14ac:dyDescent="0.25">
      <c r="A313">
        <v>1</v>
      </c>
      <c r="B313" s="7">
        <v>43952</v>
      </c>
      <c r="C313" s="7">
        <v>44348</v>
      </c>
      <c r="D313">
        <v>198</v>
      </c>
      <c r="E313" s="7">
        <v>44348</v>
      </c>
      <c r="F313" s="13">
        <v>149776.34</v>
      </c>
      <c r="G313" s="1">
        <v>149776.34</v>
      </c>
      <c r="H313">
        <v>3.5999999999999997E-2</v>
      </c>
      <c r="I313" s="1">
        <v>449.33</v>
      </c>
      <c r="J313" s="1">
        <v>32207.62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t="s">
        <v>179</v>
      </c>
      <c r="W313" s="11" t="s">
        <v>86</v>
      </c>
      <c r="X313">
        <v>15</v>
      </c>
      <c r="Y313" t="s">
        <v>53</v>
      </c>
      <c r="Z313" t="s">
        <v>87</v>
      </c>
      <c r="AA313" s="1">
        <v>0</v>
      </c>
      <c r="AB313" s="1">
        <v>0</v>
      </c>
      <c r="AC313" t="s">
        <v>168</v>
      </c>
      <c r="AD313" s="1">
        <v>0</v>
      </c>
      <c r="AE313" s="1">
        <v>-721.02</v>
      </c>
      <c r="AF313" s="1">
        <v>0</v>
      </c>
      <c r="AG313" s="1">
        <v>149776.34</v>
      </c>
      <c r="AH313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449.33</v>
      </c>
      <c r="AP313" s="8">
        <f t="shared" si="16"/>
        <v>449.33</v>
      </c>
      <c r="AQ313" s="9">
        <f t="shared" si="17"/>
        <v>0</v>
      </c>
      <c r="AR313" s="3">
        <f t="shared" si="18"/>
        <v>31486.6</v>
      </c>
      <c r="AS313" s="10">
        <f t="shared" si="19"/>
        <v>449.33</v>
      </c>
    </row>
    <row r="314" spans="1:45" x14ac:dyDescent="0.25">
      <c r="A314">
        <v>1</v>
      </c>
      <c r="B314" s="7">
        <v>43952</v>
      </c>
      <c r="C314" s="7">
        <v>44348</v>
      </c>
      <c r="D314">
        <v>199</v>
      </c>
      <c r="E314" s="7">
        <v>44197</v>
      </c>
      <c r="F314" s="13">
        <v>61679.06</v>
      </c>
      <c r="G314" s="1">
        <v>61679.06</v>
      </c>
      <c r="H314">
        <v>2.9090000000000001E-2</v>
      </c>
      <c r="I314" s="1">
        <v>149.52000000000001</v>
      </c>
      <c r="J314" s="1">
        <v>8067.6</v>
      </c>
      <c r="K314" s="1">
        <v>0</v>
      </c>
      <c r="L314" s="1">
        <v>-40.35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t="s">
        <v>180</v>
      </c>
      <c r="W314" s="11" t="s">
        <v>91</v>
      </c>
      <c r="X314">
        <v>15</v>
      </c>
      <c r="Y314" t="s">
        <v>53</v>
      </c>
      <c r="Z314" t="s">
        <v>92</v>
      </c>
      <c r="AA314" s="1">
        <v>0</v>
      </c>
      <c r="AB314" s="1">
        <v>0</v>
      </c>
      <c r="AC314" t="s">
        <v>168</v>
      </c>
      <c r="AD314" s="1">
        <v>14.96</v>
      </c>
      <c r="AE314" s="1">
        <v>-19198.52</v>
      </c>
      <c r="AF314" s="1">
        <v>2.9099999999999998E-3</v>
      </c>
      <c r="AG314" s="1">
        <v>61679.06</v>
      </c>
      <c r="AH314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14.96</v>
      </c>
      <c r="AO314" s="1">
        <v>149.52000000000001</v>
      </c>
      <c r="AP314" s="8">
        <f t="shared" si="16"/>
        <v>149.52000000000001</v>
      </c>
      <c r="AQ314" s="9">
        <f t="shared" si="17"/>
        <v>14.96</v>
      </c>
      <c r="AR314" s="3">
        <f t="shared" si="18"/>
        <v>-11130.92</v>
      </c>
      <c r="AS314" s="10">
        <f t="shared" si="19"/>
        <v>164.48000000000002</v>
      </c>
    </row>
    <row r="315" spans="1:45" x14ac:dyDescent="0.25">
      <c r="A315">
        <v>1</v>
      </c>
      <c r="B315" s="7">
        <v>43952</v>
      </c>
      <c r="C315" s="7">
        <v>44348</v>
      </c>
      <c r="D315">
        <v>199</v>
      </c>
      <c r="E315" s="7">
        <v>44228</v>
      </c>
      <c r="F315" s="13">
        <v>61987.71</v>
      </c>
      <c r="G315" s="1">
        <v>61987.71</v>
      </c>
      <c r="H315">
        <v>2.9090000000000001E-2</v>
      </c>
      <c r="I315" s="1">
        <v>150.27000000000001</v>
      </c>
      <c r="J315" s="1">
        <v>8217.8700000000008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t="s">
        <v>180</v>
      </c>
      <c r="W315" s="11" t="s">
        <v>91</v>
      </c>
      <c r="X315">
        <v>15</v>
      </c>
      <c r="Y315" t="s">
        <v>53</v>
      </c>
      <c r="Z315" t="s">
        <v>92</v>
      </c>
      <c r="AA315" s="1">
        <v>0</v>
      </c>
      <c r="AB315" s="1">
        <v>0</v>
      </c>
      <c r="AC315" t="s">
        <v>168</v>
      </c>
      <c r="AD315" s="1">
        <v>15.03</v>
      </c>
      <c r="AE315" s="1">
        <v>-19183.490000000002</v>
      </c>
      <c r="AF315" s="1">
        <v>2.9099999999999998E-3</v>
      </c>
      <c r="AG315" s="1">
        <v>61987.71</v>
      </c>
      <c r="AH315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15.030000000000001</v>
      </c>
      <c r="AO315" s="1">
        <v>150.27000000000001</v>
      </c>
      <c r="AP315" s="8">
        <f t="shared" si="16"/>
        <v>150.27000000000001</v>
      </c>
      <c r="AQ315" s="9">
        <f t="shared" si="17"/>
        <v>15.03</v>
      </c>
      <c r="AR315" s="3">
        <f t="shared" si="18"/>
        <v>-10965.62</v>
      </c>
      <c r="AS315" s="10">
        <f t="shared" si="19"/>
        <v>165.3</v>
      </c>
    </row>
    <row r="316" spans="1:45" x14ac:dyDescent="0.25">
      <c r="A316">
        <v>1</v>
      </c>
      <c r="B316" s="7">
        <v>43952</v>
      </c>
      <c r="C316" s="7">
        <v>44348</v>
      </c>
      <c r="D316">
        <v>199</v>
      </c>
      <c r="E316" s="7">
        <v>44256</v>
      </c>
      <c r="F316" s="13">
        <v>61987.71</v>
      </c>
      <c r="G316" s="1">
        <v>61987.71</v>
      </c>
      <c r="H316">
        <v>2.9090000000000001E-2</v>
      </c>
      <c r="I316" s="1">
        <v>150.27000000000001</v>
      </c>
      <c r="J316" s="1">
        <v>8368.14</v>
      </c>
      <c r="K316" s="1">
        <v>0</v>
      </c>
      <c r="L316" s="1">
        <v>-73.41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t="s">
        <v>180</v>
      </c>
      <c r="W316" s="11" t="s">
        <v>91</v>
      </c>
      <c r="X316">
        <v>15</v>
      </c>
      <c r="Y316" t="s">
        <v>53</v>
      </c>
      <c r="Z316" t="s">
        <v>92</v>
      </c>
      <c r="AA316" s="1">
        <v>0</v>
      </c>
      <c r="AB316" s="1">
        <v>0</v>
      </c>
      <c r="AC316" t="s">
        <v>168</v>
      </c>
      <c r="AD316" s="1">
        <v>15.03</v>
      </c>
      <c r="AE316" s="1">
        <v>-19241.87</v>
      </c>
      <c r="AF316" s="1">
        <v>2.9099999999999998E-3</v>
      </c>
      <c r="AG316" s="1">
        <v>61987.71</v>
      </c>
      <c r="AH316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15.030000000000001</v>
      </c>
      <c r="AO316" s="1">
        <v>150.27000000000001</v>
      </c>
      <c r="AP316" s="8">
        <f t="shared" si="16"/>
        <v>150.27000000000001</v>
      </c>
      <c r="AQ316" s="9">
        <f t="shared" si="17"/>
        <v>15.03</v>
      </c>
      <c r="AR316" s="3">
        <f t="shared" si="18"/>
        <v>-10873.73</v>
      </c>
      <c r="AS316" s="10">
        <f t="shared" si="19"/>
        <v>165.3</v>
      </c>
    </row>
    <row r="317" spans="1:45" x14ac:dyDescent="0.25">
      <c r="A317">
        <v>1</v>
      </c>
      <c r="B317" s="7">
        <v>43952</v>
      </c>
      <c r="C317" s="7">
        <v>44348</v>
      </c>
      <c r="D317">
        <v>199</v>
      </c>
      <c r="E317" s="7">
        <v>44287</v>
      </c>
      <c r="F317" s="13">
        <v>62549.3</v>
      </c>
      <c r="G317" s="1">
        <v>62549.3</v>
      </c>
      <c r="H317">
        <v>2.9090000000000001E-2</v>
      </c>
      <c r="I317" s="1">
        <v>151.63</v>
      </c>
      <c r="J317" s="1">
        <v>8519.77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t="s">
        <v>180</v>
      </c>
      <c r="W317" s="11" t="s">
        <v>91</v>
      </c>
      <c r="X317">
        <v>15</v>
      </c>
      <c r="Y317" t="s">
        <v>53</v>
      </c>
      <c r="Z317" t="s">
        <v>92</v>
      </c>
      <c r="AA317" s="1">
        <v>0</v>
      </c>
      <c r="AB317" s="1">
        <v>0</v>
      </c>
      <c r="AC317" t="s">
        <v>168</v>
      </c>
      <c r="AD317" s="1">
        <v>15.17</v>
      </c>
      <c r="AE317" s="1">
        <v>-19226.7</v>
      </c>
      <c r="AF317" s="1">
        <v>2.9099999999999998E-3</v>
      </c>
      <c r="AG317" s="1">
        <v>62549.3</v>
      </c>
      <c r="AH317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15.17</v>
      </c>
      <c r="AO317" s="1">
        <v>151.63</v>
      </c>
      <c r="AP317" s="8">
        <f t="shared" si="16"/>
        <v>151.63</v>
      </c>
      <c r="AQ317" s="9">
        <f t="shared" si="17"/>
        <v>15.17</v>
      </c>
      <c r="AR317" s="3">
        <f t="shared" si="18"/>
        <v>-10706.93</v>
      </c>
      <c r="AS317" s="10">
        <f t="shared" si="19"/>
        <v>166.79999999999998</v>
      </c>
    </row>
    <row r="318" spans="1:45" x14ac:dyDescent="0.25">
      <c r="A318">
        <v>1</v>
      </c>
      <c r="B318" s="7">
        <v>43952</v>
      </c>
      <c r="C318" s="7">
        <v>44348</v>
      </c>
      <c r="D318">
        <v>199</v>
      </c>
      <c r="E318" s="7">
        <v>44317</v>
      </c>
      <c r="F318" s="13">
        <v>62549.3</v>
      </c>
      <c r="G318" s="1">
        <v>62549.3</v>
      </c>
      <c r="H318">
        <v>2.9090000000000001E-2</v>
      </c>
      <c r="I318" s="1">
        <v>151.63</v>
      </c>
      <c r="J318" s="1">
        <v>8671.4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t="s">
        <v>180</v>
      </c>
      <c r="W318" s="11" t="s">
        <v>91</v>
      </c>
      <c r="X318">
        <v>15</v>
      </c>
      <c r="Y318" t="s">
        <v>53</v>
      </c>
      <c r="Z318" t="s">
        <v>92</v>
      </c>
      <c r="AA318" s="1">
        <v>0</v>
      </c>
      <c r="AB318" s="1">
        <v>0</v>
      </c>
      <c r="AC318" t="s">
        <v>168</v>
      </c>
      <c r="AD318" s="1">
        <v>15.17</v>
      </c>
      <c r="AE318" s="1">
        <v>-19211.53</v>
      </c>
      <c r="AF318" s="1">
        <v>2.9099999999999998E-3</v>
      </c>
      <c r="AG318" s="1">
        <v>62549.3</v>
      </c>
      <c r="AH318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15.17</v>
      </c>
      <c r="AO318" s="1">
        <v>151.63</v>
      </c>
      <c r="AP318" s="8">
        <f t="shared" si="16"/>
        <v>151.63</v>
      </c>
      <c r="AQ318" s="9">
        <f t="shared" si="17"/>
        <v>15.17</v>
      </c>
      <c r="AR318" s="3">
        <f t="shared" si="18"/>
        <v>-10540.13</v>
      </c>
      <c r="AS318" s="10">
        <f t="shared" si="19"/>
        <v>166.79999999999998</v>
      </c>
    </row>
    <row r="319" spans="1:45" x14ac:dyDescent="0.25">
      <c r="A319">
        <v>1</v>
      </c>
      <c r="B319" s="7">
        <v>43952</v>
      </c>
      <c r="C319" s="7">
        <v>44348</v>
      </c>
      <c r="D319">
        <v>199</v>
      </c>
      <c r="E319" s="7">
        <v>44348</v>
      </c>
      <c r="F319" s="13">
        <v>62549.3</v>
      </c>
      <c r="G319" s="1">
        <v>62549.3</v>
      </c>
      <c r="H319">
        <v>2.9090000000000001E-2</v>
      </c>
      <c r="I319" s="1">
        <v>151.63</v>
      </c>
      <c r="J319" s="1">
        <v>8823.0300000000007</v>
      </c>
      <c r="K319" s="1">
        <v>0</v>
      </c>
      <c r="L319" s="1">
        <v>-38.15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t="s">
        <v>180</v>
      </c>
      <c r="W319" s="11" t="s">
        <v>91</v>
      </c>
      <c r="X319">
        <v>15</v>
      </c>
      <c r="Y319" t="s">
        <v>53</v>
      </c>
      <c r="Z319" t="s">
        <v>92</v>
      </c>
      <c r="AA319" s="1">
        <v>0</v>
      </c>
      <c r="AB319" s="1">
        <v>0</v>
      </c>
      <c r="AC319" t="s">
        <v>168</v>
      </c>
      <c r="AD319" s="1">
        <v>15.17</v>
      </c>
      <c r="AE319" s="1">
        <v>-19234.509999999998</v>
      </c>
      <c r="AF319" s="1">
        <v>2.9099999999999998E-3</v>
      </c>
      <c r="AG319" s="1">
        <v>62549.3</v>
      </c>
      <c r="AH319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15.17</v>
      </c>
      <c r="AO319" s="1">
        <v>151.63</v>
      </c>
      <c r="AP319" s="8">
        <f t="shared" si="16"/>
        <v>151.63</v>
      </c>
      <c r="AQ319" s="9">
        <f t="shared" si="17"/>
        <v>15.17</v>
      </c>
      <c r="AR319" s="3">
        <f t="shared" si="18"/>
        <v>-10411.479999999998</v>
      </c>
      <c r="AS319" s="10">
        <f t="shared" si="19"/>
        <v>166.79999999999998</v>
      </c>
    </row>
    <row r="320" spans="1:45" x14ac:dyDescent="0.25">
      <c r="A320">
        <v>1</v>
      </c>
      <c r="B320" s="7">
        <v>43952</v>
      </c>
      <c r="C320" s="7">
        <v>44348</v>
      </c>
      <c r="D320">
        <v>200418</v>
      </c>
      <c r="E320" s="7">
        <v>44197</v>
      </c>
      <c r="F320" s="13">
        <v>118296.76</v>
      </c>
      <c r="G320" s="1">
        <v>118296.76</v>
      </c>
      <c r="H320">
        <v>2.3E-2</v>
      </c>
      <c r="I320" s="1">
        <v>226.74</v>
      </c>
      <c r="J320" s="1">
        <v>2142.7199999999998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t="s">
        <v>181</v>
      </c>
      <c r="W320" s="11" t="s">
        <v>102</v>
      </c>
      <c r="X320">
        <v>15</v>
      </c>
      <c r="Y320" t="s">
        <v>53</v>
      </c>
      <c r="Z320" t="s">
        <v>103</v>
      </c>
      <c r="AA320" s="1">
        <v>0</v>
      </c>
      <c r="AB320" s="1">
        <v>0</v>
      </c>
      <c r="AC320" t="s">
        <v>168</v>
      </c>
      <c r="AD320" s="1">
        <v>0</v>
      </c>
      <c r="AE320" s="1">
        <v>-6224.58</v>
      </c>
      <c r="AF320" s="1">
        <v>0</v>
      </c>
      <c r="AG320" s="1">
        <v>118296.76</v>
      </c>
      <c r="AH320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226.74</v>
      </c>
      <c r="AP320" s="8">
        <f t="shared" si="16"/>
        <v>226.74</v>
      </c>
      <c r="AQ320" s="9">
        <f t="shared" si="17"/>
        <v>0</v>
      </c>
      <c r="AR320" s="3">
        <f t="shared" si="18"/>
        <v>-4081.86</v>
      </c>
      <c r="AS320" s="10">
        <f t="shared" si="19"/>
        <v>226.74</v>
      </c>
    </row>
    <row r="321" spans="1:45" x14ac:dyDescent="0.25">
      <c r="A321">
        <v>1</v>
      </c>
      <c r="B321" s="7">
        <v>43952</v>
      </c>
      <c r="C321" s="7">
        <v>44348</v>
      </c>
      <c r="D321">
        <v>200418</v>
      </c>
      <c r="E321" s="7">
        <v>44228</v>
      </c>
      <c r="F321" s="13">
        <v>118296.76</v>
      </c>
      <c r="G321" s="1">
        <v>118296.76</v>
      </c>
      <c r="H321">
        <v>2.3E-2</v>
      </c>
      <c r="I321" s="1">
        <v>226.74</v>
      </c>
      <c r="J321" s="1">
        <v>2369.46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t="s">
        <v>181</v>
      </c>
      <c r="W321" s="11" t="s">
        <v>102</v>
      </c>
      <c r="X321">
        <v>15</v>
      </c>
      <c r="Y321" t="s">
        <v>53</v>
      </c>
      <c r="Z321" t="s">
        <v>103</v>
      </c>
      <c r="AA321" s="1">
        <v>0</v>
      </c>
      <c r="AB321" s="1">
        <v>0</v>
      </c>
      <c r="AC321" t="s">
        <v>168</v>
      </c>
      <c r="AD321" s="1">
        <v>0</v>
      </c>
      <c r="AE321" s="1">
        <v>-6224.58</v>
      </c>
      <c r="AF321" s="1">
        <v>0</v>
      </c>
      <c r="AG321" s="1">
        <v>118296.76</v>
      </c>
      <c r="AH32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226.74</v>
      </c>
      <c r="AP321" s="8">
        <f t="shared" si="16"/>
        <v>226.74</v>
      </c>
      <c r="AQ321" s="9">
        <f t="shared" si="17"/>
        <v>0</v>
      </c>
      <c r="AR321" s="3">
        <f t="shared" si="18"/>
        <v>-3855.12</v>
      </c>
      <c r="AS321" s="10">
        <f t="shared" si="19"/>
        <v>226.74</v>
      </c>
    </row>
    <row r="322" spans="1:45" x14ac:dyDescent="0.25">
      <c r="A322">
        <v>1</v>
      </c>
      <c r="B322" s="7">
        <v>43952</v>
      </c>
      <c r="C322" s="7">
        <v>44348</v>
      </c>
      <c r="D322">
        <v>200418</v>
      </c>
      <c r="E322" s="7">
        <v>44256</v>
      </c>
      <c r="F322" s="13">
        <v>118296.76</v>
      </c>
      <c r="G322" s="1">
        <v>118296.76</v>
      </c>
      <c r="H322">
        <v>2.3E-2</v>
      </c>
      <c r="I322" s="1">
        <v>226.74</v>
      </c>
      <c r="J322" s="1">
        <v>2596.1999999999998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t="s">
        <v>181</v>
      </c>
      <c r="W322" s="11" t="s">
        <v>102</v>
      </c>
      <c r="X322">
        <v>15</v>
      </c>
      <c r="Y322" t="s">
        <v>53</v>
      </c>
      <c r="Z322" t="s">
        <v>103</v>
      </c>
      <c r="AA322" s="1">
        <v>0</v>
      </c>
      <c r="AB322" s="1">
        <v>0</v>
      </c>
      <c r="AC322" t="s">
        <v>168</v>
      </c>
      <c r="AD322" s="1">
        <v>0</v>
      </c>
      <c r="AE322" s="1">
        <v>-6224.58</v>
      </c>
      <c r="AF322" s="1">
        <v>0</v>
      </c>
      <c r="AG322" s="1">
        <v>118296.76</v>
      </c>
      <c r="AH322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226.74</v>
      </c>
      <c r="AP322" s="8">
        <f t="shared" ref="AP322:AP385" si="20">I322+K322+M322+T322</f>
        <v>226.74</v>
      </c>
      <c r="AQ322" s="9">
        <f t="shared" ref="AQ322:AQ385" si="21">AD322+AL322</f>
        <v>0</v>
      </c>
      <c r="AR322" s="3">
        <f t="shared" ref="AR322:AR385" si="22">AE322+J322</f>
        <v>-3628.38</v>
      </c>
      <c r="AS322" s="10">
        <f t="shared" ref="AS322:AS385" si="23">I322+K322+M322+T322+AD322+AL322</f>
        <v>226.74</v>
      </c>
    </row>
    <row r="323" spans="1:45" x14ac:dyDescent="0.25">
      <c r="A323">
        <v>1</v>
      </c>
      <c r="B323" s="7">
        <v>43952</v>
      </c>
      <c r="C323" s="7">
        <v>44348</v>
      </c>
      <c r="D323">
        <v>200418</v>
      </c>
      <c r="E323" s="7">
        <v>44287</v>
      </c>
      <c r="F323" s="13">
        <v>118296.76</v>
      </c>
      <c r="G323" s="1">
        <v>118296.76</v>
      </c>
      <c r="H323">
        <v>2.3E-2</v>
      </c>
      <c r="I323" s="1">
        <v>226.74</v>
      </c>
      <c r="J323" s="1">
        <v>0</v>
      </c>
      <c r="K323" s="1">
        <v>0</v>
      </c>
      <c r="L323" s="1">
        <v>0</v>
      </c>
      <c r="M323" s="1">
        <v>-226.74</v>
      </c>
      <c r="N323" s="1">
        <v>0</v>
      </c>
      <c r="O323" s="1">
        <v>0</v>
      </c>
      <c r="P323" s="1">
        <v>0</v>
      </c>
      <c r="Q323" s="1">
        <v>0</v>
      </c>
      <c r="R323" s="1">
        <v>-2596.1999999999998</v>
      </c>
      <c r="S323" s="1">
        <v>0</v>
      </c>
      <c r="T323" s="1">
        <v>0</v>
      </c>
      <c r="U323" s="1">
        <v>0</v>
      </c>
      <c r="V323" t="s">
        <v>181</v>
      </c>
      <c r="W323" s="11" t="s">
        <v>102</v>
      </c>
      <c r="X323">
        <v>15</v>
      </c>
      <c r="Y323" t="s">
        <v>53</v>
      </c>
      <c r="Z323" t="s">
        <v>103</v>
      </c>
      <c r="AA323" s="1">
        <v>0</v>
      </c>
      <c r="AB323" s="1">
        <v>0</v>
      </c>
      <c r="AC323" t="s">
        <v>168</v>
      </c>
      <c r="AD323" s="1">
        <v>0</v>
      </c>
      <c r="AE323" s="1">
        <v>0</v>
      </c>
      <c r="AF323" s="1">
        <v>0</v>
      </c>
      <c r="AG323" s="1">
        <v>118296.76</v>
      </c>
      <c r="AH323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8">
        <f t="shared" si="20"/>
        <v>0</v>
      </c>
      <c r="AQ323" s="9">
        <f t="shared" si="21"/>
        <v>0</v>
      </c>
      <c r="AR323" s="3">
        <f t="shared" si="22"/>
        <v>0</v>
      </c>
      <c r="AS323" s="10">
        <f t="shared" si="23"/>
        <v>0</v>
      </c>
    </row>
    <row r="324" spans="1:45" x14ac:dyDescent="0.25">
      <c r="A324">
        <v>1</v>
      </c>
      <c r="B324" s="7">
        <v>43952</v>
      </c>
      <c r="C324" s="7">
        <v>44348</v>
      </c>
      <c r="D324">
        <v>200418</v>
      </c>
      <c r="E324" s="7">
        <v>44317</v>
      </c>
      <c r="F324" s="13">
        <v>0</v>
      </c>
      <c r="G324" s="1">
        <v>0</v>
      </c>
      <c r="H324">
        <v>2.3E-2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t="s">
        <v>181</v>
      </c>
      <c r="W324" s="11" t="s">
        <v>102</v>
      </c>
      <c r="X324">
        <v>15</v>
      </c>
      <c r="Y324" t="s">
        <v>53</v>
      </c>
      <c r="Z324" t="s">
        <v>103</v>
      </c>
      <c r="AA324" s="1">
        <v>0</v>
      </c>
      <c r="AB324" s="1">
        <v>0</v>
      </c>
      <c r="AC324" t="s">
        <v>168</v>
      </c>
      <c r="AD324" s="1">
        <v>0</v>
      </c>
      <c r="AE324" s="1">
        <v>0</v>
      </c>
      <c r="AF324" s="1">
        <v>0</v>
      </c>
      <c r="AG324" s="1">
        <v>0</v>
      </c>
      <c r="AH324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8">
        <f t="shared" si="20"/>
        <v>0</v>
      </c>
      <c r="AQ324" s="9">
        <f t="shared" si="21"/>
        <v>0</v>
      </c>
      <c r="AR324" s="3">
        <f t="shared" si="22"/>
        <v>0</v>
      </c>
      <c r="AS324" s="10">
        <f t="shared" si="23"/>
        <v>0</v>
      </c>
    </row>
    <row r="325" spans="1:45" x14ac:dyDescent="0.25">
      <c r="A325">
        <v>1</v>
      </c>
      <c r="B325" s="7">
        <v>43952</v>
      </c>
      <c r="C325" s="7">
        <v>44348</v>
      </c>
      <c r="D325">
        <v>200418</v>
      </c>
      <c r="E325" s="7">
        <v>44348</v>
      </c>
      <c r="F325" s="13">
        <v>0</v>
      </c>
      <c r="G325" s="1">
        <v>0</v>
      </c>
      <c r="H325">
        <v>2.3E-2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t="s">
        <v>181</v>
      </c>
      <c r="W325" s="11" t="s">
        <v>102</v>
      </c>
      <c r="X325">
        <v>15</v>
      </c>
      <c r="Y325" t="s">
        <v>53</v>
      </c>
      <c r="Z325" t="s">
        <v>103</v>
      </c>
      <c r="AA325" s="1">
        <v>0</v>
      </c>
      <c r="AB325" s="1">
        <v>0</v>
      </c>
      <c r="AC325" t="s">
        <v>168</v>
      </c>
      <c r="AD325" s="1">
        <v>0</v>
      </c>
      <c r="AE325" s="1">
        <v>0</v>
      </c>
      <c r="AF325" s="1">
        <v>0</v>
      </c>
      <c r="AG325" s="1">
        <v>0</v>
      </c>
      <c r="AH325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8">
        <f t="shared" si="20"/>
        <v>0</v>
      </c>
      <c r="AQ325" s="9">
        <f t="shared" si="21"/>
        <v>0</v>
      </c>
      <c r="AR325" s="3">
        <f t="shared" si="22"/>
        <v>0</v>
      </c>
      <c r="AS325" s="10">
        <f t="shared" si="23"/>
        <v>0</v>
      </c>
    </row>
    <row r="326" spans="1:45" x14ac:dyDescent="0.25">
      <c r="A326">
        <v>1</v>
      </c>
      <c r="B326" s="7">
        <v>43952</v>
      </c>
      <c r="C326" s="7">
        <v>44348</v>
      </c>
      <c r="D326">
        <v>200</v>
      </c>
      <c r="E326" s="7">
        <v>44197</v>
      </c>
      <c r="F326" s="13">
        <v>24376.11</v>
      </c>
      <c r="G326" s="1">
        <v>24376.11</v>
      </c>
      <c r="H326">
        <v>0.04</v>
      </c>
      <c r="I326" s="1">
        <v>81.25</v>
      </c>
      <c r="J326" s="1">
        <v>24376.11</v>
      </c>
      <c r="K326" s="1">
        <v>0</v>
      </c>
      <c r="L326" s="1">
        <v>0</v>
      </c>
      <c r="M326" s="1">
        <v>-81.25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t="s">
        <v>182</v>
      </c>
      <c r="W326" s="11" t="s">
        <v>105</v>
      </c>
      <c r="X326">
        <v>15</v>
      </c>
      <c r="Y326" t="s">
        <v>53</v>
      </c>
      <c r="Z326" t="s">
        <v>106</v>
      </c>
      <c r="AA326" s="1">
        <v>0</v>
      </c>
      <c r="AB326" s="1">
        <v>0</v>
      </c>
      <c r="AC326" t="s">
        <v>168</v>
      </c>
      <c r="AD326" s="1">
        <v>0</v>
      </c>
      <c r="AE326" s="1">
        <v>0</v>
      </c>
      <c r="AF326" s="1">
        <v>0</v>
      </c>
      <c r="AG326" s="1">
        <v>24376.11</v>
      </c>
      <c r="AH326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8">
        <f t="shared" si="20"/>
        <v>0</v>
      </c>
      <c r="AQ326" s="9">
        <f t="shared" si="21"/>
        <v>0</v>
      </c>
      <c r="AR326" s="3">
        <f t="shared" si="22"/>
        <v>24376.11</v>
      </c>
      <c r="AS326" s="10">
        <f t="shared" si="23"/>
        <v>0</v>
      </c>
    </row>
    <row r="327" spans="1:45" x14ac:dyDescent="0.25">
      <c r="A327">
        <v>1</v>
      </c>
      <c r="B327" s="7">
        <v>43952</v>
      </c>
      <c r="C327" s="7">
        <v>44348</v>
      </c>
      <c r="D327">
        <v>200</v>
      </c>
      <c r="E327" s="7">
        <v>44228</v>
      </c>
      <c r="F327" s="13">
        <v>24376.11</v>
      </c>
      <c r="G327" s="1">
        <v>24376.11</v>
      </c>
      <c r="H327">
        <v>0.04</v>
      </c>
      <c r="I327" s="1">
        <v>81.25</v>
      </c>
      <c r="J327" s="1">
        <v>24376.11</v>
      </c>
      <c r="K327" s="1">
        <v>0</v>
      </c>
      <c r="L327" s="1">
        <v>0</v>
      </c>
      <c r="M327" s="1">
        <v>-81.25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t="s">
        <v>182</v>
      </c>
      <c r="W327" s="11" t="s">
        <v>105</v>
      </c>
      <c r="X327">
        <v>15</v>
      </c>
      <c r="Y327" t="s">
        <v>53</v>
      </c>
      <c r="Z327" t="s">
        <v>106</v>
      </c>
      <c r="AA327" s="1">
        <v>0</v>
      </c>
      <c r="AB327" s="1">
        <v>0</v>
      </c>
      <c r="AC327" t="s">
        <v>168</v>
      </c>
      <c r="AD327" s="1">
        <v>0</v>
      </c>
      <c r="AE327" s="1">
        <v>0</v>
      </c>
      <c r="AF327" s="1">
        <v>0</v>
      </c>
      <c r="AG327" s="1">
        <v>24376.11</v>
      </c>
      <c r="AH327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8">
        <f t="shared" si="20"/>
        <v>0</v>
      </c>
      <c r="AQ327" s="9">
        <f t="shared" si="21"/>
        <v>0</v>
      </c>
      <c r="AR327" s="3">
        <f t="shared" si="22"/>
        <v>24376.11</v>
      </c>
      <c r="AS327" s="10">
        <f t="shared" si="23"/>
        <v>0</v>
      </c>
    </row>
    <row r="328" spans="1:45" x14ac:dyDescent="0.25">
      <c r="A328">
        <v>1</v>
      </c>
      <c r="B328" s="7">
        <v>43952</v>
      </c>
      <c r="C328" s="7">
        <v>44348</v>
      </c>
      <c r="D328">
        <v>200</v>
      </c>
      <c r="E328" s="7">
        <v>44256</v>
      </c>
      <c r="F328" s="13">
        <v>24376.11</v>
      </c>
      <c r="G328" s="1">
        <v>24376.11</v>
      </c>
      <c r="H328">
        <v>0.04</v>
      </c>
      <c r="I328" s="1">
        <v>81.25</v>
      </c>
      <c r="J328" s="1">
        <v>24376.11</v>
      </c>
      <c r="K328" s="1">
        <v>0</v>
      </c>
      <c r="L328" s="1">
        <v>0</v>
      </c>
      <c r="M328" s="1">
        <v>-81.25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t="s">
        <v>182</v>
      </c>
      <c r="W328" s="11" t="s">
        <v>105</v>
      </c>
      <c r="X328">
        <v>15</v>
      </c>
      <c r="Y328" t="s">
        <v>53</v>
      </c>
      <c r="Z328" t="s">
        <v>106</v>
      </c>
      <c r="AA328" s="1">
        <v>0</v>
      </c>
      <c r="AB328" s="1">
        <v>0</v>
      </c>
      <c r="AC328" t="s">
        <v>168</v>
      </c>
      <c r="AD328" s="1">
        <v>0</v>
      </c>
      <c r="AE328" s="1">
        <v>0</v>
      </c>
      <c r="AF328" s="1">
        <v>0</v>
      </c>
      <c r="AG328" s="1">
        <v>24376.11</v>
      </c>
      <c r="AH328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8">
        <f t="shared" si="20"/>
        <v>0</v>
      </c>
      <c r="AQ328" s="9">
        <f t="shared" si="21"/>
        <v>0</v>
      </c>
      <c r="AR328" s="3">
        <f t="shared" si="22"/>
        <v>24376.11</v>
      </c>
      <c r="AS328" s="10">
        <f t="shared" si="23"/>
        <v>0</v>
      </c>
    </row>
    <row r="329" spans="1:45" x14ac:dyDescent="0.25">
      <c r="A329">
        <v>1</v>
      </c>
      <c r="B329" s="7">
        <v>43952</v>
      </c>
      <c r="C329" s="7">
        <v>44348</v>
      </c>
      <c r="D329">
        <v>200</v>
      </c>
      <c r="E329" s="7">
        <v>44287</v>
      </c>
      <c r="F329" s="13">
        <v>24376.11</v>
      </c>
      <c r="G329" s="1">
        <v>24376.11</v>
      </c>
      <c r="H329">
        <v>0.04</v>
      </c>
      <c r="I329" s="1">
        <v>81.25</v>
      </c>
      <c r="J329" s="1">
        <v>24376.11</v>
      </c>
      <c r="K329" s="1">
        <v>0</v>
      </c>
      <c r="L329" s="1">
        <v>0</v>
      </c>
      <c r="M329" s="1">
        <v>-81.25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t="s">
        <v>182</v>
      </c>
      <c r="W329" s="11" t="s">
        <v>105</v>
      </c>
      <c r="X329">
        <v>15</v>
      </c>
      <c r="Y329" t="s">
        <v>53</v>
      </c>
      <c r="Z329" t="s">
        <v>106</v>
      </c>
      <c r="AA329" s="1">
        <v>0</v>
      </c>
      <c r="AB329" s="1">
        <v>0</v>
      </c>
      <c r="AC329" t="s">
        <v>168</v>
      </c>
      <c r="AD329" s="1">
        <v>0</v>
      </c>
      <c r="AE329" s="1">
        <v>0</v>
      </c>
      <c r="AF329" s="1">
        <v>0</v>
      </c>
      <c r="AG329" s="1">
        <v>24376.11</v>
      </c>
      <c r="AH329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8">
        <f t="shared" si="20"/>
        <v>0</v>
      </c>
      <c r="AQ329" s="9">
        <f t="shared" si="21"/>
        <v>0</v>
      </c>
      <c r="AR329" s="3">
        <f t="shared" si="22"/>
        <v>24376.11</v>
      </c>
      <c r="AS329" s="10">
        <f t="shared" si="23"/>
        <v>0</v>
      </c>
    </row>
    <row r="330" spans="1:45" x14ac:dyDescent="0.25">
      <c r="A330">
        <v>1</v>
      </c>
      <c r="B330" s="7">
        <v>43952</v>
      </c>
      <c r="C330" s="7">
        <v>44348</v>
      </c>
      <c r="D330">
        <v>200</v>
      </c>
      <c r="E330" s="7">
        <v>44317</v>
      </c>
      <c r="F330" s="13">
        <v>24376.11</v>
      </c>
      <c r="G330" s="1">
        <v>24376.11</v>
      </c>
      <c r="H330">
        <v>0.04</v>
      </c>
      <c r="I330" s="1">
        <v>81.25</v>
      </c>
      <c r="J330" s="1">
        <v>24376.11</v>
      </c>
      <c r="K330" s="1">
        <v>0</v>
      </c>
      <c r="L330" s="1">
        <v>0</v>
      </c>
      <c r="M330" s="1">
        <v>-81.25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t="s">
        <v>182</v>
      </c>
      <c r="W330" s="11" t="s">
        <v>105</v>
      </c>
      <c r="X330">
        <v>15</v>
      </c>
      <c r="Y330" t="s">
        <v>53</v>
      </c>
      <c r="Z330" t="s">
        <v>106</v>
      </c>
      <c r="AA330" s="1">
        <v>0</v>
      </c>
      <c r="AB330" s="1">
        <v>0</v>
      </c>
      <c r="AC330" t="s">
        <v>168</v>
      </c>
      <c r="AD330" s="1">
        <v>0</v>
      </c>
      <c r="AE330" s="1">
        <v>0</v>
      </c>
      <c r="AF330" s="1">
        <v>0</v>
      </c>
      <c r="AG330" s="1">
        <v>24376.11</v>
      </c>
      <c r="AH330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8">
        <f t="shared" si="20"/>
        <v>0</v>
      </c>
      <c r="AQ330" s="9">
        <f t="shared" si="21"/>
        <v>0</v>
      </c>
      <c r="AR330" s="3">
        <f t="shared" si="22"/>
        <v>24376.11</v>
      </c>
      <c r="AS330" s="10">
        <f t="shared" si="23"/>
        <v>0</v>
      </c>
    </row>
    <row r="331" spans="1:45" x14ac:dyDescent="0.25">
      <c r="A331">
        <v>1</v>
      </c>
      <c r="B331" s="7">
        <v>43952</v>
      </c>
      <c r="C331" s="7">
        <v>44348</v>
      </c>
      <c r="D331">
        <v>200</v>
      </c>
      <c r="E331" s="7">
        <v>44348</v>
      </c>
      <c r="F331" s="13">
        <v>24376.11</v>
      </c>
      <c r="G331" s="1">
        <v>24376.11</v>
      </c>
      <c r="H331">
        <v>0.04</v>
      </c>
      <c r="I331" s="1">
        <v>81.25</v>
      </c>
      <c r="J331" s="1">
        <v>24376.11</v>
      </c>
      <c r="K331" s="1">
        <v>0</v>
      </c>
      <c r="L331" s="1">
        <v>0</v>
      </c>
      <c r="M331" s="1">
        <v>-81.25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t="s">
        <v>182</v>
      </c>
      <c r="W331" s="11" t="s">
        <v>105</v>
      </c>
      <c r="X331">
        <v>15</v>
      </c>
      <c r="Y331" t="s">
        <v>53</v>
      </c>
      <c r="Z331" t="s">
        <v>106</v>
      </c>
      <c r="AA331" s="1">
        <v>0</v>
      </c>
      <c r="AB331" s="1">
        <v>0</v>
      </c>
      <c r="AC331" t="s">
        <v>168</v>
      </c>
      <c r="AD331" s="1">
        <v>0</v>
      </c>
      <c r="AE331" s="1">
        <v>0</v>
      </c>
      <c r="AF331" s="1">
        <v>0</v>
      </c>
      <c r="AG331" s="1">
        <v>24376.11</v>
      </c>
      <c r="AH33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8">
        <f t="shared" si="20"/>
        <v>0</v>
      </c>
      <c r="AQ331" s="9">
        <f t="shared" si="21"/>
        <v>0</v>
      </c>
      <c r="AR331" s="3">
        <f t="shared" si="22"/>
        <v>24376.11</v>
      </c>
      <c r="AS331" s="10">
        <f t="shared" si="23"/>
        <v>0</v>
      </c>
    </row>
    <row r="332" spans="1:45" x14ac:dyDescent="0.25">
      <c r="A332">
        <v>1</v>
      </c>
      <c r="B332" s="7">
        <v>43952</v>
      </c>
      <c r="C332" s="7">
        <v>44348</v>
      </c>
      <c r="D332">
        <v>201</v>
      </c>
      <c r="E332" s="7">
        <v>44197</v>
      </c>
      <c r="F332" s="13">
        <v>0</v>
      </c>
      <c r="G332" s="1">
        <v>0</v>
      </c>
      <c r="H332">
        <v>0.05</v>
      </c>
      <c r="I332" s="1">
        <v>0</v>
      </c>
      <c r="J332" s="1">
        <v>-172.32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-8.92</v>
      </c>
      <c r="U332" s="1">
        <v>0</v>
      </c>
      <c r="V332" t="s">
        <v>183</v>
      </c>
      <c r="W332" s="11" t="s">
        <v>125</v>
      </c>
      <c r="X332">
        <v>16</v>
      </c>
      <c r="Y332" t="s">
        <v>109</v>
      </c>
      <c r="Z332" t="s">
        <v>126</v>
      </c>
      <c r="AA332" s="1">
        <v>0</v>
      </c>
      <c r="AB332" s="1">
        <v>0</v>
      </c>
      <c r="AC332" t="s">
        <v>168</v>
      </c>
      <c r="AD332" s="1">
        <v>0</v>
      </c>
      <c r="AE332" s="1">
        <v>0</v>
      </c>
      <c r="AF332" s="1">
        <v>0</v>
      </c>
      <c r="AG332" s="1">
        <v>0</v>
      </c>
      <c r="AH332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8">
        <f t="shared" si="20"/>
        <v>-8.92</v>
      </c>
      <c r="AQ332" s="9">
        <f t="shared" si="21"/>
        <v>0</v>
      </c>
      <c r="AR332" s="3">
        <f t="shared" si="22"/>
        <v>-172.32</v>
      </c>
      <c r="AS332" s="10">
        <f t="shared" si="23"/>
        <v>-8.92</v>
      </c>
    </row>
    <row r="333" spans="1:45" x14ac:dyDescent="0.25">
      <c r="A333">
        <v>1</v>
      </c>
      <c r="B333" s="7">
        <v>43952</v>
      </c>
      <c r="C333" s="7">
        <v>44348</v>
      </c>
      <c r="D333">
        <v>201</v>
      </c>
      <c r="E333" s="7">
        <v>44228</v>
      </c>
      <c r="F333" s="13">
        <v>0</v>
      </c>
      <c r="G333" s="1">
        <v>0</v>
      </c>
      <c r="H333">
        <v>0.05</v>
      </c>
      <c r="I333" s="1">
        <v>0</v>
      </c>
      <c r="J333" s="1">
        <v>-181.24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-8.92</v>
      </c>
      <c r="U333" s="1">
        <v>0</v>
      </c>
      <c r="V333" t="s">
        <v>183</v>
      </c>
      <c r="W333" s="11" t="s">
        <v>125</v>
      </c>
      <c r="X333">
        <v>16</v>
      </c>
      <c r="Y333" t="s">
        <v>109</v>
      </c>
      <c r="Z333" t="s">
        <v>126</v>
      </c>
      <c r="AA333" s="1">
        <v>0</v>
      </c>
      <c r="AB333" s="1">
        <v>0</v>
      </c>
      <c r="AC333" t="s">
        <v>168</v>
      </c>
      <c r="AD333" s="1">
        <v>0</v>
      </c>
      <c r="AE333" s="1">
        <v>0</v>
      </c>
      <c r="AF333" s="1">
        <v>0</v>
      </c>
      <c r="AG333" s="1">
        <v>0</v>
      </c>
      <c r="AH333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8">
        <f t="shared" si="20"/>
        <v>-8.92</v>
      </c>
      <c r="AQ333" s="9">
        <f t="shared" si="21"/>
        <v>0</v>
      </c>
      <c r="AR333" s="3">
        <f t="shared" si="22"/>
        <v>-181.24</v>
      </c>
      <c r="AS333" s="10">
        <f t="shared" si="23"/>
        <v>-8.92</v>
      </c>
    </row>
    <row r="334" spans="1:45" x14ac:dyDescent="0.25">
      <c r="A334">
        <v>1</v>
      </c>
      <c r="B334" s="7">
        <v>43952</v>
      </c>
      <c r="C334" s="7">
        <v>44348</v>
      </c>
      <c r="D334">
        <v>201</v>
      </c>
      <c r="E334" s="7">
        <v>44256</v>
      </c>
      <c r="F334" s="13">
        <v>0</v>
      </c>
      <c r="G334" s="1">
        <v>0</v>
      </c>
      <c r="H334">
        <v>0.05</v>
      </c>
      <c r="I334" s="1">
        <v>0</v>
      </c>
      <c r="J334" s="1">
        <v>-190.16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-8.92</v>
      </c>
      <c r="U334" s="1">
        <v>0</v>
      </c>
      <c r="V334" t="s">
        <v>183</v>
      </c>
      <c r="W334" s="11" t="s">
        <v>125</v>
      </c>
      <c r="X334">
        <v>16</v>
      </c>
      <c r="Y334" t="s">
        <v>109</v>
      </c>
      <c r="Z334" t="s">
        <v>126</v>
      </c>
      <c r="AA334" s="1">
        <v>0</v>
      </c>
      <c r="AB334" s="1">
        <v>0</v>
      </c>
      <c r="AC334" t="s">
        <v>168</v>
      </c>
      <c r="AD334" s="1">
        <v>0</v>
      </c>
      <c r="AE334" s="1">
        <v>0</v>
      </c>
      <c r="AF334" s="1">
        <v>0</v>
      </c>
      <c r="AG334" s="1">
        <v>0</v>
      </c>
      <c r="AH334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8">
        <f t="shared" si="20"/>
        <v>-8.92</v>
      </c>
      <c r="AQ334" s="9">
        <f t="shared" si="21"/>
        <v>0</v>
      </c>
      <c r="AR334" s="3">
        <f t="shared" si="22"/>
        <v>-190.16</v>
      </c>
      <c r="AS334" s="10">
        <f t="shared" si="23"/>
        <v>-8.92</v>
      </c>
    </row>
    <row r="335" spans="1:45" x14ac:dyDescent="0.25">
      <c r="A335">
        <v>1</v>
      </c>
      <c r="B335" s="7">
        <v>43952</v>
      </c>
      <c r="C335" s="7">
        <v>44348</v>
      </c>
      <c r="D335">
        <v>201</v>
      </c>
      <c r="E335" s="7">
        <v>44287</v>
      </c>
      <c r="F335" s="13">
        <v>0</v>
      </c>
      <c r="G335" s="1">
        <v>0</v>
      </c>
      <c r="H335">
        <v>0.05</v>
      </c>
      <c r="I335" s="1">
        <v>0</v>
      </c>
      <c r="J335" s="1">
        <v>-199.08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-8.92</v>
      </c>
      <c r="U335" s="1">
        <v>0</v>
      </c>
      <c r="V335" t="s">
        <v>183</v>
      </c>
      <c r="W335" s="11" t="s">
        <v>125</v>
      </c>
      <c r="X335">
        <v>16</v>
      </c>
      <c r="Y335" t="s">
        <v>109</v>
      </c>
      <c r="Z335" t="s">
        <v>126</v>
      </c>
      <c r="AA335" s="1">
        <v>0</v>
      </c>
      <c r="AB335" s="1">
        <v>0</v>
      </c>
      <c r="AC335" t="s">
        <v>168</v>
      </c>
      <c r="AD335" s="1">
        <v>0</v>
      </c>
      <c r="AE335" s="1">
        <v>0</v>
      </c>
      <c r="AF335" s="1">
        <v>0</v>
      </c>
      <c r="AG335" s="1">
        <v>0</v>
      </c>
      <c r="AH335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8">
        <f t="shared" si="20"/>
        <v>-8.92</v>
      </c>
      <c r="AQ335" s="9">
        <f t="shared" si="21"/>
        <v>0</v>
      </c>
      <c r="AR335" s="3">
        <f t="shared" si="22"/>
        <v>-199.08</v>
      </c>
      <c r="AS335" s="10">
        <f t="shared" si="23"/>
        <v>-8.92</v>
      </c>
    </row>
    <row r="336" spans="1:45" x14ac:dyDescent="0.25">
      <c r="A336">
        <v>1</v>
      </c>
      <c r="B336" s="7">
        <v>43952</v>
      </c>
      <c r="C336" s="7">
        <v>44348</v>
      </c>
      <c r="D336">
        <v>201</v>
      </c>
      <c r="E336" s="7">
        <v>44317</v>
      </c>
      <c r="F336" s="13">
        <v>0</v>
      </c>
      <c r="G336" s="1">
        <v>0</v>
      </c>
      <c r="H336">
        <v>0.05</v>
      </c>
      <c r="I336" s="1">
        <v>0</v>
      </c>
      <c r="J336" s="1">
        <v>-208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-8.92</v>
      </c>
      <c r="U336" s="1">
        <v>0</v>
      </c>
      <c r="V336" t="s">
        <v>183</v>
      </c>
      <c r="W336" s="11" t="s">
        <v>125</v>
      </c>
      <c r="X336">
        <v>16</v>
      </c>
      <c r="Y336" t="s">
        <v>109</v>
      </c>
      <c r="Z336" t="s">
        <v>126</v>
      </c>
      <c r="AA336" s="1">
        <v>0</v>
      </c>
      <c r="AB336" s="1">
        <v>0</v>
      </c>
      <c r="AC336" t="s">
        <v>168</v>
      </c>
      <c r="AD336" s="1">
        <v>0</v>
      </c>
      <c r="AE336" s="1">
        <v>0</v>
      </c>
      <c r="AF336" s="1">
        <v>0</v>
      </c>
      <c r="AG336" s="1">
        <v>0</v>
      </c>
      <c r="AH336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8">
        <f t="shared" si="20"/>
        <v>-8.92</v>
      </c>
      <c r="AQ336" s="9">
        <f t="shared" si="21"/>
        <v>0</v>
      </c>
      <c r="AR336" s="3">
        <f t="shared" si="22"/>
        <v>-208</v>
      </c>
      <c r="AS336" s="10">
        <f t="shared" si="23"/>
        <v>-8.92</v>
      </c>
    </row>
    <row r="337" spans="1:45" x14ac:dyDescent="0.25">
      <c r="A337">
        <v>1</v>
      </c>
      <c r="B337" s="7">
        <v>43952</v>
      </c>
      <c r="C337" s="7">
        <v>44348</v>
      </c>
      <c r="D337">
        <v>201</v>
      </c>
      <c r="E337" s="7">
        <v>44348</v>
      </c>
      <c r="F337" s="13">
        <v>0</v>
      </c>
      <c r="G337" s="1">
        <v>0</v>
      </c>
      <c r="H337">
        <v>0.05</v>
      </c>
      <c r="I337" s="1">
        <v>0</v>
      </c>
      <c r="J337" s="1">
        <v>-216.92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-8.92</v>
      </c>
      <c r="U337" s="1">
        <v>0</v>
      </c>
      <c r="V337" t="s">
        <v>183</v>
      </c>
      <c r="W337" s="11" t="s">
        <v>125</v>
      </c>
      <c r="X337">
        <v>16</v>
      </c>
      <c r="Y337" t="s">
        <v>109</v>
      </c>
      <c r="Z337" t="s">
        <v>126</v>
      </c>
      <c r="AA337" s="1">
        <v>0</v>
      </c>
      <c r="AB337" s="1">
        <v>0</v>
      </c>
      <c r="AC337" t="s">
        <v>168</v>
      </c>
      <c r="AD337" s="1">
        <v>0</v>
      </c>
      <c r="AE337" s="1">
        <v>0</v>
      </c>
      <c r="AF337" s="1">
        <v>0</v>
      </c>
      <c r="AG337" s="1">
        <v>0</v>
      </c>
      <c r="AH337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8">
        <f t="shared" si="20"/>
        <v>-8.92</v>
      </c>
      <c r="AQ337" s="9">
        <f t="shared" si="21"/>
        <v>0</v>
      </c>
      <c r="AR337" s="3">
        <f t="shared" si="22"/>
        <v>-216.92</v>
      </c>
      <c r="AS337" s="10">
        <f t="shared" si="23"/>
        <v>-8.92</v>
      </c>
    </row>
    <row r="338" spans="1:45" x14ac:dyDescent="0.25">
      <c r="A338">
        <v>1</v>
      </c>
      <c r="B338" s="7">
        <v>43952</v>
      </c>
      <c r="C338" s="7">
        <v>44348</v>
      </c>
      <c r="D338">
        <v>202</v>
      </c>
      <c r="E338" s="7">
        <v>44197</v>
      </c>
      <c r="F338" s="13">
        <v>4546.18</v>
      </c>
      <c r="G338" s="1">
        <v>4546.18</v>
      </c>
      <c r="H338">
        <v>0.1</v>
      </c>
      <c r="I338" s="1">
        <v>37.880000000000003</v>
      </c>
      <c r="J338" s="1">
        <v>428.56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5.75</v>
      </c>
      <c r="U338" s="1">
        <v>0</v>
      </c>
      <c r="V338" t="s">
        <v>184</v>
      </c>
      <c r="W338" s="11" t="s">
        <v>134</v>
      </c>
      <c r="X338">
        <v>16</v>
      </c>
      <c r="Y338" t="s">
        <v>109</v>
      </c>
      <c r="Z338" t="s">
        <v>132</v>
      </c>
      <c r="AA338" s="1">
        <v>0</v>
      </c>
      <c r="AB338" s="1">
        <v>0</v>
      </c>
      <c r="AC338" t="s">
        <v>168</v>
      </c>
      <c r="AD338" s="1">
        <v>0</v>
      </c>
      <c r="AE338" s="1">
        <v>0</v>
      </c>
      <c r="AF338" s="1">
        <v>0</v>
      </c>
      <c r="AG338" s="1">
        <v>4546.18</v>
      </c>
      <c r="AH338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37.880000000000003</v>
      </c>
      <c r="AP338" s="8">
        <f t="shared" si="20"/>
        <v>43.63</v>
      </c>
      <c r="AQ338" s="9">
        <f t="shared" si="21"/>
        <v>0</v>
      </c>
      <c r="AR338" s="3">
        <f t="shared" si="22"/>
        <v>428.56</v>
      </c>
      <c r="AS338" s="10">
        <f t="shared" si="23"/>
        <v>43.63</v>
      </c>
    </row>
    <row r="339" spans="1:45" x14ac:dyDescent="0.25">
      <c r="A339">
        <v>1</v>
      </c>
      <c r="B339" s="7">
        <v>43952</v>
      </c>
      <c r="C339" s="7">
        <v>44348</v>
      </c>
      <c r="D339">
        <v>202</v>
      </c>
      <c r="E339" s="7">
        <v>44228</v>
      </c>
      <c r="F339" s="13">
        <v>4571.5200000000004</v>
      </c>
      <c r="G339" s="1">
        <v>4571.5200000000004</v>
      </c>
      <c r="H339">
        <v>0.1</v>
      </c>
      <c r="I339" s="1">
        <v>38.1</v>
      </c>
      <c r="J339" s="1">
        <v>472.41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5.75</v>
      </c>
      <c r="U339" s="1">
        <v>0</v>
      </c>
      <c r="V339" t="s">
        <v>184</v>
      </c>
      <c r="W339" s="11" t="s">
        <v>134</v>
      </c>
      <c r="X339">
        <v>16</v>
      </c>
      <c r="Y339" t="s">
        <v>109</v>
      </c>
      <c r="Z339" t="s">
        <v>132</v>
      </c>
      <c r="AA339" s="1">
        <v>0</v>
      </c>
      <c r="AB339" s="1">
        <v>0</v>
      </c>
      <c r="AC339" t="s">
        <v>168</v>
      </c>
      <c r="AD339" s="1">
        <v>0</v>
      </c>
      <c r="AE339" s="1">
        <v>0</v>
      </c>
      <c r="AF339" s="1">
        <v>0</v>
      </c>
      <c r="AG339" s="1">
        <v>4571.5200000000004</v>
      </c>
      <c r="AH339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38.1</v>
      </c>
      <c r="AP339" s="8">
        <f t="shared" si="20"/>
        <v>43.85</v>
      </c>
      <c r="AQ339" s="9">
        <f t="shared" si="21"/>
        <v>0</v>
      </c>
      <c r="AR339" s="3">
        <f t="shared" si="22"/>
        <v>472.41</v>
      </c>
      <c r="AS339" s="10">
        <f t="shared" si="23"/>
        <v>43.85</v>
      </c>
    </row>
    <row r="340" spans="1:45" x14ac:dyDescent="0.25">
      <c r="A340">
        <v>1</v>
      </c>
      <c r="B340" s="7">
        <v>43952</v>
      </c>
      <c r="C340" s="7">
        <v>44348</v>
      </c>
      <c r="D340">
        <v>202</v>
      </c>
      <c r="E340" s="7">
        <v>44256</v>
      </c>
      <c r="F340" s="13">
        <v>4578.4399999999996</v>
      </c>
      <c r="G340" s="1">
        <v>4578.4399999999996</v>
      </c>
      <c r="H340">
        <v>0.1</v>
      </c>
      <c r="I340" s="1">
        <v>38.15</v>
      </c>
      <c r="J340" s="1">
        <v>516.30999999999995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5.75</v>
      </c>
      <c r="U340" s="1">
        <v>0</v>
      </c>
      <c r="V340" t="s">
        <v>184</v>
      </c>
      <c r="W340" s="11" t="s">
        <v>134</v>
      </c>
      <c r="X340">
        <v>16</v>
      </c>
      <c r="Y340" t="s">
        <v>109</v>
      </c>
      <c r="Z340" t="s">
        <v>132</v>
      </c>
      <c r="AA340" s="1">
        <v>0</v>
      </c>
      <c r="AB340" s="1">
        <v>0</v>
      </c>
      <c r="AC340" t="s">
        <v>168</v>
      </c>
      <c r="AD340" s="1">
        <v>0</v>
      </c>
      <c r="AE340" s="1">
        <v>0</v>
      </c>
      <c r="AF340" s="1">
        <v>0</v>
      </c>
      <c r="AG340" s="1">
        <v>4578.4399999999996</v>
      </c>
      <c r="AH340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38.15</v>
      </c>
      <c r="AP340" s="8">
        <f t="shared" si="20"/>
        <v>43.9</v>
      </c>
      <c r="AQ340" s="9">
        <f t="shared" si="21"/>
        <v>0</v>
      </c>
      <c r="AR340" s="3">
        <f t="shared" si="22"/>
        <v>516.30999999999995</v>
      </c>
      <c r="AS340" s="10">
        <f t="shared" si="23"/>
        <v>43.9</v>
      </c>
    </row>
    <row r="341" spans="1:45" x14ac:dyDescent="0.25">
      <c r="A341">
        <v>1</v>
      </c>
      <c r="B341" s="7">
        <v>43952</v>
      </c>
      <c r="C341" s="7">
        <v>44348</v>
      </c>
      <c r="D341">
        <v>202</v>
      </c>
      <c r="E341" s="7">
        <v>44287</v>
      </c>
      <c r="F341" s="13">
        <v>4656.8599999999997</v>
      </c>
      <c r="G341" s="1">
        <v>4656.8599999999997</v>
      </c>
      <c r="H341">
        <v>0.1</v>
      </c>
      <c r="I341" s="1">
        <v>38.81</v>
      </c>
      <c r="J341" s="1">
        <v>560.87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5.75</v>
      </c>
      <c r="U341" s="1">
        <v>0</v>
      </c>
      <c r="V341" t="s">
        <v>184</v>
      </c>
      <c r="W341" s="11" t="s">
        <v>134</v>
      </c>
      <c r="X341">
        <v>16</v>
      </c>
      <c r="Y341" t="s">
        <v>109</v>
      </c>
      <c r="Z341" t="s">
        <v>132</v>
      </c>
      <c r="AA341" s="1">
        <v>0</v>
      </c>
      <c r="AB341" s="1">
        <v>0</v>
      </c>
      <c r="AC341" t="s">
        <v>168</v>
      </c>
      <c r="AD341" s="1">
        <v>0</v>
      </c>
      <c r="AE341" s="1">
        <v>0</v>
      </c>
      <c r="AF341" s="1">
        <v>0</v>
      </c>
      <c r="AG341" s="1">
        <v>4656.8599999999997</v>
      </c>
      <c r="AH34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38.81</v>
      </c>
      <c r="AP341" s="8">
        <f t="shared" si="20"/>
        <v>44.56</v>
      </c>
      <c r="AQ341" s="9">
        <f t="shared" si="21"/>
        <v>0</v>
      </c>
      <c r="AR341" s="3">
        <f t="shared" si="22"/>
        <v>560.87</v>
      </c>
      <c r="AS341" s="10">
        <f t="shared" si="23"/>
        <v>44.56</v>
      </c>
    </row>
    <row r="342" spans="1:45" x14ac:dyDescent="0.25">
      <c r="A342">
        <v>1</v>
      </c>
      <c r="B342" s="7">
        <v>43952</v>
      </c>
      <c r="C342" s="7">
        <v>44348</v>
      </c>
      <c r="D342">
        <v>202</v>
      </c>
      <c r="E342" s="7">
        <v>44317</v>
      </c>
      <c r="F342" s="13">
        <v>4666.91</v>
      </c>
      <c r="G342" s="1">
        <v>4666.91</v>
      </c>
      <c r="H342">
        <v>0.1</v>
      </c>
      <c r="I342" s="1">
        <v>38.89</v>
      </c>
      <c r="J342" s="1">
        <v>605.51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5.75</v>
      </c>
      <c r="U342" s="1">
        <v>0</v>
      </c>
      <c r="V342" t="s">
        <v>184</v>
      </c>
      <c r="W342" s="11" t="s">
        <v>134</v>
      </c>
      <c r="X342">
        <v>16</v>
      </c>
      <c r="Y342" t="s">
        <v>109</v>
      </c>
      <c r="Z342" t="s">
        <v>132</v>
      </c>
      <c r="AA342" s="1">
        <v>0</v>
      </c>
      <c r="AB342" s="1">
        <v>0</v>
      </c>
      <c r="AC342" t="s">
        <v>168</v>
      </c>
      <c r="AD342" s="1">
        <v>0</v>
      </c>
      <c r="AE342" s="1">
        <v>0</v>
      </c>
      <c r="AF342" s="1">
        <v>0</v>
      </c>
      <c r="AG342" s="1">
        <v>4666.91</v>
      </c>
      <c r="AH342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38.89</v>
      </c>
      <c r="AP342" s="8">
        <f t="shared" si="20"/>
        <v>44.64</v>
      </c>
      <c r="AQ342" s="9">
        <f t="shared" si="21"/>
        <v>0</v>
      </c>
      <c r="AR342" s="3">
        <f t="shared" si="22"/>
        <v>605.51</v>
      </c>
      <c r="AS342" s="10">
        <f t="shared" si="23"/>
        <v>44.64</v>
      </c>
    </row>
    <row r="343" spans="1:45" x14ac:dyDescent="0.25">
      <c r="A343">
        <v>1</v>
      </c>
      <c r="B343" s="7">
        <v>43952</v>
      </c>
      <c r="C343" s="7">
        <v>44348</v>
      </c>
      <c r="D343">
        <v>202</v>
      </c>
      <c r="E343" s="7">
        <v>44348</v>
      </c>
      <c r="F343" s="13">
        <v>4684.4799999999996</v>
      </c>
      <c r="G343" s="1">
        <v>4684.4799999999996</v>
      </c>
      <c r="H343">
        <v>0.1</v>
      </c>
      <c r="I343" s="1">
        <v>39.04</v>
      </c>
      <c r="J343" s="1">
        <v>650.29999999999995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5.75</v>
      </c>
      <c r="U343" s="1">
        <v>0</v>
      </c>
      <c r="V343" t="s">
        <v>184</v>
      </c>
      <c r="W343" s="11" t="s">
        <v>134</v>
      </c>
      <c r="X343">
        <v>16</v>
      </c>
      <c r="Y343" t="s">
        <v>109</v>
      </c>
      <c r="Z343" t="s">
        <v>132</v>
      </c>
      <c r="AA343" s="1">
        <v>0</v>
      </c>
      <c r="AB343" s="1">
        <v>0</v>
      </c>
      <c r="AC343" t="s">
        <v>168</v>
      </c>
      <c r="AD343" s="1">
        <v>0</v>
      </c>
      <c r="AE343" s="1">
        <v>0</v>
      </c>
      <c r="AF343" s="1">
        <v>0</v>
      </c>
      <c r="AG343" s="1">
        <v>4684.4799999999996</v>
      </c>
      <c r="AH343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39.04</v>
      </c>
      <c r="AP343" s="8">
        <f t="shared" si="20"/>
        <v>44.79</v>
      </c>
      <c r="AQ343" s="9">
        <f t="shared" si="21"/>
        <v>0</v>
      </c>
      <c r="AR343" s="3">
        <f t="shared" si="22"/>
        <v>650.29999999999995</v>
      </c>
      <c r="AS343" s="10">
        <f t="shared" si="23"/>
        <v>44.79</v>
      </c>
    </row>
    <row r="344" spans="1:45" x14ac:dyDescent="0.25">
      <c r="A344">
        <v>1</v>
      </c>
      <c r="B344" s="7">
        <v>43952</v>
      </c>
      <c r="C344" s="7">
        <v>44348</v>
      </c>
      <c r="D344">
        <v>519</v>
      </c>
      <c r="E344" s="7">
        <v>44197</v>
      </c>
      <c r="F344" s="13">
        <v>28000</v>
      </c>
      <c r="G344" s="1">
        <v>28000</v>
      </c>
      <c r="H344">
        <v>8.4000000000000005E-2</v>
      </c>
      <c r="I344" s="1">
        <v>196</v>
      </c>
      <c r="J344" s="1">
        <v>28000</v>
      </c>
      <c r="K344" s="1">
        <v>0</v>
      </c>
      <c r="L344" s="1">
        <v>0</v>
      </c>
      <c r="M344" s="1">
        <v>-196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t="s">
        <v>185</v>
      </c>
      <c r="W344" s="11" t="s">
        <v>139</v>
      </c>
      <c r="X344">
        <v>16</v>
      </c>
      <c r="Y344" t="s">
        <v>109</v>
      </c>
      <c r="Z344" t="s">
        <v>140</v>
      </c>
      <c r="AA344" s="1">
        <v>0</v>
      </c>
      <c r="AB344" s="1">
        <v>0</v>
      </c>
      <c r="AC344" t="s">
        <v>168</v>
      </c>
      <c r="AD344" s="1">
        <v>0</v>
      </c>
      <c r="AE344" s="1">
        <v>0</v>
      </c>
      <c r="AF344" s="1">
        <v>0</v>
      </c>
      <c r="AG344" s="1">
        <v>28000</v>
      </c>
      <c r="AH344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8">
        <f t="shared" si="20"/>
        <v>0</v>
      </c>
      <c r="AQ344" s="9">
        <f t="shared" si="21"/>
        <v>0</v>
      </c>
      <c r="AR344" s="3">
        <f t="shared" si="22"/>
        <v>28000</v>
      </c>
      <c r="AS344" s="10">
        <f t="shared" si="23"/>
        <v>0</v>
      </c>
    </row>
    <row r="345" spans="1:45" x14ac:dyDescent="0.25">
      <c r="A345">
        <v>1</v>
      </c>
      <c r="B345" s="7">
        <v>43952</v>
      </c>
      <c r="C345" s="7">
        <v>44348</v>
      </c>
      <c r="D345">
        <v>519</v>
      </c>
      <c r="E345" s="7">
        <v>44228</v>
      </c>
      <c r="F345" s="13">
        <v>28000</v>
      </c>
      <c r="G345" s="1">
        <v>28000</v>
      </c>
      <c r="H345">
        <v>8.4000000000000005E-2</v>
      </c>
      <c r="I345" s="1">
        <v>196</v>
      </c>
      <c r="J345" s="1">
        <v>28000</v>
      </c>
      <c r="K345" s="1">
        <v>0</v>
      </c>
      <c r="L345" s="1">
        <v>0</v>
      </c>
      <c r="M345" s="1">
        <v>-196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t="s">
        <v>185</v>
      </c>
      <c r="W345" s="11" t="s">
        <v>139</v>
      </c>
      <c r="X345">
        <v>16</v>
      </c>
      <c r="Y345" t="s">
        <v>109</v>
      </c>
      <c r="Z345" t="s">
        <v>140</v>
      </c>
      <c r="AA345" s="1">
        <v>0</v>
      </c>
      <c r="AB345" s="1">
        <v>0</v>
      </c>
      <c r="AC345" t="s">
        <v>168</v>
      </c>
      <c r="AD345" s="1">
        <v>0</v>
      </c>
      <c r="AE345" s="1">
        <v>0</v>
      </c>
      <c r="AF345" s="1">
        <v>0</v>
      </c>
      <c r="AG345" s="1">
        <v>28000</v>
      </c>
      <c r="AH345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8">
        <f t="shared" si="20"/>
        <v>0</v>
      </c>
      <c r="AQ345" s="9">
        <f t="shared" si="21"/>
        <v>0</v>
      </c>
      <c r="AR345" s="3">
        <f t="shared" si="22"/>
        <v>28000</v>
      </c>
      <c r="AS345" s="10">
        <f t="shared" si="23"/>
        <v>0</v>
      </c>
    </row>
    <row r="346" spans="1:45" x14ac:dyDescent="0.25">
      <c r="A346">
        <v>1</v>
      </c>
      <c r="B346" s="7">
        <v>43952</v>
      </c>
      <c r="C346" s="7">
        <v>44348</v>
      </c>
      <c r="D346">
        <v>519</v>
      </c>
      <c r="E346" s="7">
        <v>44256</v>
      </c>
      <c r="F346" s="13">
        <v>28000</v>
      </c>
      <c r="G346" s="1">
        <v>28000</v>
      </c>
      <c r="H346">
        <v>8.4000000000000005E-2</v>
      </c>
      <c r="I346" s="1">
        <v>196</v>
      </c>
      <c r="J346" s="1">
        <v>28000</v>
      </c>
      <c r="K346" s="1">
        <v>0</v>
      </c>
      <c r="L346" s="1">
        <v>0</v>
      </c>
      <c r="M346" s="1">
        <v>-196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t="s">
        <v>185</v>
      </c>
      <c r="W346" s="11" t="s">
        <v>139</v>
      </c>
      <c r="X346">
        <v>16</v>
      </c>
      <c r="Y346" t="s">
        <v>109</v>
      </c>
      <c r="Z346" t="s">
        <v>140</v>
      </c>
      <c r="AA346" s="1">
        <v>0</v>
      </c>
      <c r="AB346" s="1">
        <v>0</v>
      </c>
      <c r="AC346" t="s">
        <v>168</v>
      </c>
      <c r="AD346" s="1">
        <v>0</v>
      </c>
      <c r="AE346" s="1">
        <v>0</v>
      </c>
      <c r="AF346" s="1">
        <v>0</v>
      </c>
      <c r="AG346" s="1">
        <v>28000</v>
      </c>
      <c r="AH346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8">
        <f t="shared" si="20"/>
        <v>0</v>
      </c>
      <c r="AQ346" s="9">
        <f t="shared" si="21"/>
        <v>0</v>
      </c>
      <c r="AR346" s="3">
        <f t="shared" si="22"/>
        <v>28000</v>
      </c>
      <c r="AS346" s="10">
        <f t="shared" si="23"/>
        <v>0</v>
      </c>
    </row>
    <row r="347" spans="1:45" x14ac:dyDescent="0.25">
      <c r="A347">
        <v>1</v>
      </c>
      <c r="B347" s="7">
        <v>43952</v>
      </c>
      <c r="C347" s="7">
        <v>44348</v>
      </c>
      <c r="D347">
        <v>519</v>
      </c>
      <c r="E347" s="7">
        <v>44287</v>
      </c>
      <c r="F347" s="13">
        <v>28000</v>
      </c>
      <c r="G347" s="1">
        <v>28000</v>
      </c>
      <c r="H347">
        <v>8.4000000000000005E-2</v>
      </c>
      <c r="I347" s="1">
        <v>196</v>
      </c>
      <c r="J347" s="1">
        <v>28000</v>
      </c>
      <c r="K347" s="1">
        <v>0</v>
      </c>
      <c r="L347" s="1">
        <v>0</v>
      </c>
      <c r="M347" s="1">
        <v>-196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t="s">
        <v>185</v>
      </c>
      <c r="W347" s="11" t="s">
        <v>139</v>
      </c>
      <c r="X347">
        <v>16</v>
      </c>
      <c r="Y347" t="s">
        <v>109</v>
      </c>
      <c r="Z347" t="s">
        <v>140</v>
      </c>
      <c r="AA347" s="1">
        <v>0</v>
      </c>
      <c r="AB347" s="1">
        <v>0</v>
      </c>
      <c r="AC347" t="s">
        <v>168</v>
      </c>
      <c r="AD347" s="1">
        <v>0</v>
      </c>
      <c r="AE347" s="1">
        <v>0</v>
      </c>
      <c r="AF347" s="1">
        <v>0</v>
      </c>
      <c r="AG347" s="1">
        <v>28000</v>
      </c>
      <c r="AH347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8">
        <f t="shared" si="20"/>
        <v>0</v>
      </c>
      <c r="AQ347" s="9">
        <f t="shared" si="21"/>
        <v>0</v>
      </c>
      <c r="AR347" s="3">
        <f t="shared" si="22"/>
        <v>28000</v>
      </c>
      <c r="AS347" s="10">
        <f t="shared" si="23"/>
        <v>0</v>
      </c>
    </row>
    <row r="348" spans="1:45" x14ac:dyDescent="0.25">
      <c r="A348">
        <v>1</v>
      </c>
      <c r="B348" s="7">
        <v>43952</v>
      </c>
      <c r="C348" s="7">
        <v>44348</v>
      </c>
      <c r="D348">
        <v>519</v>
      </c>
      <c r="E348" s="7">
        <v>44317</v>
      </c>
      <c r="F348" s="13">
        <v>28000</v>
      </c>
      <c r="G348" s="1">
        <v>28000</v>
      </c>
      <c r="H348">
        <v>8.4000000000000005E-2</v>
      </c>
      <c r="I348" s="1">
        <v>196</v>
      </c>
      <c r="J348" s="1">
        <v>28000</v>
      </c>
      <c r="K348" s="1">
        <v>0</v>
      </c>
      <c r="L348" s="1">
        <v>0</v>
      </c>
      <c r="M348" s="1">
        <v>-196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t="s">
        <v>185</v>
      </c>
      <c r="W348" s="11" t="s">
        <v>139</v>
      </c>
      <c r="X348">
        <v>16</v>
      </c>
      <c r="Y348" t="s">
        <v>109</v>
      </c>
      <c r="Z348" t="s">
        <v>140</v>
      </c>
      <c r="AA348" s="1">
        <v>0</v>
      </c>
      <c r="AB348" s="1">
        <v>0</v>
      </c>
      <c r="AC348" t="s">
        <v>168</v>
      </c>
      <c r="AD348" s="1">
        <v>0</v>
      </c>
      <c r="AE348" s="1">
        <v>0</v>
      </c>
      <c r="AF348" s="1">
        <v>0</v>
      </c>
      <c r="AG348" s="1">
        <v>28000</v>
      </c>
      <c r="AH348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8">
        <f t="shared" si="20"/>
        <v>0</v>
      </c>
      <c r="AQ348" s="9">
        <f t="shared" si="21"/>
        <v>0</v>
      </c>
      <c r="AR348" s="3">
        <f t="shared" si="22"/>
        <v>28000</v>
      </c>
      <c r="AS348" s="10">
        <f t="shared" si="23"/>
        <v>0</v>
      </c>
    </row>
    <row r="349" spans="1:45" x14ac:dyDescent="0.25">
      <c r="A349">
        <v>1</v>
      </c>
      <c r="B349" s="7">
        <v>43952</v>
      </c>
      <c r="C349" s="7">
        <v>44348</v>
      </c>
      <c r="D349">
        <v>519</v>
      </c>
      <c r="E349" s="7">
        <v>44348</v>
      </c>
      <c r="F349" s="13">
        <v>28000</v>
      </c>
      <c r="G349" s="1">
        <v>28000</v>
      </c>
      <c r="H349">
        <v>8.4000000000000005E-2</v>
      </c>
      <c r="I349" s="1">
        <v>196</v>
      </c>
      <c r="J349" s="1">
        <v>28000</v>
      </c>
      <c r="K349" s="1">
        <v>0</v>
      </c>
      <c r="L349" s="1">
        <v>0</v>
      </c>
      <c r="M349" s="1">
        <v>-196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t="s">
        <v>185</v>
      </c>
      <c r="W349" s="11" t="s">
        <v>139</v>
      </c>
      <c r="X349">
        <v>16</v>
      </c>
      <c r="Y349" t="s">
        <v>109</v>
      </c>
      <c r="Z349" t="s">
        <v>140</v>
      </c>
      <c r="AA349" s="1">
        <v>0</v>
      </c>
      <c r="AB349" s="1">
        <v>0</v>
      </c>
      <c r="AC349" t="s">
        <v>168</v>
      </c>
      <c r="AD349" s="1">
        <v>0</v>
      </c>
      <c r="AE349" s="1">
        <v>0</v>
      </c>
      <c r="AF349" s="1">
        <v>0</v>
      </c>
      <c r="AG349" s="1">
        <v>28000</v>
      </c>
      <c r="AH349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8">
        <f t="shared" si="20"/>
        <v>0</v>
      </c>
      <c r="AQ349" s="9">
        <f t="shared" si="21"/>
        <v>0</v>
      </c>
      <c r="AR349" s="3">
        <f t="shared" si="22"/>
        <v>28000</v>
      </c>
      <c r="AS349" s="10">
        <f t="shared" si="23"/>
        <v>0</v>
      </c>
    </row>
    <row r="350" spans="1:45" x14ac:dyDescent="0.25">
      <c r="A350">
        <v>1</v>
      </c>
      <c r="B350" s="7">
        <v>43952</v>
      </c>
      <c r="C350" s="7">
        <v>44348</v>
      </c>
      <c r="D350">
        <v>203</v>
      </c>
      <c r="E350" s="7">
        <v>44197</v>
      </c>
      <c r="F350" s="13">
        <v>0</v>
      </c>
      <c r="G350" s="1">
        <v>0</v>
      </c>
      <c r="H350">
        <v>0.17399999999999999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t="s">
        <v>186</v>
      </c>
      <c r="W350" s="11" t="s">
        <v>145</v>
      </c>
      <c r="X350">
        <v>16</v>
      </c>
      <c r="Y350" t="s">
        <v>109</v>
      </c>
      <c r="Z350" t="s">
        <v>146</v>
      </c>
      <c r="AA350" s="1">
        <v>0</v>
      </c>
      <c r="AB350" s="1">
        <v>0</v>
      </c>
      <c r="AC350" t="s">
        <v>168</v>
      </c>
      <c r="AD350" s="1">
        <v>0</v>
      </c>
      <c r="AE350" s="1">
        <v>0</v>
      </c>
      <c r="AF350" s="1">
        <v>0</v>
      </c>
      <c r="AG350" s="1">
        <v>0</v>
      </c>
      <c r="AH350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8">
        <f t="shared" si="20"/>
        <v>0</v>
      </c>
      <c r="AQ350" s="9">
        <f t="shared" si="21"/>
        <v>0</v>
      </c>
      <c r="AR350" s="3">
        <f t="shared" si="22"/>
        <v>0</v>
      </c>
      <c r="AS350" s="10">
        <f t="shared" si="23"/>
        <v>0</v>
      </c>
    </row>
    <row r="351" spans="1:45" x14ac:dyDescent="0.25">
      <c r="A351">
        <v>1</v>
      </c>
      <c r="B351" s="7">
        <v>43952</v>
      </c>
      <c r="C351" s="7">
        <v>44348</v>
      </c>
      <c r="D351">
        <v>203</v>
      </c>
      <c r="E351" s="7">
        <v>44228</v>
      </c>
      <c r="F351" s="13">
        <v>0</v>
      </c>
      <c r="G351" s="1">
        <v>0</v>
      </c>
      <c r="H351">
        <v>0.17399999999999999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t="s">
        <v>186</v>
      </c>
      <c r="W351" s="11" t="s">
        <v>145</v>
      </c>
      <c r="X351">
        <v>16</v>
      </c>
      <c r="Y351" t="s">
        <v>109</v>
      </c>
      <c r="Z351" t="s">
        <v>146</v>
      </c>
      <c r="AA351" s="1">
        <v>0</v>
      </c>
      <c r="AB351" s="1">
        <v>0</v>
      </c>
      <c r="AC351" t="s">
        <v>168</v>
      </c>
      <c r="AD351" s="1">
        <v>0</v>
      </c>
      <c r="AE351" s="1">
        <v>0</v>
      </c>
      <c r="AF351" s="1">
        <v>0</v>
      </c>
      <c r="AG351" s="1">
        <v>0</v>
      </c>
      <c r="AH35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8">
        <f t="shared" si="20"/>
        <v>0</v>
      </c>
      <c r="AQ351" s="9">
        <f t="shared" si="21"/>
        <v>0</v>
      </c>
      <c r="AR351" s="3">
        <f t="shared" si="22"/>
        <v>0</v>
      </c>
      <c r="AS351" s="10">
        <f t="shared" si="23"/>
        <v>0</v>
      </c>
    </row>
    <row r="352" spans="1:45" x14ac:dyDescent="0.25">
      <c r="A352">
        <v>1</v>
      </c>
      <c r="B352" s="7">
        <v>43952</v>
      </c>
      <c r="C352" s="7">
        <v>44348</v>
      </c>
      <c r="D352">
        <v>203</v>
      </c>
      <c r="E352" s="7">
        <v>44256</v>
      </c>
      <c r="F352" s="13">
        <v>0</v>
      </c>
      <c r="G352" s="1">
        <v>0</v>
      </c>
      <c r="H352">
        <v>0.17399999999999999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t="s">
        <v>186</v>
      </c>
      <c r="W352" s="11" t="s">
        <v>145</v>
      </c>
      <c r="X352">
        <v>16</v>
      </c>
      <c r="Y352" t="s">
        <v>109</v>
      </c>
      <c r="Z352" t="s">
        <v>146</v>
      </c>
      <c r="AA352" s="1">
        <v>0</v>
      </c>
      <c r="AB352" s="1">
        <v>0</v>
      </c>
      <c r="AC352" t="s">
        <v>168</v>
      </c>
      <c r="AD352" s="1">
        <v>0</v>
      </c>
      <c r="AE352" s="1">
        <v>0</v>
      </c>
      <c r="AF352" s="1">
        <v>0</v>
      </c>
      <c r="AG352" s="1">
        <v>0</v>
      </c>
      <c r="AH352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8">
        <f t="shared" si="20"/>
        <v>0</v>
      </c>
      <c r="AQ352" s="9">
        <f t="shared" si="21"/>
        <v>0</v>
      </c>
      <c r="AR352" s="3">
        <f t="shared" si="22"/>
        <v>0</v>
      </c>
      <c r="AS352" s="10">
        <f t="shared" si="23"/>
        <v>0</v>
      </c>
    </row>
    <row r="353" spans="1:45" x14ac:dyDescent="0.25">
      <c r="A353">
        <v>1</v>
      </c>
      <c r="B353" s="7">
        <v>43952</v>
      </c>
      <c r="C353" s="7">
        <v>44348</v>
      </c>
      <c r="D353">
        <v>203</v>
      </c>
      <c r="E353" s="7">
        <v>44287</v>
      </c>
      <c r="F353" s="13">
        <v>0</v>
      </c>
      <c r="G353" s="1">
        <v>0</v>
      </c>
      <c r="H353">
        <v>0.17399999999999999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t="s">
        <v>186</v>
      </c>
      <c r="W353" s="11" t="s">
        <v>145</v>
      </c>
      <c r="X353">
        <v>16</v>
      </c>
      <c r="Y353" t="s">
        <v>109</v>
      </c>
      <c r="Z353" t="s">
        <v>146</v>
      </c>
      <c r="AA353" s="1">
        <v>0</v>
      </c>
      <c r="AB353" s="1">
        <v>0</v>
      </c>
      <c r="AC353" t="s">
        <v>168</v>
      </c>
      <c r="AD353" s="1">
        <v>0</v>
      </c>
      <c r="AE353" s="1">
        <v>0</v>
      </c>
      <c r="AF353" s="1">
        <v>0</v>
      </c>
      <c r="AG353" s="1">
        <v>0</v>
      </c>
      <c r="AH353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8">
        <f t="shared" si="20"/>
        <v>0</v>
      </c>
      <c r="AQ353" s="9">
        <f t="shared" si="21"/>
        <v>0</v>
      </c>
      <c r="AR353" s="3">
        <f t="shared" si="22"/>
        <v>0</v>
      </c>
      <c r="AS353" s="10">
        <f t="shared" si="23"/>
        <v>0</v>
      </c>
    </row>
    <row r="354" spans="1:45" x14ac:dyDescent="0.25">
      <c r="A354">
        <v>1</v>
      </c>
      <c r="B354" s="7">
        <v>43952</v>
      </c>
      <c r="C354" s="7">
        <v>44348</v>
      </c>
      <c r="D354">
        <v>203</v>
      </c>
      <c r="E354" s="7">
        <v>44317</v>
      </c>
      <c r="F354" s="13">
        <v>0</v>
      </c>
      <c r="G354" s="1">
        <v>0</v>
      </c>
      <c r="H354">
        <v>0.17399999999999999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t="s">
        <v>186</v>
      </c>
      <c r="W354" s="11" t="s">
        <v>145</v>
      </c>
      <c r="X354">
        <v>16</v>
      </c>
      <c r="Y354" t="s">
        <v>109</v>
      </c>
      <c r="Z354" t="s">
        <v>146</v>
      </c>
      <c r="AA354" s="1">
        <v>0</v>
      </c>
      <c r="AB354" s="1">
        <v>0</v>
      </c>
      <c r="AC354" t="s">
        <v>168</v>
      </c>
      <c r="AD354" s="1">
        <v>0</v>
      </c>
      <c r="AE354" s="1">
        <v>0</v>
      </c>
      <c r="AF354" s="1">
        <v>0</v>
      </c>
      <c r="AG354" s="1">
        <v>0</v>
      </c>
      <c r="AH354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8">
        <f t="shared" si="20"/>
        <v>0</v>
      </c>
      <c r="AQ354" s="9">
        <f t="shared" si="21"/>
        <v>0</v>
      </c>
      <c r="AR354" s="3">
        <f t="shared" si="22"/>
        <v>0</v>
      </c>
      <c r="AS354" s="10">
        <f t="shared" si="23"/>
        <v>0</v>
      </c>
    </row>
    <row r="355" spans="1:45" x14ac:dyDescent="0.25">
      <c r="A355">
        <v>1</v>
      </c>
      <c r="B355" s="7">
        <v>43952</v>
      </c>
      <c r="C355" s="7">
        <v>44348</v>
      </c>
      <c r="D355">
        <v>203</v>
      </c>
      <c r="E355" s="7">
        <v>44348</v>
      </c>
      <c r="F355" s="13">
        <v>0</v>
      </c>
      <c r="G355" s="1">
        <v>0</v>
      </c>
      <c r="H355">
        <v>0.17399999999999999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t="s">
        <v>186</v>
      </c>
      <c r="W355" s="11" t="s">
        <v>145</v>
      </c>
      <c r="X355">
        <v>16</v>
      </c>
      <c r="Y355" t="s">
        <v>109</v>
      </c>
      <c r="Z355" t="s">
        <v>146</v>
      </c>
      <c r="AA355" s="1">
        <v>0</v>
      </c>
      <c r="AB355" s="1">
        <v>0</v>
      </c>
      <c r="AC355" t="s">
        <v>168</v>
      </c>
      <c r="AD355" s="1">
        <v>0</v>
      </c>
      <c r="AE355" s="1">
        <v>0</v>
      </c>
      <c r="AF355" s="1">
        <v>0</v>
      </c>
      <c r="AG355" s="1">
        <v>0</v>
      </c>
      <c r="AH355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8">
        <f t="shared" si="20"/>
        <v>0</v>
      </c>
      <c r="AQ355" s="9">
        <f t="shared" si="21"/>
        <v>0</v>
      </c>
      <c r="AR355" s="3">
        <f t="shared" si="22"/>
        <v>0</v>
      </c>
      <c r="AS355" s="10">
        <f t="shared" si="23"/>
        <v>0</v>
      </c>
    </row>
    <row r="356" spans="1:45" x14ac:dyDescent="0.25">
      <c r="A356">
        <v>1</v>
      </c>
      <c r="B356" s="7">
        <v>43952</v>
      </c>
      <c r="C356" s="7">
        <v>44348</v>
      </c>
      <c r="D356">
        <v>189</v>
      </c>
      <c r="E356" s="7">
        <v>44197</v>
      </c>
      <c r="F356" s="13">
        <v>0</v>
      </c>
      <c r="G356" s="1">
        <v>0</v>
      </c>
      <c r="H356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t="s">
        <v>187</v>
      </c>
      <c r="W356" s="11" t="s">
        <v>188</v>
      </c>
      <c r="X356">
        <v>18</v>
      </c>
      <c r="Y356" t="s">
        <v>165</v>
      </c>
      <c r="Z356" t="s">
        <v>189</v>
      </c>
      <c r="AA356" s="1">
        <v>0</v>
      </c>
      <c r="AB356" s="1">
        <v>0</v>
      </c>
      <c r="AC356" t="s">
        <v>168</v>
      </c>
      <c r="AD356" s="1">
        <v>0</v>
      </c>
      <c r="AE356" s="1">
        <v>0</v>
      </c>
      <c r="AF356" s="1">
        <v>0</v>
      </c>
      <c r="AG356" s="1">
        <v>0</v>
      </c>
      <c r="AH356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8">
        <f t="shared" si="20"/>
        <v>0</v>
      </c>
      <c r="AQ356" s="9">
        <f t="shared" si="21"/>
        <v>0</v>
      </c>
      <c r="AR356" s="3">
        <f t="shared" si="22"/>
        <v>0</v>
      </c>
      <c r="AS356" s="10">
        <f t="shared" si="23"/>
        <v>0</v>
      </c>
    </row>
    <row r="357" spans="1:45" x14ac:dyDescent="0.25">
      <c r="A357">
        <v>1</v>
      </c>
      <c r="B357" s="7">
        <v>43952</v>
      </c>
      <c r="C357" s="7">
        <v>44348</v>
      </c>
      <c r="D357">
        <v>189</v>
      </c>
      <c r="E357" s="7">
        <v>44228</v>
      </c>
      <c r="F357" s="13">
        <v>0</v>
      </c>
      <c r="G357" s="1">
        <v>0</v>
      </c>
      <c r="H357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t="s">
        <v>187</v>
      </c>
      <c r="W357" s="11" t="s">
        <v>188</v>
      </c>
      <c r="X357">
        <v>18</v>
      </c>
      <c r="Y357" t="s">
        <v>165</v>
      </c>
      <c r="Z357" t="s">
        <v>189</v>
      </c>
      <c r="AA357" s="1">
        <v>0</v>
      </c>
      <c r="AB357" s="1">
        <v>0</v>
      </c>
      <c r="AC357" t="s">
        <v>168</v>
      </c>
      <c r="AD357" s="1">
        <v>0</v>
      </c>
      <c r="AE357" s="1">
        <v>0</v>
      </c>
      <c r="AF357" s="1">
        <v>0</v>
      </c>
      <c r="AG357" s="1">
        <v>0</v>
      </c>
      <c r="AH357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8">
        <f t="shared" si="20"/>
        <v>0</v>
      </c>
      <c r="AQ357" s="9">
        <f t="shared" si="21"/>
        <v>0</v>
      </c>
      <c r="AR357" s="3">
        <f t="shared" si="22"/>
        <v>0</v>
      </c>
      <c r="AS357" s="10">
        <f t="shared" si="23"/>
        <v>0</v>
      </c>
    </row>
    <row r="358" spans="1:45" x14ac:dyDescent="0.25">
      <c r="A358">
        <v>1</v>
      </c>
      <c r="B358" s="7">
        <v>43952</v>
      </c>
      <c r="C358" s="7">
        <v>44348</v>
      </c>
      <c r="D358">
        <v>189</v>
      </c>
      <c r="E358" s="7">
        <v>44256</v>
      </c>
      <c r="F358" s="13">
        <v>0</v>
      </c>
      <c r="G358" s="1">
        <v>0</v>
      </c>
      <c r="H358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t="s">
        <v>187</v>
      </c>
      <c r="W358" s="11" t="s">
        <v>188</v>
      </c>
      <c r="X358">
        <v>18</v>
      </c>
      <c r="Y358" t="s">
        <v>165</v>
      </c>
      <c r="Z358" t="s">
        <v>189</v>
      </c>
      <c r="AA358" s="1">
        <v>0</v>
      </c>
      <c r="AB358" s="1">
        <v>0</v>
      </c>
      <c r="AC358" t="s">
        <v>168</v>
      </c>
      <c r="AD358" s="1">
        <v>0</v>
      </c>
      <c r="AE358" s="1">
        <v>0</v>
      </c>
      <c r="AF358" s="1">
        <v>0</v>
      </c>
      <c r="AG358" s="1">
        <v>0</v>
      </c>
      <c r="AH358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8">
        <f t="shared" si="20"/>
        <v>0</v>
      </c>
      <c r="AQ358" s="9">
        <f t="shared" si="21"/>
        <v>0</v>
      </c>
      <c r="AR358" s="3">
        <f t="shared" si="22"/>
        <v>0</v>
      </c>
      <c r="AS358" s="10">
        <f t="shared" si="23"/>
        <v>0</v>
      </c>
    </row>
    <row r="359" spans="1:45" x14ac:dyDescent="0.25">
      <c r="A359">
        <v>1</v>
      </c>
      <c r="B359" s="7">
        <v>43952</v>
      </c>
      <c r="C359" s="7">
        <v>44348</v>
      </c>
      <c r="D359">
        <v>189</v>
      </c>
      <c r="E359" s="7">
        <v>44287</v>
      </c>
      <c r="F359" s="13">
        <v>0</v>
      </c>
      <c r="G359" s="1">
        <v>0</v>
      </c>
      <c r="H359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t="s">
        <v>187</v>
      </c>
      <c r="W359" s="11" t="s">
        <v>188</v>
      </c>
      <c r="X359">
        <v>18</v>
      </c>
      <c r="Y359" t="s">
        <v>165</v>
      </c>
      <c r="Z359" t="s">
        <v>189</v>
      </c>
      <c r="AA359" s="1">
        <v>0</v>
      </c>
      <c r="AB359" s="1">
        <v>0</v>
      </c>
      <c r="AC359" t="s">
        <v>168</v>
      </c>
      <c r="AD359" s="1">
        <v>0</v>
      </c>
      <c r="AE359" s="1">
        <v>0</v>
      </c>
      <c r="AF359" s="1">
        <v>0</v>
      </c>
      <c r="AG359" s="1">
        <v>0</v>
      </c>
      <c r="AH359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8">
        <f t="shared" si="20"/>
        <v>0</v>
      </c>
      <c r="AQ359" s="9">
        <f t="shared" si="21"/>
        <v>0</v>
      </c>
      <c r="AR359" s="3">
        <f t="shared" si="22"/>
        <v>0</v>
      </c>
      <c r="AS359" s="10">
        <f t="shared" si="23"/>
        <v>0</v>
      </c>
    </row>
    <row r="360" spans="1:45" x14ac:dyDescent="0.25">
      <c r="A360">
        <v>1</v>
      </c>
      <c r="B360" s="7">
        <v>43952</v>
      </c>
      <c r="C360" s="7">
        <v>44348</v>
      </c>
      <c r="D360">
        <v>189</v>
      </c>
      <c r="E360" s="7">
        <v>44317</v>
      </c>
      <c r="F360" s="13">
        <v>0</v>
      </c>
      <c r="G360" s="1">
        <v>0</v>
      </c>
      <c r="H360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t="s">
        <v>187</v>
      </c>
      <c r="W360" s="11" t="s">
        <v>188</v>
      </c>
      <c r="X360">
        <v>18</v>
      </c>
      <c r="Y360" t="s">
        <v>165</v>
      </c>
      <c r="Z360" t="s">
        <v>189</v>
      </c>
      <c r="AA360" s="1">
        <v>0</v>
      </c>
      <c r="AB360" s="1">
        <v>0</v>
      </c>
      <c r="AC360" t="s">
        <v>168</v>
      </c>
      <c r="AD360" s="1">
        <v>0</v>
      </c>
      <c r="AE360" s="1">
        <v>0</v>
      </c>
      <c r="AF360" s="1">
        <v>0</v>
      </c>
      <c r="AG360" s="1">
        <v>0</v>
      </c>
      <c r="AH360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8">
        <f t="shared" si="20"/>
        <v>0</v>
      </c>
      <c r="AQ360" s="9">
        <f t="shared" si="21"/>
        <v>0</v>
      </c>
      <c r="AR360" s="3">
        <f t="shared" si="22"/>
        <v>0</v>
      </c>
      <c r="AS360" s="10">
        <f t="shared" si="23"/>
        <v>0</v>
      </c>
    </row>
    <row r="361" spans="1:45" x14ac:dyDescent="0.25">
      <c r="A361">
        <v>1</v>
      </c>
      <c r="B361" s="7">
        <v>43952</v>
      </c>
      <c r="C361" s="7">
        <v>44348</v>
      </c>
      <c r="D361">
        <v>189</v>
      </c>
      <c r="E361" s="7">
        <v>44348</v>
      </c>
      <c r="F361" s="13">
        <v>0</v>
      </c>
      <c r="G361" s="1">
        <v>0</v>
      </c>
      <c r="H36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t="s">
        <v>187</v>
      </c>
      <c r="W361" s="11" t="s">
        <v>188</v>
      </c>
      <c r="X361">
        <v>18</v>
      </c>
      <c r="Y361" t="s">
        <v>165</v>
      </c>
      <c r="Z361" t="s">
        <v>189</v>
      </c>
      <c r="AA361" s="1">
        <v>0</v>
      </c>
      <c r="AB361" s="1">
        <v>0</v>
      </c>
      <c r="AC361" t="s">
        <v>168</v>
      </c>
      <c r="AD361" s="1">
        <v>0</v>
      </c>
      <c r="AE361" s="1">
        <v>0</v>
      </c>
      <c r="AF361" s="1">
        <v>0</v>
      </c>
      <c r="AG361" s="1">
        <v>0</v>
      </c>
      <c r="AH36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8">
        <f t="shared" si="20"/>
        <v>0</v>
      </c>
      <c r="AQ361" s="9">
        <f t="shared" si="21"/>
        <v>0</v>
      </c>
      <c r="AR361" s="3">
        <f t="shared" si="22"/>
        <v>0</v>
      </c>
      <c r="AS361" s="10">
        <f t="shared" si="23"/>
        <v>0</v>
      </c>
    </row>
    <row r="362" spans="1:45" x14ac:dyDescent="0.25">
      <c r="A362">
        <v>1</v>
      </c>
      <c r="B362" s="7">
        <v>43952</v>
      </c>
      <c r="C362" s="7">
        <v>44348</v>
      </c>
      <c r="D362">
        <v>919391</v>
      </c>
      <c r="E362" s="7">
        <v>44197</v>
      </c>
      <c r="F362" s="13">
        <v>20500</v>
      </c>
      <c r="G362" s="1">
        <v>20500</v>
      </c>
      <c r="H362">
        <v>5.5E-2</v>
      </c>
      <c r="I362" s="1">
        <v>93.96</v>
      </c>
      <c r="J362" s="1">
        <v>751.68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t="s">
        <v>190</v>
      </c>
      <c r="W362" s="11" t="s">
        <v>52</v>
      </c>
      <c r="X362">
        <v>15</v>
      </c>
      <c r="Y362" t="s">
        <v>53</v>
      </c>
      <c r="Z362" t="s">
        <v>57</v>
      </c>
      <c r="AA362" s="1">
        <v>0</v>
      </c>
      <c r="AB362" s="1">
        <v>0</v>
      </c>
      <c r="AC362" t="s">
        <v>191</v>
      </c>
      <c r="AD362" s="1">
        <v>0</v>
      </c>
      <c r="AE362" s="1">
        <v>0</v>
      </c>
      <c r="AF362" s="1">
        <v>0</v>
      </c>
      <c r="AG362" s="1">
        <v>20500</v>
      </c>
      <c r="AH362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93.960000000000008</v>
      </c>
      <c r="AP362" s="8">
        <f t="shared" si="20"/>
        <v>93.96</v>
      </c>
      <c r="AQ362" s="9">
        <f t="shared" si="21"/>
        <v>0</v>
      </c>
      <c r="AR362" s="3">
        <f t="shared" si="22"/>
        <v>751.68</v>
      </c>
      <c r="AS362" s="10">
        <f t="shared" si="23"/>
        <v>93.96</v>
      </c>
    </row>
    <row r="363" spans="1:45" x14ac:dyDescent="0.25">
      <c r="A363">
        <v>1</v>
      </c>
      <c r="B363" s="7">
        <v>43952</v>
      </c>
      <c r="C363" s="7">
        <v>44348</v>
      </c>
      <c r="D363">
        <v>919391</v>
      </c>
      <c r="E363" s="7">
        <v>44228</v>
      </c>
      <c r="F363" s="13">
        <v>20500</v>
      </c>
      <c r="G363" s="1">
        <v>20500</v>
      </c>
      <c r="H363">
        <v>5.5E-2</v>
      </c>
      <c r="I363" s="1">
        <v>93.96</v>
      </c>
      <c r="J363" s="1">
        <v>845.64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t="s">
        <v>190</v>
      </c>
      <c r="W363" s="11" t="s">
        <v>52</v>
      </c>
      <c r="X363">
        <v>15</v>
      </c>
      <c r="Y363" t="s">
        <v>53</v>
      </c>
      <c r="Z363" t="s">
        <v>57</v>
      </c>
      <c r="AA363" s="1">
        <v>0</v>
      </c>
      <c r="AB363" s="1">
        <v>0</v>
      </c>
      <c r="AC363" t="s">
        <v>191</v>
      </c>
      <c r="AD363" s="1">
        <v>0</v>
      </c>
      <c r="AE363" s="1">
        <v>0</v>
      </c>
      <c r="AF363" s="1">
        <v>0</v>
      </c>
      <c r="AG363" s="1">
        <v>20500</v>
      </c>
      <c r="AH363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93.960000000000008</v>
      </c>
      <c r="AP363" s="8">
        <f t="shared" si="20"/>
        <v>93.96</v>
      </c>
      <c r="AQ363" s="9">
        <f t="shared" si="21"/>
        <v>0</v>
      </c>
      <c r="AR363" s="3">
        <f t="shared" si="22"/>
        <v>845.64</v>
      </c>
      <c r="AS363" s="10">
        <f t="shared" si="23"/>
        <v>93.96</v>
      </c>
    </row>
    <row r="364" spans="1:45" x14ac:dyDescent="0.25">
      <c r="A364">
        <v>1</v>
      </c>
      <c r="B364" s="7">
        <v>43952</v>
      </c>
      <c r="C364" s="7">
        <v>44348</v>
      </c>
      <c r="D364">
        <v>919391</v>
      </c>
      <c r="E364" s="7">
        <v>44256</v>
      </c>
      <c r="F364" s="13">
        <v>20500</v>
      </c>
      <c r="G364" s="1">
        <v>20500</v>
      </c>
      <c r="H364">
        <v>5.5E-2</v>
      </c>
      <c r="I364" s="1">
        <v>93.96</v>
      </c>
      <c r="J364" s="1">
        <v>939.6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t="s">
        <v>190</v>
      </c>
      <c r="W364" s="11" t="s">
        <v>52</v>
      </c>
      <c r="X364">
        <v>15</v>
      </c>
      <c r="Y364" t="s">
        <v>53</v>
      </c>
      <c r="Z364" t="s">
        <v>57</v>
      </c>
      <c r="AA364" s="1">
        <v>0</v>
      </c>
      <c r="AB364" s="1">
        <v>0</v>
      </c>
      <c r="AC364" t="s">
        <v>191</v>
      </c>
      <c r="AD364" s="1">
        <v>0</v>
      </c>
      <c r="AE364" s="1">
        <v>0</v>
      </c>
      <c r="AF364" s="1">
        <v>0</v>
      </c>
      <c r="AG364" s="1">
        <v>20500</v>
      </c>
      <c r="AH364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93.960000000000008</v>
      </c>
      <c r="AP364" s="8">
        <f t="shared" si="20"/>
        <v>93.96</v>
      </c>
      <c r="AQ364" s="9">
        <f t="shared" si="21"/>
        <v>0</v>
      </c>
      <c r="AR364" s="3">
        <f t="shared" si="22"/>
        <v>939.6</v>
      </c>
      <c r="AS364" s="10">
        <f t="shared" si="23"/>
        <v>93.96</v>
      </c>
    </row>
    <row r="365" spans="1:45" x14ac:dyDescent="0.25">
      <c r="A365">
        <v>1</v>
      </c>
      <c r="B365" s="7">
        <v>43952</v>
      </c>
      <c r="C365" s="7">
        <v>44348</v>
      </c>
      <c r="D365">
        <v>919391</v>
      </c>
      <c r="E365" s="7">
        <v>44287</v>
      </c>
      <c r="F365" s="13">
        <v>20500</v>
      </c>
      <c r="G365" s="1">
        <v>20500</v>
      </c>
      <c r="H365">
        <v>5.5E-2</v>
      </c>
      <c r="I365" s="1">
        <v>93.96</v>
      </c>
      <c r="J365" s="1">
        <v>1033.56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t="s">
        <v>190</v>
      </c>
      <c r="W365" s="11" t="s">
        <v>52</v>
      </c>
      <c r="X365">
        <v>15</v>
      </c>
      <c r="Y365" t="s">
        <v>53</v>
      </c>
      <c r="Z365" t="s">
        <v>57</v>
      </c>
      <c r="AA365" s="1">
        <v>0</v>
      </c>
      <c r="AB365" s="1">
        <v>0</v>
      </c>
      <c r="AC365" t="s">
        <v>191</v>
      </c>
      <c r="AD365" s="1">
        <v>0</v>
      </c>
      <c r="AE365" s="1">
        <v>0</v>
      </c>
      <c r="AF365" s="1">
        <v>0</v>
      </c>
      <c r="AG365" s="1">
        <v>20500</v>
      </c>
      <c r="AH365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93.960000000000008</v>
      </c>
      <c r="AP365" s="8">
        <f t="shared" si="20"/>
        <v>93.96</v>
      </c>
      <c r="AQ365" s="9">
        <f t="shared" si="21"/>
        <v>0</v>
      </c>
      <c r="AR365" s="3">
        <f t="shared" si="22"/>
        <v>1033.56</v>
      </c>
      <c r="AS365" s="10">
        <f t="shared" si="23"/>
        <v>93.96</v>
      </c>
    </row>
    <row r="366" spans="1:45" x14ac:dyDescent="0.25">
      <c r="A366">
        <v>1</v>
      </c>
      <c r="B366" s="7">
        <v>43952</v>
      </c>
      <c r="C366" s="7">
        <v>44348</v>
      </c>
      <c r="D366">
        <v>919391</v>
      </c>
      <c r="E366" s="7">
        <v>44317</v>
      </c>
      <c r="F366" s="13">
        <v>20500</v>
      </c>
      <c r="G366" s="1">
        <v>20500</v>
      </c>
      <c r="H366">
        <v>5.5E-2</v>
      </c>
      <c r="I366" s="1">
        <v>93.96</v>
      </c>
      <c r="J366" s="1">
        <v>1127.52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t="s">
        <v>190</v>
      </c>
      <c r="W366" s="11" t="s">
        <v>52</v>
      </c>
      <c r="X366">
        <v>15</v>
      </c>
      <c r="Y366" t="s">
        <v>53</v>
      </c>
      <c r="Z366" t="s">
        <v>57</v>
      </c>
      <c r="AA366" s="1">
        <v>0</v>
      </c>
      <c r="AB366" s="1">
        <v>0</v>
      </c>
      <c r="AC366" t="s">
        <v>191</v>
      </c>
      <c r="AD366" s="1">
        <v>0</v>
      </c>
      <c r="AE366" s="1">
        <v>0</v>
      </c>
      <c r="AF366" s="1">
        <v>0</v>
      </c>
      <c r="AG366" s="1">
        <v>20500</v>
      </c>
      <c r="AH366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93.960000000000008</v>
      </c>
      <c r="AP366" s="8">
        <f t="shared" si="20"/>
        <v>93.96</v>
      </c>
      <c r="AQ366" s="9">
        <f t="shared" si="21"/>
        <v>0</v>
      </c>
      <c r="AR366" s="3">
        <f t="shared" si="22"/>
        <v>1127.52</v>
      </c>
      <c r="AS366" s="10">
        <f t="shared" si="23"/>
        <v>93.96</v>
      </c>
    </row>
    <row r="367" spans="1:45" x14ac:dyDescent="0.25">
      <c r="A367">
        <v>1</v>
      </c>
      <c r="B367" s="7">
        <v>43952</v>
      </c>
      <c r="C367" s="7">
        <v>44348</v>
      </c>
      <c r="D367">
        <v>919391</v>
      </c>
      <c r="E367" s="7">
        <v>44348</v>
      </c>
      <c r="F367" s="13">
        <v>20500</v>
      </c>
      <c r="G367" s="1">
        <v>20500</v>
      </c>
      <c r="H367">
        <v>5.5E-2</v>
      </c>
      <c r="I367" s="1">
        <v>93.96</v>
      </c>
      <c r="J367" s="1">
        <v>1221.48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t="s">
        <v>190</v>
      </c>
      <c r="W367" s="11" t="s">
        <v>52</v>
      </c>
      <c r="X367">
        <v>15</v>
      </c>
      <c r="Y367" t="s">
        <v>53</v>
      </c>
      <c r="Z367" t="s">
        <v>57</v>
      </c>
      <c r="AA367" s="1">
        <v>0</v>
      </c>
      <c r="AB367" s="1">
        <v>0</v>
      </c>
      <c r="AC367" t="s">
        <v>191</v>
      </c>
      <c r="AD367" s="1">
        <v>0</v>
      </c>
      <c r="AE367" s="1">
        <v>0</v>
      </c>
      <c r="AF367" s="1">
        <v>0</v>
      </c>
      <c r="AG367" s="1">
        <v>20500</v>
      </c>
      <c r="AH367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93.960000000000008</v>
      </c>
      <c r="AP367" s="8">
        <f t="shared" si="20"/>
        <v>93.96</v>
      </c>
      <c r="AQ367" s="9">
        <f t="shared" si="21"/>
        <v>0</v>
      </c>
      <c r="AR367" s="3">
        <f t="shared" si="22"/>
        <v>1221.48</v>
      </c>
      <c r="AS367" s="10">
        <f t="shared" si="23"/>
        <v>93.96</v>
      </c>
    </row>
    <row r="368" spans="1:45" x14ac:dyDescent="0.25">
      <c r="A368">
        <v>1</v>
      </c>
      <c r="B368" s="7">
        <v>43952</v>
      </c>
      <c r="C368" s="7">
        <v>44348</v>
      </c>
      <c r="D368">
        <v>501</v>
      </c>
      <c r="E368" s="7">
        <v>44197</v>
      </c>
      <c r="F368" s="13">
        <v>462705.36</v>
      </c>
      <c r="G368" s="1">
        <v>462705.36</v>
      </c>
      <c r="H368">
        <v>1.8100000000000002E-2</v>
      </c>
      <c r="I368" s="1">
        <v>697.91</v>
      </c>
      <c r="J368" s="1">
        <v>132947.10999999999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t="s">
        <v>192</v>
      </c>
      <c r="W368" s="11" t="s">
        <v>62</v>
      </c>
      <c r="X368">
        <v>15</v>
      </c>
      <c r="Y368" t="s">
        <v>53</v>
      </c>
      <c r="Z368" t="s">
        <v>63</v>
      </c>
      <c r="AA368" s="1">
        <v>0</v>
      </c>
      <c r="AB368" s="1">
        <v>0</v>
      </c>
      <c r="AC368" t="s">
        <v>191</v>
      </c>
      <c r="AD368" s="1">
        <v>111.82</v>
      </c>
      <c r="AE368" s="1">
        <v>50572.04</v>
      </c>
      <c r="AF368" s="1">
        <v>2.8999999999999998E-3</v>
      </c>
      <c r="AG368" s="1">
        <v>462705.36</v>
      </c>
      <c r="AH368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111.82000000000001</v>
      </c>
      <c r="AO368" s="1">
        <v>697.91</v>
      </c>
      <c r="AP368" s="8">
        <f t="shared" si="20"/>
        <v>697.91</v>
      </c>
      <c r="AQ368" s="9">
        <f t="shared" si="21"/>
        <v>111.82</v>
      </c>
      <c r="AR368" s="3">
        <f t="shared" si="22"/>
        <v>183519.15</v>
      </c>
      <c r="AS368" s="10">
        <f t="shared" si="23"/>
        <v>809.73</v>
      </c>
    </row>
    <row r="369" spans="1:45" x14ac:dyDescent="0.25">
      <c r="A369">
        <v>1</v>
      </c>
      <c r="B369" s="7">
        <v>43952</v>
      </c>
      <c r="C369" s="7">
        <v>44348</v>
      </c>
      <c r="D369">
        <v>501</v>
      </c>
      <c r="E369" s="7">
        <v>44228</v>
      </c>
      <c r="F369" s="13">
        <v>462705.36</v>
      </c>
      <c r="G369" s="1">
        <v>462705.36</v>
      </c>
      <c r="H369">
        <v>1.8100000000000002E-2</v>
      </c>
      <c r="I369" s="1">
        <v>697.91</v>
      </c>
      <c r="J369" s="1">
        <v>133645.01999999999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t="s">
        <v>192</v>
      </c>
      <c r="W369" s="11" t="s">
        <v>62</v>
      </c>
      <c r="X369">
        <v>15</v>
      </c>
      <c r="Y369" t="s">
        <v>53</v>
      </c>
      <c r="Z369" t="s">
        <v>63</v>
      </c>
      <c r="AA369" s="1">
        <v>0</v>
      </c>
      <c r="AB369" s="1">
        <v>0</v>
      </c>
      <c r="AC369" t="s">
        <v>191</v>
      </c>
      <c r="AD369" s="1">
        <v>111.82</v>
      </c>
      <c r="AE369" s="1">
        <v>50683.86</v>
      </c>
      <c r="AF369" s="1">
        <v>2.8999999999999998E-3</v>
      </c>
      <c r="AG369" s="1">
        <v>462705.36</v>
      </c>
      <c r="AH369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111.82000000000001</v>
      </c>
      <c r="AO369" s="1">
        <v>697.91</v>
      </c>
      <c r="AP369" s="8">
        <f t="shared" si="20"/>
        <v>697.91</v>
      </c>
      <c r="AQ369" s="9">
        <f t="shared" si="21"/>
        <v>111.82</v>
      </c>
      <c r="AR369" s="3">
        <f t="shared" si="22"/>
        <v>184328.88</v>
      </c>
      <c r="AS369" s="10">
        <f t="shared" si="23"/>
        <v>809.73</v>
      </c>
    </row>
    <row r="370" spans="1:45" x14ac:dyDescent="0.25">
      <c r="A370">
        <v>1</v>
      </c>
      <c r="B370" s="7">
        <v>43952</v>
      </c>
      <c r="C370" s="7">
        <v>44348</v>
      </c>
      <c r="D370">
        <v>501</v>
      </c>
      <c r="E370" s="7">
        <v>44256</v>
      </c>
      <c r="F370" s="13">
        <v>462705.36</v>
      </c>
      <c r="G370" s="1">
        <v>462705.36</v>
      </c>
      <c r="H370">
        <v>1.8100000000000002E-2</v>
      </c>
      <c r="I370" s="1">
        <v>697.91</v>
      </c>
      <c r="J370" s="1">
        <v>134342.93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t="s">
        <v>192</v>
      </c>
      <c r="W370" s="11" t="s">
        <v>62</v>
      </c>
      <c r="X370">
        <v>15</v>
      </c>
      <c r="Y370" t="s">
        <v>53</v>
      </c>
      <c r="Z370" t="s">
        <v>63</v>
      </c>
      <c r="AA370" s="1">
        <v>0</v>
      </c>
      <c r="AB370" s="1">
        <v>0</v>
      </c>
      <c r="AC370" t="s">
        <v>191</v>
      </c>
      <c r="AD370" s="1">
        <v>111.82</v>
      </c>
      <c r="AE370" s="1">
        <v>50795.68</v>
      </c>
      <c r="AF370" s="1">
        <v>2.8999999999999998E-3</v>
      </c>
      <c r="AG370" s="1">
        <v>462705.36</v>
      </c>
      <c r="AH370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111.82000000000001</v>
      </c>
      <c r="AO370" s="1">
        <v>697.91</v>
      </c>
      <c r="AP370" s="8">
        <f t="shared" si="20"/>
        <v>697.91</v>
      </c>
      <c r="AQ370" s="9">
        <f t="shared" si="21"/>
        <v>111.82</v>
      </c>
      <c r="AR370" s="3">
        <f t="shared" si="22"/>
        <v>185138.61</v>
      </c>
      <c r="AS370" s="10">
        <f t="shared" si="23"/>
        <v>809.73</v>
      </c>
    </row>
    <row r="371" spans="1:45" x14ac:dyDescent="0.25">
      <c r="A371">
        <v>1</v>
      </c>
      <c r="B371" s="7">
        <v>43952</v>
      </c>
      <c r="C371" s="7">
        <v>44348</v>
      </c>
      <c r="D371">
        <v>501</v>
      </c>
      <c r="E371" s="7">
        <v>44287</v>
      </c>
      <c r="F371" s="13">
        <v>462705.36</v>
      </c>
      <c r="G371" s="1">
        <v>462705.36</v>
      </c>
      <c r="H371">
        <v>1.8100000000000002E-2</v>
      </c>
      <c r="I371" s="1">
        <v>697.91</v>
      </c>
      <c r="J371" s="1">
        <v>135040.84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t="s">
        <v>192</v>
      </c>
      <c r="W371" s="11" t="s">
        <v>62</v>
      </c>
      <c r="X371">
        <v>15</v>
      </c>
      <c r="Y371" t="s">
        <v>53</v>
      </c>
      <c r="Z371" t="s">
        <v>63</v>
      </c>
      <c r="AA371" s="1">
        <v>0</v>
      </c>
      <c r="AB371" s="1">
        <v>0</v>
      </c>
      <c r="AC371" t="s">
        <v>191</v>
      </c>
      <c r="AD371" s="1">
        <v>111.82</v>
      </c>
      <c r="AE371" s="1">
        <v>50907.5</v>
      </c>
      <c r="AF371" s="1">
        <v>2.8999999999999998E-3</v>
      </c>
      <c r="AG371" s="1">
        <v>462705.36</v>
      </c>
      <c r="AH37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111.82000000000001</v>
      </c>
      <c r="AO371" s="1">
        <v>697.91</v>
      </c>
      <c r="AP371" s="8">
        <f t="shared" si="20"/>
        <v>697.91</v>
      </c>
      <c r="AQ371" s="9">
        <f t="shared" si="21"/>
        <v>111.82</v>
      </c>
      <c r="AR371" s="3">
        <f t="shared" si="22"/>
        <v>185948.34</v>
      </c>
      <c r="AS371" s="10">
        <f t="shared" si="23"/>
        <v>809.73</v>
      </c>
    </row>
    <row r="372" spans="1:45" x14ac:dyDescent="0.25">
      <c r="A372">
        <v>1</v>
      </c>
      <c r="B372" s="7">
        <v>43952</v>
      </c>
      <c r="C372" s="7">
        <v>44348</v>
      </c>
      <c r="D372">
        <v>501</v>
      </c>
      <c r="E372" s="7">
        <v>44317</v>
      </c>
      <c r="F372" s="13">
        <v>462705.36</v>
      </c>
      <c r="G372" s="1">
        <v>462705.36</v>
      </c>
      <c r="H372">
        <v>1.8100000000000002E-2</v>
      </c>
      <c r="I372" s="1">
        <v>697.91</v>
      </c>
      <c r="J372" s="1">
        <v>135738.75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t="s">
        <v>192</v>
      </c>
      <c r="W372" s="11" t="s">
        <v>62</v>
      </c>
      <c r="X372">
        <v>15</v>
      </c>
      <c r="Y372" t="s">
        <v>53</v>
      </c>
      <c r="Z372" t="s">
        <v>63</v>
      </c>
      <c r="AA372" s="1">
        <v>0</v>
      </c>
      <c r="AB372" s="1">
        <v>0</v>
      </c>
      <c r="AC372" t="s">
        <v>191</v>
      </c>
      <c r="AD372" s="1">
        <v>111.82</v>
      </c>
      <c r="AE372" s="1">
        <v>51019.32</v>
      </c>
      <c r="AF372" s="1">
        <v>2.8999999999999998E-3</v>
      </c>
      <c r="AG372" s="1">
        <v>462705.36</v>
      </c>
      <c r="AH372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111.82000000000001</v>
      </c>
      <c r="AO372" s="1">
        <v>697.91</v>
      </c>
      <c r="AP372" s="8">
        <f t="shared" si="20"/>
        <v>697.91</v>
      </c>
      <c r="AQ372" s="9">
        <f t="shared" si="21"/>
        <v>111.82</v>
      </c>
      <c r="AR372" s="3">
        <f t="shared" si="22"/>
        <v>186758.07</v>
      </c>
      <c r="AS372" s="10">
        <f t="shared" si="23"/>
        <v>809.73</v>
      </c>
    </row>
    <row r="373" spans="1:45" x14ac:dyDescent="0.25">
      <c r="A373">
        <v>1</v>
      </c>
      <c r="B373" s="7">
        <v>43952</v>
      </c>
      <c r="C373" s="7">
        <v>44348</v>
      </c>
      <c r="D373">
        <v>501</v>
      </c>
      <c r="E373" s="7">
        <v>44348</v>
      </c>
      <c r="F373" s="13">
        <v>462705.36</v>
      </c>
      <c r="G373" s="1">
        <v>462705.36</v>
      </c>
      <c r="H373">
        <v>1.8100000000000002E-2</v>
      </c>
      <c r="I373" s="1">
        <v>697.91</v>
      </c>
      <c r="J373" s="1">
        <v>136436.66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t="s">
        <v>192</v>
      </c>
      <c r="W373" s="11" t="s">
        <v>62</v>
      </c>
      <c r="X373">
        <v>15</v>
      </c>
      <c r="Y373" t="s">
        <v>53</v>
      </c>
      <c r="Z373" t="s">
        <v>63</v>
      </c>
      <c r="AA373" s="1">
        <v>0</v>
      </c>
      <c r="AB373" s="1">
        <v>0</v>
      </c>
      <c r="AC373" t="s">
        <v>191</v>
      </c>
      <c r="AD373" s="1">
        <v>111.82</v>
      </c>
      <c r="AE373" s="1">
        <v>51131.14</v>
      </c>
      <c r="AF373" s="1">
        <v>2.8999999999999998E-3</v>
      </c>
      <c r="AG373" s="1">
        <v>462705.36</v>
      </c>
      <c r="AH373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111.82000000000001</v>
      </c>
      <c r="AO373" s="1">
        <v>697.91</v>
      </c>
      <c r="AP373" s="8">
        <f t="shared" si="20"/>
        <v>697.91</v>
      </c>
      <c r="AQ373" s="9">
        <f t="shared" si="21"/>
        <v>111.82</v>
      </c>
      <c r="AR373" s="3">
        <f t="shared" si="22"/>
        <v>187567.8</v>
      </c>
      <c r="AS373" s="10">
        <f t="shared" si="23"/>
        <v>809.73</v>
      </c>
    </row>
    <row r="374" spans="1:45" x14ac:dyDescent="0.25">
      <c r="A374">
        <v>1</v>
      </c>
      <c r="B374" s="7">
        <v>43952</v>
      </c>
      <c r="C374" s="7">
        <v>44348</v>
      </c>
      <c r="D374">
        <v>502</v>
      </c>
      <c r="E374" s="7">
        <v>44197</v>
      </c>
      <c r="F374" s="13">
        <v>905925.91</v>
      </c>
      <c r="G374" s="1">
        <v>905925.91</v>
      </c>
      <c r="H374">
        <v>1.719E-2</v>
      </c>
      <c r="I374" s="1">
        <v>1297.74</v>
      </c>
      <c r="J374" s="1">
        <v>317420.48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t="s">
        <v>193</v>
      </c>
      <c r="W374" s="11" t="s">
        <v>65</v>
      </c>
      <c r="X374">
        <v>15</v>
      </c>
      <c r="Y374" t="s">
        <v>53</v>
      </c>
      <c r="Z374" t="s">
        <v>66</v>
      </c>
      <c r="AA374" s="1">
        <v>0</v>
      </c>
      <c r="AB374" s="1">
        <v>0</v>
      </c>
      <c r="AC374" t="s">
        <v>191</v>
      </c>
      <c r="AD374" s="1">
        <v>363.13</v>
      </c>
      <c r="AE374" s="1">
        <v>100880.88</v>
      </c>
      <c r="AF374" s="1">
        <v>4.81E-3</v>
      </c>
      <c r="AG374" s="1">
        <v>905925.91</v>
      </c>
      <c r="AH374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363.13</v>
      </c>
      <c r="AO374" s="1">
        <v>1297.74</v>
      </c>
      <c r="AP374" s="8">
        <f t="shared" si="20"/>
        <v>1297.74</v>
      </c>
      <c r="AQ374" s="9">
        <f t="shared" si="21"/>
        <v>363.13</v>
      </c>
      <c r="AR374" s="3">
        <f t="shared" si="22"/>
        <v>418301.36</v>
      </c>
      <c r="AS374" s="10">
        <f t="shared" si="23"/>
        <v>1660.87</v>
      </c>
    </row>
    <row r="375" spans="1:45" x14ac:dyDescent="0.25">
      <c r="A375">
        <v>1</v>
      </c>
      <c r="B375" s="7">
        <v>43952</v>
      </c>
      <c r="C375" s="7">
        <v>44348</v>
      </c>
      <c r="D375">
        <v>502</v>
      </c>
      <c r="E375" s="7">
        <v>44228</v>
      </c>
      <c r="F375" s="13">
        <v>905925.91</v>
      </c>
      <c r="G375" s="1">
        <v>905925.91</v>
      </c>
      <c r="H375">
        <v>1.719E-2</v>
      </c>
      <c r="I375" s="1">
        <v>1297.74</v>
      </c>
      <c r="J375" s="1">
        <v>318718.21999999997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t="s">
        <v>193</v>
      </c>
      <c r="W375" s="11" t="s">
        <v>65</v>
      </c>
      <c r="X375">
        <v>15</v>
      </c>
      <c r="Y375" t="s">
        <v>53</v>
      </c>
      <c r="Z375" t="s">
        <v>66</v>
      </c>
      <c r="AA375" s="1">
        <v>0</v>
      </c>
      <c r="AB375" s="1">
        <v>0</v>
      </c>
      <c r="AC375" t="s">
        <v>191</v>
      </c>
      <c r="AD375" s="1">
        <v>363.13</v>
      </c>
      <c r="AE375" s="1">
        <v>101244.01</v>
      </c>
      <c r="AF375" s="1">
        <v>4.81E-3</v>
      </c>
      <c r="AG375" s="1">
        <v>905925.91</v>
      </c>
      <c r="AH375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363.13</v>
      </c>
      <c r="AO375" s="1">
        <v>1297.74</v>
      </c>
      <c r="AP375" s="8">
        <f t="shared" si="20"/>
        <v>1297.74</v>
      </c>
      <c r="AQ375" s="9">
        <f t="shared" si="21"/>
        <v>363.13</v>
      </c>
      <c r="AR375" s="3">
        <f t="shared" si="22"/>
        <v>419962.23</v>
      </c>
      <c r="AS375" s="10">
        <f t="shared" si="23"/>
        <v>1660.87</v>
      </c>
    </row>
    <row r="376" spans="1:45" x14ac:dyDescent="0.25">
      <c r="A376">
        <v>1</v>
      </c>
      <c r="B376" s="7">
        <v>43952</v>
      </c>
      <c r="C376" s="7">
        <v>44348</v>
      </c>
      <c r="D376">
        <v>502</v>
      </c>
      <c r="E376" s="7">
        <v>44256</v>
      </c>
      <c r="F376" s="13">
        <v>905925.91</v>
      </c>
      <c r="G376" s="1">
        <v>905925.91</v>
      </c>
      <c r="H376">
        <v>1.719E-2</v>
      </c>
      <c r="I376" s="1">
        <v>1297.74</v>
      </c>
      <c r="J376" s="1">
        <v>301888.76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t="s">
        <v>193</v>
      </c>
      <c r="W376" s="11" t="s">
        <v>65</v>
      </c>
      <c r="X376">
        <v>15</v>
      </c>
      <c r="Y376" t="s">
        <v>53</v>
      </c>
      <c r="Z376" t="s">
        <v>66</v>
      </c>
      <c r="AA376" s="1">
        <v>0</v>
      </c>
      <c r="AB376" s="1">
        <v>-18127.2</v>
      </c>
      <c r="AC376" t="s">
        <v>191</v>
      </c>
      <c r="AD376" s="1">
        <v>363.13</v>
      </c>
      <c r="AE376" s="1">
        <v>101607.14</v>
      </c>
      <c r="AF376" s="1">
        <v>4.81E-3</v>
      </c>
      <c r="AG376" s="1">
        <v>905925.91</v>
      </c>
      <c r="AH376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363.13</v>
      </c>
      <c r="AO376" s="1">
        <v>1297.74</v>
      </c>
      <c r="AP376" s="8">
        <f t="shared" si="20"/>
        <v>1297.74</v>
      </c>
      <c r="AQ376" s="9">
        <f t="shared" si="21"/>
        <v>363.13</v>
      </c>
      <c r="AR376" s="3">
        <f t="shared" si="22"/>
        <v>403495.9</v>
      </c>
      <c r="AS376" s="10">
        <f t="shared" si="23"/>
        <v>1660.87</v>
      </c>
    </row>
    <row r="377" spans="1:45" x14ac:dyDescent="0.25">
      <c r="A377">
        <v>1</v>
      </c>
      <c r="B377" s="7">
        <v>43952</v>
      </c>
      <c r="C377" s="7">
        <v>44348</v>
      </c>
      <c r="D377">
        <v>502</v>
      </c>
      <c r="E377" s="7">
        <v>44287</v>
      </c>
      <c r="F377" s="13">
        <v>887798.71</v>
      </c>
      <c r="G377" s="1">
        <v>887798.71</v>
      </c>
      <c r="H377">
        <v>1.719E-2</v>
      </c>
      <c r="I377" s="1">
        <v>1271.77</v>
      </c>
      <c r="J377" s="1">
        <v>303160.53000000003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t="s">
        <v>193</v>
      </c>
      <c r="W377" s="11" t="s">
        <v>65</v>
      </c>
      <c r="X377">
        <v>15</v>
      </c>
      <c r="Y377" t="s">
        <v>53</v>
      </c>
      <c r="Z377" t="s">
        <v>66</v>
      </c>
      <c r="AA377" s="1">
        <v>0</v>
      </c>
      <c r="AB377" s="1">
        <v>0</v>
      </c>
      <c r="AC377" t="s">
        <v>191</v>
      </c>
      <c r="AD377" s="1">
        <v>355.86</v>
      </c>
      <c r="AE377" s="1">
        <v>101963</v>
      </c>
      <c r="AF377" s="1">
        <v>4.81E-3</v>
      </c>
      <c r="AG377" s="1">
        <v>887798.71</v>
      </c>
      <c r="AH377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355.86</v>
      </c>
      <c r="AO377" s="1">
        <v>1271.77</v>
      </c>
      <c r="AP377" s="8">
        <f t="shared" si="20"/>
        <v>1271.77</v>
      </c>
      <c r="AQ377" s="9">
        <f t="shared" si="21"/>
        <v>355.86</v>
      </c>
      <c r="AR377" s="3">
        <f t="shared" si="22"/>
        <v>405123.53</v>
      </c>
      <c r="AS377" s="10">
        <f t="shared" si="23"/>
        <v>1627.63</v>
      </c>
    </row>
    <row r="378" spans="1:45" x14ac:dyDescent="0.25">
      <c r="A378">
        <v>1</v>
      </c>
      <c r="B378" s="7">
        <v>43952</v>
      </c>
      <c r="C378" s="7">
        <v>44348</v>
      </c>
      <c r="D378">
        <v>502</v>
      </c>
      <c r="E378" s="7">
        <v>44317</v>
      </c>
      <c r="F378" s="13">
        <v>887798.71</v>
      </c>
      <c r="G378" s="1">
        <v>887798.71</v>
      </c>
      <c r="H378">
        <v>1.719E-2</v>
      </c>
      <c r="I378" s="1">
        <v>1271.77</v>
      </c>
      <c r="J378" s="1">
        <v>304432.3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t="s">
        <v>193</v>
      </c>
      <c r="W378" s="11" t="s">
        <v>65</v>
      </c>
      <c r="X378">
        <v>15</v>
      </c>
      <c r="Y378" t="s">
        <v>53</v>
      </c>
      <c r="Z378" t="s">
        <v>66</v>
      </c>
      <c r="AA378" s="1">
        <v>0</v>
      </c>
      <c r="AB378" s="1">
        <v>0</v>
      </c>
      <c r="AC378" t="s">
        <v>191</v>
      </c>
      <c r="AD378" s="1">
        <v>355.86</v>
      </c>
      <c r="AE378" s="1">
        <v>102318.86</v>
      </c>
      <c r="AF378" s="1">
        <v>4.81E-3</v>
      </c>
      <c r="AG378" s="1">
        <v>887798.71</v>
      </c>
      <c r="AH378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355.86</v>
      </c>
      <c r="AO378" s="1">
        <v>1271.77</v>
      </c>
      <c r="AP378" s="8">
        <f t="shared" si="20"/>
        <v>1271.77</v>
      </c>
      <c r="AQ378" s="9">
        <f t="shared" si="21"/>
        <v>355.86</v>
      </c>
      <c r="AR378" s="3">
        <f t="shared" si="22"/>
        <v>406751.16</v>
      </c>
      <c r="AS378" s="10">
        <f t="shared" si="23"/>
        <v>1627.63</v>
      </c>
    </row>
    <row r="379" spans="1:45" x14ac:dyDescent="0.25">
      <c r="A379">
        <v>1</v>
      </c>
      <c r="B379" s="7">
        <v>43952</v>
      </c>
      <c r="C379" s="7">
        <v>44348</v>
      </c>
      <c r="D379">
        <v>502</v>
      </c>
      <c r="E379" s="7">
        <v>44348</v>
      </c>
      <c r="F379" s="13">
        <v>887798.71</v>
      </c>
      <c r="G379" s="1">
        <v>887798.71</v>
      </c>
      <c r="H379">
        <v>1.719E-2</v>
      </c>
      <c r="I379" s="1">
        <v>1271.77</v>
      </c>
      <c r="J379" s="1">
        <v>305704.07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t="s">
        <v>193</v>
      </c>
      <c r="W379" s="11" t="s">
        <v>65</v>
      </c>
      <c r="X379">
        <v>15</v>
      </c>
      <c r="Y379" t="s">
        <v>53</v>
      </c>
      <c r="Z379" t="s">
        <v>66</v>
      </c>
      <c r="AA379" s="1">
        <v>0</v>
      </c>
      <c r="AB379" s="1">
        <v>0</v>
      </c>
      <c r="AC379" t="s">
        <v>191</v>
      </c>
      <c r="AD379" s="1">
        <v>355.86</v>
      </c>
      <c r="AE379" s="1">
        <v>102674.72</v>
      </c>
      <c r="AF379" s="1">
        <v>4.81E-3</v>
      </c>
      <c r="AG379" s="1">
        <v>887798.71</v>
      </c>
      <c r="AH379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355.86</v>
      </c>
      <c r="AO379" s="1">
        <v>1271.77</v>
      </c>
      <c r="AP379" s="8">
        <f t="shared" si="20"/>
        <v>1271.77</v>
      </c>
      <c r="AQ379" s="9">
        <f t="shared" si="21"/>
        <v>355.86</v>
      </c>
      <c r="AR379" s="3">
        <f t="shared" si="22"/>
        <v>408378.79000000004</v>
      </c>
      <c r="AS379" s="10">
        <f t="shared" si="23"/>
        <v>1627.63</v>
      </c>
    </row>
    <row r="380" spans="1:45" x14ac:dyDescent="0.25">
      <c r="A380">
        <v>1</v>
      </c>
      <c r="B380" s="7">
        <v>43952</v>
      </c>
      <c r="C380" s="7">
        <v>44348</v>
      </c>
      <c r="D380">
        <v>503</v>
      </c>
      <c r="E380" s="7">
        <v>44197</v>
      </c>
      <c r="F380" s="13">
        <v>465762.02</v>
      </c>
      <c r="G380" s="1">
        <v>465762.02</v>
      </c>
      <c r="H380">
        <v>3.3329999999999999E-2</v>
      </c>
      <c r="I380" s="1">
        <v>1293.6500000000001</v>
      </c>
      <c r="J380" s="1">
        <v>126753.31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t="s">
        <v>194</v>
      </c>
      <c r="W380" s="11" t="s">
        <v>71</v>
      </c>
      <c r="X380">
        <v>15</v>
      </c>
      <c r="Y380" t="s">
        <v>53</v>
      </c>
      <c r="Z380" t="s">
        <v>72</v>
      </c>
      <c r="AA380" s="1">
        <v>0</v>
      </c>
      <c r="AB380" s="1">
        <v>0</v>
      </c>
      <c r="AC380" t="s">
        <v>191</v>
      </c>
      <c r="AD380" s="1">
        <v>64.819999999999993</v>
      </c>
      <c r="AE380" s="1">
        <v>-4682.99</v>
      </c>
      <c r="AF380" s="1">
        <v>1.67E-3</v>
      </c>
      <c r="AG380" s="1">
        <v>465762.02</v>
      </c>
      <c r="AH380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64.820000000000007</v>
      </c>
      <c r="AO380" s="1">
        <v>1293.6500000000001</v>
      </c>
      <c r="AP380" s="8">
        <f t="shared" si="20"/>
        <v>1293.6500000000001</v>
      </c>
      <c r="AQ380" s="9">
        <f t="shared" si="21"/>
        <v>64.819999999999993</v>
      </c>
      <c r="AR380" s="3">
        <f t="shared" si="22"/>
        <v>122070.31999999999</v>
      </c>
      <c r="AS380" s="10">
        <f t="shared" si="23"/>
        <v>1358.47</v>
      </c>
    </row>
    <row r="381" spans="1:45" x14ac:dyDescent="0.25">
      <c r="A381">
        <v>1</v>
      </c>
      <c r="B381" s="7">
        <v>43952</v>
      </c>
      <c r="C381" s="7">
        <v>44348</v>
      </c>
      <c r="D381">
        <v>503</v>
      </c>
      <c r="E381" s="7">
        <v>44228</v>
      </c>
      <c r="F381" s="13">
        <v>465762.02</v>
      </c>
      <c r="G381" s="1">
        <v>465762.02</v>
      </c>
      <c r="H381">
        <v>3.3329999999999999E-2</v>
      </c>
      <c r="I381" s="1">
        <v>1293.6500000000001</v>
      </c>
      <c r="J381" s="1">
        <v>128046.96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t="s">
        <v>194</v>
      </c>
      <c r="W381" s="11" t="s">
        <v>71</v>
      </c>
      <c r="X381">
        <v>15</v>
      </c>
      <c r="Y381" t="s">
        <v>53</v>
      </c>
      <c r="Z381" t="s">
        <v>72</v>
      </c>
      <c r="AA381" s="1">
        <v>0</v>
      </c>
      <c r="AB381" s="1">
        <v>0</v>
      </c>
      <c r="AC381" t="s">
        <v>191</v>
      </c>
      <c r="AD381" s="1">
        <v>64.819999999999993</v>
      </c>
      <c r="AE381" s="1">
        <v>-4618.17</v>
      </c>
      <c r="AF381" s="1">
        <v>1.67E-3</v>
      </c>
      <c r="AG381" s="1">
        <v>465762.02</v>
      </c>
      <c r="AH38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64.820000000000007</v>
      </c>
      <c r="AO381" s="1">
        <v>1293.6500000000001</v>
      </c>
      <c r="AP381" s="8">
        <f t="shared" si="20"/>
        <v>1293.6500000000001</v>
      </c>
      <c r="AQ381" s="9">
        <f t="shared" si="21"/>
        <v>64.819999999999993</v>
      </c>
      <c r="AR381" s="3">
        <f t="shared" si="22"/>
        <v>123428.79000000001</v>
      </c>
      <c r="AS381" s="10">
        <f t="shared" si="23"/>
        <v>1358.47</v>
      </c>
    </row>
    <row r="382" spans="1:45" x14ac:dyDescent="0.25">
      <c r="A382">
        <v>1</v>
      </c>
      <c r="B382" s="7">
        <v>43952</v>
      </c>
      <c r="C382" s="7">
        <v>44348</v>
      </c>
      <c r="D382">
        <v>503</v>
      </c>
      <c r="E382" s="7">
        <v>44256</v>
      </c>
      <c r="F382" s="13">
        <v>465762.02</v>
      </c>
      <c r="G382" s="1">
        <v>465762.02</v>
      </c>
      <c r="H382">
        <v>3.3329999999999999E-2</v>
      </c>
      <c r="I382" s="1">
        <v>1293.6500000000001</v>
      </c>
      <c r="J382" s="1">
        <v>129340.61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t="s">
        <v>194</v>
      </c>
      <c r="W382" s="11" t="s">
        <v>71</v>
      </c>
      <c r="X382">
        <v>15</v>
      </c>
      <c r="Y382" t="s">
        <v>53</v>
      </c>
      <c r="Z382" t="s">
        <v>72</v>
      </c>
      <c r="AA382" s="1">
        <v>0</v>
      </c>
      <c r="AB382" s="1">
        <v>0</v>
      </c>
      <c r="AC382" t="s">
        <v>191</v>
      </c>
      <c r="AD382" s="1">
        <v>64.819999999999993</v>
      </c>
      <c r="AE382" s="1">
        <v>-4553.3500000000004</v>
      </c>
      <c r="AF382" s="1">
        <v>1.67E-3</v>
      </c>
      <c r="AG382" s="1">
        <v>465762.02</v>
      </c>
      <c r="AH382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64.820000000000007</v>
      </c>
      <c r="AO382" s="1">
        <v>1293.6500000000001</v>
      </c>
      <c r="AP382" s="8">
        <f t="shared" si="20"/>
        <v>1293.6500000000001</v>
      </c>
      <c r="AQ382" s="9">
        <f t="shared" si="21"/>
        <v>64.819999999999993</v>
      </c>
      <c r="AR382" s="3">
        <f t="shared" si="22"/>
        <v>124787.26</v>
      </c>
      <c r="AS382" s="10">
        <f t="shared" si="23"/>
        <v>1358.47</v>
      </c>
    </row>
    <row r="383" spans="1:45" x14ac:dyDescent="0.25">
      <c r="A383">
        <v>1</v>
      </c>
      <c r="B383" s="7">
        <v>43952</v>
      </c>
      <c r="C383" s="7">
        <v>44348</v>
      </c>
      <c r="D383">
        <v>503</v>
      </c>
      <c r="E383" s="7">
        <v>44287</v>
      </c>
      <c r="F383" s="13">
        <v>465762.02</v>
      </c>
      <c r="G383" s="1">
        <v>465762.02</v>
      </c>
      <c r="H383">
        <v>3.3329999999999999E-2</v>
      </c>
      <c r="I383" s="1">
        <v>1293.6500000000001</v>
      </c>
      <c r="J383" s="1">
        <v>130634.26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t="s">
        <v>194</v>
      </c>
      <c r="W383" s="11" t="s">
        <v>71</v>
      </c>
      <c r="X383">
        <v>15</v>
      </c>
      <c r="Y383" t="s">
        <v>53</v>
      </c>
      <c r="Z383" t="s">
        <v>72</v>
      </c>
      <c r="AA383" s="1">
        <v>0</v>
      </c>
      <c r="AB383" s="1">
        <v>0</v>
      </c>
      <c r="AC383" t="s">
        <v>191</v>
      </c>
      <c r="AD383" s="1">
        <v>64.819999999999993</v>
      </c>
      <c r="AE383" s="1">
        <v>-4488.53</v>
      </c>
      <c r="AF383" s="1">
        <v>1.67E-3</v>
      </c>
      <c r="AG383" s="1">
        <v>465762.02</v>
      </c>
      <c r="AH383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64.820000000000007</v>
      </c>
      <c r="AO383" s="1">
        <v>1293.6500000000001</v>
      </c>
      <c r="AP383" s="8">
        <f t="shared" si="20"/>
        <v>1293.6500000000001</v>
      </c>
      <c r="AQ383" s="9">
        <f t="shared" si="21"/>
        <v>64.819999999999993</v>
      </c>
      <c r="AR383" s="3">
        <f t="shared" si="22"/>
        <v>126145.73</v>
      </c>
      <c r="AS383" s="10">
        <f t="shared" si="23"/>
        <v>1358.47</v>
      </c>
    </row>
    <row r="384" spans="1:45" x14ac:dyDescent="0.25">
      <c r="A384">
        <v>1</v>
      </c>
      <c r="B384" s="7">
        <v>43952</v>
      </c>
      <c r="C384" s="7">
        <v>44348</v>
      </c>
      <c r="D384">
        <v>503</v>
      </c>
      <c r="E384" s="7">
        <v>44317</v>
      </c>
      <c r="F384" s="13">
        <v>465762.02</v>
      </c>
      <c r="G384" s="1">
        <v>465762.02</v>
      </c>
      <c r="H384">
        <v>3.3329999999999999E-2</v>
      </c>
      <c r="I384" s="1">
        <v>1293.6500000000001</v>
      </c>
      <c r="J384" s="1">
        <v>131927.91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t="s">
        <v>194</v>
      </c>
      <c r="W384" s="11" t="s">
        <v>71</v>
      </c>
      <c r="X384">
        <v>15</v>
      </c>
      <c r="Y384" t="s">
        <v>53</v>
      </c>
      <c r="Z384" t="s">
        <v>72</v>
      </c>
      <c r="AA384" s="1">
        <v>0</v>
      </c>
      <c r="AB384" s="1">
        <v>0</v>
      </c>
      <c r="AC384" t="s">
        <v>191</v>
      </c>
      <c r="AD384" s="1">
        <v>64.819999999999993</v>
      </c>
      <c r="AE384" s="1">
        <v>-4423.71</v>
      </c>
      <c r="AF384" s="1">
        <v>1.67E-3</v>
      </c>
      <c r="AG384" s="1">
        <v>465762.02</v>
      </c>
      <c r="AH384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64.820000000000007</v>
      </c>
      <c r="AO384" s="1">
        <v>1293.6500000000001</v>
      </c>
      <c r="AP384" s="8">
        <f t="shared" si="20"/>
        <v>1293.6500000000001</v>
      </c>
      <c r="AQ384" s="9">
        <f t="shared" si="21"/>
        <v>64.819999999999993</v>
      </c>
      <c r="AR384" s="3">
        <f t="shared" si="22"/>
        <v>127504.2</v>
      </c>
      <c r="AS384" s="10">
        <f t="shared" si="23"/>
        <v>1358.47</v>
      </c>
    </row>
    <row r="385" spans="1:45" x14ac:dyDescent="0.25">
      <c r="A385">
        <v>1</v>
      </c>
      <c r="B385" s="7">
        <v>43952</v>
      </c>
      <c r="C385" s="7">
        <v>44348</v>
      </c>
      <c r="D385">
        <v>503</v>
      </c>
      <c r="E385" s="7">
        <v>44348</v>
      </c>
      <c r="F385" s="13">
        <v>465762.02</v>
      </c>
      <c r="G385" s="1">
        <v>465762.02</v>
      </c>
      <c r="H385">
        <v>3.3329999999999999E-2</v>
      </c>
      <c r="I385" s="1">
        <v>1293.6500000000001</v>
      </c>
      <c r="J385" s="1">
        <v>133221.56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t="s">
        <v>194</v>
      </c>
      <c r="W385" s="11" t="s">
        <v>71</v>
      </c>
      <c r="X385">
        <v>15</v>
      </c>
      <c r="Y385" t="s">
        <v>53</v>
      </c>
      <c r="Z385" t="s">
        <v>72</v>
      </c>
      <c r="AA385" s="1">
        <v>0</v>
      </c>
      <c r="AB385" s="1">
        <v>0</v>
      </c>
      <c r="AC385" t="s">
        <v>191</v>
      </c>
      <c r="AD385" s="1">
        <v>64.819999999999993</v>
      </c>
      <c r="AE385" s="1">
        <v>-4358.8900000000003</v>
      </c>
      <c r="AF385" s="1">
        <v>1.67E-3</v>
      </c>
      <c r="AG385" s="1">
        <v>465762.02</v>
      </c>
      <c r="AH385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64.820000000000007</v>
      </c>
      <c r="AO385" s="1">
        <v>1293.6500000000001</v>
      </c>
      <c r="AP385" s="8">
        <f t="shared" si="20"/>
        <v>1293.6500000000001</v>
      </c>
      <c r="AQ385" s="9">
        <f t="shared" si="21"/>
        <v>64.819999999999993</v>
      </c>
      <c r="AR385" s="3">
        <f t="shared" si="22"/>
        <v>128862.67</v>
      </c>
      <c r="AS385" s="10">
        <f t="shared" si="23"/>
        <v>1358.47</v>
      </c>
    </row>
    <row r="386" spans="1:45" x14ac:dyDescent="0.25">
      <c r="A386">
        <v>1</v>
      </c>
      <c r="B386" s="7">
        <v>43952</v>
      </c>
      <c r="C386" s="7">
        <v>44348</v>
      </c>
      <c r="D386">
        <v>504</v>
      </c>
      <c r="E386" s="7">
        <v>44197</v>
      </c>
      <c r="F386" s="13">
        <v>9374.42</v>
      </c>
      <c r="G386" s="1">
        <v>9374.42</v>
      </c>
      <c r="H386">
        <v>2.9520000000000001E-2</v>
      </c>
      <c r="I386" s="1">
        <v>23.06</v>
      </c>
      <c r="J386" s="1">
        <v>930.54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t="s">
        <v>195</v>
      </c>
      <c r="W386" s="11" t="s">
        <v>74</v>
      </c>
      <c r="X386">
        <v>15</v>
      </c>
      <c r="Y386" t="s">
        <v>53</v>
      </c>
      <c r="Z386" t="s">
        <v>75</v>
      </c>
      <c r="AA386" s="1">
        <v>0</v>
      </c>
      <c r="AB386" s="1">
        <v>0</v>
      </c>
      <c r="AC386" t="s">
        <v>191</v>
      </c>
      <c r="AD386" s="1">
        <v>1.1599999999999999</v>
      </c>
      <c r="AE386" s="1">
        <v>-777.56</v>
      </c>
      <c r="AF386" s="1">
        <v>1.48E-3</v>
      </c>
      <c r="AG386" s="1">
        <v>9374.42</v>
      </c>
      <c r="AH386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1.1599999999999999</v>
      </c>
      <c r="AO386" s="1">
        <v>23.06</v>
      </c>
      <c r="AP386" s="8">
        <f t="shared" ref="AP386:AP449" si="24">I386+K386+M386+T386</f>
        <v>23.06</v>
      </c>
      <c r="AQ386" s="9">
        <f t="shared" ref="AQ386:AQ449" si="25">AD386+AL386</f>
        <v>1.1599999999999999</v>
      </c>
      <c r="AR386" s="3">
        <f t="shared" ref="AR386:AR449" si="26">AE386+J386</f>
        <v>152.98000000000002</v>
      </c>
      <c r="AS386" s="10">
        <f t="shared" ref="AS386:AS449" si="27">I386+K386+M386+T386+AD386+AL386</f>
        <v>24.22</v>
      </c>
    </row>
    <row r="387" spans="1:45" x14ac:dyDescent="0.25">
      <c r="A387">
        <v>1</v>
      </c>
      <c r="B387" s="7">
        <v>43952</v>
      </c>
      <c r="C387" s="7">
        <v>44348</v>
      </c>
      <c r="D387">
        <v>504</v>
      </c>
      <c r="E387" s="7">
        <v>44228</v>
      </c>
      <c r="F387" s="13">
        <v>9374.42</v>
      </c>
      <c r="G387" s="1">
        <v>9374.42</v>
      </c>
      <c r="H387">
        <v>2.9520000000000001E-2</v>
      </c>
      <c r="I387" s="1">
        <v>23.06</v>
      </c>
      <c r="J387" s="1">
        <v>953.6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t="s">
        <v>195</v>
      </c>
      <c r="W387" s="11" t="s">
        <v>74</v>
      </c>
      <c r="X387">
        <v>15</v>
      </c>
      <c r="Y387" t="s">
        <v>53</v>
      </c>
      <c r="Z387" t="s">
        <v>75</v>
      </c>
      <c r="AA387" s="1">
        <v>0</v>
      </c>
      <c r="AB387" s="1">
        <v>0</v>
      </c>
      <c r="AC387" t="s">
        <v>191</v>
      </c>
      <c r="AD387" s="1">
        <v>1.1599999999999999</v>
      </c>
      <c r="AE387" s="1">
        <v>-776.4</v>
      </c>
      <c r="AF387" s="1">
        <v>1.48E-3</v>
      </c>
      <c r="AG387" s="1">
        <v>9374.42</v>
      </c>
      <c r="AH387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1.1599999999999999</v>
      </c>
      <c r="AO387" s="1">
        <v>23.06</v>
      </c>
      <c r="AP387" s="8">
        <f t="shared" si="24"/>
        <v>23.06</v>
      </c>
      <c r="AQ387" s="9">
        <f t="shared" si="25"/>
        <v>1.1599999999999999</v>
      </c>
      <c r="AR387" s="3">
        <f t="shared" si="26"/>
        <v>177.20000000000005</v>
      </c>
      <c r="AS387" s="10">
        <f t="shared" si="27"/>
        <v>24.22</v>
      </c>
    </row>
    <row r="388" spans="1:45" x14ac:dyDescent="0.25">
      <c r="A388">
        <v>1</v>
      </c>
      <c r="B388" s="7">
        <v>43952</v>
      </c>
      <c r="C388" s="7">
        <v>44348</v>
      </c>
      <c r="D388">
        <v>504</v>
      </c>
      <c r="E388" s="7">
        <v>44256</v>
      </c>
      <c r="F388" s="13">
        <v>9374.42</v>
      </c>
      <c r="G388" s="1">
        <v>9374.42</v>
      </c>
      <c r="H388">
        <v>2.9520000000000001E-2</v>
      </c>
      <c r="I388" s="1">
        <v>23.06</v>
      </c>
      <c r="J388" s="1">
        <v>976.66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t="s">
        <v>195</v>
      </c>
      <c r="W388" s="11" t="s">
        <v>74</v>
      </c>
      <c r="X388">
        <v>15</v>
      </c>
      <c r="Y388" t="s">
        <v>53</v>
      </c>
      <c r="Z388" t="s">
        <v>75</v>
      </c>
      <c r="AA388" s="1">
        <v>0</v>
      </c>
      <c r="AB388" s="1">
        <v>0</v>
      </c>
      <c r="AC388" t="s">
        <v>191</v>
      </c>
      <c r="AD388" s="1">
        <v>1.1599999999999999</v>
      </c>
      <c r="AE388" s="1">
        <v>-775.24</v>
      </c>
      <c r="AF388" s="1">
        <v>1.48E-3</v>
      </c>
      <c r="AG388" s="1">
        <v>9374.42</v>
      </c>
      <c r="AH388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1.1599999999999999</v>
      </c>
      <c r="AO388" s="1">
        <v>23.06</v>
      </c>
      <c r="AP388" s="8">
        <f t="shared" si="24"/>
        <v>23.06</v>
      </c>
      <c r="AQ388" s="9">
        <f t="shared" si="25"/>
        <v>1.1599999999999999</v>
      </c>
      <c r="AR388" s="3">
        <f t="shared" si="26"/>
        <v>201.41999999999996</v>
      </c>
      <c r="AS388" s="10">
        <f t="shared" si="27"/>
        <v>24.22</v>
      </c>
    </row>
    <row r="389" spans="1:45" x14ac:dyDescent="0.25">
      <c r="A389">
        <v>1</v>
      </c>
      <c r="B389" s="7">
        <v>43952</v>
      </c>
      <c r="C389" s="7">
        <v>44348</v>
      </c>
      <c r="D389">
        <v>504</v>
      </c>
      <c r="E389" s="7">
        <v>44287</v>
      </c>
      <c r="F389" s="13">
        <v>9374.42</v>
      </c>
      <c r="G389" s="1">
        <v>9374.42</v>
      </c>
      <c r="H389">
        <v>2.9520000000000001E-2</v>
      </c>
      <c r="I389" s="1">
        <v>23.06</v>
      </c>
      <c r="J389" s="1">
        <v>999.72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t="s">
        <v>195</v>
      </c>
      <c r="W389" s="11" t="s">
        <v>74</v>
      </c>
      <c r="X389">
        <v>15</v>
      </c>
      <c r="Y389" t="s">
        <v>53</v>
      </c>
      <c r="Z389" t="s">
        <v>75</v>
      </c>
      <c r="AA389" s="1">
        <v>0</v>
      </c>
      <c r="AB389" s="1">
        <v>0</v>
      </c>
      <c r="AC389" t="s">
        <v>191</v>
      </c>
      <c r="AD389" s="1">
        <v>1.1599999999999999</v>
      </c>
      <c r="AE389" s="1">
        <v>-774.08</v>
      </c>
      <c r="AF389" s="1">
        <v>1.48E-3</v>
      </c>
      <c r="AG389" s="1">
        <v>9374.42</v>
      </c>
      <c r="AH389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1.1599999999999999</v>
      </c>
      <c r="AO389" s="1">
        <v>23.06</v>
      </c>
      <c r="AP389" s="8">
        <f t="shared" si="24"/>
        <v>23.06</v>
      </c>
      <c r="AQ389" s="9">
        <f t="shared" si="25"/>
        <v>1.1599999999999999</v>
      </c>
      <c r="AR389" s="3">
        <f t="shared" si="26"/>
        <v>225.64</v>
      </c>
      <c r="AS389" s="10">
        <f t="shared" si="27"/>
        <v>24.22</v>
      </c>
    </row>
    <row r="390" spans="1:45" x14ac:dyDescent="0.25">
      <c r="A390">
        <v>1</v>
      </c>
      <c r="B390" s="7">
        <v>43952</v>
      </c>
      <c r="C390" s="7">
        <v>44348</v>
      </c>
      <c r="D390">
        <v>504</v>
      </c>
      <c r="E390" s="7">
        <v>44317</v>
      </c>
      <c r="F390" s="13">
        <v>9374.42</v>
      </c>
      <c r="G390" s="1">
        <v>9374.42</v>
      </c>
      <c r="H390">
        <v>2.9520000000000001E-2</v>
      </c>
      <c r="I390" s="1">
        <v>23.06</v>
      </c>
      <c r="J390" s="1">
        <v>1022.78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t="s">
        <v>195</v>
      </c>
      <c r="W390" s="11" t="s">
        <v>74</v>
      </c>
      <c r="X390">
        <v>15</v>
      </c>
      <c r="Y390" t="s">
        <v>53</v>
      </c>
      <c r="Z390" t="s">
        <v>75</v>
      </c>
      <c r="AA390" s="1">
        <v>0</v>
      </c>
      <c r="AB390" s="1">
        <v>0</v>
      </c>
      <c r="AC390" t="s">
        <v>191</v>
      </c>
      <c r="AD390" s="1">
        <v>1.1599999999999999</v>
      </c>
      <c r="AE390" s="1">
        <v>-772.92</v>
      </c>
      <c r="AF390" s="1">
        <v>1.48E-3</v>
      </c>
      <c r="AG390" s="1">
        <v>9374.42</v>
      </c>
      <c r="AH390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1.1599999999999999</v>
      </c>
      <c r="AO390" s="1">
        <v>23.06</v>
      </c>
      <c r="AP390" s="8">
        <f t="shared" si="24"/>
        <v>23.06</v>
      </c>
      <c r="AQ390" s="9">
        <f t="shared" si="25"/>
        <v>1.1599999999999999</v>
      </c>
      <c r="AR390" s="3">
        <f t="shared" si="26"/>
        <v>249.86</v>
      </c>
      <c r="AS390" s="10">
        <f t="shared" si="27"/>
        <v>24.22</v>
      </c>
    </row>
    <row r="391" spans="1:45" x14ac:dyDescent="0.25">
      <c r="A391">
        <v>1</v>
      </c>
      <c r="B391" s="7">
        <v>43952</v>
      </c>
      <c r="C391" s="7">
        <v>44348</v>
      </c>
      <c r="D391">
        <v>504</v>
      </c>
      <c r="E391" s="7">
        <v>44348</v>
      </c>
      <c r="F391" s="13">
        <v>9374.42</v>
      </c>
      <c r="G391" s="1">
        <v>9374.42</v>
      </c>
      <c r="H391">
        <v>2.9520000000000001E-2</v>
      </c>
      <c r="I391" s="1">
        <v>23.06</v>
      </c>
      <c r="J391" s="1">
        <v>1045.8399999999999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t="s">
        <v>195</v>
      </c>
      <c r="W391" s="11" t="s">
        <v>74</v>
      </c>
      <c r="X391">
        <v>15</v>
      </c>
      <c r="Y391" t="s">
        <v>53</v>
      </c>
      <c r="Z391" t="s">
        <v>75</v>
      </c>
      <c r="AA391" s="1">
        <v>0</v>
      </c>
      <c r="AB391" s="1">
        <v>0</v>
      </c>
      <c r="AC391" t="s">
        <v>191</v>
      </c>
      <c r="AD391" s="1">
        <v>1.1599999999999999</v>
      </c>
      <c r="AE391" s="1">
        <v>-771.76</v>
      </c>
      <c r="AF391" s="1">
        <v>1.48E-3</v>
      </c>
      <c r="AG391" s="1">
        <v>9374.42</v>
      </c>
      <c r="AH39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1.1599999999999999</v>
      </c>
      <c r="AO391" s="1">
        <v>23.06</v>
      </c>
      <c r="AP391" s="8">
        <f t="shared" si="24"/>
        <v>23.06</v>
      </c>
      <c r="AQ391" s="9">
        <f t="shared" si="25"/>
        <v>1.1599999999999999</v>
      </c>
      <c r="AR391" s="3">
        <f t="shared" si="26"/>
        <v>274.07999999999993</v>
      </c>
      <c r="AS391" s="10">
        <f t="shared" si="27"/>
        <v>24.22</v>
      </c>
    </row>
    <row r="392" spans="1:45" x14ac:dyDescent="0.25">
      <c r="A392">
        <v>1</v>
      </c>
      <c r="B392" s="7">
        <v>43952</v>
      </c>
      <c r="C392" s="7">
        <v>44348</v>
      </c>
      <c r="D392">
        <v>505</v>
      </c>
      <c r="E392" s="7">
        <v>44197</v>
      </c>
      <c r="F392" s="13">
        <v>104132.33</v>
      </c>
      <c r="G392" s="1">
        <v>104132.33</v>
      </c>
      <c r="H392">
        <v>1.8030000000000001E-2</v>
      </c>
      <c r="I392" s="1">
        <v>156.46</v>
      </c>
      <c r="J392" s="1">
        <v>120983.9</v>
      </c>
      <c r="K392" s="1">
        <v>0</v>
      </c>
      <c r="L392" s="1">
        <v>0</v>
      </c>
      <c r="M392" s="1">
        <v>-156.46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t="s">
        <v>196</v>
      </c>
      <c r="W392" s="11" t="s">
        <v>77</v>
      </c>
      <c r="X392">
        <v>15</v>
      </c>
      <c r="Y392" t="s">
        <v>53</v>
      </c>
      <c r="Z392" t="s">
        <v>78</v>
      </c>
      <c r="AA392" s="1">
        <v>0</v>
      </c>
      <c r="AB392" s="1">
        <v>0</v>
      </c>
      <c r="AC392" t="s">
        <v>191</v>
      </c>
      <c r="AD392" s="1">
        <v>34.450000000000003</v>
      </c>
      <c r="AE392" s="1">
        <v>13149.81</v>
      </c>
      <c r="AF392" s="1">
        <v>3.9699999999999996E-3</v>
      </c>
      <c r="AG392" s="1">
        <v>104132.33</v>
      </c>
      <c r="AH392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34.450000000000003</v>
      </c>
      <c r="AO392" s="1">
        <v>0</v>
      </c>
      <c r="AP392" s="8">
        <f t="shared" si="24"/>
        <v>0</v>
      </c>
      <c r="AQ392" s="9">
        <f t="shared" si="25"/>
        <v>34.450000000000003</v>
      </c>
      <c r="AR392" s="3">
        <f t="shared" si="26"/>
        <v>134133.71</v>
      </c>
      <c r="AS392" s="10">
        <f t="shared" si="27"/>
        <v>34.450000000000003</v>
      </c>
    </row>
    <row r="393" spans="1:45" x14ac:dyDescent="0.25">
      <c r="A393">
        <v>1</v>
      </c>
      <c r="B393" s="7">
        <v>43952</v>
      </c>
      <c r="C393" s="7">
        <v>44348</v>
      </c>
      <c r="D393">
        <v>505</v>
      </c>
      <c r="E393" s="7">
        <v>44228</v>
      </c>
      <c r="F393" s="13">
        <v>104132.33</v>
      </c>
      <c r="G393" s="1">
        <v>104132.33</v>
      </c>
      <c r="H393">
        <v>1.8030000000000001E-2</v>
      </c>
      <c r="I393" s="1">
        <v>156.46</v>
      </c>
      <c r="J393" s="1">
        <v>120983.9</v>
      </c>
      <c r="K393" s="1">
        <v>0</v>
      </c>
      <c r="L393" s="1">
        <v>-16.63</v>
      </c>
      <c r="M393" s="1">
        <v>-156.46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t="s">
        <v>196</v>
      </c>
      <c r="W393" s="11" t="s">
        <v>77</v>
      </c>
      <c r="X393">
        <v>15</v>
      </c>
      <c r="Y393" t="s">
        <v>53</v>
      </c>
      <c r="Z393" t="s">
        <v>78</v>
      </c>
      <c r="AA393" s="1">
        <v>0</v>
      </c>
      <c r="AB393" s="1">
        <v>0</v>
      </c>
      <c r="AC393" t="s">
        <v>191</v>
      </c>
      <c r="AD393" s="1">
        <v>34.450000000000003</v>
      </c>
      <c r="AE393" s="1">
        <v>13167.63</v>
      </c>
      <c r="AF393" s="1">
        <v>3.9699999999999996E-3</v>
      </c>
      <c r="AG393" s="1">
        <v>104132.33</v>
      </c>
      <c r="AH393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34.450000000000003</v>
      </c>
      <c r="AO393" s="1">
        <v>0</v>
      </c>
      <c r="AP393" s="8">
        <f t="shared" si="24"/>
        <v>0</v>
      </c>
      <c r="AQ393" s="9">
        <f t="shared" si="25"/>
        <v>34.450000000000003</v>
      </c>
      <c r="AR393" s="3">
        <f t="shared" si="26"/>
        <v>134151.53</v>
      </c>
      <c r="AS393" s="10">
        <f t="shared" si="27"/>
        <v>34.450000000000003</v>
      </c>
    </row>
    <row r="394" spans="1:45" x14ac:dyDescent="0.25">
      <c r="A394">
        <v>1</v>
      </c>
      <c r="B394" s="7">
        <v>43952</v>
      </c>
      <c r="C394" s="7">
        <v>44348</v>
      </c>
      <c r="D394">
        <v>505</v>
      </c>
      <c r="E394" s="7">
        <v>44256</v>
      </c>
      <c r="F394" s="13">
        <v>104309.07</v>
      </c>
      <c r="G394" s="1">
        <v>104309.07</v>
      </c>
      <c r="H394">
        <v>1.8030000000000001E-2</v>
      </c>
      <c r="I394" s="1">
        <v>156.72</v>
      </c>
      <c r="J394" s="1">
        <v>120983.9</v>
      </c>
      <c r="K394" s="1">
        <v>0</v>
      </c>
      <c r="L394" s="1">
        <v>0</v>
      </c>
      <c r="M394" s="1">
        <v>-156.72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t="s">
        <v>196</v>
      </c>
      <c r="W394" s="11" t="s">
        <v>77</v>
      </c>
      <c r="X394">
        <v>15</v>
      </c>
      <c r="Y394" t="s">
        <v>53</v>
      </c>
      <c r="Z394" t="s">
        <v>78</v>
      </c>
      <c r="AA394" s="1">
        <v>0</v>
      </c>
      <c r="AB394" s="1">
        <v>0</v>
      </c>
      <c r="AC394" t="s">
        <v>191</v>
      </c>
      <c r="AD394" s="1">
        <v>34.51</v>
      </c>
      <c r="AE394" s="1">
        <v>13202.14</v>
      </c>
      <c r="AF394" s="1">
        <v>3.9699999999999996E-3</v>
      </c>
      <c r="AG394" s="1">
        <v>104309.07</v>
      </c>
      <c r="AH394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34.51</v>
      </c>
      <c r="AO394" s="1">
        <v>0</v>
      </c>
      <c r="AP394" s="8">
        <f t="shared" si="24"/>
        <v>0</v>
      </c>
      <c r="AQ394" s="9">
        <f t="shared" si="25"/>
        <v>34.51</v>
      </c>
      <c r="AR394" s="3">
        <f t="shared" si="26"/>
        <v>134186.03999999998</v>
      </c>
      <c r="AS394" s="10">
        <f t="shared" si="27"/>
        <v>34.51</v>
      </c>
    </row>
    <row r="395" spans="1:45" x14ac:dyDescent="0.25">
      <c r="A395">
        <v>1</v>
      </c>
      <c r="B395" s="7">
        <v>43952</v>
      </c>
      <c r="C395" s="7">
        <v>44348</v>
      </c>
      <c r="D395">
        <v>505</v>
      </c>
      <c r="E395" s="7">
        <v>44287</v>
      </c>
      <c r="F395" s="13">
        <v>104309.07</v>
      </c>
      <c r="G395" s="1">
        <v>104309.07</v>
      </c>
      <c r="H395">
        <v>1.8030000000000001E-2</v>
      </c>
      <c r="I395" s="1">
        <v>156.72</v>
      </c>
      <c r="J395" s="1">
        <v>120983.9</v>
      </c>
      <c r="K395" s="1">
        <v>0</v>
      </c>
      <c r="L395" s="1">
        <v>0</v>
      </c>
      <c r="M395" s="1">
        <v>-156.72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t="s">
        <v>196</v>
      </c>
      <c r="W395" s="11" t="s">
        <v>77</v>
      </c>
      <c r="X395">
        <v>15</v>
      </c>
      <c r="Y395" t="s">
        <v>53</v>
      </c>
      <c r="Z395" t="s">
        <v>78</v>
      </c>
      <c r="AA395" s="1">
        <v>0</v>
      </c>
      <c r="AB395" s="1">
        <v>0</v>
      </c>
      <c r="AC395" t="s">
        <v>191</v>
      </c>
      <c r="AD395" s="1">
        <v>34.51</v>
      </c>
      <c r="AE395" s="1">
        <v>13236.65</v>
      </c>
      <c r="AF395" s="1">
        <v>3.9699999999999996E-3</v>
      </c>
      <c r="AG395" s="1">
        <v>104309.07</v>
      </c>
      <c r="AH395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34.51</v>
      </c>
      <c r="AO395" s="1">
        <v>0</v>
      </c>
      <c r="AP395" s="8">
        <f t="shared" si="24"/>
        <v>0</v>
      </c>
      <c r="AQ395" s="9">
        <f t="shared" si="25"/>
        <v>34.51</v>
      </c>
      <c r="AR395" s="3">
        <f t="shared" si="26"/>
        <v>134220.54999999999</v>
      </c>
      <c r="AS395" s="10">
        <f t="shared" si="27"/>
        <v>34.51</v>
      </c>
    </row>
    <row r="396" spans="1:45" x14ac:dyDescent="0.25">
      <c r="A396">
        <v>1</v>
      </c>
      <c r="B396" s="7">
        <v>43952</v>
      </c>
      <c r="C396" s="7">
        <v>44348</v>
      </c>
      <c r="D396">
        <v>505</v>
      </c>
      <c r="E396" s="7">
        <v>44317</v>
      </c>
      <c r="F396" s="13">
        <v>104309.07</v>
      </c>
      <c r="G396" s="1">
        <v>104309.07</v>
      </c>
      <c r="H396">
        <v>1.8030000000000001E-2</v>
      </c>
      <c r="I396" s="1">
        <v>156.72</v>
      </c>
      <c r="J396" s="1">
        <v>120983.9</v>
      </c>
      <c r="K396" s="1">
        <v>0</v>
      </c>
      <c r="L396" s="1">
        <v>0</v>
      </c>
      <c r="M396" s="1">
        <v>-156.72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t="s">
        <v>196</v>
      </c>
      <c r="W396" s="11" t="s">
        <v>77</v>
      </c>
      <c r="X396">
        <v>15</v>
      </c>
      <c r="Y396" t="s">
        <v>53</v>
      </c>
      <c r="Z396" t="s">
        <v>78</v>
      </c>
      <c r="AA396" s="1">
        <v>0</v>
      </c>
      <c r="AB396" s="1">
        <v>0</v>
      </c>
      <c r="AC396" t="s">
        <v>191</v>
      </c>
      <c r="AD396" s="1">
        <v>34.51</v>
      </c>
      <c r="AE396" s="1">
        <v>13271.16</v>
      </c>
      <c r="AF396" s="1">
        <v>3.9699999999999996E-3</v>
      </c>
      <c r="AG396" s="1">
        <v>104309.07</v>
      </c>
      <c r="AH396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34.51</v>
      </c>
      <c r="AO396" s="1">
        <v>0</v>
      </c>
      <c r="AP396" s="8">
        <f t="shared" si="24"/>
        <v>0</v>
      </c>
      <c r="AQ396" s="9">
        <f t="shared" si="25"/>
        <v>34.51</v>
      </c>
      <c r="AR396" s="3">
        <f t="shared" si="26"/>
        <v>134255.06</v>
      </c>
      <c r="AS396" s="10">
        <f t="shared" si="27"/>
        <v>34.51</v>
      </c>
    </row>
    <row r="397" spans="1:45" x14ac:dyDescent="0.25">
      <c r="A397">
        <v>1</v>
      </c>
      <c r="B397" s="7">
        <v>43952</v>
      </c>
      <c r="C397" s="7">
        <v>44348</v>
      </c>
      <c r="D397">
        <v>505</v>
      </c>
      <c r="E397" s="7">
        <v>44348</v>
      </c>
      <c r="F397" s="13">
        <v>104309.07</v>
      </c>
      <c r="G397" s="1">
        <v>104309.07</v>
      </c>
      <c r="H397">
        <v>1.8030000000000001E-2</v>
      </c>
      <c r="I397" s="1">
        <v>156.72</v>
      </c>
      <c r="J397" s="1">
        <v>120983.9</v>
      </c>
      <c r="K397" s="1">
        <v>0</v>
      </c>
      <c r="L397" s="1">
        <v>-56.81</v>
      </c>
      <c r="M397" s="1">
        <v>-156.72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t="s">
        <v>196</v>
      </c>
      <c r="W397" s="11" t="s">
        <v>77</v>
      </c>
      <c r="X397">
        <v>15</v>
      </c>
      <c r="Y397" t="s">
        <v>53</v>
      </c>
      <c r="Z397" t="s">
        <v>78</v>
      </c>
      <c r="AA397" s="1">
        <v>0</v>
      </c>
      <c r="AB397" s="1">
        <v>0</v>
      </c>
      <c r="AC397" t="s">
        <v>191</v>
      </c>
      <c r="AD397" s="1">
        <v>34.51</v>
      </c>
      <c r="AE397" s="1">
        <v>13248.86</v>
      </c>
      <c r="AF397" s="1">
        <v>3.9699999999999996E-3</v>
      </c>
      <c r="AG397" s="1">
        <v>104309.07</v>
      </c>
      <c r="AH397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34.51</v>
      </c>
      <c r="AO397" s="1">
        <v>0</v>
      </c>
      <c r="AP397" s="8">
        <f t="shared" si="24"/>
        <v>0</v>
      </c>
      <c r="AQ397" s="9">
        <f t="shared" si="25"/>
        <v>34.51</v>
      </c>
      <c r="AR397" s="3">
        <f t="shared" si="26"/>
        <v>134232.76</v>
      </c>
      <c r="AS397" s="10">
        <f t="shared" si="27"/>
        <v>34.51</v>
      </c>
    </row>
    <row r="398" spans="1:45" x14ac:dyDescent="0.25">
      <c r="A398">
        <v>1</v>
      </c>
      <c r="B398" s="7">
        <v>43952</v>
      </c>
      <c r="C398" s="7">
        <v>44348</v>
      </c>
      <c r="D398">
        <v>506</v>
      </c>
      <c r="E398" s="7">
        <v>44197</v>
      </c>
      <c r="F398" s="13">
        <v>294203.84000000003</v>
      </c>
      <c r="G398" s="1">
        <v>294203.84000000003</v>
      </c>
      <c r="H398">
        <v>3.5999999999999997E-2</v>
      </c>
      <c r="I398" s="1">
        <v>882.61</v>
      </c>
      <c r="J398" s="1">
        <v>69658.740000000005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t="s">
        <v>197</v>
      </c>
      <c r="W398" s="11" t="s">
        <v>86</v>
      </c>
      <c r="X398">
        <v>15</v>
      </c>
      <c r="Y398" t="s">
        <v>53</v>
      </c>
      <c r="Z398" t="s">
        <v>87</v>
      </c>
      <c r="AA398" s="1">
        <v>0</v>
      </c>
      <c r="AB398" s="1">
        <v>0</v>
      </c>
      <c r="AC398" t="s">
        <v>191</v>
      </c>
      <c r="AD398" s="1">
        <v>0</v>
      </c>
      <c r="AE398" s="1">
        <v>0</v>
      </c>
      <c r="AF398" s="1">
        <v>0</v>
      </c>
      <c r="AG398" s="1">
        <v>294203.84000000003</v>
      </c>
      <c r="AH398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882.61</v>
      </c>
      <c r="AP398" s="8">
        <f t="shared" si="24"/>
        <v>882.61</v>
      </c>
      <c r="AQ398" s="9">
        <f t="shared" si="25"/>
        <v>0</v>
      </c>
      <c r="AR398" s="3">
        <f t="shared" si="26"/>
        <v>69658.740000000005</v>
      </c>
      <c r="AS398" s="10">
        <f t="shared" si="27"/>
        <v>882.61</v>
      </c>
    </row>
    <row r="399" spans="1:45" x14ac:dyDescent="0.25">
      <c r="A399">
        <v>1</v>
      </c>
      <c r="B399" s="7">
        <v>43952</v>
      </c>
      <c r="C399" s="7">
        <v>44348</v>
      </c>
      <c r="D399">
        <v>506</v>
      </c>
      <c r="E399" s="7">
        <v>44228</v>
      </c>
      <c r="F399" s="13">
        <v>294203.84000000003</v>
      </c>
      <c r="G399" s="1">
        <v>294203.84000000003</v>
      </c>
      <c r="H399">
        <v>3.5999999999999997E-2</v>
      </c>
      <c r="I399" s="1">
        <v>882.61</v>
      </c>
      <c r="J399" s="1">
        <v>70541.350000000006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t="s">
        <v>197</v>
      </c>
      <c r="W399" s="11" t="s">
        <v>86</v>
      </c>
      <c r="X399">
        <v>15</v>
      </c>
      <c r="Y399" t="s">
        <v>53</v>
      </c>
      <c r="Z399" t="s">
        <v>87</v>
      </c>
      <c r="AA399" s="1">
        <v>0</v>
      </c>
      <c r="AB399" s="1">
        <v>0</v>
      </c>
      <c r="AC399" t="s">
        <v>191</v>
      </c>
      <c r="AD399" s="1">
        <v>0</v>
      </c>
      <c r="AE399" s="1">
        <v>0</v>
      </c>
      <c r="AF399" s="1">
        <v>0</v>
      </c>
      <c r="AG399" s="1">
        <v>294203.84000000003</v>
      </c>
      <c r="AH399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882.61</v>
      </c>
      <c r="AP399" s="8">
        <f t="shared" si="24"/>
        <v>882.61</v>
      </c>
      <c r="AQ399" s="9">
        <f t="shared" si="25"/>
        <v>0</v>
      </c>
      <c r="AR399" s="3">
        <f t="shared" si="26"/>
        <v>70541.350000000006</v>
      </c>
      <c r="AS399" s="10">
        <f t="shared" si="27"/>
        <v>882.61</v>
      </c>
    </row>
    <row r="400" spans="1:45" x14ac:dyDescent="0.25">
      <c r="A400">
        <v>1</v>
      </c>
      <c r="B400" s="7">
        <v>43952</v>
      </c>
      <c r="C400" s="7">
        <v>44348</v>
      </c>
      <c r="D400">
        <v>506</v>
      </c>
      <c r="E400" s="7">
        <v>44256</v>
      </c>
      <c r="F400" s="13">
        <v>294203.84000000003</v>
      </c>
      <c r="G400" s="1">
        <v>294203.84000000003</v>
      </c>
      <c r="H400">
        <v>3.5999999999999997E-2</v>
      </c>
      <c r="I400" s="1">
        <v>882.61</v>
      </c>
      <c r="J400" s="1">
        <v>71423.960000000006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t="s">
        <v>197</v>
      </c>
      <c r="W400" s="11" t="s">
        <v>86</v>
      </c>
      <c r="X400">
        <v>15</v>
      </c>
      <c r="Y400" t="s">
        <v>53</v>
      </c>
      <c r="Z400" t="s">
        <v>87</v>
      </c>
      <c r="AA400" s="1">
        <v>0</v>
      </c>
      <c r="AB400" s="1">
        <v>0</v>
      </c>
      <c r="AC400" t="s">
        <v>191</v>
      </c>
      <c r="AD400" s="1">
        <v>0</v>
      </c>
      <c r="AE400" s="1">
        <v>0</v>
      </c>
      <c r="AF400" s="1">
        <v>0</v>
      </c>
      <c r="AG400" s="1">
        <v>294203.84000000003</v>
      </c>
      <c r="AH400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882.61</v>
      </c>
      <c r="AP400" s="8">
        <f t="shared" si="24"/>
        <v>882.61</v>
      </c>
      <c r="AQ400" s="9">
        <f t="shared" si="25"/>
        <v>0</v>
      </c>
      <c r="AR400" s="3">
        <f t="shared" si="26"/>
        <v>71423.960000000006</v>
      </c>
      <c r="AS400" s="10">
        <f t="shared" si="27"/>
        <v>882.61</v>
      </c>
    </row>
    <row r="401" spans="1:45" x14ac:dyDescent="0.25">
      <c r="A401">
        <v>1</v>
      </c>
      <c r="B401" s="7">
        <v>43952</v>
      </c>
      <c r="C401" s="7">
        <v>44348</v>
      </c>
      <c r="D401">
        <v>506</v>
      </c>
      <c r="E401" s="7">
        <v>44287</v>
      </c>
      <c r="F401" s="13">
        <v>294203.84000000003</v>
      </c>
      <c r="G401" s="1">
        <v>294203.84000000003</v>
      </c>
      <c r="H401">
        <v>3.5999999999999997E-2</v>
      </c>
      <c r="I401" s="1">
        <v>882.61</v>
      </c>
      <c r="J401" s="1">
        <v>72306.570000000007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t="s">
        <v>197</v>
      </c>
      <c r="W401" s="11" t="s">
        <v>86</v>
      </c>
      <c r="X401">
        <v>15</v>
      </c>
      <c r="Y401" t="s">
        <v>53</v>
      </c>
      <c r="Z401" t="s">
        <v>87</v>
      </c>
      <c r="AA401" s="1">
        <v>0</v>
      </c>
      <c r="AB401" s="1">
        <v>0</v>
      </c>
      <c r="AC401" t="s">
        <v>191</v>
      </c>
      <c r="AD401" s="1">
        <v>0</v>
      </c>
      <c r="AE401" s="1">
        <v>0</v>
      </c>
      <c r="AF401" s="1">
        <v>0</v>
      </c>
      <c r="AG401" s="1">
        <v>294203.84000000003</v>
      </c>
      <c r="AH40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882.61</v>
      </c>
      <c r="AP401" s="8">
        <f t="shared" si="24"/>
        <v>882.61</v>
      </c>
      <c r="AQ401" s="9">
        <f t="shared" si="25"/>
        <v>0</v>
      </c>
      <c r="AR401" s="3">
        <f t="shared" si="26"/>
        <v>72306.570000000007</v>
      </c>
      <c r="AS401" s="10">
        <f t="shared" si="27"/>
        <v>882.61</v>
      </c>
    </row>
    <row r="402" spans="1:45" x14ac:dyDescent="0.25">
      <c r="A402">
        <v>1</v>
      </c>
      <c r="B402" s="7">
        <v>43952</v>
      </c>
      <c r="C402" s="7">
        <v>44348</v>
      </c>
      <c r="D402">
        <v>506</v>
      </c>
      <c r="E402" s="7">
        <v>44317</v>
      </c>
      <c r="F402" s="13">
        <v>294203.84000000003</v>
      </c>
      <c r="G402" s="1">
        <v>294203.84000000003</v>
      </c>
      <c r="H402">
        <v>3.5999999999999997E-2</v>
      </c>
      <c r="I402" s="1">
        <v>882.61</v>
      </c>
      <c r="J402" s="1">
        <v>73189.179999999993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t="s">
        <v>197</v>
      </c>
      <c r="W402" s="11" t="s">
        <v>86</v>
      </c>
      <c r="X402">
        <v>15</v>
      </c>
      <c r="Y402" t="s">
        <v>53</v>
      </c>
      <c r="Z402" t="s">
        <v>87</v>
      </c>
      <c r="AA402" s="1">
        <v>0</v>
      </c>
      <c r="AB402" s="1">
        <v>0</v>
      </c>
      <c r="AC402" t="s">
        <v>191</v>
      </c>
      <c r="AD402" s="1">
        <v>0</v>
      </c>
      <c r="AE402" s="1">
        <v>0</v>
      </c>
      <c r="AF402" s="1">
        <v>0</v>
      </c>
      <c r="AG402" s="1">
        <v>294203.84000000003</v>
      </c>
      <c r="AH402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882.61</v>
      </c>
      <c r="AP402" s="8">
        <f t="shared" si="24"/>
        <v>882.61</v>
      </c>
      <c r="AQ402" s="9">
        <f t="shared" si="25"/>
        <v>0</v>
      </c>
      <c r="AR402" s="3">
        <f t="shared" si="26"/>
        <v>73189.179999999993</v>
      </c>
      <c r="AS402" s="10">
        <f t="shared" si="27"/>
        <v>882.61</v>
      </c>
    </row>
    <row r="403" spans="1:45" x14ac:dyDescent="0.25">
      <c r="A403">
        <v>1</v>
      </c>
      <c r="B403" s="7">
        <v>43952</v>
      </c>
      <c r="C403" s="7">
        <v>44348</v>
      </c>
      <c r="D403">
        <v>506</v>
      </c>
      <c r="E403" s="7">
        <v>44348</v>
      </c>
      <c r="F403" s="13">
        <v>294203.84000000003</v>
      </c>
      <c r="G403" s="1">
        <v>294203.84000000003</v>
      </c>
      <c r="H403">
        <v>3.5999999999999997E-2</v>
      </c>
      <c r="I403" s="1">
        <v>882.61</v>
      </c>
      <c r="J403" s="1">
        <v>74071.789999999994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t="s">
        <v>197</v>
      </c>
      <c r="W403" s="11" t="s">
        <v>86</v>
      </c>
      <c r="X403">
        <v>15</v>
      </c>
      <c r="Y403" t="s">
        <v>53</v>
      </c>
      <c r="Z403" t="s">
        <v>87</v>
      </c>
      <c r="AA403" s="1">
        <v>0</v>
      </c>
      <c r="AB403" s="1">
        <v>0</v>
      </c>
      <c r="AC403" t="s">
        <v>191</v>
      </c>
      <c r="AD403" s="1">
        <v>0</v>
      </c>
      <c r="AE403" s="1">
        <v>0</v>
      </c>
      <c r="AF403" s="1">
        <v>0</v>
      </c>
      <c r="AG403" s="1">
        <v>294203.84000000003</v>
      </c>
      <c r="AH403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882.61</v>
      </c>
      <c r="AP403" s="8">
        <f t="shared" si="24"/>
        <v>882.61</v>
      </c>
      <c r="AQ403" s="9">
        <f t="shared" si="25"/>
        <v>0</v>
      </c>
      <c r="AR403" s="3">
        <f t="shared" si="26"/>
        <v>74071.789999999994</v>
      </c>
      <c r="AS403" s="10">
        <f t="shared" si="27"/>
        <v>882.61</v>
      </c>
    </row>
    <row r="404" spans="1:45" x14ac:dyDescent="0.25">
      <c r="A404">
        <v>1</v>
      </c>
      <c r="B404" s="7">
        <v>43952</v>
      </c>
      <c r="C404" s="7">
        <v>44348</v>
      </c>
      <c r="D404">
        <v>507</v>
      </c>
      <c r="E404" s="7">
        <v>44197</v>
      </c>
      <c r="F404" s="13">
        <v>247679.69</v>
      </c>
      <c r="G404" s="1">
        <v>247679.69</v>
      </c>
      <c r="H404">
        <v>2.9090000000000001E-2</v>
      </c>
      <c r="I404" s="1">
        <v>600.41999999999996</v>
      </c>
      <c r="J404" s="1">
        <v>38621.19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t="s">
        <v>198</v>
      </c>
      <c r="W404" s="11" t="s">
        <v>91</v>
      </c>
      <c r="X404">
        <v>15</v>
      </c>
      <c r="Y404" t="s">
        <v>53</v>
      </c>
      <c r="Z404" t="s">
        <v>92</v>
      </c>
      <c r="AA404" s="1">
        <v>0</v>
      </c>
      <c r="AB404" s="1">
        <v>0</v>
      </c>
      <c r="AC404" t="s">
        <v>191</v>
      </c>
      <c r="AD404" s="1">
        <v>60.06</v>
      </c>
      <c r="AE404" s="1">
        <v>3247.66</v>
      </c>
      <c r="AF404" s="1">
        <v>2.9099999999999998E-3</v>
      </c>
      <c r="AG404" s="1">
        <v>247679.69</v>
      </c>
      <c r="AH404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60.06</v>
      </c>
      <c r="AO404" s="1">
        <v>600.41999999999996</v>
      </c>
      <c r="AP404" s="8">
        <f t="shared" si="24"/>
        <v>600.41999999999996</v>
      </c>
      <c r="AQ404" s="9">
        <f t="shared" si="25"/>
        <v>60.06</v>
      </c>
      <c r="AR404" s="3">
        <f t="shared" si="26"/>
        <v>41868.850000000006</v>
      </c>
      <c r="AS404" s="10">
        <f t="shared" si="27"/>
        <v>660.48</v>
      </c>
    </row>
    <row r="405" spans="1:45" x14ac:dyDescent="0.25">
      <c r="A405">
        <v>1</v>
      </c>
      <c r="B405" s="7">
        <v>43952</v>
      </c>
      <c r="C405" s="7">
        <v>44348</v>
      </c>
      <c r="D405">
        <v>507</v>
      </c>
      <c r="E405" s="7">
        <v>44228</v>
      </c>
      <c r="F405" s="13">
        <v>247679.69</v>
      </c>
      <c r="G405" s="1">
        <v>247679.69</v>
      </c>
      <c r="H405">
        <v>2.9090000000000001E-2</v>
      </c>
      <c r="I405" s="1">
        <v>600.41999999999996</v>
      </c>
      <c r="J405" s="1">
        <v>39221.61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t="s">
        <v>198</v>
      </c>
      <c r="W405" s="11" t="s">
        <v>91</v>
      </c>
      <c r="X405">
        <v>15</v>
      </c>
      <c r="Y405" t="s">
        <v>53</v>
      </c>
      <c r="Z405" t="s">
        <v>92</v>
      </c>
      <c r="AA405" s="1">
        <v>0</v>
      </c>
      <c r="AB405" s="1">
        <v>0</v>
      </c>
      <c r="AC405" t="s">
        <v>191</v>
      </c>
      <c r="AD405" s="1">
        <v>60.06</v>
      </c>
      <c r="AE405" s="1">
        <v>3307.72</v>
      </c>
      <c r="AF405" s="1">
        <v>2.9099999999999998E-3</v>
      </c>
      <c r="AG405" s="1">
        <v>247679.69</v>
      </c>
      <c r="AH405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60.06</v>
      </c>
      <c r="AO405" s="1">
        <v>600.41999999999996</v>
      </c>
      <c r="AP405" s="8">
        <f t="shared" si="24"/>
        <v>600.41999999999996</v>
      </c>
      <c r="AQ405" s="9">
        <f t="shared" si="25"/>
        <v>60.06</v>
      </c>
      <c r="AR405" s="3">
        <f t="shared" si="26"/>
        <v>42529.33</v>
      </c>
      <c r="AS405" s="10">
        <f t="shared" si="27"/>
        <v>660.48</v>
      </c>
    </row>
    <row r="406" spans="1:45" x14ac:dyDescent="0.25">
      <c r="A406">
        <v>1</v>
      </c>
      <c r="B406" s="7">
        <v>43952</v>
      </c>
      <c r="C406" s="7">
        <v>44348</v>
      </c>
      <c r="D406">
        <v>507</v>
      </c>
      <c r="E406" s="7">
        <v>44256</v>
      </c>
      <c r="F406" s="13">
        <v>247679.69</v>
      </c>
      <c r="G406" s="1">
        <v>247679.69</v>
      </c>
      <c r="H406">
        <v>2.9090000000000001E-2</v>
      </c>
      <c r="I406" s="1">
        <v>600.41999999999996</v>
      </c>
      <c r="J406" s="1">
        <v>39822.03</v>
      </c>
      <c r="K406" s="1">
        <v>0</v>
      </c>
      <c r="L406" s="1">
        <v>-10.88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t="s">
        <v>198</v>
      </c>
      <c r="W406" s="11" t="s">
        <v>91</v>
      </c>
      <c r="X406">
        <v>15</v>
      </c>
      <c r="Y406" t="s">
        <v>53</v>
      </c>
      <c r="Z406" t="s">
        <v>92</v>
      </c>
      <c r="AA406" s="1">
        <v>0</v>
      </c>
      <c r="AB406" s="1">
        <v>0</v>
      </c>
      <c r="AC406" t="s">
        <v>191</v>
      </c>
      <c r="AD406" s="1">
        <v>60.06</v>
      </c>
      <c r="AE406" s="1">
        <v>3356.9</v>
      </c>
      <c r="AF406" s="1">
        <v>2.9099999999999998E-3</v>
      </c>
      <c r="AG406" s="1">
        <v>247679.69</v>
      </c>
      <c r="AH406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60.06</v>
      </c>
      <c r="AO406" s="1">
        <v>600.41999999999996</v>
      </c>
      <c r="AP406" s="8">
        <f t="shared" si="24"/>
        <v>600.41999999999996</v>
      </c>
      <c r="AQ406" s="9">
        <f t="shared" si="25"/>
        <v>60.06</v>
      </c>
      <c r="AR406" s="3">
        <f t="shared" si="26"/>
        <v>43178.93</v>
      </c>
      <c r="AS406" s="10">
        <f t="shared" si="27"/>
        <v>660.48</v>
      </c>
    </row>
    <row r="407" spans="1:45" x14ac:dyDescent="0.25">
      <c r="A407">
        <v>1</v>
      </c>
      <c r="B407" s="7">
        <v>43952</v>
      </c>
      <c r="C407" s="7">
        <v>44348</v>
      </c>
      <c r="D407">
        <v>507</v>
      </c>
      <c r="E407" s="7">
        <v>44287</v>
      </c>
      <c r="F407" s="13">
        <v>247865.38</v>
      </c>
      <c r="G407" s="1">
        <v>247865.38</v>
      </c>
      <c r="H407">
        <v>2.9090000000000001E-2</v>
      </c>
      <c r="I407" s="1">
        <v>600.87</v>
      </c>
      <c r="J407" s="1">
        <v>40422.9</v>
      </c>
      <c r="K407" s="1">
        <v>0</v>
      </c>
      <c r="L407" s="1">
        <v>-9.5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t="s">
        <v>198</v>
      </c>
      <c r="W407" s="11" t="s">
        <v>91</v>
      </c>
      <c r="X407">
        <v>15</v>
      </c>
      <c r="Y407" t="s">
        <v>53</v>
      </c>
      <c r="Z407" t="s">
        <v>92</v>
      </c>
      <c r="AA407" s="1">
        <v>0</v>
      </c>
      <c r="AB407" s="1">
        <v>0</v>
      </c>
      <c r="AC407" t="s">
        <v>191</v>
      </c>
      <c r="AD407" s="1">
        <v>60.11</v>
      </c>
      <c r="AE407" s="1">
        <v>3407.51</v>
      </c>
      <c r="AF407" s="1">
        <v>2.9099999999999998E-3</v>
      </c>
      <c r="AG407" s="1">
        <v>247865.38</v>
      </c>
      <c r="AH407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60.11</v>
      </c>
      <c r="AO407" s="1">
        <v>600.87</v>
      </c>
      <c r="AP407" s="8">
        <f t="shared" si="24"/>
        <v>600.87</v>
      </c>
      <c r="AQ407" s="9">
        <f t="shared" si="25"/>
        <v>60.11</v>
      </c>
      <c r="AR407" s="3">
        <f t="shared" si="26"/>
        <v>43830.41</v>
      </c>
      <c r="AS407" s="10">
        <f t="shared" si="27"/>
        <v>660.98</v>
      </c>
    </row>
    <row r="408" spans="1:45" x14ac:dyDescent="0.25">
      <c r="A408">
        <v>1</v>
      </c>
      <c r="B408" s="7">
        <v>43952</v>
      </c>
      <c r="C408" s="7">
        <v>44348</v>
      </c>
      <c r="D408">
        <v>507</v>
      </c>
      <c r="E408" s="7">
        <v>44317</v>
      </c>
      <c r="F408" s="13">
        <v>248035.96</v>
      </c>
      <c r="G408" s="1">
        <v>248035.96</v>
      </c>
      <c r="H408">
        <v>2.9090000000000001E-2</v>
      </c>
      <c r="I408" s="1">
        <v>601.28</v>
      </c>
      <c r="J408" s="1">
        <v>41024.18</v>
      </c>
      <c r="K408" s="1">
        <v>0</v>
      </c>
      <c r="L408" s="1">
        <v>-3.02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t="s">
        <v>198</v>
      </c>
      <c r="W408" s="11" t="s">
        <v>91</v>
      </c>
      <c r="X408">
        <v>15</v>
      </c>
      <c r="Y408" t="s">
        <v>53</v>
      </c>
      <c r="Z408" t="s">
        <v>92</v>
      </c>
      <c r="AA408" s="1">
        <v>0</v>
      </c>
      <c r="AB408" s="1">
        <v>0</v>
      </c>
      <c r="AC408" t="s">
        <v>191</v>
      </c>
      <c r="AD408" s="1">
        <v>60.15</v>
      </c>
      <c r="AE408" s="1">
        <v>3464.64</v>
      </c>
      <c r="AF408" s="1">
        <v>2.9099999999999998E-3</v>
      </c>
      <c r="AG408" s="1">
        <v>248035.96</v>
      </c>
      <c r="AH408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60.15</v>
      </c>
      <c r="AO408" s="1">
        <v>601.28</v>
      </c>
      <c r="AP408" s="8">
        <f t="shared" si="24"/>
        <v>601.28</v>
      </c>
      <c r="AQ408" s="9">
        <f t="shared" si="25"/>
        <v>60.15</v>
      </c>
      <c r="AR408" s="3">
        <f t="shared" si="26"/>
        <v>44488.82</v>
      </c>
      <c r="AS408" s="10">
        <f t="shared" si="27"/>
        <v>661.43</v>
      </c>
    </row>
    <row r="409" spans="1:45" x14ac:dyDescent="0.25">
      <c r="A409">
        <v>1</v>
      </c>
      <c r="B409" s="7">
        <v>43952</v>
      </c>
      <c r="C409" s="7">
        <v>44348</v>
      </c>
      <c r="D409">
        <v>507</v>
      </c>
      <c r="E409" s="7">
        <v>44348</v>
      </c>
      <c r="F409" s="13">
        <v>248092.27</v>
      </c>
      <c r="G409" s="1">
        <v>248092.27</v>
      </c>
      <c r="H409">
        <v>2.9090000000000001E-2</v>
      </c>
      <c r="I409" s="1">
        <v>601.41999999999996</v>
      </c>
      <c r="J409" s="1">
        <v>41625.599999999999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t="s">
        <v>198</v>
      </c>
      <c r="W409" s="11" t="s">
        <v>91</v>
      </c>
      <c r="X409">
        <v>15</v>
      </c>
      <c r="Y409" t="s">
        <v>53</v>
      </c>
      <c r="Z409" t="s">
        <v>92</v>
      </c>
      <c r="AA409" s="1">
        <v>0</v>
      </c>
      <c r="AB409" s="1">
        <v>0</v>
      </c>
      <c r="AC409" t="s">
        <v>191</v>
      </c>
      <c r="AD409" s="1">
        <v>60.16</v>
      </c>
      <c r="AE409" s="1">
        <v>3524.8</v>
      </c>
      <c r="AF409" s="1">
        <v>2.9099999999999998E-3</v>
      </c>
      <c r="AG409" s="1">
        <v>248092.27</v>
      </c>
      <c r="AH409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60.160000000000004</v>
      </c>
      <c r="AO409" s="1">
        <v>601.41999999999996</v>
      </c>
      <c r="AP409" s="8">
        <f t="shared" si="24"/>
        <v>601.41999999999996</v>
      </c>
      <c r="AQ409" s="9">
        <f t="shared" si="25"/>
        <v>60.16</v>
      </c>
      <c r="AR409" s="3">
        <f t="shared" si="26"/>
        <v>45150.400000000001</v>
      </c>
      <c r="AS409" s="10">
        <f t="shared" si="27"/>
        <v>661.57999999999993</v>
      </c>
    </row>
    <row r="410" spans="1:45" x14ac:dyDescent="0.25">
      <c r="A410">
        <v>1</v>
      </c>
      <c r="B410" s="7">
        <v>43952</v>
      </c>
      <c r="C410" s="7">
        <v>44348</v>
      </c>
      <c r="D410">
        <v>508</v>
      </c>
      <c r="E410" s="7">
        <v>44197</v>
      </c>
      <c r="F410" s="13">
        <v>20315.86</v>
      </c>
      <c r="G410" s="1">
        <v>20315.86</v>
      </c>
      <c r="H410">
        <v>3.3000000000000002E-2</v>
      </c>
      <c r="I410" s="1">
        <v>55.87</v>
      </c>
      <c r="J410" s="1">
        <v>13265.27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t="s">
        <v>199</v>
      </c>
      <c r="W410" s="11" t="s">
        <v>96</v>
      </c>
      <c r="X410">
        <v>15</v>
      </c>
      <c r="Y410" t="s">
        <v>53</v>
      </c>
      <c r="Z410" t="s">
        <v>97</v>
      </c>
      <c r="AA410" s="1">
        <v>0</v>
      </c>
      <c r="AB410" s="1">
        <v>0</v>
      </c>
      <c r="AC410" t="s">
        <v>191</v>
      </c>
      <c r="AD410" s="1">
        <v>0</v>
      </c>
      <c r="AE410" s="1">
        <v>0</v>
      </c>
      <c r="AF410" s="1">
        <v>0</v>
      </c>
      <c r="AG410" s="1">
        <v>20315.86</v>
      </c>
      <c r="AH410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55.870000000000005</v>
      </c>
      <c r="AP410" s="8">
        <f t="shared" si="24"/>
        <v>55.87</v>
      </c>
      <c r="AQ410" s="9">
        <f t="shared" si="25"/>
        <v>0</v>
      </c>
      <c r="AR410" s="3">
        <f t="shared" si="26"/>
        <v>13265.27</v>
      </c>
      <c r="AS410" s="10">
        <f t="shared" si="27"/>
        <v>55.87</v>
      </c>
    </row>
    <row r="411" spans="1:45" x14ac:dyDescent="0.25">
      <c r="A411">
        <v>1</v>
      </c>
      <c r="B411" s="7">
        <v>43952</v>
      </c>
      <c r="C411" s="7">
        <v>44348</v>
      </c>
      <c r="D411">
        <v>508</v>
      </c>
      <c r="E411" s="7">
        <v>44228</v>
      </c>
      <c r="F411" s="13">
        <v>20315.86</v>
      </c>
      <c r="G411" s="1">
        <v>20315.86</v>
      </c>
      <c r="H411">
        <v>3.3000000000000002E-2</v>
      </c>
      <c r="I411" s="1">
        <v>55.87</v>
      </c>
      <c r="J411" s="1">
        <v>13321.14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t="s">
        <v>199</v>
      </c>
      <c r="W411" s="11" t="s">
        <v>96</v>
      </c>
      <c r="X411">
        <v>15</v>
      </c>
      <c r="Y411" t="s">
        <v>53</v>
      </c>
      <c r="Z411" t="s">
        <v>97</v>
      </c>
      <c r="AA411" s="1">
        <v>0</v>
      </c>
      <c r="AB411" s="1">
        <v>0</v>
      </c>
      <c r="AC411" t="s">
        <v>191</v>
      </c>
      <c r="AD411" s="1">
        <v>0</v>
      </c>
      <c r="AE411" s="1">
        <v>0</v>
      </c>
      <c r="AF411" s="1">
        <v>0</v>
      </c>
      <c r="AG411" s="1">
        <v>20315.86</v>
      </c>
      <c r="AH41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55.870000000000005</v>
      </c>
      <c r="AP411" s="8">
        <f t="shared" si="24"/>
        <v>55.87</v>
      </c>
      <c r="AQ411" s="9">
        <f t="shared" si="25"/>
        <v>0</v>
      </c>
      <c r="AR411" s="3">
        <f t="shared" si="26"/>
        <v>13321.14</v>
      </c>
      <c r="AS411" s="10">
        <f t="shared" si="27"/>
        <v>55.87</v>
      </c>
    </row>
    <row r="412" spans="1:45" x14ac:dyDescent="0.25">
      <c r="A412">
        <v>1</v>
      </c>
      <c r="B412" s="7">
        <v>43952</v>
      </c>
      <c r="C412" s="7">
        <v>44348</v>
      </c>
      <c r="D412">
        <v>508</v>
      </c>
      <c r="E412" s="7">
        <v>44256</v>
      </c>
      <c r="F412" s="13">
        <v>20315.86</v>
      </c>
      <c r="G412" s="1">
        <v>20315.86</v>
      </c>
      <c r="H412">
        <v>3.3000000000000002E-2</v>
      </c>
      <c r="I412" s="1">
        <v>55.87</v>
      </c>
      <c r="J412" s="1">
        <v>13377.01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t="s">
        <v>199</v>
      </c>
      <c r="W412" s="11" t="s">
        <v>96</v>
      </c>
      <c r="X412">
        <v>15</v>
      </c>
      <c r="Y412" t="s">
        <v>53</v>
      </c>
      <c r="Z412" t="s">
        <v>97</v>
      </c>
      <c r="AA412" s="1">
        <v>0</v>
      </c>
      <c r="AB412" s="1">
        <v>0</v>
      </c>
      <c r="AC412" t="s">
        <v>191</v>
      </c>
      <c r="AD412" s="1">
        <v>0</v>
      </c>
      <c r="AE412" s="1">
        <v>0</v>
      </c>
      <c r="AF412" s="1">
        <v>0</v>
      </c>
      <c r="AG412" s="1">
        <v>20315.86</v>
      </c>
      <c r="AH412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55.870000000000005</v>
      </c>
      <c r="AP412" s="8">
        <f t="shared" si="24"/>
        <v>55.87</v>
      </c>
      <c r="AQ412" s="9">
        <f t="shared" si="25"/>
        <v>0</v>
      </c>
      <c r="AR412" s="3">
        <f t="shared" si="26"/>
        <v>13377.01</v>
      </c>
      <c r="AS412" s="10">
        <f t="shared" si="27"/>
        <v>55.87</v>
      </c>
    </row>
    <row r="413" spans="1:45" x14ac:dyDescent="0.25">
      <c r="A413">
        <v>1</v>
      </c>
      <c r="B413" s="7">
        <v>43952</v>
      </c>
      <c r="C413" s="7">
        <v>44348</v>
      </c>
      <c r="D413">
        <v>508</v>
      </c>
      <c r="E413" s="7">
        <v>44287</v>
      </c>
      <c r="F413" s="13">
        <v>20315.86</v>
      </c>
      <c r="G413" s="1">
        <v>20315.86</v>
      </c>
      <c r="H413">
        <v>3.3000000000000002E-2</v>
      </c>
      <c r="I413" s="1">
        <v>55.87</v>
      </c>
      <c r="J413" s="1">
        <v>13432.88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t="s">
        <v>199</v>
      </c>
      <c r="W413" s="11" t="s">
        <v>96</v>
      </c>
      <c r="X413">
        <v>15</v>
      </c>
      <c r="Y413" t="s">
        <v>53</v>
      </c>
      <c r="Z413" t="s">
        <v>97</v>
      </c>
      <c r="AA413" s="1">
        <v>0</v>
      </c>
      <c r="AB413" s="1">
        <v>0</v>
      </c>
      <c r="AC413" t="s">
        <v>191</v>
      </c>
      <c r="AD413" s="1">
        <v>0</v>
      </c>
      <c r="AE413" s="1">
        <v>0</v>
      </c>
      <c r="AF413" s="1">
        <v>0</v>
      </c>
      <c r="AG413" s="1">
        <v>20315.86</v>
      </c>
      <c r="AH413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55.870000000000005</v>
      </c>
      <c r="AP413" s="8">
        <f t="shared" si="24"/>
        <v>55.87</v>
      </c>
      <c r="AQ413" s="9">
        <f t="shared" si="25"/>
        <v>0</v>
      </c>
      <c r="AR413" s="3">
        <f t="shared" si="26"/>
        <v>13432.88</v>
      </c>
      <c r="AS413" s="10">
        <f t="shared" si="27"/>
        <v>55.87</v>
      </c>
    </row>
    <row r="414" spans="1:45" x14ac:dyDescent="0.25">
      <c r="A414">
        <v>1</v>
      </c>
      <c r="B414" s="7">
        <v>43952</v>
      </c>
      <c r="C414" s="7">
        <v>44348</v>
      </c>
      <c r="D414">
        <v>508</v>
      </c>
      <c r="E414" s="7">
        <v>44317</v>
      </c>
      <c r="F414" s="13">
        <v>20315.86</v>
      </c>
      <c r="G414" s="1">
        <v>20315.86</v>
      </c>
      <c r="H414">
        <v>3.3000000000000002E-2</v>
      </c>
      <c r="I414" s="1">
        <v>55.87</v>
      </c>
      <c r="J414" s="1">
        <v>13488.75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t="s">
        <v>199</v>
      </c>
      <c r="W414" s="11" t="s">
        <v>96</v>
      </c>
      <c r="X414">
        <v>15</v>
      </c>
      <c r="Y414" t="s">
        <v>53</v>
      </c>
      <c r="Z414" t="s">
        <v>97</v>
      </c>
      <c r="AA414" s="1">
        <v>0</v>
      </c>
      <c r="AB414" s="1">
        <v>0</v>
      </c>
      <c r="AC414" t="s">
        <v>191</v>
      </c>
      <c r="AD414" s="1">
        <v>0</v>
      </c>
      <c r="AE414" s="1">
        <v>0</v>
      </c>
      <c r="AF414" s="1">
        <v>0</v>
      </c>
      <c r="AG414" s="1">
        <v>20315.86</v>
      </c>
      <c r="AH414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55.870000000000005</v>
      </c>
      <c r="AP414" s="8">
        <f t="shared" si="24"/>
        <v>55.87</v>
      </c>
      <c r="AQ414" s="9">
        <f t="shared" si="25"/>
        <v>0</v>
      </c>
      <c r="AR414" s="3">
        <f t="shared" si="26"/>
        <v>13488.75</v>
      </c>
      <c r="AS414" s="10">
        <f t="shared" si="27"/>
        <v>55.87</v>
      </c>
    </row>
    <row r="415" spans="1:45" x14ac:dyDescent="0.25">
      <c r="A415">
        <v>1</v>
      </c>
      <c r="B415" s="7">
        <v>43952</v>
      </c>
      <c r="C415" s="7">
        <v>44348</v>
      </c>
      <c r="D415">
        <v>508</v>
      </c>
      <c r="E415" s="7">
        <v>44348</v>
      </c>
      <c r="F415" s="13">
        <v>20315.86</v>
      </c>
      <c r="G415" s="1">
        <v>20315.86</v>
      </c>
      <c r="H415">
        <v>3.3000000000000002E-2</v>
      </c>
      <c r="I415" s="1">
        <v>55.87</v>
      </c>
      <c r="J415" s="1">
        <v>13544.62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t="s">
        <v>199</v>
      </c>
      <c r="W415" s="11" t="s">
        <v>96</v>
      </c>
      <c r="X415">
        <v>15</v>
      </c>
      <c r="Y415" t="s">
        <v>53</v>
      </c>
      <c r="Z415" t="s">
        <v>97</v>
      </c>
      <c r="AA415" s="1">
        <v>0</v>
      </c>
      <c r="AB415" s="1">
        <v>0</v>
      </c>
      <c r="AC415" t="s">
        <v>191</v>
      </c>
      <c r="AD415" s="1">
        <v>0</v>
      </c>
      <c r="AE415" s="1">
        <v>0</v>
      </c>
      <c r="AF415" s="1">
        <v>0</v>
      </c>
      <c r="AG415" s="1">
        <v>20315.86</v>
      </c>
      <c r="AH415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55.870000000000005</v>
      </c>
      <c r="AP415" s="8">
        <f t="shared" si="24"/>
        <v>55.87</v>
      </c>
      <c r="AQ415" s="9">
        <f t="shared" si="25"/>
        <v>0</v>
      </c>
      <c r="AR415" s="3">
        <f t="shared" si="26"/>
        <v>13544.62</v>
      </c>
      <c r="AS415" s="10">
        <f t="shared" si="27"/>
        <v>55.87</v>
      </c>
    </row>
    <row r="416" spans="1:45" x14ac:dyDescent="0.25">
      <c r="A416">
        <v>1</v>
      </c>
      <c r="B416" s="7">
        <v>43952</v>
      </c>
      <c r="C416" s="7">
        <v>44348</v>
      </c>
      <c r="D416">
        <v>200417</v>
      </c>
      <c r="E416" s="7">
        <v>44197</v>
      </c>
      <c r="F416" s="13">
        <v>0</v>
      </c>
      <c r="G416" s="1">
        <v>0</v>
      </c>
      <c r="H416">
        <v>2.7E-2</v>
      </c>
      <c r="I416" s="1">
        <v>0</v>
      </c>
      <c r="J416" s="1">
        <v>0.44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t="s">
        <v>200</v>
      </c>
      <c r="W416" s="11" t="s">
        <v>99</v>
      </c>
      <c r="X416">
        <v>15</v>
      </c>
      <c r="Y416" t="s">
        <v>53</v>
      </c>
      <c r="Z416" t="s">
        <v>100</v>
      </c>
      <c r="AA416" s="1">
        <v>0</v>
      </c>
      <c r="AB416" s="1">
        <v>0</v>
      </c>
      <c r="AC416" t="s">
        <v>191</v>
      </c>
      <c r="AD416" s="1">
        <v>0</v>
      </c>
      <c r="AE416" s="1">
        <v>0</v>
      </c>
      <c r="AF416" s="1">
        <v>0</v>
      </c>
      <c r="AG416" s="1">
        <v>0</v>
      </c>
      <c r="AH416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8">
        <f t="shared" si="24"/>
        <v>0</v>
      </c>
      <c r="AQ416" s="9">
        <f t="shared" si="25"/>
        <v>0</v>
      </c>
      <c r="AR416" s="3">
        <f t="shared" si="26"/>
        <v>0.44</v>
      </c>
      <c r="AS416" s="10">
        <f t="shared" si="27"/>
        <v>0</v>
      </c>
    </row>
    <row r="417" spans="1:45" x14ac:dyDescent="0.25">
      <c r="A417">
        <v>1</v>
      </c>
      <c r="B417" s="7">
        <v>43952</v>
      </c>
      <c r="C417" s="7">
        <v>44348</v>
      </c>
      <c r="D417">
        <v>200417</v>
      </c>
      <c r="E417" s="7">
        <v>44228</v>
      </c>
      <c r="F417" s="13">
        <v>0</v>
      </c>
      <c r="G417" s="1">
        <v>0</v>
      </c>
      <c r="H417">
        <v>2.7E-2</v>
      </c>
      <c r="I417" s="1">
        <v>0</v>
      </c>
      <c r="J417" s="1">
        <v>0.44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t="s">
        <v>200</v>
      </c>
      <c r="W417" s="11" t="s">
        <v>99</v>
      </c>
      <c r="X417">
        <v>15</v>
      </c>
      <c r="Y417" t="s">
        <v>53</v>
      </c>
      <c r="Z417" t="s">
        <v>100</v>
      </c>
      <c r="AA417" s="1">
        <v>0</v>
      </c>
      <c r="AB417" s="1">
        <v>0</v>
      </c>
      <c r="AC417" t="s">
        <v>191</v>
      </c>
      <c r="AD417" s="1">
        <v>0</v>
      </c>
      <c r="AE417" s="1">
        <v>0</v>
      </c>
      <c r="AF417" s="1">
        <v>0</v>
      </c>
      <c r="AG417" s="1">
        <v>0</v>
      </c>
      <c r="AH417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8">
        <f t="shared" si="24"/>
        <v>0</v>
      </c>
      <c r="AQ417" s="9">
        <f t="shared" si="25"/>
        <v>0</v>
      </c>
      <c r="AR417" s="3">
        <f t="shared" si="26"/>
        <v>0.44</v>
      </c>
      <c r="AS417" s="10">
        <f t="shared" si="27"/>
        <v>0</v>
      </c>
    </row>
    <row r="418" spans="1:45" x14ac:dyDescent="0.25">
      <c r="A418">
        <v>1</v>
      </c>
      <c r="B418" s="7">
        <v>43952</v>
      </c>
      <c r="C418" s="7">
        <v>44348</v>
      </c>
      <c r="D418">
        <v>200417</v>
      </c>
      <c r="E418" s="7">
        <v>44256</v>
      </c>
      <c r="F418" s="13">
        <v>0</v>
      </c>
      <c r="G418" s="1">
        <v>0</v>
      </c>
      <c r="H418">
        <v>2.7E-2</v>
      </c>
      <c r="I418" s="1">
        <v>0</v>
      </c>
      <c r="J418" s="1">
        <v>0.44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t="s">
        <v>200</v>
      </c>
      <c r="W418" s="11" t="s">
        <v>99</v>
      </c>
      <c r="X418">
        <v>15</v>
      </c>
      <c r="Y418" t="s">
        <v>53</v>
      </c>
      <c r="Z418" t="s">
        <v>100</v>
      </c>
      <c r="AA418" s="1">
        <v>0</v>
      </c>
      <c r="AB418" s="1">
        <v>0</v>
      </c>
      <c r="AC418" t="s">
        <v>191</v>
      </c>
      <c r="AD418" s="1">
        <v>0</v>
      </c>
      <c r="AE418" s="1">
        <v>0</v>
      </c>
      <c r="AF418" s="1">
        <v>0</v>
      </c>
      <c r="AG418" s="1">
        <v>0</v>
      </c>
      <c r="AH418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8">
        <f t="shared" si="24"/>
        <v>0</v>
      </c>
      <c r="AQ418" s="9">
        <f t="shared" si="25"/>
        <v>0</v>
      </c>
      <c r="AR418" s="3">
        <f t="shared" si="26"/>
        <v>0.44</v>
      </c>
      <c r="AS418" s="10">
        <f t="shared" si="27"/>
        <v>0</v>
      </c>
    </row>
    <row r="419" spans="1:45" x14ac:dyDescent="0.25">
      <c r="A419">
        <v>1</v>
      </c>
      <c r="B419" s="7">
        <v>43952</v>
      </c>
      <c r="C419" s="7">
        <v>44348</v>
      </c>
      <c r="D419">
        <v>200417</v>
      </c>
      <c r="E419" s="7">
        <v>44287</v>
      </c>
      <c r="F419" s="13">
        <v>0</v>
      </c>
      <c r="G419" s="1">
        <v>0</v>
      </c>
      <c r="H419">
        <v>2.7E-2</v>
      </c>
      <c r="I419" s="1">
        <v>0</v>
      </c>
      <c r="J419" s="1">
        <v>0.44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t="s">
        <v>200</v>
      </c>
      <c r="W419" s="11" t="s">
        <v>99</v>
      </c>
      <c r="X419">
        <v>15</v>
      </c>
      <c r="Y419" t="s">
        <v>53</v>
      </c>
      <c r="Z419" t="s">
        <v>100</v>
      </c>
      <c r="AA419" s="1">
        <v>0</v>
      </c>
      <c r="AB419" s="1">
        <v>0</v>
      </c>
      <c r="AC419" t="s">
        <v>191</v>
      </c>
      <c r="AD419" s="1">
        <v>0</v>
      </c>
      <c r="AE419" s="1">
        <v>0</v>
      </c>
      <c r="AF419" s="1">
        <v>0</v>
      </c>
      <c r="AG419" s="1">
        <v>0</v>
      </c>
      <c r="AH419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8">
        <f t="shared" si="24"/>
        <v>0</v>
      </c>
      <c r="AQ419" s="9">
        <f t="shared" si="25"/>
        <v>0</v>
      </c>
      <c r="AR419" s="3">
        <f t="shared" si="26"/>
        <v>0.44</v>
      </c>
      <c r="AS419" s="10">
        <f t="shared" si="27"/>
        <v>0</v>
      </c>
    </row>
    <row r="420" spans="1:45" x14ac:dyDescent="0.25">
      <c r="A420">
        <v>1</v>
      </c>
      <c r="B420" s="7">
        <v>43952</v>
      </c>
      <c r="C420" s="7">
        <v>44348</v>
      </c>
      <c r="D420">
        <v>200417</v>
      </c>
      <c r="E420" s="7">
        <v>44317</v>
      </c>
      <c r="F420" s="13">
        <v>0</v>
      </c>
      <c r="G420" s="1">
        <v>0</v>
      </c>
      <c r="H420">
        <v>2.7E-2</v>
      </c>
      <c r="I420" s="1">
        <v>0</v>
      </c>
      <c r="J420" s="1">
        <v>0.44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t="s">
        <v>200</v>
      </c>
      <c r="W420" s="11" t="s">
        <v>99</v>
      </c>
      <c r="X420">
        <v>15</v>
      </c>
      <c r="Y420" t="s">
        <v>53</v>
      </c>
      <c r="Z420" t="s">
        <v>100</v>
      </c>
      <c r="AA420" s="1">
        <v>0</v>
      </c>
      <c r="AB420" s="1">
        <v>0</v>
      </c>
      <c r="AC420" t="s">
        <v>191</v>
      </c>
      <c r="AD420" s="1">
        <v>0</v>
      </c>
      <c r="AE420" s="1">
        <v>0</v>
      </c>
      <c r="AF420" s="1">
        <v>0</v>
      </c>
      <c r="AG420" s="1">
        <v>0</v>
      </c>
      <c r="AH420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8">
        <f t="shared" si="24"/>
        <v>0</v>
      </c>
      <c r="AQ420" s="9">
        <f t="shared" si="25"/>
        <v>0</v>
      </c>
      <c r="AR420" s="3">
        <f t="shared" si="26"/>
        <v>0.44</v>
      </c>
      <c r="AS420" s="10">
        <f t="shared" si="27"/>
        <v>0</v>
      </c>
    </row>
    <row r="421" spans="1:45" x14ac:dyDescent="0.25">
      <c r="A421">
        <v>1</v>
      </c>
      <c r="B421" s="7">
        <v>43952</v>
      </c>
      <c r="C421" s="7">
        <v>44348</v>
      </c>
      <c r="D421">
        <v>200417</v>
      </c>
      <c r="E421" s="7">
        <v>44348</v>
      </c>
      <c r="F421" s="13">
        <v>0</v>
      </c>
      <c r="G421" s="1">
        <v>0</v>
      </c>
      <c r="H421">
        <v>2.7E-2</v>
      </c>
      <c r="I421" s="1">
        <v>0</v>
      </c>
      <c r="J421" s="1">
        <v>0.44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t="s">
        <v>200</v>
      </c>
      <c r="W421" s="11" t="s">
        <v>99</v>
      </c>
      <c r="X421">
        <v>15</v>
      </c>
      <c r="Y421" t="s">
        <v>53</v>
      </c>
      <c r="Z421" t="s">
        <v>100</v>
      </c>
      <c r="AA421" s="1">
        <v>0</v>
      </c>
      <c r="AB421" s="1">
        <v>0</v>
      </c>
      <c r="AC421" t="s">
        <v>191</v>
      </c>
      <c r="AD421" s="1">
        <v>0</v>
      </c>
      <c r="AE421" s="1">
        <v>0</v>
      </c>
      <c r="AF421" s="1">
        <v>0</v>
      </c>
      <c r="AG421" s="1">
        <v>0</v>
      </c>
      <c r="AH42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8">
        <f t="shared" si="24"/>
        <v>0</v>
      </c>
      <c r="AQ421" s="9">
        <f t="shared" si="25"/>
        <v>0</v>
      </c>
      <c r="AR421" s="3">
        <f t="shared" si="26"/>
        <v>0.44</v>
      </c>
      <c r="AS421" s="10">
        <f t="shared" si="27"/>
        <v>0</v>
      </c>
    </row>
    <row r="422" spans="1:45" x14ac:dyDescent="0.25">
      <c r="A422">
        <v>1</v>
      </c>
      <c r="B422" s="7">
        <v>43952</v>
      </c>
      <c r="C422" s="7">
        <v>44348</v>
      </c>
      <c r="D422">
        <v>509</v>
      </c>
      <c r="E422" s="7">
        <v>44197</v>
      </c>
      <c r="F422" s="13">
        <v>99570.17</v>
      </c>
      <c r="G422" s="1">
        <v>99570.17</v>
      </c>
      <c r="H422">
        <v>2.3E-2</v>
      </c>
      <c r="I422" s="1">
        <v>190.84</v>
      </c>
      <c r="J422" s="1">
        <v>98817.14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t="s">
        <v>201</v>
      </c>
      <c r="W422" s="11" t="s">
        <v>102</v>
      </c>
      <c r="X422">
        <v>15</v>
      </c>
      <c r="Y422" t="s">
        <v>53</v>
      </c>
      <c r="Z422" t="s">
        <v>103</v>
      </c>
      <c r="AA422" s="1">
        <v>0</v>
      </c>
      <c r="AB422" s="1">
        <v>0</v>
      </c>
      <c r="AC422" t="s">
        <v>191</v>
      </c>
      <c r="AD422" s="1">
        <v>0</v>
      </c>
      <c r="AE422" s="1">
        <v>0</v>
      </c>
      <c r="AF422" s="1">
        <v>0</v>
      </c>
      <c r="AG422" s="1">
        <v>99570.17</v>
      </c>
      <c r="AH422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190.84</v>
      </c>
      <c r="AP422" s="8">
        <f t="shared" si="24"/>
        <v>190.84</v>
      </c>
      <c r="AQ422" s="9">
        <f t="shared" si="25"/>
        <v>0</v>
      </c>
      <c r="AR422" s="3">
        <f t="shared" si="26"/>
        <v>98817.14</v>
      </c>
      <c r="AS422" s="10">
        <f t="shared" si="27"/>
        <v>190.84</v>
      </c>
    </row>
    <row r="423" spans="1:45" x14ac:dyDescent="0.25">
      <c r="A423">
        <v>1</v>
      </c>
      <c r="B423" s="7">
        <v>43952</v>
      </c>
      <c r="C423" s="7">
        <v>44348</v>
      </c>
      <c r="D423">
        <v>509</v>
      </c>
      <c r="E423" s="7">
        <v>44228</v>
      </c>
      <c r="F423" s="13">
        <v>99570.17</v>
      </c>
      <c r="G423" s="1">
        <v>99570.17</v>
      </c>
      <c r="H423">
        <v>2.3E-2</v>
      </c>
      <c r="I423" s="1">
        <v>190.84</v>
      </c>
      <c r="J423" s="1">
        <v>99007.98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t="s">
        <v>201</v>
      </c>
      <c r="W423" s="11" t="s">
        <v>102</v>
      </c>
      <c r="X423">
        <v>15</v>
      </c>
      <c r="Y423" t="s">
        <v>53</v>
      </c>
      <c r="Z423" t="s">
        <v>103</v>
      </c>
      <c r="AA423" s="1">
        <v>0</v>
      </c>
      <c r="AB423" s="1">
        <v>0</v>
      </c>
      <c r="AC423" t="s">
        <v>191</v>
      </c>
      <c r="AD423" s="1">
        <v>0</v>
      </c>
      <c r="AE423" s="1">
        <v>0</v>
      </c>
      <c r="AF423" s="1">
        <v>0</v>
      </c>
      <c r="AG423" s="1">
        <v>99570.17</v>
      </c>
      <c r="AH423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190.84</v>
      </c>
      <c r="AP423" s="8">
        <f t="shared" si="24"/>
        <v>190.84</v>
      </c>
      <c r="AQ423" s="9">
        <f t="shared" si="25"/>
        <v>0</v>
      </c>
      <c r="AR423" s="3">
        <f t="shared" si="26"/>
        <v>99007.98</v>
      </c>
      <c r="AS423" s="10">
        <f t="shared" si="27"/>
        <v>190.84</v>
      </c>
    </row>
    <row r="424" spans="1:45" x14ac:dyDescent="0.25">
      <c r="A424">
        <v>1</v>
      </c>
      <c r="B424" s="7">
        <v>43952</v>
      </c>
      <c r="C424" s="7">
        <v>44348</v>
      </c>
      <c r="D424">
        <v>509</v>
      </c>
      <c r="E424" s="7">
        <v>44256</v>
      </c>
      <c r="F424" s="13">
        <v>99570.17</v>
      </c>
      <c r="G424" s="1">
        <v>99570.17</v>
      </c>
      <c r="H424">
        <v>2.3E-2</v>
      </c>
      <c r="I424" s="1">
        <v>190.84</v>
      </c>
      <c r="J424" s="1">
        <v>99198.82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t="s">
        <v>201</v>
      </c>
      <c r="W424" s="11" t="s">
        <v>102</v>
      </c>
      <c r="X424">
        <v>15</v>
      </c>
      <c r="Y424" t="s">
        <v>53</v>
      </c>
      <c r="Z424" t="s">
        <v>103</v>
      </c>
      <c r="AA424" s="1">
        <v>0</v>
      </c>
      <c r="AB424" s="1">
        <v>0</v>
      </c>
      <c r="AC424" t="s">
        <v>191</v>
      </c>
      <c r="AD424" s="1">
        <v>0</v>
      </c>
      <c r="AE424" s="1">
        <v>0</v>
      </c>
      <c r="AF424" s="1">
        <v>0</v>
      </c>
      <c r="AG424" s="1">
        <v>99570.17</v>
      </c>
      <c r="AH424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190.84</v>
      </c>
      <c r="AP424" s="8">
        <f t="shared" si="24"/>
        <v>190.84</v>
      </c>
      <c r="AQ424" s="9">
        <f t="shared" si="25"/>
        <v>0</v>
      </c>
      <c r="AR424" s="3">
        <f t="shared" si="26"/>
        <v>99198.82</v>
      </c>
      <c r="AS424" s="10">
        <f t="shared" si="27"/>
        <v>190.84</v>
      </c>
    </row>
    <row r="425" spans="1:45" x14ac:dyDescent="0.25">
      <c r="A425">
        <v>1</v>
      </c>
      <c r="B425" s="7">
        <v>43952</v>
      </c>
      <c r="C425" s="7">
        <v>44348</v>
      </c>
      <c r="D425">
        <v>509</v>
      </c>
      <c r="E425" s="7">
        <v>44287</v>
      </c>
      <c r="F425" s="13">
        <v>99570.17</v>
      </c>
      <c r="G425" s="1">
        <v>99570.17</v>
      </c>
      <c r="H425">
        <v>2.3E-2</v>
      </c>
      <c r="I425" s="1">
        <v>190.84</v>
      </c>
      <c r="J425" s="1">
        <v>99389.66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t="s">
        <v>201</v>
      </c>
      <c r="W425" s="11" t="s">
        <v>102</v>
      </c>
      <c r="X425">
        <v>15</v>
      </c>
      <c r="Y425" t="s">
        <v>53</v>
      </c>
      <c r="Z425" t="s">
        <v>103</v>
      </c>
      <c r="AA425" s="1">
        <v>0</v>
      </c>
      <c r="AB425" s="1">
        <v>0</v>
      </c>
      <c r="AC425" t="s">
        <v>191</v>
      </c>
      <c r="AD425" s="1">
        <v>0</v>
      </c>
      <c r="AE425" s="1">
        <v>0</v>
      </c>
      <c r="AF425" s="1">
        <v>0</v>
      </c>
      <c r="AG425" s="1">
        <v>99570.17</v>
      </c>
      <c r="AH425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190.84</v>
      </c>
      <c r="AP425" s="8">
        <f t="shared" si="24"/>
        <v>190.84</v>
      </c>
      <c r="AQ425" s="9">
        <f t="shared" si="25"/>
        <v>0</v>
      </c>
      <c r="AR425" s="3">
        <f t="shared" si="26"/>
        <v>99389.66</v>
      </c>
      <c r="AS425" s="10">
        <f t="shared" si="27"/>
        <v>190.84</v>
      </c>
    </row>
    <row r="426" spans="1:45" x14ac:dyDescent="0.25">
      <c r="A426">
        <v>1</v>
      </c>
      <c r="B426" s="7">
        <v>43952</v>
      </c>
      <c r="C426" s="7">
        <v>44348</v>
      </c>
      <c r="D426">
        <v>509</v>
      </c>
      <c r="E426" s="7">
        <v>44317</v>
      </c>
      <c r="F426" s="13">
        <v>99570.17</v>
      </c>
      <c r="G426" s="1">
        <v>99570.17</v>
      </c>
      <c r="H426">
        <v>2.3E-2</v>
      </c>
      <c r="I426" s="1">
        <v>190.84</v>
      </c>
      <c r="J426" s="1">
        <v>99570.17</v>
      </c>
      <c r="K426" s="1">
        <v>0</v>
      </c>
      <c r="L426" s="1">
        <v>0</v>
      </c>
      <c r="M426" s="1">
        <v>-10.33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t="s">
        <v>201</v>
      </c>
      <c r="W426" s="11" t="s">
        <v>102</v>
      </c>
      <c r="X426">
        <v>15</v>
      </c>
      <c r="Y426" t="s">
        <v>53</v>
      </c>
      <c r="Z426" t="s">
        <v>103</v>
      </c>
      <c r="AA426" s="1">
        <v>0</v>
      </c>
      <c r="AB426" s="1">
        <v>0</v>
      </c>
      <c r="AC426" t="s">
        <v>191</v>
      </c>
      <c r="AD426" s="1">
        <v>0</v>
      </c>
      <c r="AE426" s="1">
        <v>0</v>
      </c>
      <c r="AF426" s="1">
        <v>0</v>
      </c>
      <c r="AG426" s="1">
        <v>99570.17</v>
      </c>
      <c r="AH426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180.51</v>
      </c>
      <c r="AP426" s="8">
        <f t="shared" si="24"/>
        <v>180.51</v>
      </c>
      <c r="AQ426" s="9">
        <f t="shared" si="25"/>
        <v>0</v>
      </c>
      <c r="AR426" s="3">
        <f t="shared" si="26"/>
        <v>99570.17</v>
      </c>
      <c r="AS426" s="10">
        <f t="shared" si="27"/>
        <v>180.51</v>
      </c>
    </row>
    <row r="427" spans="1:45" x14ac:dyDescent="0.25">
      <c r="A427">
        <v>1</v>
      </c>
      <c r="B427" s="7">
        <v>43952</v>
      </c>
      <c r="C427" s="7">
        <v>44348</v>
      </c>
      <c r="D427">
        <v>509</v>
      </c>
      <c r="E427" s="7">
        <v>44348</v>
      </c>
      <c r="F427" s="13">
        <v>99570.17</v>
      </c>
      <c r="G427" s="1">
        <v>99570.17</v>
      </c>
      <c r="H427">
        <v>2.3E-2</v>
      </c>
      <c r="I427" s="1">
        <v>190.84</v>
      </c>
      <c r="J427" s="1">
        <v>99570.17</v>
      </c>
      <c r="K427" s="1">
        <v>0</v>
      </c>
      <c r="L427" s="1">
        <v>0</v>
      </c>
      <c r="M427" s="1">
        <v>-190.84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t="s">
        <v>201</v>
      </c>
      <c r="W427" s="11" t="s">
        <v>102</v>
      </c>
      <c r="X427">
        <v>15</v>
      </c>
      <c r="Y427" t="s">
        <v>53</v>
      </c>
      <c r="Z427" t="s">
        <v>103</v>
      </c>
      <c r="AA427" s="1">
        <v>0</v>
      </c>
      <c r="AB427" s="1">
        <v>0</v>
      </c>
      <c r="AC427" t="s">
        <v>191</v>
      </c>
      <c r="AD427" s="1">
        <v>0</v>
      </c>
      <c r="AE427" s="1">
        <v>0</v>
      </c>
      <c r="AF427" s="1">
        <v>0</v>
      </c>
      <c r="AG427" s="1">
        <v>99570.17</v>
      </c>
      <c r="AH427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8">
        <f t="shared" si="24"/>
        <v>0</v>
      </c>
      <c r="AQ427" s="9">
        <f t="shared" si="25"/>
        <v>0</v>
      </c>
      <c r="AR427" s="3">
        <f t="shared" si="26"/>
        <v>99570.17</v>
      </c>
      <c r="AS427" s="10">
        <f t="shared" si="27"/>
        <v>0</v>
      </c>
    </row>
    <row r="428" spans="1:45" x14ac:dyDescent="0.25">
      <c r="A428">
        <v>1</v>
      </c>
      <c r="B428" s="7">
        <v>43952</v>
      </c>
      <c r="C428" s="7">
        <v>44348</v>
      </c>
      <c r="D428">
        <v>520</v>
      </c>
      <c r="E428" s="7">
        <v>44197</v>
      </c>
      <c r="F428" s="13">
        <v>0</v>
      </c>
      <c r="G428" s="1">
        <v>0</v>
      </c>
      <c r="H428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t="s">
        <v>202</v>
      </c>
      <c r="W428" s="11" t="s">
        <v>108</v>
      </c>
      <c r="X428">
        <v>16</v>
      </c>
      <c r="Y428" t="s">
        <v>109</v>
      </c>
      <c r="Z428" t="s">
        <v>110</v>
      </c>
      <c r="AA428" s="1">
        <v>0</v>
      </c>
      <c r="AB428" s="1">
        <v>0</v>
      </c>
      <c r="AC428" t="s">
        <v>191</v>
      </c>
      <c r="AD428" s="1">
        <v>0</v>
      </c>
      <c r="AE428" s="1">
        <v>0</v>
      </c>
      <c r="AF428" s="1">
        <v>0</v>
      </c>
      <c r="AG428" s="1">
        <v>0</v>
      </c>
      <c r="AH428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8">
        <f t="shared" si="24"/>
        <v>0</v>
      </c>
      <c r="AQ428" s="9">
        <f t="shared" si="25"/>
        <v>0</v>
      </c>
      <c r="AR428" s="3">
        <f t="shared" si="26"/>
        <v>0</v>
      </c>
      <c r="AS428" s="10">
        <f t="shared" si="27"/>
        <v>0</v>
      </c>
    </row>
    <row r="429" spans="1:45" x14ac:dyDescent="0.25">
      <c r="A429">
        <v>1</v>
      </c>
      <c r="B429" s="7">
        <v>43952</v>
      </c>
      <c r="C429" s="7">
        <v>44348</v>
      </c>
      <c r="D429">
        <v>520</v>
      </c>
      <c r="E429" s="7">
        <v>44228</v>
      </c>
      <c r="F429" s="13">
        <v>0</v>
      </c>
      <c r="G429" s="1">
        <v>0</v>
      </c>
      <c r="H429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t="s">
        <v>202</v>
      </c>
      <c r="W429" s="11" t="s">
        <v>108</v>
      </c>
      <c r="X429">
        <v>16</v>
      </c>
      <c r="Y429" t="s">
        <v>109</v>
      </c>
      <c r="Z429" t="s">
        <v>110</v>
      </c>
      <c r="AA429" s="1">
        <v>0</v>
      </c>
      <c r="AB429" s="1">
        <v>0</v>
      </c>
      <c r="AC429" t="s">
        <v>191</v>
      </c>
      <c r="AD429" s="1">
        <v>0</v>
      </c>
      <c r="AE429" s="1">
        <v>0</v>
      </c>
      <c r="AF429" s="1">
        <v>0</v>
      </c>
      <c r="AG429" s="1">
        <v>0</v>
      </c>
      <c r="AH429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8">
        <f t="shared" si="24"/>
        <v>0</v>
      </c>
      <c r="AQ429" s="9">
        <f t="shared" si="25"/>
        <v>0</v>
      </c>
      <c r="AR429" s="3">
        <f t="shared" si="26"/>
        <v>0</v>
      </c>
      <c r="AS429" s="10">
        <f t="shared" si="27"/>
        <v>0</v>
      </c>
    </row>
    <row r="430" spans="1:45" x14ac:dyDescent="0.25">
      <c r="A430">
        <v>1</v>
      </c>
      <c r="B430" s="7">
        <v>43952</v>
      </c>
      <c r="C430" s="7">
        <v>44348</v>
      </c>
      <c r="D430">
        <v>520</v>
      </c>
      <c r="E430" s="7">
        <v>44256</v>
      </c>
      <c r="F430" s="13">
        <v>0</v>
      </c>
      <c r="G430" s="1">
        <v>0</v>
      </c>
      <c r="H430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t="s">
        <v>202</v>
      </c>
      <c r="W430" s="11" t="s">
        <v>108</v>
      </c>
      <c r="X430">
        <v>16</v>
      </c>
      <c r="Y430" t="s">
        <v>109</v>
      </c>
      <c r="Z430" t="s">
        <v>110</v>
      </c>
      <c r="AA430" s="1">
        <v>0</v>
      </c>
      <c r="AB430" s="1">
        <v>0</v>
      </c>
      <c r="AC430" t="s">
        <v>191</v>
      </c>
      <c r="AD430" s="1">
        <v>0</v>
      </c>
      <c r="AE430" s="1">
        <v>0</v>
      </c>
      <c r="AF430" s="1">
        <v>0</v>
      </c>
      <c r="AG430" s="1">
        <v>0</v>
      </c>
      <c r="AH430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8">
        <f t="shared" si="24"/>
        <v>0</v>
      </c>
      <c r="AQ430" s="9">
        <f t="shared" si="25"/>
        <v>0</v>
      </c>
      <c r="AR430" s="3">
        <f t="shared" si="26"/>
        <v>0</v>
      </c>
      <c r="AS430" s="10">
        <f t="shared" si="27"/>
        <v>0</v>
      </c>
    </row>
    <row r="431" spans="1:45" x14ac:dyDescent="0.25">
      <c r="A431">
        <v>1</v>
      </c>
      <c r="B431" s="7">
        <v>43952</v>
      </c>
      <c r="C431" s="7">
        <v>44348</v>
      </c>
      <c r="D431">
        <v>520</v>
      </c>
      <c r="E431" s="7">
        <v>44287</v>
      </c>
      <c r="F431" s="13">
        <v>0</v>
      </c>
      <c r="G431" s="1">
        <v>0</v>
      </c>
      <c r="H43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t="s">
        <v>202</v>
      </c>
      <c r="W431" s="11" t="s">
        <v>108</v>
      </c>
      <c r="X431">
        <v>16</v>
      </c>
      <c r="Y431" t="s">
        <v>109</v>
      </c>
      <c r="Z431" t="s">
        <v>110</v>
      </c>
      <c r="AA431" s="1">
        <v>0</v>
      </c>
      <c r="AB431" s="1">
        <v>0</v>
      </c>
      <c r="AC431" t="s">
        <v>191</v>
      </c>
      <c r="AD431" s="1">
        <v>0</v>
      </c>
      <c r="AE431" s="1">
        <v>0</v>
      </c>
      <c r="AF431" s="1">
        <v>0</v>
      </c>
      <c r="AG431" s="1">
        <v>0</v>
      </c>
      <c r="AH43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8">
        <f t="shared" si="24"/>
        <v>0</v>
      </c>
      <c r="AQ431" s="9">
        <f t="shared" si="25"/>
        <v>0</v>
      </c>
      <c r="AR431" s="3">
        <f t="shared" si="26"/>
        <v>0</v>
      </c>
      <c r="AS431" s="10">
        <f t="shared" si="27"/>
        <v>0</v>
      </c>
    </row>
    <row r="432" spans="1:45" x14ac:dyDescent="0.25">
      <c r="A432">
        <v>1</v>
      </c>
      <c r="B432" s="7">
        <v>43952</v>
      </c>
      <c r="C432" s="7">
        <v>44348</v>
      </c>
      <c r="D432">
        <v>520</v>
      </c>
      <c r="E432" s="7">
        <v>44317</v>
      </c>
      <c r="F432" s="13">
        <v>0</v>
      </c>
      <c r="G432" s="1">
        <v>0</v>
      </c>
      <c r="H432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t="s">
        <v>202</v>
      </c>
      <c r="W432" s="11" t="s">
        <v>108</v>
      </c>
      <c r="X432">
        <v>16</v>
      </c>
      <c r="Y432" t="s">
        <v>109</v>
      </c>
      <c r="Z432" t="s">
        <v>110</v>
      </c>
      <c r="AA432" s="1">
        <v>0</v>
      </c>
      <c r="AB432" s="1">
        <v>0</v>
      </c>
      <c r="AC432" t="s">
        <v>191</v>
      </c>
      <c r="AD432" s="1">
        <v>0</v>
      </c>
      <c r="AE432" s="1">
        <v>0</v>
      </c>
      <c r="AF432" s="1">
        <v>0</v>
      </c>
      <c r="AG432" s="1">
        <v>0</v>
      </c>
      <c r="AH432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8">
        <f t="shared" si="24"/>
        <v>0</v>
      </c>
      <c r="AQ432" s="9">
        <f t="shared" si="25"/>
        <v>0</v>
      </c>
      <c r="AR432" s="3">
        <f t="shared" si="26"/>
        <v>0</v>
      </c>
      <c r="AS432" s="10">
        <f t="shared" si="27"/>
        <v>0</v>
      </c>
    </row>
    <row r="433" spans="1:45" x14ac:dyDescent="0.25">
      <c r="A433">
        <v>1</v>
      </c>
      <c r="B433" s="7">
        <v>43952</v>
      </c>
      <c r="C433" s="7">
        <v>44348</v>
      </c>
      <c r="D433">
        <v>520</v>
      </c>
      <c r="E433" s="7">
        <v>44348</v>
      </c>
      <c r="F433" s="13">
        <v>0</v>
      </c>
      <c r="G433" s="1">
        <v>0</v>
      </c>
      <c r="H433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t="s">
        <v>202</v>
      </c>
      <c r="W433" s="11" t="s">
        <v>108</v>
      </c>
      <c r="X433">
        <v>16</v>
      </c>
      <c r="Y433" t="s">
        <v>109</v>
      </c>
      <c r="Z433" t="s">
        <v>110</v>
      </c>
      <c r="AA433" s="1">
        <v>0</v>
      </c>
      <c r="AB433" s="1">
        <v>0</v>
      </c>
      <c r="AC433" t="s">
        <v>191</v>
      </c>
      <c r="AD433" s="1">
        <v>0</v>
      </c>
      <c r="AE433" s="1">
        <v>0</v>
      </c>
      <c r="AF433" s="1">
        <v>0</v>
      </c>
      <c r="AG433" s="1">
        <v>0</v>
      </c>
      <c r="AH433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8">
        <f t="shared" si="24"/>
        <v>0</v>
      </c>
      <c r="AQ433" s="9">
        <f t="shared" si="25"/>
        <v>0</v>
      </c>
      <c r="AR433" s="3">
        <f t="shared" si="26"/>
        <v>0</v>
      </c>
      <c r="AS433" s="10">
        <f t="shared" si="27"/>
        <v>0</v>
      </c>
    </row>
    <row r="434" spans="1:45" x14ac:dyDescent="0.25">
      <c r="A434">
        <v>1</v>
      </c>
      <c r="B434" s="7">
        <v>43952</v>
      </c>
      <c r="C434" s="7">
        <v>44348</v>
      </c>
      <c r="D434">
        <v>521</v>
      </c>
      <c r="E434" s="7">
        <v>44197</v>
      </c>
      <c r="F434" s="13">
        <v>1266.3900000000001</v>
      </c>
      <c r="G434" s="1">
        <v>1266.3900000000001</v>
      </c>
      <c r="H434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t="s">
        <v>203</v>
      </c>
      <c r="W434" s="11" t="s">
        <v>112</v>
      </c>
      <c r="X434">
        <v>16</v>
      </c>
      <c r="Y434" t="s">
        <v>109</v>
      </c>
      <c r="Z434" t="s">
        <v>110</v>
      </c>
      <c r="AA434" s="1">
        <v>0</v>
      </c>
      <c r="AB434" s="1">
        <v>0</v>
      </c>
      <c r="AC434" t="s">
        <v>191</v>
      </c>
      <c r="AD434" s="1">
        <v>0</v>
      </c>
      <c r="AE434" s="1">
        <v>0</v>
      </c>
      <c r="AF434" s="1">
        <v>0</v>
      </c>
      <c r="AG434" s="1">
        <v>1266.3900000000001</v>
      </c>
      <c r="AH434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8">
        <f t="shared" si="24"/>
        <v>0</v>
      </c>
      <c r="AQ434" s="9">
        <f t="shared" si="25"/>
        <v>0</v>
      </c>
      <c r="AR434" s="3">
        <f t="shared" si="26"/>
        <v>0</v>
      </c>
      <c r="AS434" s="10">
        <f t="shared" si="27"/>
        <v>0</v>
      </c>
    </row>
    <row r="435" spans="1:45" x14ac:dyDescent="0.25">
      <c r="A435">
        <v>1</v>
      </c>
      <c r="B435" s="7">
        <v>43952</v>
      </c>
      <c r="C435" s="7">
        <v>44348</v>
      </c>
      <c r="D435">
        <v>521</v>
      </c>
      <c r="E435" s="7">
        <v>44228</v>
      </c>
      <c r="F435" s="13">
        <v>1266.3900000000001</v>
      </c>
      <c r="G435" s="1">
        <v>1266.3900000000001</v>
      </c>
      <c r="H435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t="s">
        <v>203</v>
      </c>
      <c r="W435" s="11" t="s">
        <v>112</v>
      </c>
      <c r="X435">
        <v>16</v>
      </c>
      <c r="Y435" t="s">
        <v>109</v>
      </c>
      <c r="Z435" t="s">
        <v>110</v>
      </c>
      <c r="AA435" s="1">
        <v>0</v>
      </c>
      <c r="AB435" s="1">
        <v>0</v>
      </c>
      <c r="AC435" t="s">
        <v>191</v>
      </c>
      <c r="AD435" s="1">
        <v>0</v>
      </c>
      <c r="AE435" s="1">
        <v>0</v>
      </c>
      <c r="AF435" s="1">
        <v>0</v>
      </c>
      <c r="AG435" s="1">
        <v>1266.3900000000001</v>
      </c>
      <c r="AH435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8">
        <f t="shared" si="24"/>
        <v>0</v>
      </c>
      <c r="AQ435" s="9">
        <f t="shared" si="25"/>
        <v>0</v>
      </c>
      <c r="AR435" s="3">
        <f t="shared" si="26"/>
        <v>0</v>
      </c>
      <c r="AS435" s="10">
        <f t="shared" si="27"/>
        <v>0</v>
      </c>
    </row>
    <row r="436" spans="1:45" x14ac:dyDescent="0.25">
      <c r="A436">
        <v>1</v>
      </c>
      <c r="B436" s="7">
        <v>43952</v>
      </c>
      <c r="C436" s="7">
        <v>44348</v>
      </c>
      <c r="D436">
        <v>521</v>
      </c>
      <c r="E436" s="7">
        <v>44256</v>
      </c>
      <c r="F436" s="13">
        <v>1266.3900000000001</v>
      </c>
      <c r="G436" s="1">
        <v>1266.3900000000001</v>
      </c>
      <c r="H436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t="s">
        <v>203</v>
      </c>
      <c r="W436" s="11" t="s">
        <v>112</v>
      </c>
      <c r="X436">
        <v>16</v>
      </c>
      <c r="Y436" t="s">
        <v>109</v>
      </c>
      <c r="Z436" t="s">
        <v>110</v>
      </c>
      <c r="AA436" s="1">
        <v>0</v>
      </c>
      <c r="AB436" s="1">
        <v>0</v>
      </c>
      <c r="AC436" t="s">
        <v>191</v>
      </c>
      <c r="AD436" s="1">
        <v>0</v>
      </c>
      <c r="AE436" s="1">
        <v>0</v>
      </c>
      <c r="AF436" s="1">
        <v>0</v>
      </c>
      <c r="AG436" s="1">
        <v>1266.3900000000001</v>
      </c>
      <c r="AH436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8">
        <f t="shared" si="24"/>
        <v>0</v>
      </c>
      <c r="AQ436" s="9">
        <f t="shared" si="25"/>
        <v>0</v>
      </c>
      <c r="AR436" s="3">
        <f t="shared" si="26"/>
        <v>0</v>
      </c>
      <c r="AS436" s="10">
        <f t="shared" si="27"/>
        <v>0</v>
      </c>
    </row>
    <row r="437" spans="1:45" x14ac:dyDescent="0.25">
      <c r="A437">
        <v>1</v>
      </c>
      <c r="B437" s="7">
        <v>43952</v>
      </c>
      <c r="C437" s="7">
        <v>44348</v>
      </c>
      <c r="D437">
        <v>521</v>
      </c>
      <c r="E437" s="7">
        <v>44287</v>
      </c>
      <c r="F437" s="13">
        <v>1266.3900000000001</v>
      </c>
      <c r="G437" s="1">
        <v>1266.3900000000001</v>
      </c>
      <c r="H437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t="s">
        <v>203</v>
      </c>
      <c r="W437" s="11" t="s">
        <v>112</v>
      </c>
      <c r="X437">
        <v>16</v>
      </c>
      <c r="Y437" t="s">
        <v>109</v>
      </c>
      <c r="Z437" t="s">
        <v>110</v>
      </c>
      <c r="AA437" s="1">
        <v>0</v>
      </c>
      <c r="AB437" s="1">
        <v>0</v>
      </c>
      <c r="AC437" t="s">
        <v>191</v>
      </c>
      <c r="AD437" s="1">
        <v>0</v>
      </c>
      <c r="AE437" s="1">
        <v>0</v>
      </c>
      <c r="AF437" s="1">
        <v>0</v>
      </c>
      <c r="AG437" s="1">
        <v>1266.3900000000001</v>
      </c>
      <c r="AH437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8">
        <f t="shared" si="24"/>
        <v>0</v>
      </c>
      <c r="AQ437" s="9">
        <f t="shared" si="25"/>
        <v>0</v>
      </c>
      <c r="AR437" s="3">
        <f t="shared" si="26"/>
        <v>0</v>
      </c>
      <c r="AS437" s="10">
        <f t="shared" si="27"/>
        <v>0</v>
      </c>
    </row>
    <row r="438" spans="1:45" x14ac:dyDescent="0.25">
      <c r="A438">
        <v>1</v>
      </c>
      <c r="B438" s="7">
        <v>43952</v>
      </c>
      <c r="C438" s="7">
        <v>44348</v>
      </c>
      <c r="D438">
        <v>521</v>
      </c>
      <c r="E438" s="7">
        <v>44317</v>
      </c>
      <c r="F438" s="13">
        <v>1266.3900000000001</v>
      </c>
      <c r="G438" s="1">
        <v>1266.3900000000001</v>
      </c>
      <c r="H438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t="s">
        <v>203</v>
      </c>
      <c r="W438" s="11" t="s">
        <v>112</v>
      </c>
      <c r="X438">
        <v>16</v>
      </c>
      <c r="Y438" t="s">
        <v>109</v>
      </c>
      <c r="Z438" t="s">
        <v>110</v>
      </c>
      <c r="AA438" s="1">
        <v>0</v>
      </c>
      <c r="AB438" s="1">
        <v>0</v>
      </c>
      <c r="AC438" t="s">
        <v>191</v>
      </c>
      <c r="AD438" s="1">
        <v>0</v>
      </c>
      <c r="AE438" s="1">
        <v>0</v>
      </c>
      <c r="AF438" s="1">
        <v>0</v>
      </c>
      <c r="AG438" s="1">
        <v>1266.3900000000001</v>
      </c>
      <c r="AH438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8">
        <f t="shared" si="24"/>
        <v>0</v>
      </c>
      <c r="AQ438" s="9">
        <f t="shared" si="25"/>
        <v>0</v>
      </c>
      <c r="AR438" s="3">
        <f t="shared" si="26"/>
        <v>0</v>
      </c>
      <c r="AS438" s="10">
        <f t="shared" si="27"/>
        <v>0</v>
      </c>
    </row>
    <row r="439" spans="1:45" x14ac:dyDescent="0.25">
      <c r="A439">
        <v>1</v>
      </c>
      <c r="B439" s="7">
        <v>43952</v>
      </c>
      <c r="C439" s="7">
        <v>44348</v>
      </c>
      <c r="D439">
        <v>521</v>
      </c>
      <c r="E439" s="7">
        <v>44348</v>
      </c>
      <c r="F439" s="13">
        <v>1266.3900000000001</v>
      </c>
      <c r="G439" s="1">
        <v>1266.3900000000001</v>
      </c>
      <c r="H439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t="s">
        <v>203</v>
      </c>
      <c r="W439" s="11" t="s">
        <v>112</v>
      </c>
      <c r="X439">
        <v>16</v>
      </c>
      <c r="Y439" t="s">
        <v>109</v>
      </c>
      <c r="Z439" t="s">
        <v>110</v>
      </c>
      <c r="AA439" s="1">
        <v>0</v>
      </c>
      <c r="AB439" s="1">
        <v>0</v>
      </c>
      <c r="AC439" t="s">
        <v>191</v>
      </c>
      <c r="AD439" s="1">
        <v>0</v>
      </c>
      <c r="AE439" s="1">
        <v>0</v>
      </c>
      <c r="AF439" s="1">
        <v>0</v>
      </c>
      <c r="AG439" s="1">
        <v>1266.3900000000001</v>
      </c>
      <c r="AH439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8">
        <f t="shared" si="24"/>
        <v>0</v>
      </c>
      <c r="AQ439" s="9">
        <f t="shared" si="25"/>
        <v>0</v>
      </c>
      <c r="AR439" s="3">
        <f t="shared" si="26"/>
        <v>0</v>
      </c>
      <c r="AS439" s="10">
        <f t="shared" si="27"/>
        <v>0</v>
      </c>
    </row>
    <row r="440" spans="1:45" x14ac:dyDescent="0.25">
      <c r="A440">
        <v>1</v>
      </c>
      <c r="B440" s="7">
        <v>43952</v>
      </c>
      <c r="C440" s="7">
        <v>44348</v>
      </c>
      <c r="D440">
        <v>510</v>
      </c>
      <c r="E440" s="7">
        <v>44197</v>
      </c>
      <c r="F440" s="13">
        <v>4010.19</v>
      </c>
      <c r="G440" s="1">
        <v>4010.19</v>
      </c>
      <c r="H440">
        <v>2.3E-2</v>
      </c>
      <c r="I440" s="1">
        <v>7.69</v>
      </c>
      <c r="J440" s="1">
        <v>614.21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t="s">
        <v>204</v>
      </c>
      <c r="W440" s="11" t="s">
        <v>117</v>
      </c>
      <c r="X440">
        <v>16</v>
      </c>
      <c r="Y440" t="s">
        <v>109</v>
      </c>
      <c r="Z440" t="s">
        <v>115</v>
      </c>
      <c r="AA440" s="1">
        <v>0</v>
      </c>
      <c r="AB440" s="1">
        <v>0</v>
      </c>
      <c r="AC440" t="s">
        <v>191</v>
      </c>
      <c r="AD440" s="1">
        <v>0</v>
      </c>
      <c r="AE440" s="1">
        <v>0</v>
      </c>
      <c r="AF440" s="1">
        <v>0</v>
      </c>
      <c r="AG440" s="1">
        <v>4010.19</v>
      </c>
      <c r="AH440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7.69</v>
      </c>
      <c r="AP440" s="8">
        <f t="shared" si="24"/>
        <v>7.69</v>
      </c>
      <c r="AQ440" s="9">
        <f t="shared" si="25"/>
        <v>0</v>
      </c>
      <c r="AR440" s="3">
        <f t="shared" si="26"/>
        <v>614.21</v>
      </c>
      <c r="AS440" s="10">
        <f t="shared" si="27"/>
        <v>7.69</v>
      </c>
    </row>
    <row r="441" spans="1:45" x14ac:dyDescent="0.25">
      <c r="A441">
        <v>1</v>
      </c>
      <c r="B441" s="7">
        <v>43952</v>
      </c>
      <c r="C441" s="7">
        <v>44348</v>
      </c>
      <c r="D441">
        <v>510</v>
      </c>
      <c r="E441" s="7">
        <v>44228</v>
      </c>
      <c r="F441" s="13">
        <v>4010.19</v>
      </c>
      <c r="G441" s="1">
        <v>4010.19</v>
      </c>
      <c r="H441">
        <v>2.3E-2</v>
      </c>
      <c r="I441" s="1">
        <v>7.69</v>
      </c>
      <c r="J441" s="1">
        <v>621.9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t="s">
        <v>204</v>
      </c>
      <c r="W441" s="11" t="s">
        <v>117</v>
      </c>
      <c r="X441">
        <v>16</v>
      </c>
      <c r="Y441" t="s">
        <v>109</v>
      </c>
      <c r="Z441" t="s">
        <v>115</v>
      </c>
      <c r="AA441" s="1">
        <v>0</v>
      </c>
      <c r="AB441" s="1">
        <v>0</v>
      </c>
      <c r="AC441" t="s">
        <v>191</v>
      </c>
      <c r="AD441" s="1">
        <v>0</v>
      </c>
      <c r="AE441" s="1">
        <v>0</v>
      </c>
      <c r="AF441" s="1">
        <v>0</v>
      </c>
      <c r="AG441" s="1">
        <v>4010.19</v>
      </c>
      <c r="AH44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7.69</v>
      </c>
      <c r="AP441" s="8">
        <f t="shared" si="24"/>
        <v>7.69</v>
      </c>
      <c r="AQ441" s="9">
        <f t="shared" si="25"/>
        <v>0</v>
      </c>
      <c r="AR441" s="3">
        <f t="shared" si="26"/>
        <v>621.9</v>
      </c>
      <c r="AS441" s="10">
        <f t="shared" si="27"/>
        <v>7.69</v>
      </c>
    </row>
    <row r="442" spans="1:45" x14ac:dyDescent="0.25">
      <c r="A442">
        <v>1</v>
      </c>
      <c r="B442" s="7">
        <v>43952</v>
      </c>
      <c r="C442" s="7">
        <v>44348</v>
      </c>
      <c r="D442">
        <v>510</v>
      </c>
      <c r="E442" s="7">
        <v>44256</v>
      </c>
      <c r="F442" s="13">
        <v>4010.19</v>
      </c>
      <c r="G442" s="1">
        <v>4010.19</v>
      </c>
      <c r="H442">
        <v>2.3E-2</v>
      </c>
      <c r="I442" s="1">
        <v>7.69</v>
      </c>
      <c r="J442" s="1">
        <v>629.59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t="s">
        <v>204</v>
      </c>
      <c r="W442" s="11" t="s">
        <v>117</v>
      </c>
      <c r="X442">
        <v>16</v>
      </c>
      <c r="Y442" t="s">
        <v>109</v>
      </c>
      <c r="Z442" t="s">
        <v>115</v>
      </c>
      <c r="AA442" s="1">
        <v>0</v>
      </c>
      <c r="AB442" s="1">
        <v>0</v>
      </c>
      <c r="AC442" t="s">
        <v>191</v>
      </c>
      <c r="AD442" s="1">
        <v>0</v>
      </c>
      <c r="AE442" s="1">
        <v>0</v>
      </c>
      <c r="AF442" s="1">
        <v>0</v>
      </c>
      <c r="AG442" s="1">
        <v>4010.19</v>
      </c>
      <c r="AH442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7.69</v>
      </c>
      <c r="AP442" s="8">
        <f t="shared" si="24"/>
        <v>7.69</v>
      </c>
      <c r="AQ442" s="9">
        <f t="shared" si="25"/>
        <v>0</v>
      </c>
      <c r="AR442" s="3">
        <f t="shared" si="26"/>
        <v>629.59</v>
      </c>
      <c r="AS442" s="10">
        <f t="shared" si="27"/>
        <v>7.69</v>
      </c>
    </row>
    <row r="443" spans="1:45" x14ac:dyDescent="0.25">
      <c r="A443">
        <v>1</v>
      </c>
      <c r="B443" s="7">
        <v>43952</v>
      </c>
      <c r="C443" s="7">
        <v>44348</v>
      </c>
      <c r="D443">
        <v>510</v>
      </c>
      <c r="E443" s="7">
        <v>44287</v>
      </c>
      <c r="F443" s="13">
        <v>4010.19</v>
      </c>
      <c r="G443" s="1">
        <v>4010.19</v>
      </c>
      <c r="H443">
        <v>2.3E-2</v>
      </c>
      <c r="I443" s="1">
        <v>7.69</v>
      </c>
      <c r="J443" s="1">
        <v>637.28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t="s">
        <v>204</v>
      </c>
      <c r="W443" s="11" t="s">
        <v>117</v>
      </c>
      <c r="X443">
        <v>16</v>
      </c>
      <c r="Y443" t="s">
        <v>109</v>
      </c>
      <c r="Z443" t="s">
        <v>115</v>
      </c>
      <c r="AA443" s="1">
        <v>0</v>
      </c>
      <c r="AB443" s="1">
        <v>0</v>
      </c>
      <c r="AC443" t="s">
        <v>191</v>
      </c>
      <c r="AD443" s="1">
        <v>0</v>
      </c>
      <c r="AE443" s="1">
        <v>0</v>
      </c>
      <c r="AF443" s="1">
        <v>0</v>
      </c>
      <c r="AG443" s="1">
        <v>4010.19</v>
      </c>
      <c r="AH443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7.69</v>
      </c>
      <c r="AP443" s="8">
        <f t="shared" si="24"/>
        <v>7.69</v>
      </c>
      <c r="AQ443" s="9">
        <f t="shared" si="25"/>
        <v>0</v>
      </c>
      <c r="AR443" s="3">
        <f t="shared" si="26"/>
        <v>637.28</v>
      </c>
      <c r="AS443" s="10">
        <f t="shared" si="27"/>
        <v>7.69</v>
      </c>
    </row>
    <row r="444" spans="1:45" x14ac:dyDescent="0.25">
      <c r="A444">
        <v>1</v>
      </c>
      <c r="B444" s="7">
        <v>43952</v>
      </c>
      <c r="C444" s="7">
        <v>44348</v>
      </c>
      <c r="D444">
        <v>510</v>
      </c>
      <c r="E444" s="7">
        <v>44317</v>
      </c>
      <c r="F444" s="13">
        <v>4010.19</v>
      </c>
      <c r="G444" s="1">
        <v>4010.19</v>
      </c>
      <c r="H444">
        <v>2.3E-2</v>
      </c>
      <c r="I444" s="1">
        <v>7.69</v>
      </c>
      <c r="J444" s="1">
        <v>644.97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t="s">
        <v>204</v>
      </c>
      <c r="W444" s="11" t="s">
        <v>117</v>
      </c>
      <c r="X444">
        <v>16</v>
      </c>
      <c r="Y444" t="s">
        <v>109</v>
      </c>
      <c r="Z444" t="s">
        <v>115</v>
      </c>
      <c r="AA444" s="1">
        <v>0</v>
      </c>
      <c r="AB444" s="1">
        <v>0</v>
      </c>
      <c r="AC444" t="s">
        <v>191</v>
      </c>
      <c r="AD444" s="1">
        <v>0</v>
      </c>
      <c r="AE444" s="1">
        <v>0</v>
      </c>
      <c r="AF444" s="1">
        <v>0</v>
      </c>
      <c r="AG444" s="1">
        <v>4010.19</v>
      </c>
      <c r="AH444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7.69</v>
      </c>
      <c r="AP444" s="8">
        <f t="shared" si="24"/>
        <v>7.69</v>
      </c>
      <c r="AQ444" s="9">
        <f t="shared" si="25"/>
        <v>0</v>
      </c>
      <c r="AR444" s="3">
        <f t="shared" si="26"/>
        <v>644.97</v>
      </c>
      <c r="AS444" s="10">
        <f t="shared" si="27"/>
        <v>7.69</v>
      </c>
    </row>
    <row r="445" spans="1:45" x14ac:dyDescent="0.25">
      <c r="A445">
        <v>1</v>
      </c>
      <c r="B445" s="7">
        <v>43952</v>
      </c>
      <c r="C445" s="7">
        <v>44348</v>
      </c>
      <c r="D445">
        <v>510</v>
      </c>
      <c r="E445" s="7">
        <v>44348</v>
      </c>
      <c r="F445" s="13">
        <v>4010.19</v>
      </c>
      <c r="G445" s="1">
        <v>4010.19</v>
      </c>
      <c r="H445">
        <v>2.3E-2</v>
      </c>
      <c r="I445" s="1">
        <v>7.69</v>
      </c>
      <c r="J445" s="1">
        <v>652.66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t="s">
        <v>204</v>
      </c>
      <c r="W445" s="11" t="s">
        <v>117</v>
      </c>
      <c r="X445">
        <v>16</v>
      </c>
      <c r="Y445" t="s">
        <v>109</v>
      </c>
      <c r="Z445" t="s">
        <v>115</v>
      </c>
      <c r="AA445" s="1">
        <v>0</v>
      </c>
      <c r="AB445" s="1">
        <v>0</v>
      </c>
      <c r="AC445" t="s">
        <v>191</v>
      </c>
      <c r="AD445" s="1">
        <v>0</v>
      </c>
      <c r="AE445" s="1">
        <v>0</v>
      </c>
      <c r="AF445" s="1">
        <v>0</v>
      </c>
      <c r="AG445" s="1">
        <v>4010.19</v>
      </c>
      <c r="AH445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7.69</v>
      </c>
      <c r="AP445" s="8">
        <f t="shared" si="24"/>
        <v>7.69</v>
      </c>
      <c r="AQ445" s="9">
        <f t="shared" si="25"/>
        <v>0</v>
      </c>
      <c r="AR445" s="3">
        <f t="shared" si="26"/>
        <v>652.66</v>
      </c>
      <c r="AS445" s="10">
        <f t="shared" si="27"/>
        <v>7.69</v>
      </c>
    </row>
    <row r="446" spans="1:45" x14ac:dyDescent="0.25">
      <c r="A446">
        <v>1</v>
      </c>
      <c r="B446" s="7">
        <v>43952</v>
      </c>
      <c r="C446" s="7">
        <v>44348</v>
      </c>
      <c r="D446">
        <v>200414</v>
      </c>
      <c r="E446" s="7">
        <v>44197</v>
      </c>
      <c r="F446" s="13">
        <v>0</v>
      </c>
      <c r="G446" s="1">
        <v>0</v>
      </c>
      <c r="H446">
        <v>0.1</v>
      </c>
      <c r="I446" s="1">
        <v>0</v>
      </c>
      <c r="J446" s="1">
        <v>-3629.82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-182.42</v>
      </c>
      <c r="U446" s="1">
        <v>0</v>
      </c>
      <c r="V446" t="s">
        <v>205</v>
      </c>
      <c r="W446" s="11" t="s">
        <v>122</v>
      </c>
      <c r="X446">
        <v>16</v>
      </c>
      <c r="Y446" t="s">
        <v>109</v>
      </c>
      <c r="Z446" t="s">
        <v>123</v>
      </c>
      <c r="AA446" s="1">
        <v>0</v>
      </c>
      <c r="AB446" s="1">
        <v>0</v>
      </c>
      <c r="AC446" t="s">
        <v>191</v>
      </c>
      <c r="AD446" s="1">
        <v>0</v>
      </c>
      <c r="AE446" s="1">
        <v>0</v>
      </c>
      <c r="AF446" s="1">
        <v>0</v>
      </c>
      <c r="AG446" s="1">
        <v>0</v>
      </c>
      <c r="AH446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v>0</v>
      </c>
      <c r="AP446" s="8">
        <f t="shared" si="24"/>
        <v>-182.42</v>
      </c>
      <c r="AQ446" s="9">
        <f t="shared" si="25"/>
        <v>0</v>
      </c>
      <c r="AR446" s="3">
        <f t="shared" si="26"/>
        <v>-3629.82</v>
      </c>
      <c r="AS446" s="10">
        <f t="shared" si="27"/>
        <v>-182.42</v>
      </c>
    </row>
    <row r="447" spans="1:45" x14ac:dyDescent="0.25">
      <c r="A447">
        <v>1</v>
      </c>
      <c r="B447" s="7">
        <v>43952</v>
      </c>
      <c r="C447" s="7">
        <v>44348</v>
      </c>
      <c r="D447">
        <v>200414</v>
      </c>
      <c r="E447" s="7">
        <v>44228</v>
      </c>
      <c r="F447" s="13">
        <v>0</v>
      </c>
      <c r="G447" s="1">
        <v>0</v>
      </c>
      <c r="H447">
        <v>0.1</v>
      </c>
      <c r="I447" s="1">
        <v>0</v>
      </c>
      <c r="J447" s="1">
        <v>-3812.24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-182.42</v>
      </c>
      <c r="U447" s="1">
        <v>0</v>
      </c>
      <c r="V447" t="s">
        <v>205</v>
      </c>
      <c r="W447" s="11" t="s">
        <v>122</v>
      </c>
      <c r="X447">
        <v>16</v>
      </c>
      <c r="Y447" t="s">
        <v>109</v>
      </c>
      <c r="Z447" t="s">
        <v>123</v>
      </c>
      <c r="AA447" s="1">
        <v>0</v>
      </c>
      <c r="AB447" s="1">
        <v>0</v>
      </c>
      <c r="AC447" t="s">
        <v>191</v>
      </c>
      <c r="AD447" s="1">
        <v>0</v>
      </c>
      <c r="AE447" s="1">
        <v>0</v>
      </c>
      <c r="AF447" s="1">
        <v>0</v>
      </c>
      <c r="AG447" s="1">
        <v>0</v>
      </c>
      <c r="AH447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8">
        <f t="shared" si="24"/>
        <v>-182.42</v>
      </c>
      <c r="AQ447" s="9">
        <f t="shared" si="25"/>
        <v>0</v>
      </c>
      <c r="AR447" s="3">
        <f t="shared" si="26"/>
        <v>-3812.24</v>
      </c>
      <c r="AS447" s="10">
        <f t="shared" si="27"/>
        <v>-182.42</v>
      </c>
    </row>
    <row r="448" spans="1:45" x14ac:dyDescent="0.25">
      <c r="A448">
        <v>1</v>
      </c>
      <c r="B448" s="7">
        <v>43952</v>
      </c>
      <c r="C448" s="7">
        <v>44348</v>
      </c>
      <c r="D448">
        <v>200414</v>
      </c>
      <c r="E448" s="7">
        <v>44256</v>
      </c>
      <c r="F448" s="13">
        <v>0</v>
      </c>
      <c r="G448" s="1">
        <v>0</v>
      </c>
      <c r="H448">
        <v>0.1</v>
      </c>
      <c r="I448" s="1">
        <v>0</v>
      </c>
      <c r="J448" s="1">
        <v>-3994.66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-182.42</v>
      </c>
      <c r="U448" s="1">
        <v>0</v>
      </c>
      <c r="V448" t="s">
        <v>205</v>
      </c>
      <c r="W448" s="11" t="s">
        <v>122</v>
      </c>
      <c r="X448">
        <v>16</v>
      </c>
      <c r="Y448" t="s">
        <v>109</v>
      </c>
      <c r="Z448" t="s">
        <v>123</v>
      </c>
      <c r="AA448" s="1">
        <v>0</v>
      </c>
      <c r="AB448" s="1">
        <v>0</v>
      </c>
      <c r="AC448" t="s">
        <v>191</v>
      </c>
      <c r="AD448" s="1">
        <v>0</v>
      </c>
      <c r="AE448" s="1">
        <v>0</v>
      </c>
      <c r="AF448" s="1">
        <v>0</v>
      </c>
      <c r="AG448" s="1">
        <v>0</v>
      </c>
      <c r="AH448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8">
        <f t="shared" si="24"/>
        <v>-182.42</v>
      </c>
      <c r="AQ448" s="9">
        <f t="shared" si="25"/>
        <v>0</v>
      </c>
      <c r="AR448" s="3">
        <f t="shared" si="26"/>
        <v>-3994.66</v>
      </c>
      <c r="AS448" s="10">
        <f t="shared" si="27"/>
        <v>-182.42</v>
      </c>
    </row>
    <row r="449" spans="1:45" x14ac:dyDescent="0.25">
      <c r="A449">
        <v>1</v>
      </c>
      <c r="B449" s="7">
        <v>43952</v>
      </c>
      <c r="C449" s="7">
        <v>44348</v>
      </c>
      <c r="D449">
        <v>200414</v>
      </c>
      <c r="E449" s="7">
        <v>44287</v>
      </c>
      <c r="F449" s="13">
        <v>0</v>
      </c>
      <c r="G449" s="1">
        <v>0</v>
      </c>
      <c r="H449">
        <v>0.1</v>
      </c>
      <c r="I449" s="1">
        <v>0</v>
      </c>
      <c r="J449" s="1">
        <v>-4177.08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-182.42</v>
      </c>
      <c r="U449" s="1">
        <v>0</v>
      </c>
      <c r="V449" t="s">
        <v>205</v>
      </c>
      <c r="W449" s="11" t="s">
        <v>122</v>
      </c>
      <c r="X449">
        <v>16</v>
      </c>
      <c r="Y449" t="s">
        <v>109</v>
      </c>
      <c r="Z449" t="s">
        <v>123</v>
      </c>
      <c r="AA449" s="1">
        <v>0</v>
      </c>
      <c r="AB449" s="1">
        <v>0</v>
      </c>
      <c r="AC449" t="s">
        <v>191</v>
      </c>
      <c r="AD449" s="1">
        <v>0</v>
      </c>
      <c r="AE449" s="1">
        <v>0</v>
      </c>
      <c r="AF449" s="1">
        <v>0</v>
      </c>
      <c r="AG449" s="1">
        <v>0</v>
      </c>
      <c r="AH449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8">
        <f t="shared" si="24"/>
        <v>-182.42</v>
      </c>
      <c r="AQ449" s="9">
        <f t="shared" si="25"/>
        <v>0</v>
      </c>
      <c r="AR449" s="3">
        <f t="shared" si="26"/>
        <v>-4177.08</v>
      </c>
      <c r="AS449" s="10">
        <f t="shared" si="27"/>
        <v>-182.42</v>
      </c>
    </row>
    <row r="450" spans="1:45" x14ac:dyDescent="0.25">
      <c r="A450">
        <v>1</v>
      </c>
      <c r="B450" s="7">
        <v>43952</v>
      </c>
      <c r="C450" s="7">
        <v>44348</v>
      </c>
      <c r="D450">
        <v>200414</v>
      </c>
      <c r="E450" s="7">
        <v>44317</v>
      </c>
      <c r="F450" s="13">
        <v>0</v>
      </c>
      <c r="G450" s="1">
        <v>0</v>
      </c>
      <c r="H450">
        <v>0.1</v>
      </c>
      <c r="I450" s="1">
        <v>0</v>
      </c>
      <c r="J450" s="1">
        <v>-4359.5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-182.42</v>
      </c>
      <c r="U450" s="1">
        <v>0</v>
      </c>
      <c r="V450" t="s">
        <v>205</v>
      </c>
      <c r="W450" s="11" t="s">
        <v>122</v>
      </c>
      <c r="X450">
        <v>16</v>
      </c>
      <c r="Y450" t="s">
        <v>109</v>
      </c>
      <c r="Z450" t="s">
        <v>123</v>
      </c>
      <c r="AA450" s="1">
        <v>0</v>
      </c>
      <c r="AB450" s="1">
        <v>0</v>
      </c>
      <c r="AC450" t="s">
        <v>191</v>
      </c>
      <c r="AD450" s="1">
        <v>0</v>
      </c>
      <c r="AE450" s="1">
        <v>0</v>
      </c>
      <c r="AF450" s="1">
        <v>0</v>
      </c>
      <c r="AG450" s="1">
        <v>0</v>
      </c>
      <c r="AH450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8">
        <f t="shared" ref="AP450:AP513" si="28">I450+K450+M450+T450</f>
        <v>-182.42</v>
      </c>
      <c r="AQ450" s="9">
        <f t="shared" ref="AQ450:AQ513" si="29">AD450+AL450</f>
        <v>0</v>
      </c>
      <c r="AR450" s="3">
        <f t="shared" ref="AR450:AR513" si="30">AE450+J450</f>
        <v>-4359.5</v>
      </c>
      <c r="AS450" s="10">
        <f t="shared" ref="AS450:AS513" si="31">I450+K450+M450+T450+AD450+AL450</f>
        <v>-182.42</v>
      </c>
    </row>
    <row r="451" spans="1:45" x14ac:dyDescent="0.25">
      <c r="A451">
        <v>1</v>
      </c>
      <c r="B451" s="7">
        <v>43952</v>
      </c>
      <c r="C451" s="7">
        <v>44348</v>
      </c>
      <c r="D451">
        <v>200414</v>
      </c>
      <c r="E451" s="7">
        <v>44348</v>
      </c>
      <c r="F451" s="13">
        <v>0</v>
      </c>
      <c r="G451" s="1">
        <v>0</v>
      </c>
      <c r="H451">
        <v>0.1</v>
      </c>
      <c r="I451" s="1">
        <v>0</v>
      </c>
      <c r="J451" s="1">
        <v>-4541.92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-182.42</v>
      </c>
      <c r="U451" s="1">
        <v>0</v>
      </c>
      <c r="V451" t="s">
        <v>205</v>
      </c>
      <c r="W451" s="11" t="s">
        <v>122</v>
      </c>
      <c r="X451">
        <v>16</v>
      </c>
      <c r="Y451" t="s">
        <v>109</v>
      </c>
      <c r="Z451" t="s">
        <v>123</v>
      </c>
      <c r="AA451" s="1">
        <v>0</v>
      </c>
      <c r="AB451" s="1">
        <v>0</v>
      </c>
      <c r="AC451" t="s">
        <v>191</v>
      </c>
      <c r="AD451" s="1">
        <v>0</v>
      </c>
      <c r="AE451" s="1">
        <v>0</v>
      </c>
      <c r="AF451" s="1">
        <v>0</v>
      </c>
      <c r="AG451" s="1">
        <v>0</v>
      </c>
      <c r="AH451">
        <v>0</v>
      </c>
      <c r="AI451" s="1">
        <v>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8">
        <f t="shared" si="28"/>
        <v>-182.42</v>
      </c>
      <c r="AQ451" s="9">
        <f t="shared" si="29"/>
        <v>0</v>
      </c>
      <c r="AR451" s="3">
        <f t="shared" si="30"/>
        <v>-4541.92</v>
      </c>
      <c r="AS451" s="10">
        <f t="shared" si="31"/>
        <v>-182.42</v>
      </c>
    </row>
    <row r="452" spans="1:45" x14ac:dyDescent="0.25">
      <c r="A452">
        <v>1</v>
      </c>
      <c r="B452" s="7">
        <v>43952</v>
      </c>
      <c r="C452" s="7">
        <v>44348</v>
      </c>
      <c r="D452">
        <v>511</v>
      </c>
      <c r="E452" s="7">
        <v>44197</v>
      </c>
      <c r="F452" s="13">
        <v>13227.98</v>
      </c>
      <c r="G452" s="1">
        <v>13227.98</v>
      </c>
      <c r="H452">
        <v>0.05</v>
      </c>
      <c r="I452" s="1">
        <v>55.12</v>
      </c>
      <c r="J452" s="1">
        <v>12443.92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49.67</v>
      </c>
      <c r="U452" s="1">
        <v>0</v>
      </c>
      <c r="V452" t="s">
        <v>206</v>
      </c>
      <c r="W452" s="11" t="s">
        <v>125</v>
      </c>
      <c r="X452">
        <v>16</v>
      </c>
      <c r="Y452" t="s">
        <v>109</v>
      </c>
      <c r="Z452" t="s">
        <v>126</v>
      </c>
      <c r="AA452" s="1">
        <v>0</v>
      </c>
      <c r="AB452" s="1">
        <v>0</v>
      </c>
      <c r="AC452" t="s">
        <v>191</v>
      </c>
      <c r="AD452" s="1">
        <v>0</v>
      </c>
      <c r="AE452" s="1">
        <v>0</v>
      </c>
      <c r="AF452" s="1">
        <v>0</v>
      </c>
      <c r="AG452" s="1">
        <v>13227.98</v>
      </c>
      <c r="AH452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55.120000000000005</v>
      </c>
      <c r="AP452" s="8">
        <f t="shared" si="28"/>
        <v>104.78999999999999</v>
      </c>
      <c r="AQ452" s="9">
        <f t="shared" si="29"/>
        <v>0</v>
      </c>
      <c r="AR452" s="3">
        <f t="shared" si="30"/>
        <v>12443.92</v>
      </c>
      <c r="AS452" s="10">
        <f t="shared" si="31"/>
        <v>104.78999999999999</v>
      </c>
    </row>
    <row r="453" spans="1:45" x14ac:dyDescent="0.25">
      <c r="A453">
        <v>1</v>
      </c>
      <c r="B453" s="7">
        <v>43952</v>
      </c>
      <c r="C453" s="7">
        <v>44348</v>
      </c>
      <c r="D453">
        <v>511</v>
      </c>
      <c r="E453" s="7">
        <v>44228</v>
      </c>
      <c r="F453" s="13">
        <v>13227.98</v>
      </c>
      <c r="G453" s="1">
        <v>13227.98</v>
      </c>
      <c r="H453">
        <v>0.05</v>
      </c>
      <c r="I453" s="1">
        <v>55.12</v>
      </c>
      <c r="J453" s="1">
        <v>12548.71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49.67</v>
      </c>
      <c r="U453" s="1">
        <v>0</v>
      </c>
      <c r="V453" t="s">
        <v>206</v>
      </c>
      <c r="W453" s="11" t="s">
        <v>125</v>
      </c>
      <c r="X453">
        <v>16</v>
      </c>
      <c r="Y453" t="s">
        <v>109</v>
      </c>
      <c r="Z453" t="s">
        <v>126</v>
      </c>
      <c r="AA453" s="1">
        <v>0</v>
      </c>
      <c r="AB453" s="1">
        <v>0</v>
      </c>
      <c r="AC453" t="s">
        <v>191</v>
      </c>
      <c r="AD453" s="1">
        <v>0</v>
      </c>
      <c r="AE453" s="1">
        <v>0</v>
      </c>
      <c r="AF453" s="1">
        <v>0</v>
      </c>
      <c r="AG453" s="1">
        <v>13227.98</v>
      </c>
      <c r="AH453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55.120000000000005</v>
      </c>
      <c r="AP453" s="8">
        <f t="shared" si="28"/>
        <v>104.78999999999999</v>
      </c>
      <c r="AQ453" s="9">
        <f t="shared" si="29"/>
        <v>0</v>
      </c>
      <c r="AR453" s="3">
        <f t="shared" si="30"/>
        <v>12548.71</v>
      </c>
      <c r="AS453" s="10">
        <f t="shared" si="31"/>
        <v>104.78999999999999</v>
      </c>
    </row>
    <row r="454" spans="1:45" x14ac:dyDescent="0.25">
      <c r="A454">
        <v>1</v>
      </c>
      <c r="B454" s="7">
        <v>43952</v>
      </c>
      <c r="C454" s="7">
        <v>44348</v>
      </c>
      <c r="D454">
        <v>511</v>
      </c>
      <c r="E454" s="7">
        <v>44256</v>
      </c>
      <c r="F454" s="13">
        <v>13227.98</v>
      </c>
      <c r="G454" s="1">
        <v>13227.98</v>
      </c>
      <c r="H454">
        <v>0.05</v>
      </c>
      <c r="I454" s="1">
        <v>55.12</v>
      </c>
      <c r="J454" s="1">
        <v>12653.5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49.67</v>
      </c>
      <c r="U454" s="1">
        <v>0</v>
      </c>
      <c r="V454" t="s">
        <v>206</v>
      </c>
      <c r="W454" s="11" t="s">
        <v>125</v>
      </c>
      <c r="X454">
        <v>16</v>
      </c>
      <c r="Y454" t="s">
        <v>109</v>
      </c>
      <c r="Z454" t="s">
        <v>126</v>
      </c>
      <c r="AA454" s="1">
        <v>0</v>
      </c>
      <c r="AB454" s="1">
        <v>0</v>
      </c>
      <c r="AC454" t="s">
        <v>191</v>
      </c>
      <c r="AD454" s="1">
        <v>0</v>
      </c>
      <c r="AE454" s="1">
        <v>0</v>
      </c>
      <c r="AF454" s="1">
        <v>0</v>
      </c>
      <c r="AG454" s="1">
        <v>13227.98</v>
      </c>
      <c r="AH454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55.120000000000005</v>
      </c>
      <c r="AP454" s="8">
        <f t="shared" si="28"/>
        <v>104.78999999999999</v>
      </c>
      <c r="AQ454" s="9">
        <f t="shared" si="29"/>
        <v>0</v>
      </c>
      <c r="AR454" s="3">
        <f t="shared" si="30"/>
        <v>12653.5</v>
      </c>
      <c r="AS454" s="10">
        <f t="shared" si="31"/>
        <v>104.78999999999999</v>
      </c>
    </row>
    <row r="455" spans="1:45" x14ac:dyDescent="0.25">
      <c r="A455">
        <v>1</v>
      </c>
      <c r="B455" s="7">
        <v>43952</v>
      </c>
      <c r="C455" s="7">
        <v>44348</v>
      </c>
      <c r="D455">
        <v>511</v>
      </c>
      <c r="E455" s="7">
        <v>44287</v>
      </c>
      <c r="F455" s="13">
        <v>13227.98</v>
      </c>
      <c r="G455" s="1">
        <v>13227.98</v>
      </c>
      <c r="H455">
        <v>0.05</v>
      </c>
      <c r="I455" s="1">
        <v>55.12</v>
      </c>
      <c r="J455" s="1">
        <v>12758.29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49.67</v>
      </c>
      <c r="U455" s="1">
        <v>0</v>
      </c>
      <c r="V455" t="s">
        <v>206</v>
      </c>
      <c r="W455" s="11" t="s">
        <v>125</v>
      </c>
      <c r="X455">
        <v>16</v>
      </c>
      <c r="Y455" t="s">
        <v>109</v>
      </c>
      <c r="Z455" t="s">
        <v>126</v>
      </c>
      <c r="AA455" s="1">
        <v>0</v>
      </c>
      <c r="AB455" s="1">
        <v>0</v>
      </c>
      <c r="AC455" t="s">
        <v>191</v>
      </c>
      <c r="AD455" s="1">
        <v>0</v>
      </c>
      <c r="AE455" s="1">
        <v>0</v>
      </c>
      <c r="AF455" s="1">
        <v>0</v>
      </c>
      <c r="AG455" s="1">
        <v>13227.98</v>
      </c>
      <c r="AH455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55.120000000000005</v>
      </c>
      <c r="AP455" s="8">
        <f t="shared" si="28"/>
        <v>104.78999999999999</v>
      </c>
      <c r="AQ455" s="9">
        <f t="shared" si="29"/>
        <v>0</v>
      </c>
      <c r="AR455" s="3">
        <f t="shared" si="30"/>
        <v>12758.29</v>
      </c>
      <c r="AS455" s="10">
        <f t="shared" si="31"/>
        <v>104.78999999999999</v>
      </c>
    </row>
    <row r="456" spans="1:45" x14ac:dyDescent="0.25">
      <c r="A456">
        <v>1</v>
      </c>
      <c r="B456" s="7">
        <v>43952</v>
      </c>
      <c r="C456" s="7">
        <v>44348</v>
      </c>
      <c r="D456">
        <v>511</v>
      </c>
      <c r="E456" s="7">
        <v>44317</v>
      </c>
      <c r="F456" s="13">
        <v>13227.98</v>
      </c>
      <c r="G456" s="1">
        <v>13227.98</v>
      </c>
      <c r="H456">
        <v>0.05</v>
      </c>
      <c r="I456" s="1">
        <v>55.12</v>
      </c>
      <c r="J456" s="1">
        <v>12863.08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49.67</v>
      </c>
      <c r="U456" s="1">
        <v>0</v>
      </c>
      <c r="V456" t="s">
        <v>206</v>
      </c>
      <c r="W456" s="11" t="s">
        <v>125</v>
      </c>
      <c r="X456">
        <v>16</v>
      </c>
      <c r="Y456" t="s">
        <v>109</v>
      </c>
      <c r="Z456" t="s">
        <v>126</v>
      </c>
      <c r="AA456" s="1">
        <v>0</v>
      </c>
      <c r="AB456" s="1">
        <v>0</v>
      </c>
      <c r="AC456" t="s">
        <v>191</v>
      </c>
      <c r="AD456" s="1">
        <v>0</v>
      </c>
      <c r="AE456" s="1">
        <v>0</v>
      </c>
      <c r="AF456" s="1">
        <v>0</v>
      </c>
      <c r="AG456" s="1">
        <v>13227.98</v>
      </c>
      <c r="AH456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55.120000000000005</v>
      </c>
      <c r="AP456" s="8">
        <f t="shared" si="28"/>
        <v>104.78999999999999</v>
      </c>
      <c r="AQ456" s="9">
        <f t="shared" si="29"/>
        <v>0</v>
      </c>
      <c r="AR456" s="3">
        <f t="shared" si="30"/>
        <v>12863.08</v>
      </c>
      <c r="AS456" s="10">
        <f t="shared" si="31"/>
        <v>104.78999999999999</v>
      </c>
    </row>
    <row r="457" spans="1:45" x14ac:dyDescent="0.25">
      <c r="A457">
        <v>1</v>
      </c>
      <c r="B457" s="7">
        <v>43952</v>
      </c>
      <c r="C457" s="7">
        <v>44348</v>
      </c>
      <c r="D457">
        <v>511</v>
      </c>
      <c r="E457" s="7">
        <v>44348</v>
      </c>
      <c r="F457" s="13">
        <v>13227.98</v>
      </c>
      <c r="G457" s="1">
        <v>13227.98</v>
      </c>
      <c r="H457">
        <v>0.05</v>
      </c>
      <c r="I457" s="1">
        <v>55.12</v>
      </c>
      <c r="J457" s="1">
        <v>12967.87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49.67</v>
      </c>
      <c r="U457" s="1">
        <v>0</v>
      </c>
      <c r="V457" t="s">
        <v>206</v>
      </c>
      <c r="W457" s="11" t="s">
        <v>125</v>
      </c>
      <c r="X457">
        <v>16</v>
      </c>
      <c r="Y457" t="s">
        <v>109</v>
      </c>
      <c r="Z457" t="s">
        <v>126</v>
      </c>
      <c r="AA457" s="1">
        <v>0</v>
      </c>
      <c r="AB457" s="1">
        <v>0</v>
      </c>
      <c r="AC457" t="s">
        <v>191</v>
      </c>
      <c r="AD457" s="1">
        <v>0</v>
      </c>
      <c r="AE457" s="1">
        <v>0</v>
      </c>
      <c r="AF457" s="1">
        <v>0</v>
      </c>
      <c r="AG457" s="1">
        <v>13227.98</v>
      </c>
      <c r="AH457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55.120000000000005</v>
      </c>
      <c r="AP457" s="8">
        <f t="shared" si="28"/>
        <v>104.78999999999999</v>
      </c>
      <c r="AQ457" s="9">
        <f t="shared" si="29"/>
        <v>0</v>
      </c>
      <c r="AR457" s="3">
        <f t="shared" si="30"/>
        <v>12967.87</v>
      </c>
      <c r="AS457" s="10">
        <f t="shared" si="31"/>
        <v>104.78999999999999</v>
      </c>
    </row>
    <row r="458" spans="1:45" x14ac:dyDescent="0.25">
      <c r="A458">
        <v>1</v>
      </c>
      <c r="B458" s="7">
        <v>43952</v>
      </c>
      <c r="C458" s="7">
        <v>44348</v>
      </c>
      <c r="D458">
        <v>512</v>
      </c>
      <c r="E458" s="7">
        <v>44197</v>
      </c>
      <c r="F458" s="13">
        <v>80953.440000000002</v>
      </c>
      <c r="G458" s="1">
        <v>80953.440000000002</v>
      </c>
      <c r="H458">
        <v>0.1</v>
      </c>
      <c r="I458" s="1">
        <v>674.61</v>
      </c>
      <c r="J458" s="1">
        <v>34804.57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-45.67</v>
      </c>
      <c r="U458" s="1">
        <v>0</v>
      </c>
      <c r="V458" t="s">
        <v>207</v>
      </c>
      <c r="W458" s="11" t="s">
        <v>128</v>
      </c>
      <c r="X458">
        <v>16</v>
      </c>
      <c r="Y458" t="s">
        <v>109</v>
      </c>
      <c r="Z458" t="s">
        <v>129</v>
      </c>
      <c r="AA458" s="1">
        <v>0</v>
      </c>
      <c r="AB458" s="1">
        <v>0</v>
      </c>
      <c r="AC458" t="s">
        <v>191</v>
      </c>
      <c r="AD458" s="1">
        <v>0</v>
      </c>
      <c r="AE458" s="1">
        <v>0</v>
      </c>
      <c r="AF458" s="1">
        <v>0</v>
      </c>
      <c r="AG458" s="1">
        <v>80953.440000000002</v>
      </c>
      <c r="AH458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v>674.61</v>
      </c>
      <c r="AP458" s="8">
        <f t="shared" si="28"/>
        <v>628.94000000000005</v>
      </c>
      <c r="AQ458" s="9">
        <f t="shared" si="29"/>
        <v>0</v>
      </c>
      <c r="AR458" s="3">
        <f t="shared" si="30"/>
        <v>34804.57</v>
      </c>
      <c r="AS458" s="10">
        <f t="shared" si="31"/>
        <v>628.94000000000005</v>
      </c>
    </row>
    <row r="459" spans="1:45" x14ac:dyDescent="0.25">
      <c r="A459">
        <v>1</v>
      </c>
      <c r="B459" s="7">
        <v>43952</v>
      </c>
      <c r="C459" s="7">
        <v>44348</v>
      </c>
      <c r="D459">
        <v>512</v>
      </c>
      <c r="E459" s="7">
        <v>44228</v>
      </c>
      <c r="F459" s="13">
        <v>80985.070000000007</v>
      </c>
      <c r="G459" s="1">
        <v>80985.070000000007</v>
      </c>
      <c r="H459">
        <v>0.1</v>
      </c>
      <c r="I459" s="1">
        <v>674.88</v>
      </c>
      <c r="J459" s="1">
        <v>35433.78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-45.67</v>
      </c>
      <c r="U459" s="1">
        <v>0</v>
      </c>
      <c r="V459" t="s">
        <v>207</v>
      </c>
      <c r="W459" s="11" t="s">
        <v>128</v>
      </c>
      <c r="X459">
        <v>16</v>
      </c>
      <c r="Y459" t="s">
        <v>109</v>
      </c>
      <c r="Z459" t="s">
        <v>129</v>
      </c>
      <c r="AA459" s="1">
        <v>0</v>
      </c>
      <c r="AB459" s="1">
        <v>0</v>
      </c>
      <c r="AC459" t="s">
        <v>191</v>
      </c>
      <c r="AD459" s="1">
        <v>0</v>
      </c>
      <c r="AE459" s="1">
        <v>0</v>
      </c>
      <c r="AF459" s="1">
        <v>0</v>
      </c>
      <c r="AG459" s="1">
        <v>80985.070000000007</v>
      </c>
      <c r="AH459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674.88</v>
      </c>
      <c r="AP459" s="8">
        <f t="shared" si="28"/>
        <v>629.21</v>
      </c>
      <c r="AQ459" s="9">
        <f t="shared" si="29"/>
        <v>0</v>
      </c>
      <c r="AR459" s="3">
        <f t="shared" si="30"/>
        <v>35433.78</v>
      </c>
      <c r="AS459" s="10">
        <f t="shared" si="31"/>
        <v>629.21</v>
      </c>
    </row>
    <row r="460" spans="1:45" x14ac:dyDescent="0.25">
      <c r="A460">
        <v>1</v>
      </c>
      <c r="B460" s="7">
        <v>43952</v>
      </c>
      <c r="C460" s="7">
        <v>44348</v>
      </c>
      <c r="D460">
        <v>512</v>
      </c>
      <c r="E460" s="7">
        <v>44256</v>
      </c>
      <c r="F460" s="13">
        <v>80987.839999999997</v>
      </c>
      <c r="G460" s="1">
        <v>80987.839999999997</v>
      </c>
      <c r="H460">
        <v>0.1</v>
      </c>
      <c r="I460" s="1">
        <v>674.9</v>
      </c>
      <c r="J460" s="1">
        <v>36063.01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-45.67</v>
      </c>
      <c r="U460" s="1">
        <v>0</v>
      </c>
      <c r="V460" t="s">
        <v>207</v>
      </c>
      <c r="W460" s="11" t="s">
        <v>128</v>
      </c>
      <c r="X460">
        <v>16</v>
      </c>
      <c r="Y460" t="s">
        <v>109</v>
      </c>
      <c r="Z460" t="s">
        <v>129</v>
      </c>
      <c r="AA460" s="1">
        <v>0</v>
      </c>
      <c r="AB460" s="1">
        <v>0</v>
      </c>
      <c r="AC460" t="s">
        <v>191</v>
      </c>
      <c r="AD460" s="1">
        <v>0</v>
      </c>
      <c r="AE460" s="1">
        <v>0</v>
      </c>
      <c r="AF460" s="1">
        <v>0</v>
      </c>
      <c r="AG460" s="1">
        <v>80987.839999999997</v>
      </c>
      <c r="AH460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674.9</v>
      </c>
      <c r="AP460" s="8">
        <f t="shared" si="28"/>
        <v>629.23</v>
      </c>
      <c r="AQ460" s="9">
        <f t="shared" si="29"/>
        <v>0</v>
      </c>
      <c r="AR460" s="3">
        <f t="shared" si="30"/>
        <v>36063.01</v>
      </c>
      <c r="AS460" s="10">
        <f t="shared" si="31"/>
        <v>629.23</v>
      </c>
    </row>
    <row r="461" spans="1:45" x14ac:dyDescent="0.25">
      <c r="A461">
        <v>1</v>
      </c>
      <c r="B461" s="7">
        <v>43952</v>
      </c>
      <c r="C461" s="7">
        <v>44348</v>
      </c>
      <c r="D461">
        <v>512</v>
      </c>
      <c r="E461" s="7">
        <v>44287</v>
      </c>
      <c r="F461" s="13">
        <v>81019.210000000006</v>
      </c>
      <c r="G461" s="1">
        <v>81019.210000000006</v>
      </c>
      <c r="H461">
        <v>0.1</v>
      </c>
      <c r="I461" s="1">
        <v>675.16</v>
      </c>
      <c r="J461" s="1">
        <v>36692.5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-45.67</v>
      </c>
      <c r="U461" s="1">
        <v>0</v>
      </c>
      <c r="V461" t="s">
        <v>207</v>
      </c>
      <c r="W461" s="11" t="s">
        <v>128</v>
      </c>
      <c r="X461">
        <v>16</v>
      </c>
      <c r="Y461" t="s">
        <v>109</v>
      </c>
      <c r="Z461" t="s">
        <v>129</v>
      </c>
      <c r="AA461" s="1">
        <v>0</v>
      </c>
      <c r="AB461" s="1">
        <v>0</v>
      </c>
      <c r="AC461" t="s">
        <v>191</v>
      </c>
      <c r="AD461" s="1">
        <v>0</v>
      </c>
      <c r="AE461" s="1">
        <v>0</v>
      </c>
      <c r="AF461" s="1">
        <v>0</v>
      </c>
      <c r="AG461" s="1">
        <v>81019.210000000006</v>
      </c>
      <c r="AH46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675.16</v>
      </c>
      <c r="AP461" s="8">
        <f t="shared" si="28"/>
        <v>629.49</v>
      </c>
      <c r="AQ461" s="9">
        <f t="shared" si="29"/>
        <v>0</v>
      </c>
      <c r="AR461" s="3">
        <f t="shared" si="30"/>
        <v>36692.5</v>
      </c>
      <c r="AS461" s="10">
        <f t="shared" si="31"/>
        <v>629.49</v>
      </c>
    </row>
    <row r="462" spans="1:45" x14ac:dyDescent="0.25">
      <c r="A462">
        <v>1</v>
      </c>
      <c r="B462" s="7">
        <v>43952</v>
      </c>
      <c r="C462" s="7">
        <v>44348</v>
      </c>
      <c r="D462">
        <v>512</v>
      </c>
      <c r="E462" s="7">
        <v>44317</v>
      </c>
      <c r="F462" s="13">
        <v>81023.23</v>
      </c>
      <c r="G462" s="1">
        <v>81023.23</v>
      </c>
      <c r="H462">
        <v>0.1</v>
      </c>
      <c r="I462" s="1">
        <v>675.19</v>
      </c>
      <c r="J462" s="1">
        <v>37322.019999999997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-45.67</v>
      </c>
      <c r="U462" s="1">
        <v>0</v>
      </c>
      <c r="V462" t="s">
        <v>207</v>
      </c>
      <c r="W462" s="11" t="s">
        <v>128</v>
      </c>
      <c r="X462">
        <v>16</v>
      </c>
      <c r="Y462" t="s">
        <v>109</v>
      </c>
      <c r="Z462" t="s">
        <v>129</v>
      </c>
      <c r="AA462" s="1">
        <v>0</v>
      </c>
      <c r="AB462" s="1">
        <v>0</v>
      </c>
      <c r="AC462" t="s">
        <v>191</v>
      </c>
      <c r="AD462" s="1">
        <v>0</v>
      </c>
      <c r="AE462" s="1">
        <v>0</v>
      </c>
      <c r="AF462" s="1">
        <v>0</v>
      </c>
      <c r="AG462" s="1">
        <v>81023.23</v>
      </c>
      <c r="AH462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675.19</v>
      </c>
      <c r="AP462" s="8">
        <f t="shared" si="28"/>
        <v>629.5200000000001</v>
      </c>
      <c r="AQ462" s="9">
        <f t="shared" si="29"/>
        <v>0</v>
      </c>
      <c r="AR462" s="3">
        <f t="shared" si="30"/>
        <v>37322.019999999997</v>
      </c>
      <c r="AS462" s="10">
        <f t="shared" si="31"/>
        <v>629.5200000000001</v>
      </c>
    </row>
    <row r="463" spans="1:45" x14ac:dyDescent="0.25">
      <c r="A463">
        <v>1</v>
      </c>
      <c r="B463" s="7">
        <v>43952</v>
      </c>
      <c r="C463" s="7">
        <v>44348</v>
      </c>
      <c r="D463">
        <v>512</v>
      </c>
      <c r="E463" s="7">
        <v>44348</v>
      </c>
      <c r="F463" s="13">
        <v>81030.259999999995</v>
      </c>
      <c r="G463" s="1">
        <v>81030.259999999995</v>
      </c>
      <c r="H463">
        <v>0.1</v>
      </c>
      <c r="I463" s="1">
        <v>675.25</v>
      </c>
      <c r="J463" s="1">
        <v>37951.599999999999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-45.67</v>
      </c>
      <c r="U463" s="1">
        <v>0</v>
      </c>
      <c r="V463" t="s">
        <v>207</v>
      </c>
      <c r="W463" s="11" t="s">
        <v>128</v>
      </c>
      <c r="X463">
        <v>16</v>
      </c>
      <c r="Y463" t="s">
        <v>109</v>
      </c>
      <c r="Z463" t="s">
        <v>129</v>
      </c>
      <c r="AA463" s="1">
        <v>0</v>
      </c>
      <c r="AB463" s="1">
        <v>0</v>
      </c>
      <c r="AC463" t="s">
        <v>191</v>
      </c>
      <c r="AD463" s="1">
        <v>0</v>
      </c>
      <c r="AE463" s="1">
        <v>0</v>
      </c>
      <c r="AF463" s="1">
        <v>0</v>
      </c>
      <c r="AG463" s="1">
        <v>81030.259999999995</v>
      </c>
      <c r="AH463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675.25</v>
      </c>
      <c r="AP463" s="8">
        <f t="shared" si="28"/>
        <v>629.58000000000004</v>
      </c>
      <c r="AQ463" s="9">
        <f t="shared" si="29"/>
        <v>0</v>
      </c>
      <c r="AR463" s="3">
        <f t="shared" si="30"/>
        <v>37951.599999999999</v>
      </c>
      <c r="AS463" s="10">
        <f t="shared" si="31"/>
        <v>629.58000000000004</v>
      </c>
    </row>
    <row r="464" spans="1:45" x14ac:dyDescent="0.25">
      <c r="A464">
        <v>1</v>
      </c>
      <c r="B464" s="7">
        <v>43952</v>
      </c>
      <c r="C464" s="7">
        <v>44348</v>
      </c>
      <c r="D464">
        <v>513</v>
      </c>
      <c r="E464" s="7">
        <v>44197</v>
      </c>
      <c r="F464" s="13">
        <v>374.07</v>
      </c>
      <c r="G464" s="1">
        <v>374.07</v>
      </c>
      <c r="H464">
        <v>7.1428569999999997E-2</v>
      </c>
      <c r="I464" s="1">
        <v>2.23</v>
      </c>
      <c r="J464" s="1">
        <v>42.14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-3.33</v>
      </c>
      <c r="U464" s="1">
        <v>0</v>
      </c>
      <c r="V464" t="s">
        <v>208</v>
      </c>
      <c r="W464" s="11" t="s">
        <v>131</v>
      </c>
      <c r="X464">
        <v>16</v>
      </c>
      <c r="Y464" t="s">
        <v>109</v>
      </c>
      <c r="Z464" t="s">
        <v>132</v>
      </c>
      <c r="AA464" s="1">
        <v>0</v>
      </c>
      <c r="AB464" s="1">
        <v>0</v>
      </c>
      <c r="AC464" t="s">
        <v>191</v>
      </c>
      <c r="AD464" s="1">
        <v>0</v>
      </c>
      <c r="AE464" s="1">
        <v>0</v>
      </c>
      <c r="AF464" s="1">
        <v>0</v>
      </c>
      <c r="AG464" s="1">
        <v>374.07</v>
      </c>
      <c r="AH464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2.23</v>
      </c>
      <c r="AP464" s="8">
        <f t="shared" si="28"/>
        <v>-1.1000000000000001</v>
      </c>
      <c r="AQ464" s="9">
        <f t="shared" si="29"/>
        <v>0</v>
      </c>
      <c r="AR464" s="3">
        <f t="shared" si="30"/>
        <v>42.14</v>
      </c>
      <c r="AS464" s="10">
        <f t="shared" si="31"/>
        <v>-1.1000000000000001</v>
      </c>
    </row>
    <row r="465" spans="1:45" x14ac:dyDescent="0.25">
      <c r="A465">
        <v>1</v>
      </c>
      <c r="B465" s="7">
        <v>43952</v>
      </c>
      <c r="C465" s="7">
        <v>44348</v>
      </c>
      <c r="D465">
        <v>513</v>
      </c>
      <c r="E465" s="7">
        <v>44228</v>
      </c>
      <c r="F465" s="13">
        <v>374.07</v>
      </c>
      <c r="G465" s="1">
        <v>374.07</v>
      </c>
      <c r="H465">
        <v>7.1428569999999997E-2</v>
      </c>
      <c r="I465" s="1">
        <v>2.23</v>
      </c>
      <c r="J465" s="1">
        <v>41.04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-3.33</v>
      </c>
      <c r="U465" s="1">
        <v>0</v>
      </c>
      <c r="V465" t="s">
        <v>208</v>
      </c>
      <c r="W465" s="11" t="s">
        <v>131</v>
      </c>
      <c r="X465">
        <v>16</v>
      </c>
      <c r="Y465" t="s">
        <v>109</v>
      </c>
      <c r="Z465" t="s">
        <v>132</v>
      </c>
      <c r="AA465" s="1">
        <v>0</v>
      </c>
      <c r="AB465" s="1">
        <v>0</v>
      </c>
      <c r="AC465" t="s">
        <v>191</v>
      </c>
      <c r="AD465" s="1">
        <v>0</v>
      </c>
      <c r="AE465" s="1">
        <v>0</v>
      </c>
      <c r="AF465" s="1">
        <v>0</v>
      </c>
      <c r="AG465" s="1">
        <v>374.07</v>
      </c>
      <c r="AH465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2.23</v>
      </c>
      <c r="AP465" s="8">
        <f t="shared" si="28"/>
        <v>-1.1000000000000001</v>
      </c>
      <c r="AQ465" s="9">
        <f t="shared" si="29"/>
        <v>0</v>
      </c>
      <c r="AR465" s="3">
        <f t="shared" si="30"/>
        <v>41.04</v>
      </c>
      <c r="AS465" s="10">
        <f t="shared" si="31"/>
        <v>-1.1000000000000001</v>
      </c>
    </row>
    <row r="466" spans="1:45" x14ac:dyDescent="0.25">
      <c r="A466">
        <v>1</v>
      </c>
      <c r="B466" s="7">
        <v>43952</v>
      </c>
      <c r="C466" s="7">
        <v>44348</v>
      </c>
      <c r="D466">
        <v>513</v>
      </c>
      <c r="E466" s="7">
        <v>44256</v>
      </c>
      <c r="F466" s="13">
        <v>374.07</v>
      </c>
      <c r="G466" s="1">
        <v>374.07</v>
      </c>
      <c r="H466">
        <v>7.1428569999999997E-2</v>
      </c>
      <c r="I466" s="1">
        <v>2.23</v>
      </c>
      <c r="J466" s="1">
        <v>39.94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-3.33</v>
      </c>
      <c r="U466" s="1">
        <v>0</v>
      </c>
      <c r="V466" t="s">
        <v>208</v>
      </c>
      <c r="W466" s="11" t="s">
        <v>131</v>
      </c>
      <c r="X466">
        <v>16</v>
      </c>
      <c r="Y466" t="s">
        <v>109</v>
      </c>
      <c r="Z466" t="s">
        <v>132</v>
      </c>
      <c r="AA466" s="1">
        <v>0</v>
      </c>
      <c r="AB466" s="1">
        <v>0</v>
      </c>
      <c r="AC466" t="s">
        <v>191</v>
      </c>
      <c r="AD466" s="1">
        <v>0</v>
      </c>
      <c r="AE466" s="1">
        <v>0</v>
      </c>
      <c r="AF466" s="1">
        <v>0</v>
      </c>
      <c r="AG466" s="1">
        <v>374.07</v>
      </c>
      <c r="AH466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v>2.23</v>
      </c>
      <c r="AP466" s="8">
        <f t="shared" si="28"/>
        <v>-1.1000000000000001</v>
      </c>
      <c r="AQ466" s="9">
        <f t="shared" si="29"/>
        <v>0</v>
      </c>
      <c r="AR466" s="3">
        <f t="shared" si="30"/>
        <v>39.94</v>
      </c>
      <c r="AS466" s="10">
        <f t="shared" si="31"/>
        <v>-1.1000000000000001</v>
      </c>
    </row>
    <row r="467" spans="1:45" x14ac:dyDescent="0.25">
      <c r="A467">
        <v>1</v>
      </c>
      <c r="B467" s="7">
        <v>43952</v>
      </c>
      <c r="C467" s="7">
        <v>44348</v>
      </c>
      <c r="D467">
        <v>513</v>
      </c>
      <c r="E467" s="7">
        <v>44287</v>
      </c>
      <c r="F467" s="13">
        <v>374.07</v>
      </c>
      <c r="G467" s="1">
        <v>374.07</v>
      </c>
      <c r="H467">
        <v>7.1428569999999997E-2</v>
      </c>
      <c r="I467" s="1">
        <v>2.23</v>
      </c>
      <c r="J467" s="1">
        <v>38.840000000000003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-3.33</v>
      </c>
      <c r="U467" s="1">
        <v>0</v>
      </c>
      <c r="V467" t="s">
        <v>208</v>
      </c>
      <c r="W467" s="11" t="s">
        <v>131</v>
      </c>
      <c r="X467">
        <v>16</v>
      </c>
      <c r="Y467" t="s">
        <v>109</v>
      </c>
      <c r="Z467" t="s">
        <v>132</v>
      </c>
      <c r="AA467" s="1">
        <v>0</v>
      </c>
      <c r="AB467" s="1">
        <v>0</v>
      </c>
      <c r="AC467" t="s">
        <v>191</v>
      </c>
      <c r="AD467" s="1">
        <v>0</v>
      </c>
      <c r="AE467" s="1">
        <v>0</v>
      </c>
      <c r="AF467" s="1">
        <v>0</v>
      </c>
      <c r="AG467" s="1">
        <v>374.07</v>
      </c>
      <c r="AH467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2.23</v>
      </c>
      <c r="AP467" s="8">
        <f t="shared" si="28"/>
        <v>-1.1000000000000001</v>
      </c>
      <c r="AQ467" s="9">
        <f t="shared" si="29"/>
        <v>0</v>
      </c>
      <c r="AR467" s="3">
        <f t="shared" si="30"/>
        <v>38.840000000000003</v>
      </c>
      <c r="AS467" s="10">
        <f t="shared" si="31"/>
        <v>-1.1000000000000001</v>
      </c>
    </row>
    <row r="468" spans="1:45" x14ac:dyDescent="0.25">
      <c r="A468">
        <v>1</v>
      </c>
      <c r="B468" s="7">
        <v>43952</v>
      </c>
      <c r="C468" s="7">
        <v>44348</v>
      </c>
      <c r="D468">
        <v>513</v>
      </c>
      <c r="E468" s="7">
        <v>44317</v>
      </c>
      <c r="F468" s="13">
        <v>374.07</v>
      </c>
      <c r="G468" s="1">
        <v>374.07</v>
      </c>
      <c r="H468">
        <v>7.1428569999999997E-2</v>
      </c>
      <c r="I468" s="1">
        <v>2.23</v>
      </c>
      <c r="J468" s="1">
        <v>37.74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-3.33</v>
      </c>
      <c r="U468" s="1">
        <v>0</v>
      </c>
      <c r="V468" t="s">
        <v>208</v>
      </c>
      <c r="W468" s="11" t="s">
        <v>131</v>
      </c>
      <c r="X468">
        <v>16</v>
      </c>
      <c r="Y468" t="s">
        <v>109</v>
      </c>
      <c r="Z468" t="s">
        <v>132</v>
      </c>
      <c r="AA468" s="1">
        <v>0</v>
      </c>
      <c r="AB468" s="1">
        <v>0</v>
      </c>
      <c r="AC468" t="s">
        <v>191</v>
      </c>
      <c r="AD468" s="1">
        <v>0</v>
      </c>
      <c r="AE468" s="1">
        <v>0</v>
      </c>
      <c r="AF468" s="1">
        <v>0</v>
      </c>
      <c r="AG468" s="1">
        <v>374.07</v>
      </c>
      <c r="AH468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2.23</v>
      </c>
      <c r="AP468" s="8">
        <f t="shared" si="28"/>
        <v>-1.1000000000000001</v>
      </c>
      <c r="AQ468" s="9">
        <f t="shared" si="29"/>
        <v>0</v>
      </c>
      <c r="AR468" s="3">
        <f t="shared" si="30"/>
        <v>37.74</v>
      </c>
      <c r="AS468" s="10">
        <f t="shared" si="31"/>
        <v>-1.1000000000000001</v>
      </c>
    </row>
    <row r="469" spans="1:45" x14ac:dyDescent="0.25">
      <c r="A469">
        <v>1</v>
      </c>
      <c r="B469" s="7">
        <v>43952</v>
      </c>
      <c r="C469" s="7">
        <v>44348</v>
      </c>
      <c r="D469">
        <v>513</v>
      </c>
      <c r="E469" s="7">
        <v>44348</v>
      </c>
      <c r="F469" s="13">
        <v>374.07</v>
      </c>
      <c r="G469" s="1">
        <v>374.07</v>
      </c>
      <c r="H469">
        <v>7.1428569999999997E-2</v>
      </c>
      <c r="I469" s="1">
        <v>2.23</v>
      </c>
      <c r="J469" s="1">
        <v>36.64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-3.33</v>
      </c>
      <c r="U469" s="1">
        <v>0</v>
      </c>
      <c r="V469" t="s">
        <v>208</v>
      </c>
      <c r="W469" s="11" t="s">
        <v>131</v>
      </c>
      <c r="X469">
        <v>16</v>
      </c>
      <c r="Y469" t="s">
        <v>109</v>
      </c>
      <c r="Z469" t="s">
        <v>132</v>
      </c>
      <c r="AA469" s="1">
        <v>0</v>
      </c>
      <c r="AB469" s="1">
        <v>0</v>
      </c>
      <c r="AC469" t="s">
        <v>191</v>
      </c>
      <c r="AD469" s="1">
        <v>0</v>
      </c>
      <c r="AE469" s="1">
        <v>0</v>
      </c>
      <c r="AF469" s="1">
        <v>0</v>
      </c>
      <c r="AG469" s="1">
        <v>374.07</v>
      </c>
      <c r="AH469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2.23</v>
      </c>
      <c r="AP469" s="8">
        <f t="shared" si="28"/>
        <v>-1.1000000000000001</v>
      </c>
      <c r="AQ469" s="9">
        <f t="shared" si="29"/>
        <v>0</v>
      </c>
      <c r="AR469" s="3">
        <f t="shared" si="30"/>
        <v>36.64</v>
      </c>
      <c r="AS469" s="10">
        <f t="shared" si="31"/>
        <v>-1.1000000000000001</v>
      </c>
    </row>
    <row r="470" spans="1:45" x14ac:dyDescent="0.25">
      <c r="A470">
        <v>1</v>
      </c>
      <c r="B470" s="7">
        <v>43952</v>
      </c>
      <c r="C470" s="7">
        <v>44348</v>
      </c>
      <c r="D470">
        <v>134</v>
      </c>
      <c r="E470" s="7">
        <v>44197</v>
      </c>
      <c r="F470" s="13">
        <v>1331.9</v>
      </c>
      <c r="G470" s="1">
        <v>1331.9</v>
      </c>
      <c r="H470">
        <v>0.1</v>
      </c>
      <c r="I470" s="1">
        <v>11.1</v>
      </c>
      <c r="J470" s="1">
        <v>290.89999999999998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t="s">
        <v>209</v>
      </c>
      <c r="W470" s="11" t="s">
        <v>134</v>
      </c>
      <c r="X470">
        <v>16</v>
      </c>
      <c r="Y470" t="s">
        <v>109</v>
      </c>
      <c r="Z470" t="s">
        <v>132</v>
      </c>
      <c r="AA470" s="1">
        <v>0</v>
      </c>
      <c r="AB470" s="1">
        <v>0</v>
      </c>
      <c r="AC470" t="s">
        <v>191</v>
      </c>
      <c r="AD470" s="1">
        <v>0</v>
      </c>
      <c r="AE470" s="1">
        <v>0</v>
      </c>
      <c r="AF470" s="1">
        <v>0</v>
      </c>
      <c r="AG470" s="1">
        <v>1331.9</v>
      </c>
      <c r="AH470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11.1</v>
      </c>
      <c r="AP470" s="8">
        <f t="shared" si="28"/>
        <v>11.1</v>
      </c>
      <c r="AQ470" s="9">
        <f t="shared" si="29"/>
        <v>0</v>
      </c>
      <c r="AR470" s="3">
        <f t="shared" si="30"/>
        <v>290.89999999999998</v>
      </c>
      <c r="AS470" s="10">
        <f t="shared" si="31"/>
        <v>11.1</v>
      </c>
    </row>
    <row r="471" spans="1:45" x14ac:dyDescent="0.25">
      <c r="A471">
        <v>1</v>
      </c>
      <c r="B471" s="7">
        <v>43952</v>
      </c>
      <c r="C471" s="7">
        <v>44348</v>
      </c>
      <c r="D471">
        <v>134</v>
      </c>
      <c r="E471" s="7">
        <v>44228</v>
      </c>
      <c r="F471" s="13">
        <v>1331.9</v>
      </c>
      <c r="G471" s="1">
        <v>1331.9</v>
      </c>
      <c r="H471">
        <v>0.1</v>
      </c>
      <c r="I471" s="1">
        <v>11.1</v>
      </c>
      <c r="J471" s="1">
        <v>302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t="s">
        <v>209</v>
      </c>
      <c r="W471" s="11" t="s">
        <v>134</v>
      </c>
      <c r="X471">
        <v>16</v>
      </c>
      <c r="Y471" t="s">
        <v>109</v>
      </c>
      <c r="Z471" t="s">
        <v>132</v>
      </c>
      <c r="AA471" s="1">
        <v>0</v>
      </c>
      <c r="AB471" s="1">
        <v>0</v>
      </c>
      <c r="AC471" t="s">
        <v>191</v>
      </c>
      <c r="AD471" s="1">
        <v>0</v>
      </c>
      <c r="AE471" s="1">
        <v>0</v>
      </c>
      <c r="AF471" s="1">
        <v>0</v>
      </c>
      <c r="AG471" s="1">
        <v>1331.9</v>
      </c>
      <c r="AH47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v>11.1</v>
      </c>
      <c r="AP471" s="8">
        <f t="shared" si="28"/>
        <v>11.1</v>
      </c>
      <c r="AQ471" s="9">
        <f t="shared" si="29"/>
        <v>0</v>
      </c>
      <c r="AR471" s="3">
        <f t="shared" si="30"/>
        <v>302</v>
      </c>
      <c r="AS471" s="10">
        <f t="shared" si="31"/>
        <v>11.1</v>
      </c>
    </row>
    <row r="472" spans="1:45" x14ac:dyDescent="0.25">
      <c r="A472">
        <v>1</v>
      </c>
      <c r="B472" s="7">
        <v>43952</v>
      </c>
      <c r="C472" s="7">
        <v>44348</v>
      </c>
      <c r="D472">
        <v>134</v>
      </c>
      <c r="E472" s="7">
        <v>44256</v>
      </c>
      <c r="F472" s="13">
        <v>1331.9</v>
      </c>
      <c r="G472" s="1">
        <v>1331.9</v>
      </c>
      <c r="H472">
        <v>0.1</v>
      </c>
      <c r="I472" s="1">
        <v>11.1</v>
      </c>
      <c r="J472" s="1">
        <v>313.10000000000002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t="s">
        <v>209</v>
      </c>
      <c r="W472" s="11" t="s">
        <v>134</v>
      </c>
      <c r="X472">
        <v>16</v>
      </c>
      <c r="Y472" t="s">
        <v>109</v>
      </c>
      <c r="Z472" t="s">
        <v>132</v>
      </c>
      <c r="AA472" s="1">
        <v>0</v>
      </c>
      <c r="AB472" s="1">
        <v>0</v>
      </c>
      <c r="AC472" t="s">
        <v>191</v>
      </c>
      <c r="AD472" s="1">
        <v>0</v>
      </c>
      <c r="AE472" s="1">
        <v>0</v>
      </c>
      <c r="AF472" s="1">
        <v>0</v>
      </c>
      <c r="AG472" s="1">
        <v>1331.9</v>
      </c>
      <c r="AH472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11.1</v>
      </c>
      <c r="AP472" s="8">
        <f t="shared" si="28"/>
        <v>11.1</v>
      </c>
      <c r="AQ472" s="9">
        <f t="shared" si="29"/>
        <v>0</v>
      </c>
      <c r="AR472" s="3">
        <f t="shared" si="30"/>
        <v>313.10000000000002</v>
      </c>
      <c r="AS472" s="10">
        <f t="shared" si="31"/>
        <v>11.1</v>
      </c>
    </row>
    <row r="473" spans="1:45" x14ac:dyDescent="0.25">
      <c r="A473">
        <v>1</v>
      </c>
      <c r="B473" s="7">
        <v>43952</v>
      </c>
      <c r="C473" s="7">
        <v>44348</v>
      </c>
      <c r="D473">
        <v>134</v>
      </c>
      <c r="E473" s="7">
        <v>44287</v>
      </c>
      <c r="F473" s="13">
        <v>1331.9</v>
      </c>
      <c r="G473" s="1">
        <v>1331.9</v>
      </c>
      <c r="H473">
        <v>0.1</v>
      </c>
      <c r="I473" s="1">
        <v>11.1</v>
      </c>
      <c r="J473" s="1">
        <v>324.2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t="s">
        <v>209</v>
      </c>
      <c r="W473" s="11" t="s">
        <v>134</v>
      </c>
      <c r="X473">
        <v>16</v>
      </c>
      <c r="Y473" t="s">
        <v>109</v>
      </c>
      <c r="Z473" t="s">
        <v>132</v>
      </c>
      <c r="AA473" s="1">
        <v>0</v>
      </c>
      <c r="AB473" s="1">
        <v>0</v>
      </c>
      <c r="AC473" t="s">
        <v>191</v>
      </c>
      <c r="AD473" s="1">
        <v>0</v>
      </c>
      <c r="AE473" s="1">
        <v>0</v>
      </c>
      <c r="AF473" s="1">
        <v>0</v>
      </c>
      <c r="AG473" s="1">
        <v>1331.9</v>
      </c>
      <c r="AH473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11.1</v>
      </c>
      <c r="AP473" s="8">
        <f t="shared" si="28"/>
        <v>11.1</v>
      </c>
      <c r="AQ473" s="9">
        <f t="shared" si="29"/>
        <v>0</v>
      </c>
      <c r="AR473" s="3">
        <f t="shared" si="30"/>
        <v>324.2</v>
      </c>
      <c r="AS473" s="10">
        <f t="shared" si="31"/>
        <v>11.1</v>
      </c>
    </row>
    <row r="474" spans="1:45" x14ac:dyDescent="0.25">
      <c r="A474">
        <v>1</v>
      </c>
      <c r="B474" s="7">
        <v>43952</v>
      </c>
      <c r="C474" s="7">
        <v>44348</v>
      </c>
      <c r="D474">
        <v>134</v>
      </c>
      <c r="E474" s="7">
        <v>44317</v>
      </c>
      <c r="F474" s="13">
        <v>1331.9</v>
      </c>
      <c r="G474" s="1">
        <v>1331.9</v>
      </c>
      <c r="H474">
        <v>0.1</v>
      </c>
      <c r="I474" s="1">
        <v>11.1</v>
      </c>
      <c r="J474" s="1">
        <v>335.3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t="s">
        <v>209</v>
      </c>
      <c r="W474" s="11" t="s">
        <v>134</v>
      </c>
      <c r="X474">
        <v>16</v>
      </c>
      <c r="Y474" t="s">
        <v>109</v>
      </c>
      <c r="Z474" t="s">
        <v>132</v>
      </c>
      <c r="AA474" s="1">
        <v>0</v>
      </c>
      <c r="AB474" s="1">
        <v>0</v>
      </c>
      <c r="AC474" t="s">
        <v>191</v>
      </c>
      <c r="AD474" s="1">
        <v>0</v>
      </c>
      <c r="AE474" s="1">
        <v>0</v>
      </c>
      <c r="AF474" s="1">
        <v>0</v>
      </c>
      <c r="AG474" s="1">
        <v>1331.9</v>
      </c>
      <c r="AH474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11.1</v>
      </c>
      <c r="AP474" s="8">
        <f t="shared" si="28"/>
        <v>11.1</v>
      </c>
      <c r="AQ474" s="9">
        <f t="shared" si="29"/>
        <v>0</v>
      </c>
      <c r="AR474" s="3">
        <f t="shared" si="30"/>
        <v>335.3</v>
      </c>
      <c r="AS474" s="10">
        <f t="shared" si="31"/>
        <v>11.1</v>
      </c>
    </row>
    <row r="475" spans="1:45" x14ac:dyDescent="0.25">
      <c r="A475">
        <v>1</v>
      </c>
      <c r="B475" s="7">
        <v>43952</v>
      </c>
      <c r="C475" s="7">
        <v>44348</v>
      </c>
      <c r="D475">
        <v>134</v>
      </c>
      <c r="E475" s="7">
        <v>44348</v>
      </c>
      <c r="F475" s="13">
        <v>1331.9</v>
      </c>
      <c r="G475" s="1">
        <v>1331.9</v>
      </c>
      <c r="H475">
        <v>0.1</v>
      </c>
      <c r="I475" s="1">
        <v>11.1</v>
      </c>
      <c r="J475" s="1">
        <v>346.4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t="s">
        <v>209</v>
      </c>
      <c r="W475" s="11" t="s">
        <v>134</v>
      </c>
      <c r="X475">
        <v>16</v>
      </c>
      <c r="Y475" t="s">
        <v>109</v>
      </c>
      <c r="Z475" t="s">
        <v>132</v>
      </c>
      <c r="AA475" s="1">
        <v>0</v>
      </c>
      <c r="AB475" s="1">
        <v>0</v>
      </c>
      <c r="AC475" t="s">
        <v>191</v>
      </c>
      <c r="AD475" s="1">
        <v>0</v>
      </c>
      <c r="AE475" s="1">
        <v>0</v>
      </c>
      <c r="AF475" s="1">
        <v>0</v>
      </c>
      <c r="AG475" s="1">
        <v>1331.9</v>
      </c>
      <c r="AH475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11.1</v>
      </c>
      <c r="AP475" s="8">
        <f t="shared" si="28"/>
        <v>11.1</v>
      </c>
      <c r="AQ475" s="9">
        <f t="shared" si="29"/>
        <v>0</v>
      </c>
      <c r="AR475" s="3">
        <f t="shared" si="30"/>
        <v>346.4</v>
      </c>
      <c r="AS475" s="10">
        <f t="shared" si="31"/>
        <v>11.1</v>
      </c>
    </row>
    <row r="476" spans="1:45" x14ac:dyDescent="0.25">
      <c r="A476">
        <v>1</v>
      </c>
      <c r="B476" s="7">
        <v>43952</v>
      </c>
      <c r="C476" s="7">
        <v>44348</v>
      </c>
      <c r="D476">
        <v>136</v>
      </c>
      <c r="E476" s="7">
        <v>44197</v>
      </c>
      <c r="F476" s="13">
        <v>0</v>
      </c>
      <c r="G476" s="1">
        <v>0</v>
      </c>
      <c r="H476">
        <v>0.17399999999999999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t="s">
        <v>210</v>
      </c>
      <c r="W476" s="11" t="s">
        <v>136</v>
      </c>
      <c r="X476">
        <v>16</v>
      </c>
      <c r="Y476" t="s">
        <v>109</v>
      </c>
      <c r="Z476" t="s">
        <v>137</v>
      </c>
      <c r="AA476" s="1">
        <v>0</v>
      </c>
      <c r="AB476" s="1">
        <v>0</v>
      </c>
      <c r="AC476" t="s">
        <v>191</v>
      </c>
      <c r="AD476" s="1">
        <v>0</v>
      </c>
      <c r="AE476" s="1">
        <v>0</v>
      </c>
      <c r="AF476" s="1">
        <v>0</v>
      </c>
      <c r="AG476" s="1">
        <v>0</v>
      </c>
      <c r="AH476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8">
        <f t="shared" si="28"/>
        <v>0</v>
      </c>
      <c r="AQ476" s="9">
        <f t="shared" si="29"/>
        <v>0</v>
      </c>
      <c r="AR476" s="3">
        <f t="shared" si="30"/>
        <v>0</v>
      </c>
      <c r="AS476" s="10">
        <f t="shared" si="31"/>
        <v>0</v>
      </c>
    </row>
    <row r="477" spans="1:45" x14ac:dyDescent="0.25">
      <c r="A477">
        <v>1</v>
      </c>
      <c r="B477" s="7">
        <v>43952</v>
      </c>
      <c r="C477" s="7">
        <v>44348</v>
      </c>
      <c r="D477">
        <v>136</v>
      </c>
      <c r="E477" s="7">
        <v>44228</v>
      </c>
      <c r="F477" s="13">
        <v>0</v>
      </c>
      <c r="G477" s="1">
        <v>0</v>
      </c>
      <c r="H477">
        <v>0.17399999999999999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t="s">
        <v>210</v>
      </c>
      <c r="W477" s="11" t="s">
        <v>136</v>
      </c>
      <c r="X477">
        <v>16</v>
      </c>
      <c r="Y477" t="s">
        <v>109</v>
      </c>
      <c r="Z477" t="s">
        <v>137</v>
      </c>
      <c r="AA477" s="1">
        <v>0</v>
      </c>
      <c r="AB477" s="1">
        <v>0</v>
      </c>
      <c r="AC477" t="s">
        <v>191</v>
      </c>
      <c r="AD477" s="1">
        <v>0</v>
      </c>
      <c r="AE477" s="1">
        <v>0</v>
      </c>
      <c r="AF477" s="1">
        <v>0</v>
      </c>
      <c r="AG477" s="1">
        <v>0</v>
      </c>
      <c r="AH477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8">
        <f t="shared" si="28"/>
        <v>0</v>
      </c>
      <c r="AQ477" s="9">
        <f t="shared" si="29"/>
        <v>0</v>
      </c>
      <c r="AR477" s="3">
        <f t="shared" si="30"/>
        <v>0</v>
      </c>
      <c r="AS477" s="10">
        <f t="shared" si="31"/>
        <v>0</v>
      </c>
    </row>
    <row r="478" spans="1:45" x14ac:dyDescent="0.25">
      <c r="A478">
        <v>1</v>
      </c>
      <c r="B478" s="7">
        <v>43952</v>
      </c>
      <c r="C478" s="7">
        <v>44348</v>
      </c>
      <c r="D478">
        <v>136</v>
      </c>
      <c r="E478" s="7">
        <v>44256</v>
      </c>
      <c r="F478" s="13">
        <v>0</v>
      </c>
      <c r="G478" s="1">
        <v>0</v>
      </c>
      <c r="H478">
        <v>0.17399999999999999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t="s">
        <v>210</v>
      </c>
      <c r="W478" s="11" t="s">
        <v>136</v>
      </c>
      <c r="X478">
        <v>16</v>
      </c>
      <c r="Y478" t="s">
        <v>109</v>
      </c>
      <c r="Z478" t="s">
        <v>137</v>
      </c>
      <c r="AA478" s="1">
        <v>0</v>
      </c>
      <c r="AB478" s="1">
        <v>0</v>
      </c>
      <c r="AC478" t="s">
        <v>191</v>
      </c>
      <c r="AD478" s="1">
        <v>0</v>
      </c>
      <c r="AE478" s="1">
        <v>0</v>
      </c>
      <c r="AF478" s="1">
        <v>0</v>
      </c>
      <c r="AG478" s="1">
        <v>0</v>
      </c>
      <c r="AH478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8">
        <f t="shared" si="28"/>
        <v>0</v>
      </c>
      <c r="AQ478" s="9">
        <f t="shared" si="29"/>
        <v>0</v>
      </c>
      <c r="AR478" s="3">
        <f t="shared" si="30"/>
        <v>0</v>
      </c>
      <c r="AS478" s="10">
        <f t="shared" si="31"/>
        <v>0</v>
      </c>
    </row>
    <row r="479" spans="1:45" x14ac:dyDescent="0.25">
      <c r="A479">
        <v>1</v>
      </c>
      <c r="B479" s="7">
        <v>43952</v>
      </c>
      <c r="C479" s="7">
        <v>44348</v>
      </c>
      <c r="D479">
        <v>136</v>
      </c>
      <c r="E479" s="7">
        <v>44287</v>
      </c>
      <c r="F479" s="13">
        <v>0</v>
      </c>
      <c r="G479" s="1">
        <v>0</v>
      </c>
      <c r="H479">
        <v>0.17399999999999999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t="s">
        <v>210</v>
      </c>
      <c r="W479" s="11" t="s">
        <v>136</v>
      </c>
      <c r="X479">
        <v>16</v>
      </c>
      <c r="Y479" t="s">
        <v>109</v>
      </c>
      <c r="Z479" t="s">
        <v>137</v>
      </c>
      <c r="AA479" s="1">
        <v>0</v>
      </c>
      <c r="AB479" s="1">
        <v>0</v>
      </c>
      <c r="AC479" t="s">
        <v>191</v>
      </c>
      <c r="AD479" s="1">
        <v>0</v>
      </c>
      <c r="AE479" s="1">
        <v>0</v>
      </c>
      <c r="AF479" s="1">
        <v>0</v>
      </c>
      <c r="AG479" s="1">
        <v>0</v>
      </c>
      <c r="AH479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8">
        <f t="shared" si="28"/>
        <v>0</v>
      </c>
      <c r="AQ479" s="9">
        <f t="shared" si="29"/>
        <v>0</v>
      </c>
      <c r="AR479" s="3">
        <f t="shared" si="30"/>
        <v>0</v>
      </c>
      <c r="AS479" s="10">
        <f t="shared" si="31"/>
        <v>0</v>
      </c>
    </row>
    <row r="480" spans="1:45" x14ac:dyDescent="0.25">
      <c r="A480">
        <v>1</v>
      </c>
      <c r="B480" s="7">
        <v>43952</v>
      </c>
      <c r="C480" s="7">
        <v>44348</v>
      </c>
      <c r="D480">
        <v>136</v>
      </c>
      <c r="E480" s="7">
        <v>44317</v>
      </c>
      <c r="F480" s="13">
        <v>0</v>
      </c>
      <c r="G480" s="1">
        <v>0</v>
      </c>
      <c r="H480">
        <v>0.17399999999999999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t="s">
        <v>210</v>
      </c>
      <c r="W480" s="11" t="s">
        <v>136</v>
      </c>
      <c r="X480">
        <v>16</v>
      </c>
      <c r="Y480" t="s">
        <v>109</v>
      </c>
      <c r="Z480" t="s">
        <v>137</v>
      </c>
      <c r="AA480" s="1">
        <v>0</v>
      </c>
      <c r="AB480" s="1">
        <v>0</v>
      </c>
      <c r="AC480" t="s">
        <v>191</v>
      </c>
      <c r="AD480" s="1">
        <v>0</v>
      </c>
      <c r="AE480" s="1">
        <v>0</v>
      </c>
      <c r="AF480" s="1">
        <v>0</v>
      </c>
      <c r="AG480" s="1">
        <v>0</v>
      </c>
      <c r="AH480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8">
        <f t="shared" si="28"/>
        <v>0</v>
      </c>
      <c r="AQ480" s="9">
        <f t="shared" si="29"/>
        <v>0</v>
      </c>
      <c r="AR480" s="3">
        <f t="shared" si="30"/>
        <v>0</v>
      </c>
      <c r="AS480" s="10">
        <f t="shared" si="31"/>
        <v>0</v>
      </c>
    </row>
    <row r="481" spans="1:45" x14ac:dyDescent="0.25">
      <c r="A481">
        <v>1</v>
      </c>
      <c r="B481" s="7">
        <v>43952</v>
      </c>
      <c r="C481" s="7">
        <v>44348</v>
      </c>
      <c r="D481">
        <v>136</v>
      </c>
      <c r="E481" s="7">
        <v>44348</v>
      </c>
      <c r="F481" s="13">
        <v>0</v>
      </c>
      <c r="G481" s="1">
        <v>0</v>
      </c>
      <c r="H481">
        <v>0.17399999999999999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t="s">
        <v>210</v>
      </c>
      <c r="W481" s="11" t="s">
        <v>136</v>
      </c>
      <c r="X481">
        <v>16</v>
      </c>
      <c r="Y481" t="s">
        <v>109</v>
      </c>
      <c r="Z481" t="s">
        <v>137</v>
      </c>
      <c r="AA481" s="1">
        <v>0</v>
      </c>
      <c r="AB481" s="1">
        <v>0</v>
      </c>
      <c r="AC481" t="s">
        <v>191</v>
      </c>
      <c r="AD481" s="1">
        <v>0</v>
      </c>
      <c r="AE481" s="1">
        <v>0</v>
      </c>
      <c r="AF481" s="1">
        <v>0</v>
      </c>
      <c r="AG481" s="1">
        <v>0</v>
      </c>
      <c r="AH48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8">
        <f t="shared" si="28"/>
        <v>0</v>
      </c>
      <c r="AQ481" s="9">
        <f t="shared" si="29"/>
        <v>0</v>
      </c>
      <c r="AR481" s="3">
        <f t="shared" si="30"/>
        <v>0</v>
      </c>
      <c r="AS481" s="10">
        <f t="shared" si="31"/>
        <v>0</v>
      </c>
    </row>
    <row r="482" spans="1:45" x14ac:dyDescent="0.25">
      <c r="A482">
        <v>1</v>
      </c>
      <c r="B482" s="7">
        <v>43952</v>
      </c>
      <c r="C482" s="7">
        <v>44348</v>
      </c>
      <c r="D482">
        <v>137</v>
      </c>
      <c r="E482" s="7">
        <v>44197</v>
      </c>
      <c r="F482" s="13">
        <v>0</v>
      </c>
      <c r="G482" s="1">
        <v>0</v>
      </c>
      <c r="H482">
        <v>8.4000000000000005E-2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t="s">
        <v>211</v>
      </c>
      <c r="W482" s="11" t="s">
        <v>139</v>
      </c>
      <c r="X482">
        <v>16</v>
      </c>
      <c r="Y482" t="s">
        <v>109</v>
      </c>
      <c r="Z482" t="s">
        <v>140</v>
      </c>
      <c r="AA482" s="1">
        <v>0</v>
      </c>
      <c r="AB482" s="1">
        <v>0</v>
      </c>
      <c r="AC482" t="s">
        <v>191</v>
      </c>
      <c r="AD482" s="1">
        <v>0</v>
      </c>
      <c r="AE482" s="1">
        <v>0</v>
      </c>
      <c r="AF482" s="1">
        <v>0</v>
      </c>
      <c r="AG482" s="1">
        <v>0</v>
      </c>
      <c r="AH482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8">
        <f t="shared" si="28"/>
        <v>0</v>
      </c>
      <c r="AQ482" s="9">
        <f t="shared" si="29"/>
        <v>0</v>
      </c>
      <c r="AR482" s="3">
        <f t="shared" si="30"/>
        <v>0</v>
      </c>
      <c r="AS482" s="10">
        <f t="shared" si="31"/>
        <v>0</v>
      </c>
    </row>
    <row r="483" spans="1:45" x14ac:dyDescent="0.25">
      <c r="A483">
        <v>1</v>
      </c>
      <c r="B483" s="7">
        <v>43952</v>
      </c>
      <c r="C483" s="7">
        <v>44348</v>
      </c>
      <c r="D483">
        <v>137</v>
      </c>
      <c r="E483" s="7">
        <v>44228</v>
      </c>
      <c r="F483" s="13">
        <v>0</v>
      </c>
      <c r="G483" s="1">
        <v>0</v>
      </c>
      <c r="H483">
        <v>8.4000000000000005E-2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t="s">
        <v>211</v>
      </c>
      <c r="W483" s="11" t="s">
        <v>139</v>
      </c>
      <c r="X483">
        <v>16</v>
      </c>
      <c r="Y483" t="s">
        <v>109</v>
      </c>
      <c r="Z483" t="s">
        <v>140</v>
      </c>
      <c r="AA483" s="1">
        <v>0</v>
      </c>
      <c r="AB483" s="1">
        <v>0</v>
      </c>
      <c r="AC483" t="s">
        <v>191</v>
      </c>
      <c r="AD483" s="1">
        <v>0</v>
      </c>
      <c r="AE483" s="1">
        <v>0</v>
      </c>
      <c r="AF483" s="1">
        <v>0</v>
      </c>
      <c r="AG483" s="1">
        <v>0</v>
      </c>
      <c r="AH483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8">
        <f t="shared" si="28"/>
        <v>0</v>
      </c>
      <c r="AQ483" s="9">
        <f t="shared" si="29"/>
        <v>0</v>
      </c>
      <c r="AR483" s="3">
        <f t="shared" si="30"/>
        <v>0</v>
      </c>
      <c r="AS483" s="10">
        <f t="shared" si="31"/>
        <v>0</v>
      </c>
    </row>
    <row r="484" spans="1:45" x14ac:dyDescent="0.25">
      <c r="A484">
        <v>1</v>
      </c>
      <c r="B484" s="7">
        <v>43952</v>
      </c>
      <c r="C484" s="7">
        <v>44348</v>
      </c>
      <c r="D484">
        <v>137</v>
      </c>
      <c r="E484" s="7">
        <v>44256</v>
      </c>
      <c r="F484" s="13">
        <v>0</v>
      </c>
      <c r="G484" s="1">
        <v>0</v>
      </c>
      <c r="H484">
        <v>8.4000000000000005E-2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t="s">
        <v>211</v>
      </c>
      <c r="W484" s="11" t="s">
        <v>139</v>
      </c>
      <c r="X484">
        <v>16</v>
      </c>
      <c r="Y484" t="s">
        <v>109</v>
      </c>
      <c r="Z484" t="s">
        <v>140</v>
      </c>
      <c r="AA484" s="1">
        <v>0</v>
      </c>
      <c r="AB484" s="1">
        <v>0</v>
      </c>
      <c r="AC484" t="s">
        <v>191</v>
      </c>
      <c r="AD484" s="1">
        <v>0</v>
      </c>
      <c r="AE484" s="1">
        <v>0</v>
      </c>
      <c r="AF484" s="1">
        <v>0</v>
      </c>
      <c r="AG484" s="1">
        <v>0</v>
      </c>
      <c r="AH484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8">
        <f t="shared" si="28"/>
        <v>0</v>
      </c>
      <c r="AQ484" s="9">
        <f t="shared" si="29"/>
        <v>0</v>
      </c>
      <c r="AR484" s="3">
        <f t="shared" si="30"/>
        <v>0</v>
      </c>
      <c r="AS484" s="10">
        <f t="shared" si="31"/>
        <v>0</v>
      </c>
    </row>
    <row r="485" spans="1:45" x14ac:dyDescent="0.25">
      <c r="A485">
        <v>1</v>
      </c>
      <c r="B485" s="7">
        <v>43952</v>
      </c>
      <c r="C485" s="7">
        <v>44348</v>
      </c>
      <c r="D485">
        <v>137</v>
      </c>
      <c r="E485" s="7">
        <v>44287</v>
      </c>
      <c r="F485" s="13">
        <v>0</v>
      </c>
      <c r="G485" s="1">
        <v>0</v>
      </c>
      <c r="H485">
        <v>8.4000000000000005E-2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t="s">
        <v>211</v>
      </c>
      <c r="W485" s="11" t="s">
        <v>139</v>
      </c>
      <c r="X485">
        <v>16</v>
      </c>
      <c r="Y485" t="s">
        <v>109</v>
      </c>
      <c r="Z485" t="s">
        <v>140</v>
      </c>
      <c r="AA485" s="1">
        <v>0</v>
      </c>
      <c r="AB485" s="1">
        <v>0</v>
      </c>
      <c r="AC485" t="s">
        <v>191</v>
      </c>
      <c r="AD485" s="1">
        <v>0</v>
      </c>
      <c r="AE485" s="1">
        <v>0</v>
      </c>
      <c r="AF485" s="1">
        <v>0</v>
      </c>
      <c r="AG485" s="1">
        <v>0</v>
      </c>
      <c r="AH485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8">
        <f t="shared" si="28"/>
        <v>0</v>
      </c>
      <c r="AQ485" s="9">
        <f t="shared" si="29"/>
        <v>0</v>
      </c>
      <c r="AR485" s="3">
        <f t="shared" si="30"/>
        <v>0</v>
      </c>
      <c r="AS485" s="10">
        <f t="shared" si="31"/>
        <v>0</v>
      </c>
    </row>
    <row r="486" spans="1:45" x14ac:dyDescent="0.25">
      <c r="A486">
        <v>1</v>
      </c>
      <c r="B486" s="7">
        <v>43952</v>
      </c>
      <c r="C486" s="7">
        <v>44348</v>
      </c>
      <c r="D486">
        <v>137</v>
      </c>
      <c r="E486" s="7">
        <v>44317</v>
      </c>
      <c r="F486" s="13">
        <v>0</v>
      </c>
      <c r="G486" s="1">
        <v>0</v>
      </c>
      <c r="H486">
        <v>8.4000000000000005E-2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t="s">
        <v>211</v>
      </c>
      <c r="W486" s="11" t="s">
        <v>139</v>
      </c>
      <c r="X486">
        <v>16</v>
      </c>
      <c r="Y486" t="s">
        <v>109</v>
      </c>
      <c r="Z486" t="s">
        <v>140</v>
      </c>
      <c r="AA486" s="1">
        <v>0</v>
      </c>
      <c r="AB486" s="1">
        <v>0</v>
      </c>
      <c r="AC486" t="s">
        <v>191</v>
      </c>
      <c r="AD486" s="1">
        <v>0</v>
      </c>
      <c r="AE486" s="1">
        <v>0</v>
      </c>
      <c r="AF486" s="1">
        <v>0</v>
      </c>
      <c r="AG486" s="1">
        <v>0</v>
      </c>
      <c r="AH486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8">
        <f t="shared" si="28"/>
        <v>0</v>
      </c>
      <c r="AQ486" s="9">
        <f t="shared" si="29"/>
        <v>0</v>
      </c>
      <c r="AR486" s="3">
        <f t="shared" si="30"/>
        <v>0</v>
      </c>
      <c r="AS486" s="10">
        <f t="shared" si="31"/>
        <v>0</v>
      </c>
    </row>
    <row r="487" spans="1:45" x14ac:dyDescent="0.25">
      <c r="A487">
        <v>1</v>
      </c>
      <c r="B487" s="7">
        <v>43952</v>
      </c>
      <c r="C487" s="7">
        <v>44348</v>
      </c>
      <c r="D487">
        <v>137</v>
      </c>
      <c r="E487" s="7">
        <v>44348</v>
      </c>
      <c r="F487" s="13">
        <v>0</v>
      </c>
      <c r="G487" s="1">
        <v>0</v>
      </c>
      <c r="H487">
        <v>8.4000000000000005E-2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t="s">
        <v>211</v>
      </c>
      <c r="W487" s="11" t="s">
        <v>139</v>
      </c>
      <c r="X487">
        <v>16</v>
      </c>
      <c r="Y487" t="s">
        <v>109</v>
      </c>
      <c r="Z487" t="s">
        <v>140</v>
      </c>
      <c r="AA487" s="1">
        <v>0</v>
      </c>
      <c r="AB487" s="1">
        <v>0</v>
      </c>
      <c r="AC487" t="s">
        <v>191</v>
      </c>
      <c r="AD487" s="1">
        <v>0</v>
      </c>
      <c r="AE487" s="1">
        <v>0</v>
      </c>
      <c r="AF487" s="1">
        <v>0</v>
      </c>
      <c r="AG487" s="1">
        <v>0</v>
      </c>
      <c r="AH487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8">
        <f t="shared" si="28"/>
        <v>0</v>
      </c>
      <c r="AQ487" s="9">
        <f t="shared" si="29"/>
        <v>0</v>
      </c>
      <c r="AR487" s="3">
        <f t="shared" si="30"/>
        <v>0</v>
      </c>
      <c r="AS487" s="10">
        <f t="shared" si="31"/>
        <v>0</v>
      </c>
    </row>
    <row r="488" spans="1:45" x14ac:dyDescent="0.25">
      <c r="A488">
        <v>1</v>
      </c>
      <c r="B488" s="7">
        <v>43952</v>
      </c>
      <c r="C488" s="7">
        <v>44348</v>
      </c>
      <c r="D488">
        <v>138</v>
      </c>
      <c r="E488" s="7">
        <v>44197</v>
      </c>
      <c r="F488" s="13">
        <v>0</v>
      </c>
      <c r="G488" s="1">
        <v>0</v>
      </c>
      <c r="H488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t="s">
        <v>212</v>
      </c>
      <c r="W488" s="11" t="s">
        <v>213</v>
      </c>
      <c r="X488">
        <v>16</v>
      </c>
      <c r="Y488" t="s">
        <v>109</v>
      </c>
      <c r="Z488" t="s">
        <v>214</v>
      </c>
      <c r="AA488" s="1">
        <v>0</v>
      </c>
      <c r="AB488" s="1">
        <v>0</v>
      </c>
      <c r="AC488" t="s">
        <v>191</v>
      </c>
      <c r="AD488" s="1">
        <v>0</v>
      </c>
      <c r="AE488" s="1">
        <v>0</v>
      </c>
      <c r="AF488" s="1">
        <v>0</v>
      </c>
      <c r="AG488" s="1">
        <v>0</v>
      </c>
      <c r="AH488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8">
        <f t="shared" si="28"/>
        <v>0</v>
      </c>
      <c r="AQ488" s="9">
        <f t="shared" si="29"/>
        <v>0</v>
      </c>
      <c r="AR488" s="3">
        <f t="shared" si="30"/>
        <v>0</v>
      </c>
      <c r="AS488" s="10">
        <f t="shared" si="31"/>
        <v>0</v>
      </c>
    </row>
    <row r="489" spans="1:45" x14ac:dyDescent="0.25">
      <c r="A489">
        <v>1</v>
      </c>
      <c r="B489" s="7">
        <v>43952</v>
      </c>
      <c r="C489" s="7">
        <v>44348</v>
      </c>
      <c r="D489">
        <v>138</v>
      </c>
      <c r="E489" s="7">
        <v>44228</v>
      </c>
      <c r="F489" s="13">
        <v>0</v>
      </c>
      <c r="G489" s="1">
        <v>0</v>
      </c>
      <c r="H489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t="s">
        <v>212</v>
      </c>
      <c r="W489" s="11" t="s">
        <v>213</v>
      </c>
      <c r="X489">
        <v>16</v>
      </c>
      <c r="Y489" t="s">
        <v>109</v>
      </c>
      <c r="Z489" t="s">
        <v>214</v>
      </c>
      <c r="AA489" s="1">
        <v>0</v>
      </c>
      <c r="AB489" s="1">
        <v>0</v>
      </c>
      <c r="AC489" t="s">
        <v>191</v>
      </c>
      <c r="AD489" s="1">
        <v>0</v>
      </c>
      <c r="AE489" s="1">
        <v>0</v>
      </c>
      <c r="AF489" s="1">
        <v>0</v>
      </c>
      <c r="AG489" s="1">
        <v>0</v>
      </c>
      <c r="AH489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8">
        <f t="shared" si="28"/>
        <v>0</v>
      </c>
      <c r="AQ489" s="9">
        <f t="shared" si="29"/>
        <v>0</v>
      </c>
      <c r="AR489" s="3">
        <f t="shared" si="30"/>
        <v>0</v>
      </c>
      <c r="AS489" s="10">
        <f t="shared" si="31"/>
        <v>0</v>
      </c>
    </row>
    <row r="490" spans="1:45" x14ac:dyDescent="0.25">
      <c r="A490">
        <v>1</v>
      </c>
      <c r="B490" s="7">
        <v>43952</v>
      </c>
      <c r="C490" s="7">
        <v>44348</v>
      </c>
      <c r="D490">
        <v>138</v>
      </c>
      <c r="E490" s="7">
        <v>44256</v>
      </c>
      <c r="F490" s="13">
        <v>0</v>
      </c>
      <c r="G490" s="1">
        <v>0</v>
      </c>
      <c r="H490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t="s">
        <v>212</v>
      </c>
      <c r="W490" s="11" t="s">
        <v>213</v>
      </c>
      <c r="X490">
        <v>16</v>
      </c>
      <c r="Y490" t="s">
        <v>109</v>
      </c>
      <c r="Z490" t="s">
        <v>214</v>
      </c>
      <c r="AA490" s="1">
        <v>0</v>
      </c>
      <c r="AB490" s="1">
        <v>0</v>
      </c>
      <c r="AC490" t="s">
        <v>191</v>
      </c>
      <c r="AD490" s="1">
        <v>0</v>
      </c>
      <c r="AE490" s="1">
        <v>0</v>
      </c>
      <c r="AF490" s="1">
        <v>0</v>
      </c>
      <c r="AG490" s="1">
        <v>0</v>
      </c>
      <c r="AH490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8">
        <f t="shared" si="28"/>
        <v>0</v>
      </c>
      <c r="AQ490" s="9">
        <f t="shared" si="29"/>
        <v>0</v>
      </c>
      <c r="AR490" s="3">
        <f t="shared" si="30"/>
        <v>0</v>
      </c>
      <c r="AS490" s="10">
        <f t="shared" si="31"/>
        <v>0</v>
      </c>
    </row>
    <row r="491" spans="1:45" x14ac:dyDescent="0.25">
      <c r="A491">
        <v>1</v>
      </c>
      <c r="B491" s="7">
        <v>43952</v>
      </c>
      <c r="C491" s="7">
        <v>44348</v>
      </c>
      <c r="D491">
        <v>138</v>
      </c>
      <c r="E491" s="7">
        <v>44287</v>
      </c>
      <c r="F491" s="13">
        <v>0</v>
      </c>
      <c r="G491" s="1">
        <v>0</v>
      </c>
      <c r="H49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t="s">
        <v>212</v>
      </c>
      <c r="W491" s="11" t="s">
        <v>213</v>
      </c>
      <c r="X491">
        <v>16</v>
      </c>
      <c r="Y491" t="s">
        <v>109</v>
      </c>
      <c r="Z491" t="s">
        <v>214</v>
      </c>
      <c r="AA491" s="1">
        <v>0</v>
      </c>
      <c r="AB491" s="1">
        <v>0</v>
      </c>
      <c r="AC491" t="s">
        <v>191</v>
      </c>
      <c r="AD491" s="1">
        <v>0</v>
      </c>
      <c r="AE491" s="1">
        <v>0</v>
      </c>
      <c r="AF491" s="1">
        <v>0</v>
      </c>
      <c r="AG491" s="1">
        <v>0</v>
      </c>
      <c r="AH49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8">
        <f t="shared" si="28"/>
        <v>0</v>
      </c>
      <c r="AQ491" s="9">
        <f t="shared" si="29"/>
        <v>0</v>
      </c>
      <c r="AR491" s="3">
        <f t="shared" si="30"/>
        <v>0</v>
      </c>
      <c r="AS491" s="10">
        <f t="shared" si="31"/>
        <v>0</v>
      </c>
    </row>
    <row r="492" spans="1:45" x14ac:dyDescent="0.25">
      <c r="A492">
        <v>1</v>
      </c>
      <c r="B492" s="7">
        <v>43952</v>
      </c>
      <c r="C492" s="7">
        <v>44348</v>
      </c>
      <c r="D492">
        <v>138</v>
      </c>
      <c r="E492" s="7">
        <v>44317</v>
      </c>
      <c r="F492" s="13">
        <v>0</v>
      </c>
      <c r="G492" s="1">
        <v>0</v>
      </c>
      <c r="H492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t="s">
        <v>212</v>
      </c>
      <c r="W492" s="11" t="s">
        <v>213</v>
      </c>
      <c r="X492">
        <v>16</v>
      </c>
      <c r="Y492" t="s">
        <v>109</v>
      </c>
      <c r="Z492" t="s">
        <v>214</v>
      </c>
      <c r="AA492" s="1">
        <v>0</v>
      </c>
      <c r="AB492" s="1">
        <v>0</v>
      </c>
      <c r="AC492" t="s">
        <v>191</v>
      </c>
      <c r="AD492" s="1">
        <v>0</v>
      </c>
      <c r="AE492" s="1">
        <v>0</v>
      </c>
      <c r="AF492" s="1">
        <v>0</v>
      </c>
      <c r="AG492" s="1">
        <v>0</v>
      </c>
      <c r="AH492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8">
        <f t="shared" si="28"/>
        <v>0</v>
      </c>
      <c r="AQ492" s="9">
        <f t="shared" si="29"/>
        <v>0</v>
      </c>
      <c r="AR492" s="3">
        <f t="shared" si="30"/>
        <v>0</v>
      </c>
      <c r="AS492" s="10">
        <f t="shared" si="31"/>
        <v>0</v>
      </c>
    </row>
    <row r="493" spans="1:45" x14ac:dyDescent="0.25">
      <c r="A493">
        <v>1</v>
      </c>
      <c r="B493" s="7">
        <v>43952</v>
      </c>
      <c r="C493" s="7">
        <v>44348</v>
      </c>
      <c r="D493">
        <v>138</v>
      </c>
      <c r="E493" s="7">
        <v>44348</v>
      </c>
      <c r="F493" s="13">
        <v>0</v>
      </c>
      <c r="G493" s="1">
        <v>0</v>
      </c>
      <c r="H493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t="s">
        <v>212</v>
      </c>
      <c r="W493" s="11" t="s">
        <v>213</v>
      </c>
      <c r="X493">
        <v>16</v>
      </c>
      <c r="Y493" t="s">
        <v>109</v>
      </c>
      <c r="Z493" t="s">
        <v>214</v>
      </c>
      <c r="AA493" s="1">
        <v>0</v>
      </c>
      <c r="AB493" s="1">
        <v>0</v>
      </c>
      <c r="AC493" t="s">
        <v>191</v>
      </c>
      <c r="AD493" s="1">
        <v>0</v>
      </c>
      <c r="AE493" s="1">
        <v>0</v>
      </c>
      <c r="AF493" s="1">
        <v>0</v>
      </c>
      <c r="AG493" s="1">
        <v>0</v>
      </c>
      <c r="AH493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8">
        <f t="shared" si="28"/>
        <v>0</v>
      </c>
      <c r="AQ493" s="9">
        <f t="shared" si="29"/>
        <v>0</v>
      </c>
      <c r="AR493" s="3">
        <f t="shared" si="30"/>
        <v>0</v>
      </c>
      <c r="AS493" s="10">
        <f t="shared" si="31"/>
        <v>0</v>
      </c>
    </row>
    <row r="494" spans="1:45" x14ac:dyDescent="0.25">
      <c r="A494">
        <v>1</v>
      </c>
      <c r="B494" s="7">
        <v>43952</v>
      </c>
      <c r="C494" s="7">
        <v>44348</v>
      </c>
      <c r="D494">
        <v>139</v>
      </c>
      <c r="E494" s="7">
        <v>44197</v>
      </c>
      <c r="F494" s="13">
        <v>0</v>
      </c>
      <c r="G494" s="1">
        <v>0</v>
      </c>
      <c r="H494">
        <v>5.8000000000000003E-2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t="s">
        <v>215</v>
      </c>
      <c r="W494" s="11" t="s">
        <v>142</v>
      </c>
      <c r="X494">
        <v>16</v>
      </c>
      <c r="Y494" t="s">
        <v>109</v>
      </c>
      <c r="Z494" t="s">
        <v>143</v>
      </c>
      <c r="AA494" s="1">
        <v>0</v>
      </c>
      <c r="AB494" s="1">
        <v>0</v>
      </c>
      <c r="AC494" t="s">
        <v>191</v>
      </c>
      <c r="AD494" s="1">
        <v>0</v>
      </c>
      <c r="AE494" s="1">
        <v>0</v>
      </c>
      <c r="AF494" s="1">
        <v>0</v>
      </c>
      <c r="AG494" s="1">
        <v>0</v>
      </c>
      <c r="AH494">
        <v>0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8">
        <f t="shared" si="28"/>
        <v>0</v>
      </c>
      <c r="AQ494" s="9">
        <f t="shared" si="29"/>
        <v>0</v>
      </c>
      <c r="AR494" s="3">
        <f t="shared" si="30"/>
        <v>0</v>
      </c>
      <c r="AS494" s="10">
        <f t="shared" si="31"/>
        <v>0</v>
      </c>
    </row>
    <row r="495" spans="1:45" x14ac:dyDescent="0.25">
      <c r="A495">
        <v>1</v>
      </c>
      <c r="B495" s="7">
        <v>43952</v>
      </c>
      <c r="C495" s="7">
        <v>44348</v>
      </c>
      <c r="D495">
        <v>139</v>
      </c>
      <c r="E495" s="7">
        <v>44228</v>
      </c>
      <c r="F495" s="13">
        <v>0</v>
      </c>
      <c r="G495" s="1">
        <v>0</v>
      </c>
      <c r="H495">
        <v>5.8000000000000003E-2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t="s">
        <v>215</v>
      </c>
      <c r="W495" s="11" t="s">
        <v>142</v>
      </c>
      <c r="X495">
        <v>16</v>
      </c>
      <c r="Y495" t="s">
        <v>109</v>
      </c>
      <c r="Z495" t="s">
        <v>143</v>
      </c>
      <c r="AA495" s="1">
        <v>0</v>
      </c>
      <c r="AB495" s="1">
        <v>0</v>
      </c>
      <c r="AC495" t="s">
        <v>191</v>
      </c>
      <c r="AD495" s="1">
        <v>0</v>
      </c>
      <c r="AE495" s="1">
        <v>0</v>
      </c>
      <c r="AF495" s="1">
        <v>0</v>
      </c>
      <c r="AG495" s="1">
        <v>0</v>
      </c>
      <c r="AH495">
        <v>0</v>
      </c>
      <c r="AI495" s="1">
        <v>0</v>
      </c>
      <c r="AJ495" s="1">
        <v>0</v>
      </c>
      <c r="AK495" s="1">
        <v>0</v>
      </c>
      <c r="AL495" s="1">
        <v>0</v>
      </c>
      <c r="AM495" s="1">
        <v>0</v>
      </c>
      <c r="AN495" s="1">
        <v>0</v>
      </c>
      <c r="AO495" s="1">
        <v>0</v>
      </c>
      <c r="AP495" s="8">
        <f t="shared" si="28"/>
        <v>0</v>
      </c>
      <c r="AQ495" s="9">
        <f t="shared" si="29"/>
        <v>0</v>
      </c>
      <c r="AR495" s="3">
        <f t="shared" si="30"/>
        <v>0</v>
      </c>
      <c r="AS495" s="10">
        <f t="shared" si="31"/>
        <v>0</v>
      </c>
    </row>
    <row r="496" spans="1:45" x14ac:dyDescent="0.25">
      <c r="A496">
        <v>1</v>
      </c>
      <c r="B496" s="7">
        <v>43952</v>
      </c>
      <c r="C496" s="7">
        <v>44348</v>
      </c>
      <c r="D496">
        <v>139</v>
      </c>
      <c r="E496" s="7">
        <v>44256</v>
      </c>
      <c r="F496" s="13">
        <v>0</v>
      </c>
      <c r="G496" s="1">
        <v>0</v>
      </c>
      <c r="H496">
        <v>5.8000000000000003E-2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t="s">
        <v>215</v>
      </c>
      <c r="W496" s="11" t="s">
        <v>142</v>
      </c>
      <c r="X496">
        <v>16</v>
      </c>
      <c r="Y496" t="s">
        <v>109</v>
      </c>
      <c r="Z496" t="s">
        <v>143</v>
      </c>
      <c r="AA496" s="1">
        <v>0</v>
      </c>
      <c r="AB496" s="1">
        <v>0</v>
      </c>
      <c r="AC496" t="s">
        <v>191</v>
      </c>
      <c r="AD496" s="1">
        <v>0</v>
      </c>
      <c r="AE496" s="1">
        <v>0</v>
      </c>
      <c r="AF496" s="1">
        <v>0</v>
      </c>
      <c r="AG496" s="1">
        <v>0</v>
      </c>
      <c r="AH496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8">
        <f t="shared" si="28"/>
        <v>0</v>
      </c>
      <c r="AQ496" s="9">
        <f t="shared" si="29"/>
        <v>0</v>
      </c>
      <c r="AR496" s="3">
        <f t="shared" si="30"/>
        <v>0</v>
      </c>
      <c r="AS496" s="10">
        <f t="shared" si="31"/>
        <v>0</v>
      </c>
    </row>
    <row r="497" spans="1:45" x14ac:dyDescent="0.25">
      <c r="A497">
        <v>1</v>
      </c>
      <c r="B497" s="7">
        <v>43952</v>
      </c>
      <c r="C497" s="7">
        <v>44348</v>
      </c>
      <c r="D497">
        <v>139</v>
      </c>
      <c r="E497" s="7">
        <v>44287</v>
      </c>
      <c r="F497" s="13">
        <v>0</v>
      </c>
      <c r="G497" s="1">
        <v>0</v>
      </c>
      <c r="H497">
        <v>5.8000000000000003E-2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t="s">
        <v>215</v>
      </c>
      <c r="W497" s="11" t="s">
        <v>142</v>
      </c>
      <c r="X497">
        <v>16</v>
      </c>
      <c r="Y497" t="s">
        <v>109</v>
      </c>
      <c r="Z497" t="s">
        <v>143</v>
      </c>
      <c r="AA497" s="1">
        <v>0</v>
      </c>
      <c r="AB497" s="1">
        <v>0</v>
      </c>
      <c r="AC497" t="s">
        <v>191</v>
      </c>
      <c r="AD497" s="1">
        <v>0</v>
      </c>
      <c r="AE497" s="1">
        <v>0</v>
      </c>
      <c r="AF497" s="1">
        <v>0</v>
      </c>
      <c r="AG497" s="1">
        <v>0</v>
      </c>
      <c r="AH497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8">
        <f t="shared" si="28"/>
        <v>0</v>
      </c>
      <c r="AQ497" s="9">
        <f t="shared" si="29"/>
        <v>0</v>
      </c>
      <c r="AR497" s="3">
        <f t="shared" si="30"/>
        <v>0</v>
      </c>
      <c r="AS497" s="10">
        <f t="shared" si="31"/>
        <v>0</v>
      </c>
    </row>
    <row r="498" spans="1:45" x14ac:dyDescent="0.25">
      <c r="A498">
        <v>1</v>
      </c>
      <c r="B498" s="7">
        <v>43952</v>
      </c>
      <c r="C498" s="7">
        <v>44348</v>
      </c>
      <c r="D498">
        <v>139</v>
      </c>
      <c r="E498" s="7">
        <v>44317</v>
      </c>
      <c r="F498" s="13">
        <v>0</v>
      </c>
      <c r="G498" s="1">
        <v>0</v>
      </c>
      <c r="H498">
        <v>5.8000000000000003E-2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t="s">
        <v>215</v>
      </c>
      <c r="W498" s="11" t="s">
        <v>142</v>
      </c>
      <c r="X498">
        <v>16</v>
      </c>
      <c r="Y498" t="s">
        <v>109</v>
      </c>
      <c r="Z498" t="s">
        <v>143</v>
      </c>
      <c r="AA498" s="1">
        <v>0</v>
      </c>
      <c r="AB498" s="1">
        <v>0</v>
      </c>
      <c r="AC498" t="s">
        <v>191</v>
      </c>
      <c r="AD498" s="1">
        <v>0</v>
      </c>
      <c r="AE498" s="1">
        <v>0</v>
      </c>
      <c r="AF498" s="1">
        <v>0</v>
      </c>
      <c r="AG498" s="1">
        <v>0</v>
      </c>
      <c r="AH498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8">
        <f t="shared" si="28"/>
        <v>0</v>
      </c>
      <c r="AQ498" s="9">
        <f t="shared" si="29"/>
        <v>0</v>
      </c>
      <c r="AR498" s="3">
        <f t="shared" si="30"/>
        <v>0</v>
      </c>
      <c r="AS498" s="10">
        <f t="shared" si="31"/>
        <v>0</v>
      </c>
    </row>
    <row r="499" spans="1:45" x14ac:dyDescent="0.25">
      <c r="A499">
        <v>1</v>
      </c>
      <c r="B499" s="7">
        <v>43952</v>
      </c>
      <c r="C499" s="7">
        <v>44348</v>
      </c>
      <c r="D499">
        <v>139</v>
      </c>
      <c r="E499" s="7">
        <v>44348</v>
      </c>
      <c r="F499" s="13">
        <v>0</v>
      </c>
      <c r="G499" s="1">
        <v>0</v>
      </c>
      <c r="H499">
        <v>5.8000000000000003E-2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t="s">
        <v>215</v>
      </c>
      <c r="W499" s="11" t="s">
        <v>142</v>
      </c>
      <c r="X499">
        <v>16</v>
      </c>
      <c r="Y499" t="s">
        <v>109</v>
      </c>
      <c r="Z499" t="s">
        <v>143</v>
      </c>
      <c r="AA499" s="1">
        <v>0</v>
      </c>
      <c r="AB499" s="1">
        <v>0</v>
      </c>
      <c r="AC499" t="s">
        <v>191</v>
      </c>
      <c r="AD499" s="1">
        <v>0</v>
      </c>
      <c r="AE499" s="1">
        <v>0</v>
      </c>
      <c r="AF499" s="1">
        <v>0</v>
      </c>
      <c r="AG499" s="1">
        <v>0</v>
      </c>
      <c r="AH499">
        <v>0</v>
      </c>
      <c r="AI499" s="1">
        <v>0</v>
      </c>
      <c r="AJ499" s="1">
        <v>0</v>
      </c>
      <c r="AK499" s="1">
        <v>0</v>
      </c>
      <c r="AL499" s="1">
        <v>0</v>
      </c>
      <c r="AM499" s="1">
        <v>0</v>
      </c>
      <c r="AN499" s="1">
        <v>0</v>
      </c>
      <c r="AO499" s="1">
        <v>0</v>
      </c>
      <c r="AP499" s="8">
        <f t="shared" si="28"/>
        <v>0</v>
      </c>
      <c r="AQ499" s="9">
        <f t="shared" si="29"/>
        <v>0</v>
      </c>
      <c r="AR499" s="3">
        <f t="shared" si="30"/>
        <v>0</v>
      </c>
      <c r="AS499" s="10">
        <f t="shared" si="31"/>
        <v>0</v>
      </c>
    </row>
    <row r="500" spans="1:45" x14ac:dyDescent="0.25">
      <c r="A500">
        <v>1</v>
      </c>
      <c r="B500" s="7">
        <v>43952</v>
      </c>
      <c r="C500" s="7">
        <v>44348</v>
      </c>
      <c r="D500">
        <v>135</v>
      </c>
      <c r="E500" s="7">
        <v>44197</v>
      </c>
      <c r="F500" s="13">
        <v>0</v>
      </c>
      <c r="G500" s="1">
        <v>0</v>
      </c>
      <c r="H500">
        <v>0.17399999999999999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t="s">
        <v>216</v>
      </c>
      <c r="W500" s="11" t="s">
        <v>145</v>
      </c>
      <c r="X500">
        <v>16</v>
      </c>
      <c r="Y500" t="s">
        <v>109</v>
      </c>
      <c r="Z500" t="s">
        <v>146</v>
      </c>
      <c r="AA500" s="1">
        <v>0</v>
      </c>
      <c r="AB500" s="1">
        <v>0</v>
      </c>
      <c r="AC500" t="s">
        <v>191</v>
      </c>
      <c r="AD500" s="1">
        <v>0</v>
      </c>
      <c r="AE500" s="1">
        <v>0</v>
      </c>
      <c r="AF500" s="1">
        <v>0</v>
      </c>
      <c r="AG500" s="1">
        <v>0</v>
      </c>
      <c r="AH500">
        <v>0</v>
      </c>
      <c r="AI500" s="1">
        <v>0</v>
      </c>
      <c r="AJ500" s="1">
        <v>0</v>
      </c>
      <c r="AK500" s="1">
        <v>0</v>
      </c>
      <c r="AL500" s="1">
        <v>0</v>
      </c>
      <c r="AM500" s="1">
        <v>0</v>
      </c>
      <c r="AN500" s="1">
        <v>0</v>
      </c>
      <c r="AO500" s="1">
        <v>0</v>
      </c>
      <c r="AP500" s="8">
        <f t="shared" si="28"/>
        <v>0</v>
      </c>
      <c r="AQ500" s="9">
        <f t="shared" si="29"/>
        <v>0</v>
      </c>
      <c r="AR500" s="3">
        <f t="shared" si="30"/>
        <v>0</v>
      </c>
      <c r="AS500" s="10">
        <f t="shared" si="31"/>
        <v>0</v>
      </c>
    </row>
    <row r="501" spans="1:45" x14ac:dyDescent="0.25">
      <c r="A501">
        <v>1</v>
      </c>
      <c r="B501" s="7">
        <v>43952</v>
      </c>
      <c r="C501" s="7">
        <v>44348</v>
      </c>
      <c r="D501">
        <v>135</v>
      </c>
      <c r="E501" s="7">
        <v>44228</v>
      </c>
      <c r="F501" s="13">
        <v>0</v>
      </c>
      <c r="G501" s="1">
        <v>0</v>
      </c>
      <c r="H501">
        <v>0.17399999999999999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t="s">
        <v>216</v>
      </c>
      <c r="W501" s="11" t="s">
        <v>145</v>
      </c>
      <c r="X501">
        <v>16</v>
      </c>
      <c r="Y501" t="s">
        <v>109</v>
      </c>
      <c r="Z501" t="s">
        <v>146</v>
      </c>
      <c r="AA501" s="1">
        <v>0</v>
      </c>
      <c r="AB501" s="1">
        <v>0</v>
      </c>
      <c r="AC501" t="s">
        <v>191</v>
      </c>
      <c r="AD501" s="1">
        <v>0</v>
      </c>
      <c r="AE501" s="1">
        <v>0</v>
      </c>
      <c r="AF501" s="1">
        <v>0</v>
      </c>
      <c r="AG501" s="1">
        <v>0</v>
      </c>
      <c r="AH501">
        <v>0</v>
      </c>
      <c r="AI501" s="1">
        <v>0</v>
      </c>
      <c r="AJ501" s="1">
        <v>0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8">
        <f t="shared" si="28"/>
        <v>0</v>
      </c>
      <c r="AQ501" s="9">
        <f t="shared" si="29"/>
        <v>0</v>
      </c>
      <c r="AR501" s="3">
        <f t="shared" si="30"/>
        <v>0</v>
      </c>
      <c r="AS501" s="10">
        <f t="shared" si="31"/>
        <v>0</v>
      </c>
    </row>
    <row r="502" spans="1:45" x14ac:dyDescent="0.25">
      <c r="A502">
        <v>1</v>
      </c>
      <c r="B502" s="7">
        <v>43952</v>
      </c>
      <c r="C502" s="7">
        <v>44348</v>
      </c>
      <c r="D502">
        <v>135</v>
      </c>
      <c r="E502" s="7">
        <v>44256</v>
      </c>
      <c r="F502" s="13">
        <v>0</v>
      </c>
      <c r="G502" s="1">
        <v>0</v>
      </c>
      <c r="H502">
        <v>0.17399999999999999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t="s">
        <v>216</v>
      </c>
      <c r="W502" s="11" t="s">
        <v>145</v>
      </c>
      <c r="X502">
        <v>16</v>
      </c>
      <c r="Y502" t="s">
        <v>109</v>
      </c>
      <c r="Z502" t="s">
        <v>146</v>
      </c>
      <c r="AA502" s="1">
        <v>0</v>
      </c>
      <c r="AB502" s="1">
        <v>0</v>
      </c>
      <c r="AC502" t="s">
        <v>191</v>
      </c>
      <c r="AD502" s="1">
        <v>0</v>
      </c>
      <c r="AE502" s="1">
        <v>0</v>
      </c>
      <c r="AF502" s="1">
        <v>0</v>
      </c>
      <c r="AG502" s="1">
        <v>0</v>
      </c>
      <c r="AH502">
        <v>0</v>
      </c>
      <c r="AI502" s="1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0</v>
      </c>
      <c r="AO502" s="1">
        <v>0</v>
      </c>
      <c r="AP502" s="8">
        <f t="shared" si="28"/>
        <v>0</v>
      </c>
      <c r="AQ502" s="9">
        <f t="shared" si="29"/>
        <v>0</v>
      </c>
      <c r="AR502" s="3">
        <f t="shared" si="30"/>
        <v>0</v>
      </c>
      <c r="AS502" s="10">
        <f t="shared" si="31"/>
        <v>0</v>
      </c>
    </row>
    <row r="503" spans="1:45" x14ac:dyDescent="0.25">
      <c r="A503">
        <v>1</v>
      </c>
      <c r="B503" s="7">
        <v>43952</v>
      </c>
      <c r="C503" s="7">
        <v>44348</v>
      </c>
      <c r="D503">
        <v>135</v>
      </c>
      <c r="E503" s="7">
        <v>44287</v>
      </c>
      <c r="F503" s="13">
        <v>0</v>
      </c>
      <c r="G503" s="1">
        <v>0</v>
      </c>
      <c r="H503">
        <v>0.17399999999999999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t="s">
        <v>216</v>
      </c>
      <c r="W503" s="11" t="s">
        <v>145</v>
      </c>
      <c r="X503">
        <v>16</v>
      </c>
      <c r="Y503" t="s">
        <v>109</v>
      </c>
      <c r="Z503" t="s">
        <v>146</v>
      </c>
      <c r="AA503" s="1">
        <v>0</v>
      </c>
      <c r="AB503" s="1">
        <v>0</v>
      </c>
      <c r="AC503" t="s">
        <v>191</v>
      </c>
      <c r="AD503" s="1">
        <v>0</v>
      </c>
      <c r="AE503" s="1">
        <v>0</v>
      </c>
      <c r="AF503" s="1">
        <v>0</v>
      </c>
      <c r="AG503" s="1">
        <v>0</v>
      </c>
      <c r="AH503">
        <v>0</v>
      </c>
      <c r="AI503" s="1">
        <v>0</v>
      </c>
      <c r="AJ503" s="1">
        <v>0</v>
      </c>
      <c r="AK503" s="1">
        <v>0</v>
      </c>
      <c r="AL503" s="1">
        <v>0</v>
      </c>
      <c r="AM503" s="1">
        <v>0</v>
      </c>
      <c r="AN503" s="1">
        <v>0</v>
      </c>
      <c r="AO503" s="1">
        <v>0</v>
      </c>
      <c r="AP503" s="8">
        <f t="shared" si="28"/>
        <v>0</v>
      </c>
      <c r="AQ503" s="9">
        <f t="shared" si="29"/>
        <v>0</v>
      </c>
      <c r="AR503" s="3">
        <f t="shared" si="30"/>
        <v>0</v>
      </c>
      <c r="AS503" s="10">
        <f t="shared" si="31"/>
        <v>0</v>
      </c>
    </row>
    <row r="504" spans="1:45" x14ac:dyDescent="0.25">
      <c r="A504">
        <v>1</v>
      </c>
      <c r="B504" s="7">
        <v>43952</v>
      </c>
      <c r="C504" s="7">
        <v>44348</v>
      </c>
      <c r="D504">
        <v>135</v>
      </c>
      <c r="E504" s="7">
        <v>44317</v>
      </c>
      <c r="F504" s="13">
        <v>0</v>
      </c>
      <c r="G504" s="1">
        <v>0</v>
      </c>
      <c r="H504">
        <v>0.17399999999999999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t="s">
        <v>216</v>
      </c>
      <c r="W504" s="11" t="s">
        <v>145</v>
      </c>
      <c r="X504">
        <v>16</v>
      </c>
      <c r="Y504" t="s">
        <v>109</v>
      </c>
      <c r="Z504" t="s">
        <v>146</v>
      </c>
      <c r="AA504" s="1">
        <v>0</v>
      </c>
      <c r="AB504" s="1">
        <v>0</v>
      </c>
      <c r="AC504" t="s">
        <v>191</v>
      </c>
      <c r="AD504" s="1">
        <v>0</v>
      </c>
      <c r="AE504" s="1">
        <v>0</v>
      </c>
      <c r="AF504" s="1">
        <v>0</v>
      </c>
      <c r="AG504" s="1">
        <v>0</v>
      </c>
      <c r="AH504">
        <v>0</v>
      </c>
      <c r="AI504" s="1">
        <v>0</v>
      </c>
      <c r="AJ504" s="1">
        <v>0</v>
      </c>
      <c r="AK504" s="1">
        <v>0</v>
      </c>
      <c r="AL504" s="1">
        <v>0</v>
      </c>
      <c r="AM504" s="1">
        <v>0</v>
      </c>
      <c r="AN504" s="1">
        <v>0</v>
      </c>
      <c r="AO504" s="1">
        <v>0</v>
      </c>
      <c r="AP504" s="8">
        <f t="shared" si="28"/>
        <v>0</v>
      </c>
      <c r="AQ504" s="9">
        <f t="shared" si="29"/>
        <v>0</v>
      </c>
      <c r="AR504" s="3">
        <f t="shared" si="30"/>
        <v>0</v>
      </c>
      <c r="AS504" s="10">
        <f t="shared" si="31"/>
        <v>0</v>
      </c>
    </row>
    <row r="505" spans="1:45" x14ac:dyDescent="0.25">
      <c r="A505">
        <v>1</v>
      </c>
      <c r="B505" s="7">
        <v>43952</v>
      </c>
      <c r="C505" s="7">
        <v>44348</v>
      </c>
      <c r="D505">
        <v>135</v>
      </c>
      <c r="E505" s="7">
        <v>44348</v>
      </c>
      <c r="F505" s="13">
        <v>0</v>
      </c>
      <c r="G505" s="1">
        <v>0</v>
      </c>
      <c r="H505">
        <v>0.17399999999999999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t="s">
        <v>216</v>
      </c>
      <c r="W505" s="11" t="s">
        <v>145</v>
      </c>
      <c r="X505">
        <v>16</v>
      </c>
      <c r="Y505" t="s">
        <v>109</v>
      </c>
      <c r="Z505" t="s">
        <v>146</v>
      </c>
      <c r="AA505" s="1">
        <v>0</v>
      </c>
      <c r="AB505" s="1">
        <v>0</v>
      </c>
      <c r="AC505" t="s">
        <v>191</v>
      </c>
      <c r="AD505" s="1">
        <v>0</v>
      </c>
      <c r="AE505" s="1">
        <v>0</v>
      </c>
      <c r="AF505" s="1">
        <v>0</v>
      </c>
      <c r="AG505" s="1">
        <v>0</v>
      </c>
      <c r="AH505">
        <v>0</v>
      </c>
      <c r="AI505" s="1">
        <v>0</v>
      </c>
      <c r="AJ505" s="1">
        <v>0</v>
      </c>
      <c r="AK505" s="1">
        <v>0</v>
      </c>
      <c r="AL505" s="1">
        <v>0</v>
      </c>
      <c r="AM505" s="1">
        <v>0</v>
      </c>
      <c r="AN505" s="1">
        <v>0</v>
      </c>
      <c r="AO505" s="1">
        <v>0</v>
      </c>
      <c r="AP505" s="8">
        <f t="shared" si="28"/>
        <v>0</v>
      </c>
      <c r="AQ505" s="9">
        <f t="shared" si="29"/>
        <v>0</v>
      </c>
      <c r="AR505" s="3">
        <f t="shared" si="30"/>
        <v>0</v>
      </c>
      <c r="AS505" s="10">
        <f t="shared" si="31"/>
        <v>0</v>
      </c>
    </row>
    <row r="506" spans="1:45" x14ac:dyDescent="0.25">
      <c r="A506">
        <v>1</v>
      </c>
      <c r="B506" s="7">
        <v>43952</v>
      </c>
      <c r="C506" s="7">
        <v>44348</v>
      </c>
      <c r="D506">
        <v>140</v>
      </c>
      <c r="E506" s="7">
        <v>44197</v>
      </c>
      <c r="F506" s="13">
        <v>0</v>
      </c>
      <c r="G506" s="1">
        <v>0</v>
      </c>
      <c r="H506">
        <v>3.7999999999999999E-2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t="s">
        <v>217</v>
      </c>
      <c r="W506" s="11" t="s">
        <v>218</v>
      </c>
      <c r="X506">
        <v>16</v>
      </c>
      <c r="Y506" t="s">
        <v>109</v>
      </c>
      <c r="Z506" t="s">
        <v>219</v>
      </c>
      <c r="AA506" s="1">
        <v>0</v>
      </c>
      <c r="AB506" s="1">
        <v>0</v>
      </c>
      <c r="AC506" t="s">
        <v>191</v>
      </c>
      <c r="AD506" s="1">
        <v>0</v>
      </c>
      <c r="AE506" s="1">
        <v>0</v>
      </c>
      <c r="AF506" s="1">
        <v>0</v>
      </c>
      <c r="AG506" s="1">
        <v>0</v>
      </c>
      <c r="AH506">
        <v>0</v>
      </c>
      <c r="AI506" s="1">
        <v>0</v>
      </c>
      <c r="AJ506" s="1">
        <v>0</v>
      </c>
      <c r="AK506" s="1">
        <v>0</v>
      </c>
      <c r="AL506" s="1">
        <v>0</v>
      </c>
      <c r="AM506" s="1">
        <v>0</v>
      </c>
      <c r="AN506" s="1">
        <v>0</v>
      </c>
      <c r="AO506" s="1">
        <v>0</v>
      </c>
      <c r="AP506" s="8">
        <f t="shared" si="28"/>
        <v>0</v>
      </c>
      <c r="AQ506" s="9">
        <f t="shared" si="29"/>
        <v>0</v>
      </c>
      <c r="AR506" s="3">
        <f t="shared" si="30"/>
        <v>0</v>
      </c>
      <c r="AS506" s="10">
        <f t="shared" si="31"/>
        <v>0</v>
      </c>
    </row>
    <row r="507" spans="1:45" x14ac:dyDescent="0.25">
      <c r="A507">
        <v>1</v>
      </c>
      <c r="B507" s="7">
        <v>43952</v>
      </c>
      <c r="C507" s="7">
        <v>44348</v>
      </c>
      <c r="D507">
        <v>140</v>
      </c>
      <c r="E507" s="7">
        <v>44228</v>
      </c>
      <c r="F507" s="13">
        <v>0</v>
      </c>
      <c r="G507" s="1">
        <v>0</v>
      </c>
      <c r="H507">
        <v>3.7999999999999999E-2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t="s">
        <v>217</v>
      </c>
      <c r="W507" s="11" t="s">
        <v>218</v>
      </c>
      <c r="X507">
        <v>16</v>
      </c>
      <c r="Y507" t="s">
        <v>109</v>
      </c>
      <c r="Z507" t="s">
        <v>219</v>
      </c>
      <c r="AA507" s="1">
        <v>0</v>
      </c>
      <c r="AB507" s="1">
        <v>0</v>
      </c>
      <c r="AC507" t="s">
        <v>191</v>
      </c>
      <c r="AD507" s="1">
        <v>0</v>
      </c>
      <c r="AE507" s="1">
        <v>0</v>
      </c>
      <c r="AF507" s="1">
        <v>0</v>
      </c>
      <c r="AG507" s="1">
        <v>0</v>
      </c>
      <c r="AH507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0</v>
      </c>
      <c r="AN507" s="1">
        <v>0</v>
      </c>
      <c r="AO507" s="1">
        <v>0</v>
      </c>
      <c r="AP507" s="8">
        <f t="shared" si="28"/>
        <v>0</v>
      </c>
      <c r="AQ507" s="9">
        <f t="shared" si="29"/>
        <v>0</v>
      </c>
      <c r="AR507" s="3">
        <f t="shared" si="30"/>
        <v>0</v>
      </c>
      <c r="AS507" s="10">
        <f t="shared" si="31"/>
        <v>0</v>
      </c>
    </row>
    <row r="508" spans="1:45" x14ac:dyDescent="0.25">
      <c r="A508">
        <v>1</v>
      </c>
      <c r="B508" s="7">
        <v>43952</v>
      </c>
      <c r="C508" s="7">
        <v>44348</v>
      </c>
      <c r="D508">
        <v>140</v>
      </c>
      <c r="E508" s="7">
        <v>44256</v>
      </c>
      <c r="F508" s="13">
        <v>0</v>
      </c>
      <c r="G508" s="1">
        <v>0</v>
      </c>
      <c r="H508">
        <v>3.7999999999999999E-2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t="s">
        <v>217</v>
      </c>
      <c r="W508" s="11" t="s">
        <v>218</v>
      </c>
      <c r="X508">
        <v>16</v>
      </c>
      <c r="Y508" t="s">
        <v>109</v>
      </c>
      <c r="Z508" t="s">
        <v>219</v>
      </c>
      <c r="AA508" s="1">
        <v>0</v>
      </c>
      <c r="AB508" s="1">
        <v>0</v>
      </c>
      <c r="AC508" t="s">
        <v>191</v>
      </c>
      <c r="AD508" s="1">
        <v>0</v>
      </c>
      <c r="AE508" s="1">
        <v>0</v>
      </c>
      <c r="AF508" s="1">
        <v>0</v>
      </c>
      <c r="AG508" s="1">
        <v>0</v>
      </c>
      <c r="AH508">
        <v>0</v>
      </c>
      <c r="AI508" s="1">
        <v>0</v>
      </c>
      <c r="AJ508" s="1">
        <v>0</v>
      </c>
      <c r="AK508" s="1">
        <v>0</v>
      </c>
      <c r="AL508" s="1">
        <v>0</v>
      </c>
      <c r="AM508" s="1">
        <v>0</v>
      </c>
      <c r="AN508" s="1">
        <v>0</v>
      </c>
      <c r="AO508" s="1">
        <v>0</v>
      </c>
      <c r="AP508" s="8">
        <f t="shared" si="28"/>
        <v>0</v>
      </c>
      <c r="AQ508" s="9">
        <f t="shared" si="29"/>
        <v>0</v>
      </c>
      <c r="AR508" s="3">
        <f t="shared" si="30"/>
        <v>0</v>
      </c>
      <c r="AS508" s="10">
        <f t="shared" si="31"/>
        <v>0</v>
      </c>
    </row>
    <row r="509" spans="1:45" x14ac:dyDescent="0.25">
      <c r="A509">
        <v>1</v>
      </c>
      <c r="B509" s="7">
        <v>43952</v>
      </c>
      <c r="C509" s="7">
        <v>44348</v>
      </c>
      <c r="D509">
        <v>140</v>
      </c>
      <c r="E509" s="7">
        <v>44287</v>
      </c>
      <c r="F509" s="13">
        <v>0</v>
      </c>
      <c r="G509" s="1">
        <v>0</v>
      </c>
      <c r="H509">
        <v>3.7999999999999999E-2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t="s">
        <v>217</v>
      </c>
      <c r="W509" s="11" t="s">
        <v>218</v>
      </c>
      <c r="X509">
        <v>16</v>
      </c>
      <c r="Y509" t="s">
        <v>109</v>
      </c>
      <c r="Z509" t="s">
        <v>219</v>
      </c>
      <c r="AA509" s="1">
        <v>0</v>
      </c>
      <c r="AB509" s="1">
        <v>0</v>
      </c>
      <c r="AC509" t="s">
        <v>191</v>
      </c>
      <c r="AD509" s="1">
        <v>0</v>
      </c>
      <c r="AE509" s="1">
        <v>0</v>
      </c>
      <c r="AF509" s="1">
        <v>0</v>
      </c>
      <c r="AG509" s="1">
        <v>0</v>
      </c>
      <c r="AH509">
        <v>0</v>
      </c>
      <c r="AI509" s="1">
        <v>0</v>
      </c>
      <c r="AJ509" s="1">
        <v>0</v>
      </c>
      <c r="AK509" s="1">
        <v>0</v>
      </c>
      <c r="AL509" s="1">
        <v>0</v>
      </c>
      <c r="AM509" s="1">
        <v>0</v>
      </c>
      <c r="AN509" s="1">
        <v>0</v>
      </c>
      <c r="AO509" s="1">
        <v>0</v>
      </c>
      <c r="AP509" s="8">
        <f t="shared" si="28"/>
        <v>0</v>
      </c>
      <c r="AQ509" s="9">
        <f t="shared" si="29"/>
        <v>0</v>
      </c>
      <c r="AR509" s="3">
        <f t="shared" si="30"/>
        <v>0</v>
      </c>
      <c r="AS509" s="10">
        <f t="shared" si="31"/>
        <v>0</v>
      </c>
    </row>
    <row r="510" spans="1:45" x14ac:dyDescent="0.25">
      <c r="A510">
        <v>1</v>
      </c>
      <c r="B510" s="7">
        <v>43952</v>
      </c>
      <c r="C510" s="7">
        <v>44348</v>
      </c>
      <c r="D510">
        <v>140</v>
      </c>
      <c r="E510" s="7">
        <v>44317</v>
      </c>
      <c r="F510" s="13">
        <v>0</v>
      </c>
      <c r="G510" s="1">
        <v>0</v>
      </c>
      <c r="H510">
        <v>3.7999999999999999E-2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t="s">
        <v>217</v>
      </c>
      <c r="W510" s="11" t="s">
        <v>218</v>
      </c>
      <c r="X510">
        <v>16</v>
      </c>
      <c r="Y510" t="s">
        <v>109</v>
      </c>
      <c r="Z510" t="s">
        <v>219</v>
      </c>
      <c r="AA510" s="1">
        <v>0</v>
      </c>
      <c r="AB510" s="1">
        <v>0</v>
      </c>
      <c r="AC510" t="s">
        <v>191</v>
      </c>
      <c r="AD510" s="1">
        <v>0</v>
      </c>
      <c r="AE510" s="1">
        <v>0</v>
      </c>
      <c r="AF510" s="1">
        <v>0</v>
      </c>
      <c r="AG510" s="1">
        <v>0</v>
      </c>
      <c r="AH510">
        <v>0</v>
      </c>
      <c r="AI510" s="1">
        <v>0</v>
      </c>
      <c r="AJ510" s="1">
        <v>0</v>
      </c>
      <c r="AK510" s="1">
        <v>0</v>
      </c>
      <c r="AL510" s="1">
        <v>0</v>
      </c>
      <c r="AM510" s="1">
        <v>0</v>
      </c>
      <c r="AN510" s="1">
        <v>0</v>
      </c>
      <c r="AO510" s="1">
        <v>0</v>
      </c>
      <c r="AP510" s="8">
        <f t="shared" si="28"/>
        <v>0</v>
      </c>
      <c r="AQ510" s="9">
        <f t="shared" si="29"/>
        <v>0</v>
      </c>
      <c r="AR510" s="3">
        <f t="shared" si="30"/>
        <v>0</v>
      </c>
      <c r="AS510" s="10">
        <f t="shared" si="31"/>
        <v>0</v>
      </c>
    </row>
    <row r="511" spans="1:45" x14ac:dyDescent="0.25">
      <c r="A511">
        <v>1</v>
      </c>
      <c r="B511" s="7">
        <v>43952</v>
      </c>
      <c r="C511" s="7">
        <v>44348</v>
      </c>
      <c r="D511">
        <v>140</v>
      </c>
      <c r="E511" s="7">
        <v>44348</v>
      </c>
      <c r="F511" s="13">
        <v>0</v>
      </c>
      <c r="G511" s="1">
        <v>0</v>
      </c>
      <c r="H511">
        <v>3.7999999999999999E-2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t="s">
        <v>217</v>
      </c>
      <c r="W511" s="11" t="s">
        <v>218</v>
      </c>
      <c r="X511">
        <v>16</v>
      </c>
      <c r="Y511" t="s">
        <v>109</v>
      </c>
      <c r="Z511" t="s">
        <v>219</v>
      </c>
      <c r="AA511" s="1">
        <v>0</v>
      </c>
      <c r="AB511" s="1">
        <v>0</v>
      </c>
      <c r="AC511" t="s">
        <v>191</v>
      </c>
      <c r="AD511" s="1">
        <v>0</v>
      </c>
      <c r="AE511" s="1">
        <v>0</v>
      </c>
      <c r="AF511" s="1">
        <v>0</v>
      </c>
      <c r="AG511" s="1">
        <v>0</v>
      </c>
      <c r="AH511">
        <v>0</v>
      </c>
      <c r="AI511" s="1">
        <v>0</v>
      </c>
      <c r="AJ511" s="1">
        <v>0</v>
      </c>
      <c r="AK511" s="1">
        <v>0</v>
      </c>
      <c r="AL511" s="1">
        <v>0</v>
      </c>
      <c r="AM511" s="1">
        <v>0</v>
      </c>
      <c r="AN511" s="1">
        <v>0</v>
      </c>
      <c r="AO511" s="1">
        <v>0</v>
      </c>
      <c r="AP511" s="8">
        <f t="shared" si="28"/>
        <v>0</v>
      </c>
      <c r="AQ511" s="9">
        <f t="shared" si="29"/>
        <v>0</v>
      </c>
      <c r="AR511" s="3">
        <f t="shared" si="30"/>
        <v>0</v>
      </c>
      <c r="AS511" s="10">
        <f t="shared" si="31"/>
        <v>0</v>
      </c>
    </row>
    <row r="512" spans="1:45" x14ac:dyDescent="0.25">
      <c r="A512">
        <v>1</v>
      </c>
      <c r="B512" s="7">
        <v>43952</v>
      </c>
      <c r="C512" s="7">
        <v>44348</v>
      </c>
      <c r="D512">
        <v>141</v>
      </c>
      <c r="E512" s="7">
        <v>44197</v>
      </c>
      <c r="F512" s="13">
        <v>13438.12</v>
      </c>
      <c r="G512" s="1">
        <v>13438.12</v>
      </c>
      <c r="H512">
        <v>6.6666699999999995E-2</v>
      </c>
      <c r="I512" s="1">
        <v>74.66</v>
      </c>
      <c r="J512" s="1">
        <v>8515.5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56.83</v>
      </c>
      <c r="U512" s="1">
        <v>0</v>
      </c>
      <c r="V512" t="s">
        <v>220</v>
      </c>
      <c r="W512" s="11" t="s">
        <v>148</v>
      </c>
      <c r="X512">
        <v>16</v>
      </c>
      <c r="Y512" t="s">
        <v>109</v>
      </c>
      <c r="Z512" t="s">
        <v>149</v>
      </c>
      <c r="AA512" s="1">
        <v>0</v>
      </c>
      <c r="AB512" s="1">
        <v>0</v>
      </c>
      <c r="AC512" t="s">
        <v>191</v>
      </c>
      <c r="AD512" s="1">
        <v>0</v>
      </c>
      <c r="AE512" s="1">
        <v>0</v>
      </c>
      <c r="AF512" s="1">
        <v>0</v>
      </c>
      <c r="AG512" s="1">
        <v>13438.12</v>
      </c>
      <c r="AH512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0</v>
      </c>
      <c r="AO512" s="1">
        <v>74.66</v>
      </c>
      <c r="AP512" s="8">
        <f t="shared" si="28"/>
        <v>131.49</v>
      </c>
      <c r="AQ512" s="9">
        <f t="shared" si="29"/>
        <v>0</v>
      </c>
      <c r="AR512" s="3">
        <f t="shared" si="30"/>
        <v>8515.5</v>
      </c>
      <c r="AS512" s="10">
        <f t="shared" si="31"/>
        <v>131.49</v>
      </c>
    </row>
    <row r="513" spans="1:45" x14ac:dyDescent="0.25">
      <c r="A513">
        <v>1</v>
      </c>
      <c r="B513" s="7">
        <v>43952</v>
      </c>
      <c r="C513" s="7">
        <v>44348</v>
      </c>
      <c r="D513">
        <v>141</v>
      </c>
      <c r="E513" s="7">
        <v>44228</v>
      </c>
      <c r="F513" s="13">
        <v>13438.12</v>
      </c>
      <c r="G513" s="1">
        <v>13438.12</v>
      </c>
      <c r="H513">
        <v>6.6666699999999995E-2</v>
      </c>
      <c r="I513" s="1">
        <v>74.66</v>
      </c>
      <c r="J513" s="1">
        <v>8646.99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56.83</v>
      </c>
      <c r="U513" s="1">
        <v>0</v>
      </c>
      <c r="V513" t="s">
        <v>220</v>
      </c>
      <c r="W513" s="11" t="s">
        <v>148</v>
      </c>
      <c r="X513">
        <v>16</v>
      </c>
      <c r="Y513" t="s">
        <v>109</v>
      </c>
      <c r="Z513" t="s">
        <v>149</v>
      </c>
      <c r="AA513" s="1">
        <v>0</v>
      </c>
      <c r="AB513" s="1">
        <v>0</v>
      </c>
      <c r="AC513" t="s">
        <v>191</v>
      </c>
      <c r="AD513" s="1">
        <v>0</v>
      </c>
      <c r="AE513" s="1">
        <v>0</v>
      </c>
      <c r="AF513" s="1">
        <v>0</v>
      </c>
      <c r="AG513" s="1">
        <v>13438.12</v>
      </c>
      <c r="AH513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0</v>
      </c>
      <c r="AN513" s="1">
        <v>0</v>
      </c>
      <c r="AO513" s="1">
        <v>74.66</v>
      </c>
      <c r="AP513" s="8">
        <f t="shared" si="28"/>
        <v>131.49</v>
      </c>
      <c r="AQ513" s="9">
        <f t="shared" si="29"/>
        <v>0</v>
      </c>
      <c r="AR513" s="3">
        <f t="shared" si="30"/>
        <v>8646.99</v>
      </c>
      <c r="AS513" s="10">
        <f t="shared" si="31"/>
        <v>131.49</v>
      </c>
    </row>
    <row r="514" spans="1:45" x14ac:dyDescent="0.25">
      <c r="A514">
        <v>1</v>
      </c>
      <c r="B514" s="7">
        <v>43952</v>
      </c>
      <c r="C514" s="7">
        <v>44348</v>
      </c>
      <c r="D514">
        <v>141</v>
      </c>
      <c r="E514" s="7">
        <v>44256</v>
      </c>
      <c r="F514" s="13">
        <v>13438.12</v>
      </c>
      <c r="G514" s="1">
        <v>13438.12</v>
      </c>
      <c r="H514">
        <v>6.6666699999999995E-2</v>
      </c>
      <c r="I514" s="1">
        <v>74.66</v>
      </c>
      <c r="J514" s="1">
        <v>8778.48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56.83</v>
      </c>
      <c r="U514" s="1">
        <v>0</v>
      </c>
      <c r="V514" t="s">
        <v>220</v>
      </c>
      <c r="W514" s="11" t="s">
        <v>148</v>
      </c>
      <c r="X514">
        <v>16</v>
      </c>
      <c r="Y514" t="s">
        <v>109</v>
      </c>
      <c r="Z514" t="s">
        <v>149</v>
      </c>
      <c r="AA514" s="1">
        <v>0</v>
      </c>
      <c r="AB514" s="1">
        <v>0</v>
      </c>
      <c r="AC514" t="s">
        <v>191</v>
      </c>
      <c r="AD514" s="1">
        <v>0</v>
      </c>
      <c r="AE514" s="1">
        <v>0</v>
      </c>
      <c r="AF514" s="1">
        <v>0</v>
      </c>
      <c r="AG514" s="1">
        <v>13438.12</v>
      </c>
      <c r="AH514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0</v>
      </c>
      <c r="AO514" s="1">
        <v>74.66</v>
      </c>
      <c r="AP514" s="8">
        <f t="shared" ref="AP514:AP577" si="32">I514+K514+M514+T514</f>
        <v>131.49</v>
      </c>
      <c r="AQ514" s="9">
        <f t="shared" ref="AQ514:AQ577" si="33">AD514+AL514</f>
        <v>0</v>
      </c>
      <c r="AR514" s="3">
        <f t="shared" ref="AR514:AR577" si="34">AE514+J514</f>
        <v>8778.48</v>
      </c>
      <c r="AS514" s="10">
        <f t="shared" ref="AS514:AS577" si="35">I514+K514+M514+T514+AD514+AL514</f>
        <v>131.49</v>
      </c>
    </row>
    <row r="515" spans="1:45" x14ac:dyDescent="0.25">
      <c r="A515">
        <v>1</v>
      </c>
      <c r="B515" s="7">
        <v>43952</v>
      </c>
      <c r="C515" s="7">
        <v>44348</v>
      </c>
      <c r="D515">
        <v>141</v>
      </c>
      <c r="E515" s="7">
        <v>44287</v>
      </c>
      <c r="F515" s="13">
        <v>13438.12</v>
      </c>
      <c r="G515" s="1">
        <v>13438.12</v>
      </c>
      <c r="H515">
        <v>6.6666699999999995E-2</v>
      </c>
      <c r="I515" s="1">
        <v>74.66</v>
      </c>
      <c r="J515" s="1">
        <v>8909.9699999999993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56.83</v>
      </c>
      <c r="U515" s="1">
        <v>0</v>
      </c>
      <c r="V515" t="s">
        <v>220</v>
      </c>
      <c r="W515" s="11" t="s">
        <v>148</v>
      </c>
      <c r="X515">
        <v>16</v>
      </c>
      <c r="Y515" t="s">
        <v>109</v>
      </c>
      <c r="Z515" t="s">
        <v>149</v>
      </c>
      <c r="AA515" s="1">
        <v>0</v>
      </c>
      <c r="AB515" s="1">
        <v>0</v>
      </c>
      <c r="AC515" t="s">
        <v>191</v>
      </c>
      <c r="AD515" s="1">
        <v>0</v>
      </c>
      <c r="AE515" s="1">
        <v>0</v>
      </c>
      <c r="AF515" s="1">
        <v>0</v>
      </c>
      <c r="AG515" s="1">
        <v>13438.12</v>
      </c>
      <c r="AH515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0</v>
      </c>
      <c r="AO515" s="1">
        <v>74.66</v>
      </c>
      <c r="AP515" s="8">
        <f t="shared" si="32"/>
        <v>131.49</v>
      </c>
      <c r="AQ515" s="9">
        <f t="shared" si="33"/>
        <v>0</v>
      </c>
      <c r="AR515" s="3">
        <f t="shared" si="34"/>
        <v>8909.9699999999993</v>
      </c>
      <c r="AS515" s="10">
        <f t="shared" si="35"/>
        <v>131.49</v>
      </c>
    </row>
    <row r="516" spans="1:45" x14ac:dyDescent="0.25">
      <c r="A516">
        <v>1</v>
      </c>
      <c r="B516" s="7">
        <v>43952</v>
      </c>
      <c r="C516" s="7">
        <v>44348</v>
      </c>
      <c r="D516">
        <v>141</v>
      </c>
      <c r="E516" s="7">
        <v>44317</v>
      </c>
      <c r="F516" s="13">
        <v>13438.12</v>
      </c>
      <c r="G516" s="1">
        <v>13438.12</v>
      </c>
      <c r="H516">
        <v>6.6666699999999995E-2</v>
      </c>
      <c r="I516" s="1">
        <v>74.66</v>
      </c>
      <c r="J516" s="1">
        <v>9041.4599999999991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56.83</v>
      </c>
      <c r="U516" s="1">
        <v>0</v>
      </c>
      <c r="V516" t="s">
        <v>220</v>
      </c>
      <c r="W516" s="11" t="s">
        <v>148</v>
      </c>
      <c r="X516">
        <v>16</v>
      </c>
      <c r="Y516" t="s">
        <v>109</v>
      </c>
      <c r="Z516" t="s">
        <v>149</v>
      </c>
      <c r="AA516" s="1">
        <v>0</v>
      </c>
      <c r="AB516" s="1">
        <v>0</v>
      </c>
      <c r="AC516" t="s">
        <v>191</v>
      </c>
      <c r="AD516" s="1">
        <v>0</v>
      </c>
      <c r="AE516" s="1">
        <v>0</v>
      </c>
      <c r="AF516" s="1">
        <v>0</v>
      </c>
      <c r="AG516" s="1">
        <v>13438.12</v>
      </c>
      <c r="AH516">
        <v>0</v>
      </c>
      <c r="AI516" s="1">
        <v>0</v>
      </c>
      <c r="AJ516" s="1">
        <v>0</v>
      </c>
      <c r="AK516" s="1">
        <v>0</v>
      </c>
      <c r="AL516" s="1">
        <v>0</v>
      </c>
      <c r="AM516" s="1">
        <v>0</v>
      </c>
      <c r="AN516" s="1">
        <v>0</v>
      </c>
      <c r="AO516" s="1">
        <v>74.66</v>
      </c>
      <c r="AP516" s="8">
        <f t="shared" si="32"/>
        <v>131.49</v>
      </c>
      <c r="AQ516" s="9">
        <f t="shared" si="33"/>
        <v>0</v>
      </c>
      <c r="AR516" s="3">
        <f t="shared" si="34"/>
        <v>9041.4599999999991</v>
      </c>
      <c r="AS516" s="10">
        <f t="shared" si="35"/>
        <v>131.49</v>
      </c>
    </row>
    <row r="517" spans="1:45" x14ac:dyDescent="0.25">
      <c r="A517">
        <v>1</v>
      </c>
      <c r="B517" s="7">
        <v>43952</v>
      </c>
      <c r="C517" s="7">
        <v>44348</v>
      </c>
      <c r="D517">
        <v>141</v>
      </c>
      <c r="E517" s="7">
        <v>44348</v>
      </c>
      <c r="F517" s="13">
        <v>13438.12</v>
      </c>
      <c r="G517" s="1">
        <v>13438.12</v>
      </c>
      <c r="H517">
        <v>6.6666699999999995E-2</v>
      </c>
      <c r="I517" s="1">
        <v>74.66</v>
      </c>
      <c r="J517" s="1">
        <v>9172.9500000000007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56.83</v>
      </c>
      <c r="U517" s="1">
        <v>0</v>
      </c>
      <c r="V517" t="s">
        <v>220</v>
      </c>
      <c r="W517" s="11" t="s">
        <v>148</v>
      </c>
      <c r="X517">
        <v>16</v>
      </c>
      <c r="Y517" t="s">
        <v>109</v>
      </c>
      <c r="Z517" t="s">
        <v>149</v>
      </c>
      <c r="AA517" s="1">
        <v>0</v>
      </c>
      <c r="AB517" s="1">
        <v>0</v>
      </c>
      <c r="AC517" t="s">
        <v>191</v>
      </c>
      <c r="AD517" s="1">
        <v>0</v>
      </c>
      <c r="AE517" s="1">
        <v>0</v>
      </c>
      <c r="AF517" s="1">
        <v>0</v>
      </c>
      <c r="AG517" s="1">
        <v>13438.12</v>
      </c>
      <c r="AH517">
        <v>0</v>
      </c>
      <c r="AI517" s="1">
        <v>0</v>
      </c>
      <c r="AJ517" s="1">
        <v>0</v>
      </c>
      <c r="AK517" s="1">
        <v>0</v>
      </c>
      <c r="AL517" s="1">
        <v>0</v>
      </c>
      <c r="AM517" s="1">
        <v>0</v>
      </c>
      <c r="AN517" s="1">
        <v>0</v>
      </c>
      <c r="AO517" s="1">
        <v>74.66</v>
      </c>
      <c r="AP517" s="8">
        <f t="shared" si="32"/>
        <v>131.49</v>
      </c>
      <c r="AQ517" s="9">
        <f t="shared" si="33"/>
        <v>0</v>
      </c>
      <c r="AR517" s="3">
        <f t="shared" si="34"/>
        <v>9172.9500000000007</v>
      </c>
      <c r="AS517" s="10">
        <f t="shared" si="35"/>
        <v>131.49</v>
      </c>
    </row>
    <row r="518" spans="1:45" x14ac:dyDescent="0.25">
      <c r="A518">
        <v>1</v>
      </c>
      <c r="B518" s="7">
        <v>43952</v>
      </c>
      <c r="C518" s="7">
        <v>44348</v>
      </c>
      <c r="D518">
        <v>142</v>
      </c>
      <c r="E518" s="7">
        <v>44197</v>
      </c>
      <c r="F518" s="13">
        <v>58312.73</v>
      </c>
      <c r="G518" s="1">
        <v>58312.73</v>
      </c>
      <c r="H518">
        <v>5.0999999999999997E-2</v>
      </c>
      <c r="I518" s="1">
        <v>247.83</v>
      </c>
      <c r="J518" s="1">
        <v>21924.89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t="s">
        <v>221</v>
      </c>
      <c r="W518" s="11" t="s">
        <v>151</v>
      </c>
      <c r="X518">
        <v>16</v>
      </c>
      <c r="Y518" t="s">
        <v>109</v>
      </c>
      <c r="Z518" t="s">
        <v>152</v>
      </c>
      <c r="AA518" s="1">
        <v>0</v>
      </c>
      <c r="AB518" s="1">
        <v>0</v>
      </c>
      <c r="AC518" t="s">
        <v>191</v>
      </c>
      <c r="AD518" s="1">
        <v>0</v>
      </c>
      <c r="AE518" s="1">
        <v>0</v>
      </c>
      <c r="AF518" s="1">
        <v>0</v>
      </c>
      <c r="AG518" s="1">
        <v>58312.73</v>
      </c>
      <c r="AH518">
        <v>0</v>
      </c>
      <c r="AI518" s="1">
        <v>0</v>
      </c>
      <c r="AJ518" s="1">
        <v>0</v>
      </c>
      <c r="AK518" s="1">
        <v>0</v>
      </c>
      <c r="AL518" s="1">
        <v>0</v>
      </c>
      <c r="AM518" s="1">
        <v>0</v>
      </c>
      <c r="AN518" s="1">
        <v>0</v>
      </c>
      <c r="AO518" s="1">
        <v>247.83</v>
      </c>
      <c r="AP518" s="8">
        <f t="shared" si="32"/>
        <v>247.83</v>
      </c>
      <c r="AQ518" s="9">
        <f t="shared" si="33"/>
        <v>0</v>
      </c>
      <c r="AR518" s="3">
        <f t="shared" si="34"/>
        <v>21924.89</v>
      </c>
      <c r="AS518" s="10">
        <f t="shared" si="35"/>
        <v>247.83</v>
      </c>
    </row>
    <row r="519" spans="1:45" x14ac:dyDescent="0.25">
      <c r="A519">
        <v>1</v>
      </c>
      <c r="B519" s="7">
        <v>43952</v>
      </c>
      <c r="C519" s="7">
        <v>44348</v>
      </c>
      <c r="D519">
        <v>142</v>
      </c>
      <c r="E519" s="7">
        <v>44228</v>
      </c>
      <c r="F519" s="13">
        <v>58312.73</v>
      </c>
      <c r="G519" s="1">
        <v>58312.73</v>
      </c>
      <c r="H519">
        <v>5.0999999999999997E-2</v>
      </c>
      <c r="I519" s="1">
        <v>247.83</v>
      </c>
      <c r="J519" s="1">
        <v>22172.720000000001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t="s">
        <v>221</v>
      </c>
      <c r="W519" s="11" t="s">
        <v>151</v>
      </c>
      <c r="X519">
        <v>16</v>
      </c>
      <c r="Y519" t="s">
        <v>109</v>
      </c>
      <c r="Z519" t="s">
        <v>152</v>
      </c>
      <c r="AA519" s="1">
        <v>0</v>
      </c>
      <c r="AB519" s="1">
        <v>0</v>
      </c>
      <c r="AC519" t="s">
        <v>191</v>
      </c>
      <c r="AD519" s="1">
        <v>0</v>
      </c>
      <c r="AE519" s="1">
        <v>0</v>
      </c>
      <c r="AF519" s="1">
        <v>0</v>
      </c>
      <c r="AG519" s="1">
        <v>58312.73</v>
      </c>
      <c r="AH519">
        <v>0</v>
      </c>
      <c r="AI519" s="1">
        <v>0</v>
      </c>
      <c r="AJ519" s="1">
        <v>0</v>
      </c>
      <c r="AK519" s="1">
        <v>0</v>
      </c>
      <c r="AL519" s="1">
        <v>0</v>
      </c>
      <c r="AM519" s="1">
        <v>0</v>
      </c>
      <c r="AN519" s="1">
        <v>0</v>
      </c>
      <c r="AO519" s="1">
        <v>247.83</v>
      </c>
      <c r="AP519" s="8">
        <f t="shared" si="32"/>
        <v>247.83</v>
      </c>
      <c r="AQ519" s="9">
        <f t="shared" si="33"/>
        <v>0</v>
      </c>
      <c r="AR519" s="3">
        <f t="shared" si="34"/>
        <v>22172.720000000001</v>
      </c>
      <c r="AS519" s="10">
        <f t="shared" si="35"/>
        <v>247.83</v>
      </c>
    </row>
    <row r="520" spans="1:45" x14ac:dyDescent="0.25">
      <c r="A520">
        <v>1</v>
      </c>
      <c r="B520" s="7">
        <v>43952</v>
      </c>
      <c r="C520" s="7">
        <v>44348</v>
      </c>
      <c r="D520">
        <v>142</v>
      </c>
      <c r="E520" s="7">
        <v>44256</v>
      </c>
      <c r="F520" s="13">
        <v>58312.73</v>
      </c>
      <c r="G520" s="1">
        <v>58312.73</v>
      </c>
      <c r="H520">
        <v>5.0999999999999997E-2</v>
      </c>
      <c r="I520" s="1">
        <v>247.83</v>
      </c>
      <c r="J520" s="1">
        <v>22420.55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t="s">
        <v>221</v>
      </c>
      <c r="W520" s="11" t="s">
        <v>151</v>
      </c>
      <c r="X520">
        <v>16</v>
      </c>
      <c r="Y520" t="s">
        <v>109</v>
      </c>
      <c r="Z520" t="s">
        <v>152</v>
      </c>
      <c r="AA520" s="1">
        <v>0</v>
      </c>
      <c r="AB520" s="1">
        <v>0</v>
      </c>
      <c r="AC520" t="s">
        <v>191</v>
      </c>
      <c r="AD520" s="1">
        <v>0</v>
      </c>
      <c r="AE520" s="1">
        <v>0</v>
      </c>
      <c r="AF520" s="1">
        <v>0</v>
      </c>
      <c r="AG520" s="1">
        <v>58312.73</v>
      </c>
      <c r="AH520">
        <v>0</v>
      </c>
      <c r="AI520" s="1">
        <v>0</v>
      </c>
      <c r="AJ520" s="1">
        <v>0</v>
      </c>
      <c r="AK520" s="1">
        <v>0</v>
      </c>
      <c r="AL520" s="1">
        <v>0</v>
      </c>
      <c r="AM520" s="1">
        <v>0</v>
      </c>
      <c r="AN520" s="1">
        <v>0</v>
      </c>
      <c r="AO520" s="1">
        <v>247.83</v>
      </c>
      <c r="AP520" s="8">
        <f t="shared" si="32"/>
        <v>247.83</v>
      </c>
      <c r="AQ520" s="9">
        <f t="shared" si="33"/>
        <v>0</v>
      </c>
      <c r="AR520" s="3">
        <f t="shared" si="34"/>
        <v>22420.55</v>
      </c>
      <c r="AS520" s="10">
        <f t="shared" si="35"/>
        <v>247.83</v>
      </c>
    </row>
    <row r="521" spans="1:45" x14ac:dyDescent="0.25">
      <c r="A521">
        <v>1</v>
      </c>
      <c r="B521" s="7">
        <v>43952</v>
      </c>
      <c r="C521" s="7">
        <v>44348</v>
      </c>
      <c r="D521">
        <v>142</v>
      </c>
      <c r="E521" s="7">
        <v>44287</v>
      </c>
      <c r="F521" s="13">
        <v>58312.73</v>
      </c>
      <c r="G521" s="1">
        <v>58312.73</v>
      </c>
      <c r="H521">
        <v>5.0999999999999997E-2</v>
      </c>
      <c r="I521" s="1">
        <v>247.83</v>
      </c>
      <c r="J521" s="1">
        <v>22668.38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t="s">
        <v>221</v>
      </c>
      <c r="W521" s="11" t="s">
        <v>151</v>
      </c>
      <c r="X521">
        <v>16</v>
      </c>
      <c r="Y521" t="s">
        <v>109</v>
      </c>
      <c r="Z521" t="s">
        <v>152</v>
      </c>
      <c r="AA521" s="1">
        <v>0</v>
      </c>
      <c r="AB521" s="1">
        <v>0</v>
      </c>
      <c r="AC521" t="s">
        <v>191</v>
      </c>
      <c r="AD521" s="1">
        <v>0</v>
      </c>
      <c r="AE521" s="1">
        <v>0</v>
      </c>
      <c r="AF521" s="1">
        <v>0</v>
      </c>
      <c r="AG521" s="1">
        <v>58312.73</v>
      </c>
      <c r="AH521">
        <v>0</v>
      </c>
      <c r="AI521" s="1">
        <v>0</v>
      </c>
      <c r="AJ521" s="1">
        <v>0</v>
      </c>
      <c r="AK521" s="1">
        <v>0</v>
      </c>
      <c r="AL521" s="1">
        <v>0</v>
      </c>
      <c r="AM521" s="1">
        <v>0</v>
      </c>
      <c r="AN521" s="1">
        <v>0</v>
      </c>
      <c r="AO521" s="1">
        <v>247.83</v>
      </c>
      <c r="AP521" s="8">
        <f t="shared" si="32"/>
        <v>247.83</v>
      </c>
      <c r="AQ521" s="9">
        <f t="shared" si="33"/>
        <v>0</v>
      </c>
      <c r="AR521" s="3">
        <f t="shared" si="34"/>
        <v>22668.38</v>
      </c>
      <c r="AS521" s="10">
        <f t="shared" si="35"/>
        <v>247.83</v>
      </c>
    </row>
    <row r="522" spans="1:45" x14ac:dyDescent="0.25">
      <c r="A522">
        <v>1</v>
      </c>
      <c r="B522" s="7">
        <v>43952</v>
      </c>
      <c r="C522" s="7">
        <v>44348</v>
      </c>
      <c r="D522">
        <v>142</v>
      </c>
      <c r="E522" s="7">
        <v>44317</v>
      </c>
      <c r="F522" s="13">
        <v>58312.73</v>
      </c>
      <c r="G522" s="1">
        <v>58312.73</v>
      </c>
      <c r="H522">
        <v>5.0999999999999997E-2</v>
      </c>
      <c r="I522" s="1">
        <v>247.83</v>
      </c>
      <c r="J522" s="1">
        <v>22916.21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t="s">
        <v>221</v>
      </c>
      <c r="W522" s="11" t="s">
        <v>151</v>
      </c>
      <c r="X522">
        <v>16</v>
      </c>
      <c r="Y522" t="s">
        <v>109</v>
      </c>
      <c r="Z522" t="s">
        <v>152</v>
      </c>
      <c r="AA522" s="1">
        <v>0</v>
      </c>
      <c r="AB522" s="1">
        <v>0</v>
      </c>
      <c r="AC522" t="s">
        <v>191</v>
      </c>
      <c r="AD522" s="1">
        <v>0</v>
      </c>
      <c r="AE522" s="1">
        <v>0</v>
      </c>
      <c r="AF522" s="1">
        <v>0</v>
      </c>
      <c r="AG522" s="1">
        <v>58312.73</v>
      </c>
      <c r="AH522">
        <v>0</v>
      </c>
      <c r="AI522" s="1">
        <v>0</v>
      </c>
      <c r="AJ522" s="1">
        <v>0</v>
      </c>
      <c r="AK522" s="1">
        <v>0</v>
      </c>
      <c r="AL522" s="1">
        <v>0</v>
      </c>
      <c r="AM522" s="1">
        <v>0</v>
      </c>
      <c r="AN522" s="1">
        <v>0</v>
      </c>
      <c r="AO522" s="1">
        <v>247.83</v>
      </c>
      <c r="AP522" s="8">
        <f t="shared" si="32"/>
        <v>247.83</v>
      </c>
      <c r="AQ522" s="9">
        <f t="shared" si="33"/>
        <v>0</v>
      </c>
      <c r="AR522" s="3">
        <f t="shared" si="34"/>
        <v>22916.21</v>
      </c>
      <c r="AS522" s="10">
        <f t="shared" si="35"/>
        <v>247.83</v>
      </c>
    </row>
    <row r="523" spans="1:45" x14ac:dyDescent="0.25">
      <c r="A523">
        <v>1</v>
      </c>
      <c r="B523" s="7">
        <v>43952</v>
      </c>
      <c r="C523" s="7">
        <v>44348</v>
      </c>
      <c r="D523">
        <v>142</v>
      </c>
      <c r="E523" s="7">
        <v>44348</v>
      </c>
      <c r="F523" s="13">
        <v>58312.73</v>
      </c>
      <c r="G523" s="1">
        <v>58312.73</v>
      </c>
      <c r="H523">
        <v>5.0999999999999997E-2</v>
      </c>
      <c r="I523" s="1">
        <v>247.83</v>
      </c>
      <c r="J523" s="1">
        <v>23164.04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t="s">
        <v>221</v>
      </c>
      <c r="W523" s="11" t="s">
        <v>151</v>
      </c>
      <c r="X523">
        <v>16</v>
      </c>
      <c r="Y523" t="s">
        <v>109</v>
      </c>
      <c r="Z523" t="s">
        <v>152</v>
      </c>
      <c r="AA523" s="1">
        <v>0</v>
      </c>
      <c r="AB523" s="1">
        <v>0</v>
      </c>
      <c r="AC523" t="s">
        <v>191</v>
      </c>
      <c r="AD523" s="1">
        <v>0</v>
      </c>
      <c r="AE523" s="1">
        <v>0</v>
      </c>
      <c r="AF523" s="1">
        <v>0</v>
      </c>
      <c r="AG523" s="1">
        <v>58312.73</v>
      </c>
      <c r="AH523">
        <v>0</v>
      </c>
      <c r="AI523" s="1">
        <v>0</v>
      </c>
      <c r="AJ523" s="1">
        <v>0</v>
      </c>
      <c r="AK523" s="1">
        <v>0</v>
      </c>
      <c r="AL523" s="1">
        <v>0</v>
      </c>
      <c r="AM523" s="1">
        <v>0</v>
      </c>
      <c r="AN523" s="1">
        <v>0</v>
      </c>
      <c r="AO523" s="1">
        <v>247.83</v>
      </c>
      <c r="AP523" s="8">
        <f t="shared" si="32"/>
        <v>247.83</v>
      </c>
      <c r="AQ523" s="9">
        <f t="shared" si="33"/>
        <v>0</v>
      </c>
      <c r="AR523" s="3">
        <f t="shared" si="34"/>
        <v>23164.04</v>
      </c>
      <c r="AS523" s="10">
        <f t="shared" si="35"/>
        <v>247.83</v>
      </c>
    </row>
    <row r="524" spans="1:45" x14ac:dyDescent="0.25">
      <c r="A524">
        <v>1</v>
      </c>
      <c r="B524" s="7">
        <v>43952</v>
      </c>
      <c r="C524" s="7">
        <v>44348</v>
      </c>
      <c r="D524">
        <v>522</v>
      </c>
      <c r="E524" s="7">
        <v>44197</v>
      </c>
      <c r="F524" s="13">
        <v>13647.24</v>
      </c>
      <c r="G524" s="1">
        <v>13647.24</v>
      </c>
      <c r="H524">
        <v>5.8823529999999999E-2</v>
      </c>
      <c r="I524" s="1">
        <v>66.900000000000006</v>
      </c>
      <c r="J524" s="1">
        <v>13339.1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-87.5</v>
      </c>
      <c r="U524" s="1">
        <v>0</v>
      </c>
      <c r="V524" t="s">
        <v>222</v>
      </c>
      <c r="W524" s="11" t="s">
        <v>159</v>
      </c>
      <c r="X524">
        <v>16</v>
      </c>
      <c r="Y524" t="s">
        <v>109</v>
      </c>
      <c r="Z524" t="s">
        <v>160</v>
      </c>
      <c r="AA524" s="1">
        <v>0</v>
      </c>
      <c r="AB524" s="1">
        <v>0</v>
      </c>
      <c r="AC524" t="s">
        <v>191</v>
      </c>
      <c r="AD524" s="1">
        <v>0</v>
      </c>
      <c r="AE524" s="1">
        <v>0</v>
      </c>
      <c r="AF524" s="1">
        <v>0</v>
      </c>
      <c r="AG524" s="1">
        <v>13647.24</v>
      </c>
      <c r="AH524">
        <v>0</v>
      </c>
      <c r="AI524" s="1">
        <v>0</v>
      </c>
      <c r="AJ524" s="1">
        <v>0</v>
      </c>
      <c r="AK524" s="1">
        <v>0</v>
      </c>
      <c r="AL524" s="1">
        <v>0</v>
      </c>
      <c r="AM524" s="1">
        <v>0</v>
      </c>
      <c r="AN524" s="1">
        <v>0</v>
      </c>
      <c r="AO524" s="1">
        <v>66.900000000000006</v>
      </c>
      <c r="AP524" s="8">
        <f t="shared" si="32"/>
        <v>-20.599999999999994</v>
      </c>
      <c r="AQ524" s="9">
        <f t="shared" si="33"/>
        <v>0</v>
      </c>
      <c r="AR524" s="3">
        <f t="shared" si="34"/>
        <v>13339.1</v>
      </c>
      <c r="AS524" s="10">
        <f t="shared" si="35"/>
        <v>-20.599999999999994</v>
      </c>
    </row>
    <row r="525" spans="1:45" x14ac:dyDescent="0.25">
      <c r="A525">
        <v>1</v>
      </c>
      <c r="B525" s="7">
        <v>43952</v>
      </c>
      <c r="C525" s="7">
        <v>44348</v>
      </c>
      <c r="D525">
        <v>522</v>
      </c>
      <c r="E525" s="7">
        <v>44228</v>
      </c>
      <c r="F525" s="13">
        <v>13647.24</v>
      </c>
      <c r="G525" s="1">
        <v>13647.24</v>
      </c>
      <c r="H525">
        <v>5.8823529999999999E-2</v>
      </c>
      <c r="I525" s="1">
        <v>66.900000000000006</v>
      </c>
      <c r="J525" s="1">
        <v>13318.5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-87.5</v>
      </c>
      <c r="U525" s="1">
        <v>0</v>
      </c>
      <c r="V525" t="s">
        <v>222</v>
      </c>
      <c r="W525" s="11" t="s">
        <v>159</v>
      </c>
      <c r="X525">
        <v>16</v>
      </c>
      <c r="Y525" t="s">
        <v>109</v>
      </c>
      <c r="Z525" t="s">
        <v>160</v>
      </c>
      <c r="AA525" s="1">
        <v>0</v>
      </c>
      <c r="AB525" s="1">
        <v>0</v>
      </c>
      <c r="AC525" t="s">
        <v>191</v>
      </c>
      <c r="AD525" s="1">
        <v>0</v>
      </c>
      <c r="AE525" s="1">
        <v>0</v>
      </c>
      <c r="AF525" s="1">
        <v>0</v>
      </c>
      <c r="AG525" s="1">
        <v>13647.24</v>
      </c>
      <c r="AH525">
        <v>0</v>
      </c>
      <c r="AI525" s="1">
        <v>0</v>
      </c>
      <c r="AJ525" s="1">
        <v>0</v>
      </c>
      <c r="AK525" s="1">
        <v>0</v>
      </c>
      <c r="AL525" s="1">
        <v>0</v>
      </c>
      <c r="AM525" s="1">
        <v>0</v>
      </c>
      <c r="AN525" s="1">
        <v>0</v>
      </c>
      <c r="AO525" s="1">
        <v>66.900000000000006</v>
      </c>
      <c r="AP525" s="8">
        <f t="shared" si="32"/>
        <v>-20.599999999999994</v>
      </c>
      <c r="AQ525" s="9">
        <f t="shared" si="33"/>
        <v>0</v>
      </c>
      <c r="AR525" s="3">
        <f t="shared" si="34"/>
        <v>13318.5</v>
      </c>
      <c r="AS525" s="10">
        <f t="shared" si="35"/>
        <v>-20.599999999999994</v>
      </c>
    </row>
    <row r="526" spans="1:45" x14ac:dyDescent="0.25">
      <c r="A526">
        <v>1</v>
      </c>
      <c r="B526" s="7">
        <v>43952</v>
      </c>
      <c r="C526" s="7">
        <v>44348</v>
      </c>
      <c r="D526">
        <v>522</v>
      </c>
      <c r="E526" s="7">
        <v>44256</v>
      </c>
      <c r="F526" s="13">
        <v>13647.24</v>
      </c>
      <c r="G526" s="1">
        <v>13647.24</v>
      </c>
      <c r="H526">
        <v>5.8823529999999999E-2</v>
      </c>
      <c r="I526" s="1">
        <v>66.900000000000006</v>
      </c>
      <c r="J526" s="1">
        <v>13297.9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-87.5</v>
      </c>
      <c r="U526" s="1">
        <v>0</v>
      </c>
      <c r="V526" t="s">
        <v>222</v>
      </c>
      <c r="W526" s="11" t="s">
        <v>159</v>
      </c>
      <c r="X526">
        <v>16</v>
      </c>
      <c r="Y526" t="s">
        <v>109</v>
      </c>
      <c r="Z526" t="s">
        <v>160</v>
      </c>
      <c r="AA526" s="1">
        <v>0</v>
      </c>
      <c r="AB526" s="1">
        <v>0</v>
      </c>
      <c r="AC526" t="s">
        <v>191</v>
      </c>
      <c r="AD526" s="1">
        <v>0</v>
      </c>
      <c r="AE526" s="1">
        <v>0</v>
      </c>
      <c r="AF526" s="1">
        <v>0</v>
      </c>
      <c r="AG526" s="1">
        <v>13647.24</v>
      </c>
      <c r="AH526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0</v>
      </c>
      <c r="AN526" s="1">
        <v>0</v>
      </c>
      <c r="AO526" s="1">
        <v>66.900000000000006</v>
      </c>
      <c r="AP526" s="8">
        <f t="shared" si="32"/>
        <v>-20.599999999999994</v>
      </c>
      <c r="AQ526" s="9">
        <f t="shared" si="33"/>
        <v>0</v>
      </c>
      <c r="AR526" s="3">
        <f t="shared" si="34"/>
        <v>13297.9</v>
      </c>
      <c r="AS526" s="10">
        <f t="shared" si="35"/>
        <v>-20.599999999999994</v>
      </c>
    </row>
    <row r="527" spans="1:45" x14ac:dyDescent="0.25">
      <c r="A527">
        <v>1</v>
      </c>
      <c r="B527" s="7">
        <v>43952</v>
      </c>
      <c r="C527" s="7">
        <v>44348</v>
      </c>
      <c r="D527">
        <v>522</v>
      </c>
      <c r="E527" s="7">
        <v>44287</v>
      </c>
      <c r="F527" s="13">
        <v>13647.24</v>
      </c>
      <c r="G527" s="1">
        <v>13647.24</v>
      </c>
      <c r="H527">
        <v>5.8823529999999999E-2</v>
      </c>
      <c r="I527" s="1">
        <v>66.900000000000006</v>
      </c>
      <c r="J527" s="1">
        <v>13277.3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-87.5</v>
      </c>
      <c r="U527" s="1">
        <v>0</v>
      </c>
      <c r="V527" t="s">
        <v>222</v>
      </c>
      <c r="W527" s="11" t="s">
        <v>159</v>
      </c>
      <c r="X527">
        <v>16</v>
      </c>
      <c r="Y527" t="s">
        <v>109</v>
      </c>
      <c r="Z527" t="s">
        <v>160</v>
      </c>
      <c r="AA527" s="1">
        <v>0</v>
      </c>
      <c r="AB527" s="1">
        <v>0</v>
      </c>
      <c r="AC527" t="s">
        <v>191</v>
      </c>
      <c r="AD527" s="1">
        <v>0</v>
      </c>
      <c r="AE527" s="1">
        <v>0</v>
      </c>
      <c r="AF527" s="1">
        <v>0</v>
      </c>
      <c r="AG527" s="1">
        <v>13647.24</v>
      </c>
      <c r="AH527">
        <v>0</v>
      </c>
      <c r="AI527" s="1">
        <v>0</v>
      </c>
      <c r="AJ527" s="1">
        <v>0</v>
      </c>
      <c r="AK527" s="1">
        <v>0</v>
      </c>
      <c r="AL527" s="1">
        <v>0</v>
      </c>
      <c r="AM527" s="1">
        <v>0</v>
      </c>
      <c r="AN527" s="1">
        <v>0</v>
      </c>
      <c r="AO527" s="1">
        <v>66.900000000000006</v>
      </c>
      <c r="AP527" s="8">
        <f t="shared" si="32"/>
        <v>-20.599999999999994</v>
      </c>
      <c r="AQ527" s="9">
        <f t="shared" si="33"/>
        <v>0</v>
      </c>
      <c r="AR527" s="3">
        <f t="shared" si="34"/>
        <v>13277.3</v>
      </c>
      <c r="AS527" s="10">
        <f t="shared" si="35"/>
        <v>-20.599999999999994</v>
      </c>
    </row>
    <row r="528" spans="1:45" x14ac:dyDescent="0.25">
      <c r="A528">
        <v>1</v>
      </c>
      <c r="B528" s="7">
        <v>43952</v>
      </c>
      <c r="C528" s="7">
        <v>44348</v>
      </c>
      <c r="D528">
        <v>522</v>
      </c>
      <c r="E528" s="7">
        <v>44317</v>
      </c>
      <c r="F528" s="13">
        <v>13647.24</v>
      </c>
      <c r="G528" s="1">
        <v>13647.24</v>
      </c>
      <c r="H528">
        <v>5.8823529999999999E-2</v>
      </c>
      <c r="I528" s="1">
        <v>66.900000000000006</v>
      </c>
      <c r="J528" s="1">
        <v>13256.7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-87.5</v>
      </c>
      <c r="U528" s="1">
        <v>0</v>
      </c>
      <c r="V528" t="s">
        <v>222</v>
      </c>
      <c r="W528" s="11" t="s">
        <v>159</v>
      </c>
      <c r="X528">
        <v>16</v>
      </c>
      <c r="Y528" t="s">
        <v>109</v>
      </c>
      <c r="Z528" t="s">
        <v>160</v>
      </c>
      <c r="AA528" s="1">
        <v>0</v>
      </c>
      <c r="AB528" s="1">
        <v>0</v>
      </c>
      <c r="AC528" t="s">
        <v>191</v>
      </c>
      <c r="AD528" s="1">
        <v>0</v>
      </c>
      <c r="AE528" s="1">
        <v>0</v>
      </c>
      <c r="AF528" s="1">
        <v>0</v>
      </c>
      <c r="AG528" s="1">
        <v>13647.24</v>
      </c>
      <c r="AH528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0</v>
      </c>
      <c r="AN528" s="1">
        <v>0</v>
      </c>
      <c r="AO528" s="1">
        <v>66.900000000000006</v>
      </c>
      <c r="AP528" s="8">
        <f t="shared" si="32"/>
        <v>-20.599999999999994</v>
      </c>
      <c r="AQ528" s="9">
        <f t="shared" si="33"/>
        <v>0</v>
      </c>
      <c r="AR528" s="3">
        <f t="shared" si="34"/>
        <v>13256.7</v>
      </c>
      <c r="AS528" s="10">
        <f t="shared" si="35"/>
        <v>-20.599999999999994</v>
      </c>
    </row>
    <row r="529" spans="1:45" x14ac:dyDescent="0.25">
      <c r="A529">
        <v>1</v>
      </c>
      <c r="B529" s="7">
        <v>43952</v>
      </c>
      <c r="C529" s="7">
        <v>44348</v>
      </c>
      <c r="D529">
        <v>522</v>
      </c>
      <c r="E529" s="7">
        <v>44348</v>
      </c>
      <c r="F529" s="13">
        <v>13647.24</v>
      </c>
      <c r="G529" s="1">
        <v>13647.24</v>
      </c>
      <c r="H529">
        <v>5.8823529999999999E-2</v>
      </c>
      <c r="I529" s="1">
        <v>66.900000000000006</v>
      </c>
      <c r="J529" s="1">
        <v>13236.1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-87.5</v>
      </c>
      <c r="U529" s="1">
        <v>0</v>
      </c>
      <c r="V529" t="s">
        <v>222</v>
      </c>
      <c r="W529" s="11" t="s">
        <v>159</v>
      </c>
      <c r="X529">
        <v>16</v>
      </c>
      <c r="Y529" t="s">
        <v>109</v>
      </c>
      <c r="Z529" t="s">
        <v>160</v>
      </c>
      <c r="AA529" s="1">
        <v>0</v>
      </c>
      <c r="AB529" s="1">
        <v>0</v>
      </c>
      <c r="AC529" t="s">
        <v>191</v>
      </c>
      <c r="AD529" s="1">
        <v>0</v>
      </c>
      <c r="AE529" s="1">
        <v>0</v>
      </c>
      <c r="AF529" s="1">
        <v>0</v>
      </c>
      <c r="AG529" s="1">
        <v>13647.24</v>
      </c>
      <c r="AH529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0</v>
      </c>
      <c r="AN529" s="1">
        <v>0</v>
      </c>
      <c r="AO529" s="1">
        <v>66.900000000000006</v>
      </c>
      <c r="AP529" s="8">
        <f t="shared" si="32"/>
        <v>-20.599999999999994</v>
      </c>
      <c r="AQ529" s="9">
        <f t="shared" si="33"/>
        <v>0</v>
      </c>
      <c r="AR529" s="3">
        <f t="shared" si="34"/>
        <v>13236.1</v>
      </c>
      <c r="AS529" s="10">
        <f t="shared" si="35"/>
        <v>-20.599999999999994</v>
      </c>
    </row>
    <row r="530" spans="1:45" x14ac:dyDescent="0.25">
      <c r="A530">
        <v>1</v>
      </c>
      <c r="B530" s="7">
        <v>43952</v>
      </c>
      <c r="C530" s="7">
        <v>44348</v>
      </c>
      <c r="D530">
        <v>144</v>
      </c>
      <c r="E530" s="7">
        <v>44197</v>
      </c>
      <c r="F530" s="13">
        <v>0</v>
      </c>
      <c r="G530" s="1">
        <v>0</v>
      </c>
      <c r="H530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t="s">
        <v>223</v>
      </c>
      <c r="W530" s="11" t="s">
        <v>224</v>
      </c>
      <c r="X530">
        <v>14</v>
      </c>
      <c r="Y530" t="s">
        <v>49</v>
      </c>
      <c r="Z530" t="s">
        <v>50</v>
      </c>
      <c r="AA530" s="1">
        <v>0</v>
      </c>
      <c r="AB530" s="1">
        <v>0</v>
      </c>
      <c r="AC530" t="s">
        <v>225</v>
      </c>
      <c r="AD530" s="1">
        <v>0</v>
      </c>
      <c r="AE530" s="1">
        <v>0</v>
      </c>
      <c r="AF530" s="1">
        <v>0</v>
      </c>
      <c r="AG530" s="1">
        <v>0</v>
      </c>
      <c r="AH530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0</v>
      </c>
      <c r="AN530" s="1">
        <v>0</v>
      </c>
      <c r="AO530" s="1">
        <v>0</v>
      </c>
      <c r="AP530" s="8">
        <f t="shared" si="32"/>
        <v>0</v>
      </c>
      <c r="AQ530" s="9">
        <f t="shared" si="33"/>
        <v>0</v>
      </c>
      <c r="AR530" s="3">
        <f t="shared" si="34"/>
        <v>0</v>
      </c>
      <c r="AS530" s="10">
        <f t="shared" si="35"/>
        <v>0</v>
      </c>
    </row>
    <row r="531" spans="1:45" x14ac:dyDescent="0.25">
      <c r="A531">
        <v>1</v>
      </c>
      <c r="B531" s="7">
        <v>43952</v>
      </c>
      <c r="C531" s="7">
        <v>44348</v>
      </c>
      <c r="D531">
        <v>144</v>
      </c>
      <c r="E531" s="7">
        <v>44228</v>
      </c>
      <c r="F531" s="13">
        <v>0</v>
      </c>
      <c r="G531" s="1">
        <v>0</v>
      </c>
      <c r="H53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t="s">
        <v>223</v>
      </c>
      <c r="W531" s="11" t="s">
        <v>224</v>
      </c>
      <c r="X531">
        <v>14</v>
      </c>
      <c r="Y531" t="s">
        <v>49</v>
      </c>
      <c r="Z531" t="s">
        <v>50</v>
      </c>
      <c r="AA531" s="1">
        <v>0</v>
      </c>
      <c r="AB531" s="1">
        <v>0</v>
      </c>
      <c r="AC531" t="s">
        <v>225</v>
      </c>
      <c r="AD531" s="1">
        <v>0</v>
      </c>
      <c r="AE531" s="1">
        <v>0</v>
      </c>
      <c r="AF531" s="1">
        <v>0</v>
      </c>
      <c r="AG531" s="1">
        <v>0</v>
      </c>
      <c r="AH53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8">
        <f t="shared" si="32"/>
        <v>0</v>
      </c>
      <c r="AQ531" s="9">
        <f t="shared" si="33"/>
        <v>0</v>
      </c>
      <c r="AR531" s="3">
        <f t="shared" si="34"/>
        <v>0</v>
      </c>
      <c r="AS531" s="10">
        <f t="shared" si="35"/>
        <v>0</v>
      </c>
    </row>
    <row r="532" spans="1:45" x14ac:dyDescent="0.25">
      <c r="A532">
        <v>1</v>
      </c>
      <c r="B532" s="7">
        <v>43952</v>
      </c>
      <c r="C532" s="7">
        <v>44348</v>
      </c>
      <c r="D532">
        <v>144</v>
      </c>
      <c r="E532" s="7">
        <v>44256</v>
      </c>
      <c r="F532" s="13">
        <v>0</v>
      </c>
      <c r="G532" s="1">
        <v>0</v>
      </c>
      <c r="H532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t="s">
        <v>223</v>
      </c>
      <c r="W532" s="11" t="s">
        <v>224</v>
      </c>
      <c r="X532">
        <v>14</v>
      </c>
      <c r="Y532" t="s">
        <v>49</v>
      </c>
      <c r="Z532" t="s">
        <v>50</v>
      </c>
      <c r="AA532" s="1">
        <v>0</v>
      </c>
      <c r="AB532" s="1">
        <v>0</v>
      </c>
      <c r="AC532" t="s">
        <v>225</v>
      </c>
      <c r="AD532" s="1">
        <v>0</v>
      </c>
      <c r="AE532" s="1">
        <v>0</v>
      </c>
      <c r="AF532" s="1">
        <v>0</v>
      </c>
      <c r="AG532" s="1">
        <v>0</v>
      </c>
      <c r="AH532">
        <v>0</v>
      </c>
      <c r="AI532" s="1">
        <v>0</v>
      </c>
      <c r="AJ532" s="1"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8">
        <f t="shared" si="32"/>
        <v>0</v>
      </c>
      <c r="AQ532" s="9">
        <f t="shared" si="33"/>
        <v>0</v>
      </c>
      <c r="AR532" s="3">
        <f t="shared" si="34"/>
        <v>0</v>
      </c>
      <c r="AS532" s="10">
        <f t="shared" si="35"/>
        <v>0</v>
      </c>
    </row>
    <row r="533" spans="1:45" x14ac:dyDescent="0.25">
      <c r="A533">
        <v>1</v>
      </c>
      <c r="B533" s="7">
        <v>43952</v>
      </c>
      <c r="C533" s="7">
        <v>44348</v>
      </c>
      <c r="D533">
        <v>144</v>
      </c>
      <c r="E533" s="7">
        <v>44287</v>
      </c>
      <c r="F533" s="13">
        <v>0</v>
      </c>
      <c r="G533" s="1">
        <v>0</v>
      </c>
      <c r="H533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t="s">
        <v>223</v>
      </c>
      <c r="W533" s="11" t="s">
        <v>224</v>
      </c>
      <c r="X533">
        <v>14</v>
      </c>
      <c r="Y533" t="s">
        <v>49</v>
      </c>
      <c r="Z533" t="s">
        <v>50</v>
      </c>
      <c r="AA533" s="1">
        <v>0</v>
      </c>
      <c r="AB533" s="1">
        <v>0</v>
      </c>
      <c r="AC533" t="s">
        <v>225</v>
      </c>
      <c r="AD533" s="1">
        <v>0</v>
      </c>
      <c r="AE533" s="1">
        <v>0</v>
      </c>
      <c r="AF533" s="1">
        <v>0</v>
      </c>
      <c r="AG533" s="1">
        <v>0</v>
      </c>
      <c r="AH533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8">
        <f t="shared" si="32"/>
        <v>0</v>
      </c>
      <c r="AQ533" s="9">
        <f t="shared" si="33"/>
        <v>0</v>
      </c>
      <c r="AR533" s="3">
        <f t="shared" si="34"/>
        <v>0</v>
      </c>
      <c r="AS533" s="10">
        <f t="shared" si="35"/>
        <v>0</v>
      </c>
    </row>
    <row r="534" spans="1:45" x14ac:dyDescent="0.25">
      <c r="A534">
        <v>1</v>
      </c>
      <c r="B534" s="7">
        <v>43952</v>
      </c>
      <c r="C534" s="7">
        <v>44348</v>
      </c>
      <c r="D534">
        <v>144</v>
      </c>
      <c r="E534" s="7">
        <v>44317</v>
      </c>
      <c r="F534" s="13">
        <v>0</v>
      </c>
      <c r="G534" s="1">
        <v>0</v>
      </c>
      <c r="H534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t="s">
        <v>223</v>
      </c>
      <c r="W534" s="11" t="s">
        <v>224</v>
      </c>
      <c r="X534">
        <v>14</v>
      </c>
      <c r="Y534" t="s">
        <v>49</v>
      </c>
      <c r="Z534" t="s">
        <v>50</v>
      </c>
      <c r="AA534" s="1">
        <v>0</v>
      </c>
      <c r="AB534" s="1">
        <v>0</v>
      </c>
      <c r="AC534" t="s">
        <v>225</v>
      </c>
      <c r="AD534" s="1">
        <v>0</v>
      </c>
      <c r="AE534" s="1">
        <v>0</v>
      </c>
      <c r="AF534" s="1">
        <v>0</v>
      </c>
      <c r="AG534" s="1">
        <v>0</v>
      </c>
      <c r="AH534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8">
        <f t="shared" si="32"/>
        <v>0</v>
      </c>
      <c r="AQ534" s="9">
        <f t="shared" si="33"/>
        <v>0</v>
      </c>
      <c r="AR534" s="3">
        <f t="shared" si="34"/>
        <v>0</v>
      </c>
      <c r="AS534" s="10">
        <f t="shared" si="35"/>
        <v>0</v>
      </c>
    </row>
    <row r="535" spans="1:45" x14ac:dyDescent="0.25">
      <c r="A535">
        <v>1</v>
      </c>
      <c r="B535" s="7">
        <v>43952</v>
      </c>
      <c r="C535" s="7">
        <v>44348</v>
      </c>
      <c r="D535">
        <v>144</v>
      </c>
      <c r="E535" s="7">
        <v>44348</v>
      </c>
      <c r="F535" s="13">
        <v>0</v>
      </c>
      <c r="G535" s="1">
        <v>0</v>
      </c>
      <c r="H535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t="s">
        <v>223</v>
      </c>
      <c r="W535" s="11" t="s">
        <v>224</v>
      </c>
      <c r="X535">
        <v>14</v>
      </c>
      <c r="Y535" t="s">
        <v>49</v>
      </c>
      <c r="Z535" t="s">
        <v>50</v>
      </c>
      <c r="AA535" s="1">
        <v>0</v>
      </c>
      <c r="AB535" s="1">
        <v>0</v>
      </c>
      <c r="AC535" t="s">
        <v>225</v>
      </c>
      <c r="AD535" s="1">
        <v>0</v>
      </c>
      <c r="AE535" s="1">
        <v>0</v>
      </c>
      <c r="AF535" s="1">
        <v>0</v>
      </c>
      <c r="AG535" s="1">
        <v>0</v>
      </c>
      <c r="AH535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8">
        <f t="shared" si="32"/>
        <v>0</v>
      </c>
      <c r="AQ535" s="9">
        <f t="shared" si="33"/>
        <v>0</v>
      </c>
      <c r="AR535" s="3">
        <f t="shared" si="34"/>
        <v>0</v>
      </c>
      <c r="AS535" s="10">
        <f t="shared" si="35"/>
        <v>0</v>
      </c>
    </row>
    <row r="536" spans="1:45" x14ac:dyDescent="0.25">
      <c r="A536">
        <v>1</v>
      </c>
      <c r="B536" s="7">
        <v>43952</v>
      </c>
      <c r="C536" s="7">
        <v>44348</v>
      </c>
      <c r="D536">
        <v>200217</v>
      </c>
      <c r="E536" s="7">
        <v>44197</v>
      </c>
      <c r="F536" s="13">
        <v>0</v>
      </c>
      <c r="G536" s="1">
        <v>0</v>
      </c>
      <c r="H536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t="s">
        <v>226</v>
      </c>
      <c r="W536" s="11" t="s">
        <v>224</v>
      </c>
      <c r="X536">
        <v>14</v>
      </c>
      <c r="Y536" t="s">
        <v>49</v>
      </c>
      <c r="Z536" t="s">
        <v>50</v>
      </c>
      <c r="AA536" s="1">
        <v>0</v>
      </c>
      <c r="AB536" s="1">
        <v>0</v>
      </c>
      <c r="AC536" t="s">
        <v>225</v>
      </c>
      <c r="AD536" s="1">
        <v>0</v>
      </c>
      <c r="AE536" s="1">
        <v>0</v>
      </c>
      <c r="AF536" s="1">
        <v>0</v>
      </c>
      <c r="AG536" s="1">
        <v>0</v>
      </c>
      <c r="AH536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8">
        <f t="shared" si="32"/>
        <v>0</v>
      </c>
      <c r="AQ536" s="9">
        <f t="shared" si="33"/>
        <v>0</v>
      </c>
      <c r="AR536" s="3">
        <f t="shared" si="34"/>
        <v>0</v>
      </c>
      <c r="AS536" s="10">
        <f t="shared" si="35"/>
        <v>0</v>
      </c>
    </row>
    <row r="537" spans="1:45" x14ac:dyDescent="0.25">
      <c r="A537">
        <v>1</v>
      </c>
      <c r="B537" s="7">
        <v>43952</v>
      </c>
      <c r="C537" s="7">
        <v>44348</v>
      </c>
      <c r="D537">
        <v>200217</v>
      </c>
      <c r="E537" s="7">
        <v>44228</v>
      </c>
      <c r="F537" s="13">
        <v>0</v>
      </c>
      <c r="G537" s="1">
        <v>0</v>
      </c>
      <c r="H537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t="s">
        <v>226</v>
      </c>
      <c r="W537" s="11" t="s">
        <v>224</v>
      </c>
      <c r="X537">
        <v>14</v>
      </c>
      <c r="Y537" t="s">
        <v>49</v>
      </c>
      <c r="Z537" t="s">
        <v>50</v>
      </c>
      <c r="AA537" s="1">
        <v>0</v>
      </c>
      <c r="AB537" s="1">
        <v>0</v>
      </c>
      <c r="AC537" t="s">
        <v>225</v>
      </c>
      <c r="AD537" s="1">
        <v>0</v>
      </c>
      <c r="AE537" s="1">
        <v>0</v>
      </c>
      <c r="AF537" s="1">
        <v>0</v>
      </c>
      <c r="AG537" s="1">
        <v>0</v>
      </c>
      <c r="AH537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8">
        <f t="shared" si="32"/>
        <v>0</v>
      </c>
      <c r="AQ537" s="9">
        <f t="shared" si="33"/>
        <v>0</v>
      </c>
      <c r="AR537" s="3">
        <f t="shared" si="34"/>
        <v>0</v>
      </c>
      <c r="AS537" s="10">
        <f t="shared" si="35"/>
        <v>0</v>
      </c>
    </row>
    <row r="538" spans="1:45" x14ac:dyDescent="0.25">
      <c r="A538">
        <v>1</v>
      </c>
      <c r="B538" s="7">
        <v>43952</v>
      </c>
      <c r="C538" s="7">
        <v>44348</v>
      </c>
      <c r="D538">
        <v>200217</v>
      </c>
      <c r="E538" s="7">
        <v>44256</v>
      </c>
      <c r="F538" s="13">
        <v>0</v>
      </c>
      <c r="G538" s="1">
        <v>0</v>
      </c>
      <c r="H538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t="s">
        <v>226</v>
      </c>
      <c r="W538" s="11" t="s">
        <v>224</v>
      </c>
      <c r="X538">
        <v>14</v>
      </c>
      <c r="Y538" t="s">
        <v>49</v>
      </c>
      <c r="Z538" t="s">
        <v>50</v>
      </c>
      <c r="AA538" s="1">
        <v>0</v>
      </c>
      <c r="AB538" s="1">
        <v>0</v>
      </c>
      <c r="AC538" t="s">
        <v>225</v>
      </c>
      <c r="AD538" s="1">
        <v>0</v>
      </c>
      <c r="AE538" s="1">
        <v>0</v>
      </c>
      <c r="AF538" s="1">
        <v>0</v>
      </c>
      <c r="AG538" s="1">
        <v>0</v>
      </c>
      <c r="AH538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8">
        <f t="shared" si="32"/>
        <v>0</v>
      </c>
      <c r="AQ538" s="9">
        <f t="shared" si="33"/>
        <v>0</v>
      </c>
      <c r="AR538" s="3">
        <f t="shared" si="34"/>
        <v>0</v>
      </c>
      <c r="AS538" s="10">
        <f t="shared" si="35"/>
        <v>0</v>
      </c>
    </row>
    <row r="539" spans="1:45" x14ac:dyDescent="0.25">
      <c r="A539">
        <v>1</v>
      </c>
      <c r="B539" s="7">
        <v>43952</v>
      </c>
      <c r="C539" s="7">
        <v>44348</v>
      </c>
      <c r="D539">
        <v>200217</v>
      </c>
      <c r="E539" s="7">
        <v>44287</v>
      </c>
      <c r="F539" s="13">
        <v>0</v>
      </c>
      <c r="G539" s="1">
        <v>0</v>
      </c>
      <c r="H539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t="s">
        <v>226</v>
      </c>
      <c r="W539" s="11" t="s">
        <v>224</v>
      </c>
      <c r="X539">
        <v>14</v>
      </c>
      <c r="Y539" t="s">
        <v>49</v>
      </c>
      <c r="Z539" t="s">
        <v>50</v>
      </c>
      <c r="AA539" s="1">
        <v>0</v>
      </c>
      <c r="AB539" s="1">
        <v>0</v>
      </c>
      <c r="AC539" t="s">
        <v>225</v>
      </c>
      <c r="AD539" s="1">
        <v>0</v>
      </c>
      <c r="AE539" s="1">
        <v>0</v>
      </c>
      <c r="AF539" s="1">
        <v>0</v>
      </c>
      <c r="AG539" s="1">
        <v>0</v>
      </c>
      <c r="AH539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8">
        <f t="shared" si="32"/>
        <v>0</v>
      </c>
      <c r="AQ539" s="9">
        <f t="shared" si="33"/>
        <v>0</v>
      </c>
      <c r="AR539" s="3">
        <f t="shared" si="34"/>
        <v>0</v>
      </c>
      <c r="AS539" s="10">
        <f t="shared" si="35"/>
        <v>0</v>
      </c>
    </row>
    <row r="540" spans="1:45" x14ac:dyDescent="0.25">
      <c r="A540">
        <v>1</v>
      </c>
      <c r="B540" s="7">
        <v>43952</v>
      </c>
      <c r="C540" s="7">
        <v>44348</v>
      </c>
      <c r="D540">
        <v>200217</v>
      </c>
      <c r="E540" s="7">
        <v>44317</v>
      </c>
      <c r="F540" s="13">
        <v>0</v>
      </c>
      <c r="G540" s="1">
        <v>0</v>
      </c>
      <c r="H540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t="s">
        <v>226</v>
      </c>
      <c r="W540" s="11" t="s">
        <v>224</v>
      </c>
      <c r="X540">
        <v>14</v>
      </c>
      <c r="Y540" t="s">
        <v>49</v>
      </c>
      <c r="Z540" t="s">
        <v>50</v>
      </c>
      <c r="AA540" s="1">
        <v>0</v>
      </c>
      <c r="AB540" s="1">
        <v>0</v>
      </c>
      <c r="AC540" t="s">
        <v>225</v>
      </c>
      <c r="AD540" s="1">
        <v>0</v>
      </c>
      <c r="AE540" s="1">
        <v>0</v>
      </c>
      <c r="AF540" s="1">
        <v>0</v>
      </c>
      <c r="AG540" s="1">
        <v>0</v>
      </c>
      <c r="AH540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0</v>
      </c>
      <c r="AO540" s="1">
        <v>0</v>
      </c>
      <c r="AP540" s="8">
        <f t="shared" si="32"/>
        <v>0</v>
      </c>
      <c r="AQ540" s="9">
        <f t="shared" si="33"/>
        <v>0</v>
      </c>
      <c r="AR540" s="3">
        <f t="shared" si="34"/>
        <v>0</v>
      </c>
      <c r="AS540" s="10">
        <f t="shared" si="35"/>
        <v>0</v>
      </c>
    </row>
    <row r="541" spans="1:45" x14ac:dyDescent="0.25">
      <c r="A541">
        <v>1</v>
      </c>
      <c r="B541" s="7">
        <v>43952</v>
      </c>
      <c r="C541" s="7">
        <v>44348</v>
      </c>
      <c r="D541">
        <v>200217</v>
      </c>
      <c r="E541" s="7">
        <v>44348</v>
      </c>
      <c r="F541" s="13">
        <v>0</v>
      </c>
      <c r="G541" s="1">
        <v>0</v>
      </c>
      <c r="H54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t="s">
        <v>226</v>
      </c>
      <c r="W541" s="11" t="s">
        <v>224</v>
      </c>
      <c r="X541">
        <v>14</v>
      </c>
      <c r="Y541" t="s">
        <v>49</v>
      </c>
      <c r="Z541" t="s">
        <v>50</v>
      </c>
      <c r="AA541" s="1">
        <v>0</v>
      </c>
      <c r="AB541" s="1">
        <v>0</v>
      </c>
      <c r="AC541" t="s">
        <v>225</v>
      </c>
      <c r="AD541" s="1">
        <v>0</v>
      </c>
      <c r="AE541" s="1">
        <v>0</v>
      </c>
      <c r="AF541" s="1">
        <v>0</v>
      </c>
      <c r="AG541" s="1">
        <v>0</v>
      </c>
      <c r="AH54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0</v>
      </c>
      <c r="AO541" s="1">
        <v>0</v>
      </c>
      <c r="AP541" s="8">
        <f t="shared" si="32"/>
        <v>0</v>
      </c>
      <c r="AQ541" s="9">
        <f t="shared" si="33"/>
        <v>0</v>
      </c>
      <c r="AR541" s="3">
        <f t="shared" si="34"/>
        <v>0</v>
      </c>
      <c r="AS541" s="10">
        <f t="shared" si="35"/>
        <v>0</v>
      </c>
    </row>
    <row r="542" spans="1:45" x14ac:dyDescent="0.25">
      <c r="A542">
        <v>1</v>
      </c>
      <c r="B542" s="7">
        <v>43952</v>
      </c>
      <c r="C542" s="7">
        <v>44348</v>
      </c>
      <c r="D542">
        <v>200263</v>
      </c>
      <c r="E542" s="7">
        <v>44197</v>
      </c>
      <c r="F542" s="13">
        <v>0</v>
      </c>
      <c r="G542" s="1">
        <v>0</v>
      </c>
      <c r="H542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t="s">
        <v>227</v>
      </c>
      <c r="W542" s="11" t="s">
        <v>224</v>
      </c>
      <c r="X542">
        <v>14</v>
      </c>
      <c r="Y542" t="s">
        <v>49</v>
      </c>
      <c r="Z542" t="s">
        <v>50</v>
      </c>
      <c r="AA542" s="1">
        <v>0</v>
      </c>
      <c r="AB542" s="1">
        <v>0</v>
      </c>
      <c r="AC542" t="s">
        <v>225</v>
      </c>
      <c r="AD542" s="1">
        <v>0</v>
      </c>
      <c r="AE542" s="1">
        <v>0</v>
      </c>
      <c r="AF542" s="1">
        <v>0</v>
      </c>
      <c r="AG542" s="1">
        <v>0</v>
      </c>
      <c r="AH542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0</v>
      </c>
      <c r="AN542" s="1">
        <v>0</v>
      </c>
      <c r="AO542" s="1">
        <v>0</v>
      </c>
      <c r="AP542" s="8">
        <f t="shared" si="32"/>
        <v>0</v>
      </c>
      <c r="AQ542" s="9">
        <f t="shared" si="33"/>
        <v>0</v>
      </c>
      <c r="AR542" s="3">
        <f t="shared" si="34"/>
        <v>0</v>
      </c>
      <c r="AS542" s="10">
        <f t="shared" si="35"/>
        <v>0</v>
      </c>
    </row>
    <row r="543" spans="1:45" x14ac:dyDescent="0.25">
      <c r="A543">
        <v>1</v>
      </c>
      <c r="B543" s="7">
        <v>43952</v>
      </c>
      <c r="C543" s="7">
        <v>44348</v>
      </c>
      <c r="D543">
        <v>200263</v>
      </c>
      <c r="E543" s="7">
        <v>44228</v>
      </c>
      <c r="F543" s="13">
        <v>0</v>
      </c>
      <c r="G543" s="1">
        <v>0</v>
      </c>
      <c r="H543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t="s">
        <v>227</v>
      </c>
      <c r="W543" s="11" t="s">
        <v>224</v>
      </c>
      <c r="X543">
        <v>14</v>
      </c>
      <c r="Y543" t="s">
        <v>49</v>
      </c>
      <c r="Z543" t="s">
        <v>50</v>
      </c>
      <c r="AA543" s="1">
        <v>0</v>
      </c>
      <c r="AB543" s="1">
        <v>0</v>
      </c>
      <c r="AC543" t="s">
        <v>225</v>
      </c>
      <c r="AD543" s="1">
        <v>0</v>
      </c>
      <c r="AE543" s="1">
        <v>0</v>
      </c>
      <c r="AF543" s="1">
        <v>0</v>
      </c>
      <c r="AG543" s="1">
        <v>0</v>
      </c>
      <c r="AH543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8">
        <f t="shared" si="32"/>
        <v>0</v>
      </c>
      <c r="AQ543" s="9">
        <f t="shared" si="33"/>
        <v>0</v>
      </c>
      <c r="AR543" s="3">
        <f t="shared" si="34"/>
        <v>0</v>
      </c>
      <c r="AS543" s="10">
        <f t="shared" si="35"/>
        <v>0</v>
      </c>
    </row>
    <row r="544" spans="1:45" x14ac:dyDescent="0.25">
      <c r="A544">
        <v>1</v>
      </c>
      <c r="B544" s="7">
        <v>43952</v>
      </c>
      <c r="C544" s="7">
        <v>44348</v>
      </c>
      <c r="D544">
        <v>200263</v>
      </c>
      <c r="E544" s="7">
        <v>44256</v>
      </c>
      <c r="F544" s="13">
        <v>0</v>
      </c>
      <c r="G544" s="1">
        <v>0</v>
      </c>
      <c r="H544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t="s">
        <v>227</v>
      </c>
      <c r="W544" s="11" t="s">
        <v>224</v>
      </c>
      <c r="X544">
        <v>14</v>
      </c>
      <c r="Y544" t="s">
        <v>49</v>
      </c>
      <c r="Z544" t="s">
        <v>50</v>
      </c>
      <c r="AA544" s="1">
        <v>0</v>
      </c>
      <c r="AB544" s="1">
        <v>0</v>
      </c>
      <c r="AC544" t="s">
        <v>225</v>
      </c>
      <c r="AD544" s="1">
        <v>0</v>
      </c>
      <c r="AE544" s="1">
        <v>0</v>
      </c>
      <c r="AF544" s="1">
        <v>0</v>
      </c>
      <c r="AG544" s="1">
        <v>0</v>
      </c>
      <c r="AH544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8">
        <f t="shared" si="32"/>
        <v>0</v>
      </c>
      <c r="AQ544" s="9">
        <f t="shared" si="33"/>
        <v>0</v>
      </c>
      <c r="AR544" s="3">
        <f t="shared" si="34"/>
        <v>0</v>
      </c>
      <c r="AS544" s="10">
        <f t="shared" si="35"/>
        <v>0</v>
      </c>
    </row>
    <row r="545" spans="1:45" x14ac:dyDescent="0.25">
      <c r="A545">
        <v>1</v>
      </c>
      <c r="B545" s="7">
        <v>43952</v>
      </c>
      <c r="C545" s="7">
        <v>44348</v>
      </c>
      <c r="D545">
        <v>200263</v>
      </c>
      <c r="E545" s="7">
        <v>44287</v>
      </c>
      <c r="F545" s="13">
        <v>0</v>
      </c>
      <c r="G545" s="1">
        <v>0</v>
      </c>
      <c r="H545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t="s">
        <v>227</v>
      </c>
      <c r="W545" s="11" t="s">
        <v>224</v>
      </c>
      <c r="X545">
        <v>14</v>
      </c>
      <c r="Y545" t="s">
        <v>49</v>
      </c>
      <c r="Z545" t="s">
        <v>50</v>
      </c>
      <c r="AA545" s="1">
        <v>0</v>
      </c>
      <c r="AB545" s="1">
        <v>0</v>
      </c>
      <c r="AC545" t="s">
        <v>225</v>
      </c>
      <c r="AD545" s="1">
        <v>0</v>
      </c>
      <c r="AE545" s="1">
        <v>0</v>
      </c>
      <c r="AF545" s="1">
        <v>0</v>
      </c>
      <c r="AG545" s="1">
        <v>0</v>
      </c>
      <c r="AH545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8">
        <f t="shared" si="32"/>
        <v>0</v>
      </c>
      <c r="AQ545" s="9">
        <f t="shared" si="33"/>
        <v>0</v>
      </c>
      <c r="AR545" s="3">
        <f t="shared" si="34"/>
        <v>0</v>
      </c>
      <c r="AS545" s="10">
        <f t="shared" si="35"/>
        <v>0</v>
      </c>
    </row>
    <row r="546" spans="1:45" x14ac:dyDescent="0.25">
      <c r="A546">
        <v>1</v>
      </c>
      <c r="B546" s="7">
        <v>43952</v>
      </c>
      <c r="C546" s="7">
        <v>44348</v>
      </c>
      <c r="D546">
        <v>200263</v>
      </c>
      <c r="E546" s="7">
        <v>44317</v>
      </c>
      <c r="F546" s="13">
        <v>0</v>
      </c>
      <c r="G546" s="1">
        <v>0</v>
      </c>
      <c r="H546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t="s">
        <v>227</v>
      </c>
      <c r="W546" s="11" t="s">
        <v>224</v>
      </c>
      <c r="X546">
        <v>14</v>
      </c>
      <c r="Y546" t="s">
        <v>49</v>
      </c>
      <c r="Z546" t="s">
        <v>50</v>
      </c>
      <c r="AA546" s="1">
        <v>0</v>
      </c>
      <c r="AB546" s="1">
        <v>0</v>
      </c>
      <c r="AC546" t="s">
        <v>225</v>
      </c>
      <c r="AD546" s="1">
        <v>0</v>
      </c>
      <c r="AE546" s="1">
        <v>0</v>
      </c>
      <c r="AF546" s="1">
        <v>0</v>
      </c>
      <c r="AG546" s="1">
        <v>0</v>
      </c>
      <c r="AH546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0</v>
      </c>
      <c r="AO546" s="1">
        <v>0</v>
      </c>
      <c r="AP546" s="8">
        <f t="shared" si="32"/>
        <v>0</v>
      </c>
      <c r="AQ546" s="9">
        <f t="shared" si="33"/>
        <v>0</v>
      </c>
      <c r="AR546" s="3">
        <f t="shared" si="34"/>
        <v>0</v>
      </c>
      <c r="AS546" s="10">
        <f t="shared" si="35"/>
        <v>0</v>
      </c>
    </row>
    <row r="547" spans="1:45" x14ac:dyDescent="0.25">
      <c r="A547">
        <v>1</v>
      </c>
      <c r="B547" s="7">
        <v>43952</v>
      </c>
      <c r="C547" s="7">
        <v>44348</v>
      </c>
      <c r="D547">
        <v>200263</v>
      </c>
      <c r="E547" s="7">
        <v>44348</v>
      </c>
      <c r="F547" s="13">
        <v>0</v>
      </c>
      <c r="G547" s="1">
        <v>0</v>
      </c>
      <c r="H547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t="s">
        <v>227</v>
      </c>
      <c r="W547" s="11" t="s">
        <v>224</v>
      </c>
      <c r="X547">
        <v>14</v>
      </c>
      <c r="Y547" t="s">
        <v>49</v>
      </c>
      <c r="Z547" t="s">
        <v>50</v>
      </c>
      <c r="AA547" s="1">
        <v>0</v>
      </c>
      <c r="AB547" s="1">
        <v>0</v>
      </c>
      <c r="AC547" t="s">
        <v>225</v>
      </c>
      <c r="AD547" s="1">
        <v>0</v>
      </c>
      <c r="AE547" s="1">
        <v>0</v>
      </c>
      <c r="AF547" s="1">
        <v>0</v>
      </c>
      <c r="AG547" s="1">
        <v>0</v>
      </c>
      <c r="AH547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8">
        <f t="shared" si="32"/>
        <v>0</v>
      </c>
      <c r="AQ547" s="9">
        <f t="shared" si="33"/>
        <v>0</v>
      </c>
      <c r="AR547" s="3">
        <f t="shared" si="34"/>
        <v>0</v>
      </c>
      <c r="AS547" s="10">
        <f t="shared" si="35"/>
        <v>0</v>
      </c>
    </row>
    <row r="548" spans="1:45" x14ac:dyDescent="0.25">
      <c r="A548">
        <v>1</v>
      </c>
      <c r="B548" s="7">
        <v>43952</v>
      </c>
      <c r="C548" s="7">
        <v>44348</v>
      </c>
      <c r="D548">
        <v>200309</v>
      </c>
      <c r="E548" s="7">
        <v>44197</v>
      </c>
      <c r="F548" s="13">
        <v>0</v>
      </c>
      <c r="G548" s="1">
        <v>0</v>
      </c>
      <c r="H548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t="s">
        <v>228</v>
      </c>
      <c r="W548" s="11" t="s">
        <v>224</v>
      </c>
      <c r="X548">
        <v>14</v>
      </c>
      <c r="Y548" t="s">
        <v>49</v>
      </c>
      <c r="Z548" t="s">
        <v>50</v>
      </c>
      <c r="AA548" s="1">
        <v>0</v>
      </c>
      <c r="AB548" s="1">
        <v>0</v>
      </c>
      <c r="AC548" t="s">
        <v>225</v>
      </c>
      <c r="AD548" s="1">
        <v>0</v>
      </c>
      <c r="AE548" s="1">
        <v>0</v>
      </c>
      <c r="AF548" s="1">
        <v>0</v>
      </c>
      <c r="AG548" s="1">
        <v>0</v>
      </c>
      <c r="AH548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8">
        <f t="shared" si="32"/>
        <v>0</v>
      </c>
      <c r="AQ548" s="9">
        <f t="shared" si="33"/>
        <v>0</v>
      </c>
      <c r="AR548" s="3">
        <f t="shared" si="34"/>
        <v>0</v>
      </c>
      <c r="AS548" s="10">
        <f t="shared" si="35"/>
        <v>0</v>
      </c>
    </row>
    <row r="549" spans="1:45" x14ac:dyDescent="0.25">
      <c r="A549">
        <v>1</v>
      </c>
      <c r="B549" s="7">
        <v>43952</v>
      </c>
      <c r="C549" s="7">
        <v>44348</v>
      </c>
      <c r="D549">
        <v>200309</v>
      </c>
      <c r="E549" s="7">
        <v>44228</v>
      </c>
      <c r="F549" s="13">
        <v>0</v>
      </c>
      <c r="G549" s="1">
        <v>0</v>
      </c>
      <c r="H549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t="s">
        <v>228</v>
      </c>
      <c r="W549" s="11" t="s">
        <v>224</v>
      </c>
      <c r="X549">
        <v>14</v>
      </c>
      <c r="Y549" t="s">
        <v>49</v>
      </c>
      <c r="Z549" t="s">
        <v>50</v>
      </c>
      <c r="AA549" s="1">
        <v>0</v>
      </c>
      <c r="AB549" s="1">
        <v>0</v>
      </c>
      <c r="AC549" t="s">
        <v>225</v>
      </c>
      <c r="AD549" s="1">
        <v>0</v>
      </c>
      <c r="AE549" s="1">
        <v>0</v>
      </c>
      <c r="AF549" s="1">
        <v>0</v>
      </c>
      <c r="AG549" s="1">
        <v>0</v>
      </c>
      <c r="AH549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8">
        <f t="shared" si="32"/>
        <v>0</v>
      </c>
      <c r="AQ549" s="9">
        <f t="shared" si="33"/>
        <v>0</v>
      </c>
      <c r="AR549" s="3">
        <f t="shared" si="34"/>
        <v>0</v>
      </c>
      <c r="AS549" s="10">
        <f t="shared" si="35"/>
        <v>0</v>
      </c>
    </row>
    <row r="550" spans="1:45" x14ac:dyDescent="0.25">
      <c r="A550">
        <v>1</v>
      </c>
      <c r="B550" s="7">
        <v>43952</v>
      </c>
      <c r="C550" s="7">
        <v>44348</v>
      </c>
      <c r="D550">
        <v>200309</v>
      </c>
      <c r="E550" s="7">
        <v>44256</v>
      </c>
      <c r="F550" s="13">
        <v>0</v>
      </c>
      <c r="G550" s="1">
        <v>0</v>
      </c>
      <c r="H550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t="s">
        <v>228</v>
      </c>
      <c r="W550" s="11" t="s">
        <v>224</v>
      </c>
      <c r="X550">
        <v>14</v>
      </c>
      <c r="Y550" t="s">
        <v>49</v>
      </c>
      <c r="Z550" t="s">
        <v>50</v>
      </c>
      <c r="AA550" s="1">
        <v>0</v>
      </c>
      <c r="AB550" s="1">
        <v>0</v>
      </c>
      <c r="AC550" t="s">
        <v>225</v>
      </c>
      <c r="AD550" s="1">
        <v>0</v>
      </c>
      <c r="AE550" s="1">
        <v>0</v>
      </c>
      <c r="AF550" s="1">
        <v>0</v>
      </c>
      <c r="AG550" s="1">
        <v>0</v>
      </c>
      <c r="AH550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8">
        <f t="shared" si="32"/>
        <v>0</v>
      </c>
      <c r="AQ550" s="9">
        <f t="shared" si="33"/>
        <v>0</v>
      </c>
      <c r="AR550" s="3">
        <f t="shared" si="34"/>
        <v>0</v>
      </c>
      <c r="AS550" s="10">
        <f t="shared" si="35"/>
        <v>0</v>
      </c>
    </row>
    <row r="551" spans="1:45" x14ac:dyDescent="0.25">
      <c r="A551">
        <v>1</v>
      </c>
      <c r="B551" s="7">
        <v>43952</v>
      </c>
      <c r="C551" s="7">
        <v>44348</v>
      </c>
      <c r="D551">
        <v>200309</v>
      </c>
      <c r="E551" s="7">
        <v>44287</v>
      </c>
      <c r="F551" s="13">
        <v>0</v>
      </c>
      <c r="G551" s="1">
        <v>0</v>
      </c>
      <c r="H55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t="s">
        <v>228</v>
      </c>
      <c r="W551" s="11" t="s">
        <v>224</v>
      </c>
      <c r="X551">
        <v>14</v>
      </c>
      <c r="Y551" t="s">
        <v>49</v>
      </c>
      <c r="Z551" t="s">
        <v>50</v>
      </c>
      <c r="AA551" s="1">
        <v>0</v>
      </c>
      <c r="AB551" s="1">
        <v>0</v>
      </c>
      <c r="AC551" t="s">
        <v>225</v>
      </c>
      <c r="AD551" s="1">
        <v>0</v>
      </c>
      <c r="AE551" s="1">
        <v>0</v>
      </c>
      <c r="AF551" s="1">
        <v>0</v>
      </c>
      <c r="AG551" s="1">
        <v>0</v>
      </c>
      <c r="AH55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8">
        <f t="shared" si="32"/>
        <v>0</v>
      </c>
      <c r="AQ551" s="9">
        <f t="shared" si="33"/>
        <v>0</v>
      </c>
      <c r="AR551" s="3">
        <f t="shared" si="34"/>
        <v>0</v>
      </c>
      <c r="AS551" s="10">
        <f t="shared" si="35"/>
        <v>0</v>
      </c>
    </row>
    <row r="552" spans="1:45" x14ac:dyDescent="0.25">
      <c r="A552">
        <v>1</v>
      </c>
      <c r="B552" s="7">
        <v>43952</v>
      </c>
      <c r="C552" s="7">
        <v>44348</v>
      </c>
      <c r="D552">
        <v>200309</v>
      </c>
      <c r="E552" s="7">
        <v>44317</v>
      </c>
      <c r="F552" s="13">
        <v>0</v>
      </c>
      <c r="G552" s="1">
        <v>0</v>
      </c>
      <c r="H552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t="s">
        <v>228</v>
      </c>
      <c r="W552" s="11" t="s">
        <v>224</v>
      </c>
      <c r="X552">
        <v>14</v>
      </c>
      <c r="Y552" t="s">
        <v>49</v>
      </c>
      <c r="Z552" t="s">
        <v>50</v>
      </c>
      <c r="AA552" s="1">
        <v>0</v>
      </c>
      <c r="AB552" s="1">
        <v>0</v>
      </c>
      <c r="AC552" t="s">
        <v>225</v>
      </c>
      <c r="AD552" s="1">
        <v>0</v>
      </c>
      <c r="AE552" s="1">
        <v>0</v>
      </c>
      <c r="AF552" s="1">
        <v>0</v>
      </c>
      <c r="AG552" s="1">
        <v>0</v>
      </c>
      <c r="AH552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8">
        <f t="shared" si="32"/>
        <v>0</v>
      </c>
      <c r="AQ552" s="9">
        <f t="shared" si="33"/>
        <v>0</v>
      </c>
      <c r="AR552" s="3">
        <f t="shared" si="34"/>
        <v>0</v>
      </c>
      <c r="AS552" s="10">
        <f t="shared" si="35"/>
        <v>0</v>
      </c>
    </row>
    <row r="553" spans="1:45" x14ac:dyDescent="0.25">
      <c r="A553">
        <v>1</v>
      </c>
      <c r="B553" s="7">
        <v>43952</v>
      </c>
      <c r="C553" s="7">
        <v>44348</v>
      </c>
      <c r="D553">
        <v>200309</v>
      </c>
      <c r="E553" s="7">
        <v>44348</v>
      </c>
      <c r="F553" s="13">
        <v>0</v>
      </c>
      <c r="G553" s="1">
        <v>0</v>
      </c>
      <c r="H553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t="s">
        <v>228</v>
      </c>
      <c r="W553" s="11" t="s">
        <v>224</v>
      </c>
      <c r="X553">
        <v>14</v>
      </c>
      <c r="Y553" t="s">
        <v>49</v>
      </c>
      <c r="Z553" t="s">
        <v>50</v>
      </c>
      <c r="AA553" s="1">
        <v>0</v>
      </c>
      <c r="AB553" s="1">
        <v>0</v>
      </c>
      <c r="AC553" t="s">
        <v>225</v>
      </c>
      <c r="AD553" s="1">
        <v>0</v>
      </c>
      <c r="AE553" s="1">
        <v>0</v>
      </c>
      <c r="AF553" s="1">
        <v>0</v>
      </c>
      <c r="AG553" s="1">
        <v>0</v>
      </c>
      <c r="AH553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8">
        <f t="shared" si="32"/>
        <v>0</v>
      </c>
      <c r="AQ553" s="9">
        <f t="shared" si="33"/>
        <v>0</v>
      </c>
      <c r="AR553" s="3">
        <f t="shared" si="34"/>
        <v>0</v>
      </c>
      <c r="AS553" s="10">
        <f t="shared" si="35"/>
        <v>0</v>
      </c>
    </row>
    <row r="554" spans="1:45" x14ac:dyDescent="0.25">
      <c r="A554">
        <v>1</v>
      </c>
      <c r="B554" s="7">
        <v>43952</v>
      </c>
      <c r="C554" s="7">
        <v>44348</v>
      </c>
      <c r="D554">
        <v>145</v>
      </c>
      <c r="E554" s="7">
        <v>44197</v>
      </c>
      <c r="F554" s="13">
        <v>0</v>
      </c>
      <c r="G554" s="1">
        <v>0</v>
      </c>
      <c r="H554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t="s">
        <v>229</v>
      </c>
      <c r="W554" s="11" t="s">
        <v>48</v>
      </c>
      <c r="X554">
        <v>14</v>
      </c>
      <c r="Y554" t="s">
        <v>49</v>
      </c>
      <c r="Z554" t="s">
        <v>50</v>
      </c>
      <c r="AA554" s="1">
        <v>0</v>
      </c>
      <c r="AB554" s="1">
        <v>0</v>
      </c>
      <c r="AC554" t="s">
        <v>225</v>
      </c>
      <c r="AD554" s="1">
        <v>0</v>
      </c>
      <c r="AE554" s="1">
        <v>0</v>
      </c>
      <c r="AF554" s="1">
        <v>0</v>
      </c>
      <c r="AG554" s="1">
        <v>0</v>
      </c>
      <c r="AH554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8">
        <f t="shared" si="32"/>
        <v>0</v>
      </c>
      <c r="AQ554" s="9">
        <f t="shared" si="33"/>
        <v>0</v>
      </c>
      <c r="AR554" s="3">
        <f t="shared" si="34"/>
        <v>0</v>
      </c>
      <c r="AS554" s="10">
        <f t="shared" si="35"/>
        <v>0</v>
      </c>
    </row>
    <row r="555" spans="1:45" x14ac:dyDescent="0.25">
      <c r="A555">
        <v>1</v>
      </c>
      <c r="B555" s="7">
        <v>43952</v>
      </c>
      <c r="C555" s="7">
        <v>44348</v>
      </c>
      <c r="D555">
        <v>145</v>
      </c>
      <c r="E555" s="7">
        <v>44228</v>
      </c>
      <c r="F555" s="13">
        <v>0</v>
      </c>
      <c r="G555" s="1">
        <v>0</v>
      </c>
      <c r="H555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t="s">
        <v>229</v>
      </c>
      <c r="W555" s="11" t="s">
        <v>48</v>
      </c>
      <c r="X555">
        <v>14</v>
      </c>
      <c r="Y555" t="s">
        <v>49</v>
      </c>
      <c r="Z555" t="s">
        <v>50</v>
      </c>
      <c r="AA555" s="1">
        <v>0</v>
      </c>
      <c r="AB555" s="1">
        <v>0</v>
      </c>
      <c r="AC555" t="s">
        <v>225</v>
      </c>
      <c r="AD555" s="1">
        <v>0</v>
      </c>
      <c r="AE555" s="1">
        <v>0</v>
      </c>
      <c r="AF555" s="1">
        <v>0</v>
      </c>
      <c r="AG555" s="1">
        <v>0</v>
      </c>
      <c r="AH555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8">
        <f t="shared" si="32"/>
        <v>0</v>
      </c>
      <c r="AQ555" s="9">
        <f t="shared" si="33"/>
        <v>0</v>
      </c>
      <c r="AR555" s="3">
        <f t="shared" si="34"/>
        <v>0</v>
      </c>
      <c r="AS555" s="10">
        <f t="shared" si="35"/>
        <v>0</v>
      </c>
    </row>
    <row r="556" spans="1:45" x14ac:dyDescent="0.25">
      <c r="A556">
        <v>1</v>
      </c>
      <c r="B556" s="7">
        <v>43952</v>
      </c>
      <c r="C556" s="7">
        <v>44348</v>
      </c>
      <c r="D556">
        <v>145</v>
      </c>
      <c r="E556" s="7">
        <v>44256</v>
      </c>
      <c r="F556" s="13">
        <v>0</v>
      </c>
      <c r="G556" s="1">
        <v>0</v>
      </c>
      <c r="H556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t="s">
        <v>229</v>
      </c>
      <c r="W556" s="11" t="s">
        <v>48</v>
      </c>
      <c r="X556">
        <v>14</v>
      </c>
      <c r="Y556" t="s">
        <v>49</v>
      </c>
      <c r="Z556" t="s">
        <v>50</v>
      </c>
      <c r="AA556" s="1">
        <v>0</v>
      </c>
      <c r="AB556" s="1">
        <v>0</v>
      </c>
      <c r="AC556" t="s">
        <v>225</v>
      </c>
      <c r="AD556" s="1">
        <v>0</v>
      </c>
      <c r="AE556" s="1">
        <v>0</v>
      </c>
      <c r="AF556" s="1">
        <v>0</v>
      </c>
      <c r="AG556" s="1">
        <v>0</v>
      </c>
      <c r="AH556">
        <v>0</v>
      </c>
      <c r="AI556" s="1">
        <v>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8">
        <f t="shared" si="32"/>
        <v>0</v>
      </c>
      <c r="AQ556" s="9">
        <f t="shared" si="33"/>
        <v>0</v>
      </c>
      <c r="AR556" s="3">
        <f t="shared" si="34"/>
        <v>0</v>
      </c>
      <c r="AS556" s="10">
        <f t="shared" si="35"/>
        <v>0</v>
      </c>
    </row>
    <row r="557" spans="1:45" x14ac:dyDescent="0.25">
      <c r="A557">
        <v>1</v>
      </c>
      <c r="B557" s="7">
        <v>43952</v>
      </c>
      <c r="C557" s="7">
        <v>44348</v>
      </c>
      <c r="D557">
        <v>145</v>
      </c>
      <c r="E557" s="7">
        <v>44287</v>
      </c>
      <c r="F557" s="13">
        <v>0</v>
      </c>
      <c r="G557" s="1">
        <v>0</v>
      </c>
      <c r="H557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t="s">
        <v>229</v>
      </c>
      <c r="W557" s="11" t="s">
        <v>48</v>
      </c>
      <c r="X557">
        <v>14</v>
      </c>
      <c r="Y557" t="s">
        <v>49</v>
      </c>
      <c r="Z557" t="s">
        <v>50</v>
      </c>
      <c r="AA557" s="1">
        <v>0</v>
      </c>
      <c r="AB557" s="1">
        <v>0</v>
      </c>
      <c r="AC557" t="s">
        <v>225</v>
      </c>
      <c r="AD557" s="1">
        <v>0</v>
      </c>
      <c r="AE557" s="1">
        <v>0</v>
      </c>
      <c r="AF557" s="1">
        <v>0</v>
      </c>
      <c r="AG557" s="1">
        <v>0</v>
      </c>
      <c r="AH557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8">
        <f t="shared" si="32"/>
        <v>0</v>
      </c>
      <c r="AQ557" s="9">
        <f t="shared" si="33"/>
        <v>0</v>
      </c>
      <c r="AR557" s="3">
        <f t="shared" si="34"/>
        <v>0</v>
      </c>
      <c r="AS557" s="10">
        <f t="shared" si="35"/>
        <v>0</v>
      </c>
    </row>
    <row r="558" spans="1:45" x14ac:dyDescent="0.25">
      <c r="A558">
        <v>1</v>
      </c>
      <c r="B558" s="7">
        <v>43952</v>
      </c>
      <c r="C558" s="7">
        <v>44348</v>
      </c>
      <c r="D558">
        <v>145</v>
      </c>
      <c r="E558" s="7">
        <v>44317</v>
      </c>
      <c r="F558" s="13">
        <v>0</v>
      </c>
      <c r="G558" s="1">
        <v>0</v>
      </c>
      <c r="H558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t="s">
        <v>229</v>
      </c>
      <c r="W558" s="11" t="s">
        <v>48</v>
      </c>
      <c r="X558">
        <v>14</v>
      </c>
      <c r="Y558" t="s">
        <v>49</v>
      </c>
      <c r="Z558" t="s">
        <v>50</v>
      </c>
      <c r="AA558" s="1">
        <v>0</v>
      </c>
      <c r="AB558" s="1">
        <v>0</v>
      </c>
      <c r="AC558" t="s">
        <v>225</v>
      </c>
      <c r="AD558" s="1">
        <v>0</v>
      </c>
      <c r="AE558" s="1">
        <v>0</v>
      </c>
      <c r="AF558" s="1">
        <v>0</v>
      </c>
      <c r="AG558" s="1">
        <v>0</v>
      </c>
      <c r="AH558">
        <v>0</v>
      </c>
      <c r="AI558" s="1">
        <v>0</v>
      </c>
      <c r="AJ558" s="1"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8">
        <f t="shared" si="32"/>
        <v>0</v>
      </c>
      <c r="AQ558" s="9">
        <f t="shared" si="33"/>
        <v>0</v>
      </c>
      <c r="AR558" s="3">
        <f t="shared" si="34"/>
        <v>0</v>
      </c>
      <c r="AS558" s="10">
        <f t="shared" si="35"/>
        <v>0</v>
      </c>
    </row>
    <row r="559" spans="1:45" x14ac:dyDescent="0.25">
      <c r="A559">
        <v>1</v>
      </c>
      <c r="B559" s="7">
        <v>43952</v>
      </c>
      <c r="C559" s="7">
        <v>44348</v>
      </c>
      <c r="D559">
        <v>145</v>
      </c>
      <c r="E559" s="7">
        <v>44348</v>
      </c>
      <c r="F559" s="13">
        <v>0</v>
      </c>
      <c r="G559" s="1">
        <v>0</v>
      </c>
      <c r="H559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t="s">
        <v>229</v>
      </c>
      <c r="W559" s="11" t="s">
        <v>48</v>
      </c>
      <c r="X559">
        <v>14</v>
      </c>
      <c r="Y559" t="s">
        <v>49</v>
      </c>
      <c r="Z559" t="s">
        <v>50</v>
      </c>
      <c r="AA559" s="1">
        <v>0</v>
      </c>
      <c r="AB559" s="1">
        <v>0</v>
      </c>
      <c r="AC559" t="s">
        <v>225</v>
      </c>
      <c r="AD559" s="1">
        <v>0</v>
      </c>
      <c r="AE559" s="1">
        <v>0</v>
      </c>
      <c r="AF559" s="1">
        <v>0</v>
      </c>
      <c r="AG559" s="1">
        <v>0</v>
      </c>
      <c r="AH559">
        <v>0</v>
      </c>
      <c r="AI559" s="1">
        <v>0</v>
      </c>
      <c r="AJ559" s="1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8">
        <f t="shared" si="32"/>
        <v>0</v>
      </c>
      <c r="AQ559" s="9">
        <f t="shared" si="33"/>
        <v>0</v>
      </c>
      <c r="AR559" s="3">
        <f t="shared" si="34"/>
        <v>0</v>
      </c>
      <c r="AS559" s="10">
        <f t="shared" si="35"/>
        <v>0</v>
      </c>
    </row>
    <row r="560" spans="1:45" x14ac:dyDescent="0.25">
      <c r="A560">
        <v>1</v>
      </c>
      <c r="B560" s="7">
        <v>43952</v>
      </c>
      <c r="C560" s="7">
        <v>44348</v>
      </c>
      <c r="D560">
        <v>200218</v>
      </c>
      <c r="E560" s="7">
        <v>44197</v>
      </c>
      <c r="F560" s="13">
        <v>0</v>
      </c>
      <c r="G560" s="1">
        <v>0</v>
      </c>
      <c r="H560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t="s">
        <v>230</v>
      </c>
      <c r="W560" s="11" t="s">
        <v>48</v>
      </c>
      <c r="X560">
        <v>14</v>
      </c>
      <c r="Y560" t="s">
        <v>49</v>
      </c>
      <c r="Z560" t="s">
        <v>50</v>
      </c>
      <c r="AA560" s="1">
        <v>0</v>
      </c>
      <c r="AB560" s="1">
        <v>0</v>
      </c>
      <c r="AC560" t="s">
        <v>225</v>
      </c>
      <c r="AD560" s="1">
        <v>0</v>
      </c>
      <c r="AE560" s="1">
        <v>0</v>
      </c>
      <c r="AF560" s="1">
        <v>0</v>
      </c>
      <c r="AG560" s="1">
        <v>0</v>
      </c>
      <c r="AH560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8">
        <f t="shared" si="32"/>
        <v>0</v>
      </c>
      <c r="AQ560" s="9">
        <f t="shared" si="33"/>
        <v>0</v>
      </c>
      <c r="AR560" s="3">
        <f t="shared" si="34"/>
        <v>0</v>
      </c>
      <c r="AS560" s="10">
        <f t="shared" si="35"/>
        <v>0</v>
      </c>
    </row>
    <row r="561" spans="1:45" x14ac:dyDescent="0.25">
      <c r="A561">
        <v>1</v>
      </c>
      <c r="B561" s="7">
        <v>43952</v>
      </c>
      <c r="C561" s="7">
        <v>44348</v>
      </c>
      <c r="D561">
        <v>200218</v>
      </c>
      <c r="E561" s="7">
        <v>44228</v>
      </c>
      <c r="F561" s="13">
        <v>0</v>
      </c>
      <c r="G561" s="1">
        <v>0</v>
      </c>
      <c r="H56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t="s">
        <v>230</v>
      </c>
      <c r="W561" s="11" t="s">
        <v>48</v>
      </c>
      <c r="X561">
        <v>14</v>
      </c>
      <c r="Y561" t="s">
        <v>49</v>
      </c>
      <c r="Z561" t="s">
        <v>50</v>
      </c>
      <c r="AA561" s="1">
        <v>0</v>
      </c>
      <c r="AB561" s="1">
        <v>0</v>
      </c>
      <c r="AC561" t="s">
        <v>225</v>
      </c>
      <c r="AD561" s="1">
        <v>0</v>
      </c>
      <c r="AE561" s="1">
        <v>0</v>
      </c>
      <c r="AF561" s="1">
        <v>0</v>
      </c>
      <c r="AG561" s="1">
        <v>0</v>
      </c>
      <c r="AH56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0</v>
      </c>
      <c r="AN561" s="1">
        <v>0</v>
      </c>
      <c r="AO561" s="1">
        <v>0</v>
      </c>
      <c r="AP561" s="8">
        <f t="shared" si="32"/>
        <v>0</v>
      </c>
      <c r="AQ561" s="9">
        <f t="shared" si="33"/>
        <v>0</v>
      </c>
      <c r="AR561" s="3">
        <f t="shared" si="34"/>
        <v>0</v>
      </c>
      <c r="AS561" s="10">
        <f t="shared" si="35"/>
        <v>0</v>
      </c>
    </row>
    <row r="562" spans="1:45" x14ac:dyDescent="0.25">
      <c r="A562">
        <v>1</v>
      </c>
      <c r="B562" s="7">
        <v>43952</v>
      </c>
      <c r="C562" s="7">
        <v>44348</v>
      </c>
      <c r="D562">
        <v>200218</v>
      </c>
      <c r="E562" s="7">
        <v>44256</v>
      </c>
      <c r="F562" s="13">
        <v>0</v>
      </c>
      <c r="G562" s="1">
        <v>0</v>
      </c>
      <c r="H562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t="s">
        <v>230</v>
      </c>
      <c r="W562" s="11" t="s">
        <v>48</v>
      </c>
      <c r="X562">
        <v>14</v>
      </c>
      <c r="Y562" t="s">
        <v>49</v>
      </c>
      <c r="Z562" t="s">
        <v>50</v>
      </c>
      <c r="AA562" s="1">
        <v>0</v>
      </c>
      <c r="AB562" s="1">
        <v>0</v>
      </c>
      <c r="AC562" t="s">
        <v>225</v>
      </c>
      <c r="AD562" s="1">
        <v>0</v>
      </c>
      <c r="AE562" s="1">
        <v>0</v>
      </c>
      <c r="AF562" s="1">
        <v>0</v>
      </c>
      <c r="AG562" s="1">
        <v>0</v>
      </c>
      <c r="AH562">
        <v>0</v>
      </c>
      <c r="AI562" s="1">
        <v>0</v>
      </c>
      <c r="AJ562" s="1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8">
        <f t="shared" si="32"/>
        <v>0</v>
      </c>
      <c r="AQ562" s="9">
        <f t="shared" si="33"/>
        <v>0</v>
      </c>
      <c r="AR562" s="3">
        <f t="shared" si="34"/>
        <v>0</v>
      </c>
      <c r="AS562" s="10">
        <f t="shared" si="35"/>
        <v>0</v>
      </c>
    </row>
    <row r="563" spans="1:45" x14ac:dyDescent="0.25">
      <c r="A563">
        <v>1</v>
      </c>
      <c r="B563" s="7">
        <v>43952</v>
      </c>
      <c r="C563" s="7">
        <v>44348</v>
      </c>
      <c r="D563">
        <v>200218</v>
      </c>
      <c r="E563" s="7">
        <v>44287</v>
      </c>
      <c r="F563" s="13">
        <v>0</v>
      </c>
      <c r="G563" s="1">
        <v>0</v>
      </c>
      <c r="H563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t="s">
        <v>230</v>
      </c>
      <c r="W563" s="11" t="s">
        <v>48</v>
      </c>
      <c r="X563">
        <v>14</v>
      </c>
      <c r="Y563" t="s">
        <v>49</v>
      </c>
      <c r="Z563" t="s">
        <v>50</v>
      </c>
      <c r="AA563" s="1">
        <v>0</v>
      </c>
      <c r="AB563" s="1">
        <v>0</v>
      </c>
      <c r="AC563" t="s">
        <v>225</v>
      </c>
      <c r="AD563" s="1">
        <v>0</v>
      </c>
      <c r="AE563" s="1">
        <v>0</v>
      </c>
      <c r="AF563" s="1">
        <v>0</v>
      </c>
      <c r="AG563" s="1">
        <v>0</v>
      </c>
      <c r="AH563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P563" s="8">
        <f t="shared" si="32"/>
        <v>0</v>
      </c>
      <c r="AQ563" s="9">
        <f t="shared" si="33"/>
        <v>0</v>
      </c>
      <c r="AR563" s="3">
        <f t="shared" si="34"/>
        <v>0</v>
      </c>
      <c r="AS563" s="10">
        <f t="shared" si="35"/>
        <v>0</v>
      </c>
    </row>
    <row r="564" spans="1:45" x14ac:dyDescent="0.25">
      <c r="A564">
        <v>1</v>
      </c>
      <c r="B564" s="7">
        <v>43952</v>
      </c>
      <c r="C564" s="7">
        <v>44348</v>
      </c>
      <c r="D564">
        <v>200218</v>
      </c>
      <c r="E564" s="7">
        <v>44317</v>
      </c>
      <c r="F564" s="13">
        <v>0</v>
      </c>
      <c r="G564" s="1">
        <v>0</v>
      </c>
      <c r="H564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t="s">
        <v>230</v>
      </c>
      <c r="W564" s="11" t="s">
        <v>48</v>
      </c>
      <c r="X564">
        <v>14</v>
      </c>
      <c r="Y564" t="s">
        <v>49</v>
      </c>
      <c r="Z564" t="s">
        <v>50</v>
      </c>
      <c r="AA564" s="1">
        <v>0</v>
      </c>
      <c r="AB564" s="1">
        <v>0</v>
      </c>
      <c r="AC564" t="s">
        <v>225</v>
      </c>
      <c r="AD564" s="1">
        <v>0</v>
      </c>
      <c r="AE564" s="1">
        <v>0</v>
      </c>
      <c r="AF564" s="1">
        <v>0</v>
      </c>
      <c r="AG564" s="1">
        <v>0</v>
      </c>
      <c r="AH564">
        <v>0</v>
      </c>
      <c r="AI564" s="1">
        <v>0</v>
      </c>
      <c r="AJ564" s="1">
        <v>0</v>
      </c>
      <c r="AK564" s="1">
        <v>0</v>
      </c>
      <c r="AL564" s="1">
        <v>0</v>
      </c>
      <c r="AM564" s="1">
        <v>0</v>
      </c>
      <c r="AN564" s="1">
        <v>0</v>
      </c>
      <c r="AO564" s="1">
        <v>0</v>
      </c>
      <c r="AP564" s="8">
        <f t="shared" si="32"/>
        <v>0</v>
      </c>
      <c r="AQ564" s="9">
        <f t="shared" si="33"/>
        <v>0</v>
      </c>
      <c r="AR564" s="3">
        <f t="shared" si="34"/>
        <v>0</v>
      </c>
      <c r="AS564" s="10">
        <f t="shared" si="35"/>
        <v>0</v>
      </c>
    </row>
    <row r="565" spans="1:45" x14ac:dyDescent="0.25">
      <c r="A565">
        <v>1</v>
      </c>
      <c r="B565" s="7">
        <v>43952</v>
      </c>
      <c r="C565" s="7">
        <v>44348</v>
      </c>
      <c r="D565">
        <v>200218</v>
      </c>
      <c r="E565" s="7">
        <v>44348</v>
      </c>
      <c r="F565" s="13">
        <v>0</v>
      </c>
      <c r="G565" s="1">
        <v>0</v>
      </c>
      <c r="H565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t="s">
        <v>230</v>
      </c>
      <c r="W565" s="11" t="s">
        <v>48</v>
      </c>
      <c r="X565">
        <v>14</v>
      </c>
      <c r="Y565" t="s">
        <v>49</v>
      </c>
      <c r="Z565" t="s">
        <v>50</v>
      </c>
      <c r="AA565" s="1">
        <v>0</v>
      </c>
      <c r="AB565" s="1">
        <v>0</v>
      </c>
      <c r="AC565" t="s">
        <v>225</v>
      </c>
      <c r="AD565" s="1">
        <v>0</v>
      </c>
      <c r="AE565" s="1">
        <v>0</v>
      </c>
      <c r="AF565" s="1">
        <v>0</v>
      </c>
      <c r="AG565" s="1">
        <v>0</v>
      </c>
      <c r="AH565">
        <v>0</v>
      </c>
      <c r="AI565" s="1">
        <v>0</v>
      </c>
      <c r="AJ565" s="1">
        <v>0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8">
        <f t="shared" si="32"/>
        <v>0</v>
      </c>
      <c r="AQ565" s="9">
        <f t="shared" si="33"/>
        <v>0</v>
      </c>
      <c r="AR565" s="3">
        <f t="shared" si="34"/>
        <v>0</v>
      </c>
      <c r="AS565" s="10">
        <f t="shared" si="35"/>
        <v>0</v>
      </c>
    </row>
    <row r="566" spans="1:45" x14ac:dyDescent="0.25">
      <c r="A566">
        <v>1</v>
      </c>
      <c r="B566" s="7">
        <v>43952</v>
      </c>
      <c r="C566" s="7">
        <v>44348</v>
      </c>
      <c r="D566">
        <v>200264</v>
      </c>
      <c r="E566" s="7">
        <v>44197</v>
      </c>
      <c r="F566" s="13">
        <v>0</v>
      </c>
      <c r="G566" s="1">
        <v>0</v>
      </c>
      <c r="H566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t="s">
        <v>231</v>
      </c>
      <c r="W566" s="11" t="s">
        <v>48</v>
      </c>
      <c r="X566">
        <v>14</v>
      </c>
      <c r="Y566" t="s">
        <v>49</v>
      </c>
      <c r="Z566" t="s">
        <v>50</v>
      </c>
      <c r="AA566" s="1">
        <v>0</v>
      </c>
      <c r="AB566" s="1">
        <v>0</v>
      </c>
      <c r="AC566" t="s">
        <v>225</v>
      </c>
      <c r="AD566" s="1">
        <v>0</v>
      </c>
      <c r="AE566" s="1">
        <v>0</v>
      </c>
      <c r="AF566" s="1">
        <v>0</v>
      </c>
      <c r="AG566" s="1">
        <v>0</v>
      </c>
      <c r="AH566">
        <v>0</v>
      </c>
      <c r="AI566" s="1">
        <v>0</v>
      </c>
      <c r="AJ566" s="1">
        <v>0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8">
        <f t="shared" si="32"/>
        <v>0</v>
      </c>
      <c r="AQ566" s="9">
        <f t="shared" si="33"/>
        <v>0</v>
      </c>
      <c r="AR566" s="3">
        <f t="shared" si="34"/>
        <v>0</v>
      </c>
      <c r="AS566" s="10">
        <f t="shared" si="35"/>
        <v>0</v>
      </c>
    </row>
    <row r="567" spans="1:45" x14ac:dyDescent="0.25">
      <c r="A567">
        <v>1</v>
      </c>
      <c r="B567" s="7">
        <v>43952</v>
      </c>
      <c r="C567" s="7">
        <v>44348</v>
      </c>
      <c r="D567">
        <v>200264</v>
      </c>
      <c r="E567" s="7">
        <v>44228</v>
      </c>
      <c r="F567" s="13">
        <v>0</v>
      </c>
      <c r="G567" s="1">
        <v>0</v>
      </c>
      <c r="H567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t="s">
        <v>231</v>
      </c>
      <c r="W567" s="11" t="s">
        <v>48</v>
      </c>
      <c r="X567">
        <v>14</v>
      </c>
      <c r="Y567" t="s">
        <v>49</v>
      </c>
      <c r="Z567" t="s">
        <v>50</v>
      </c>
      <c r="AA567" s="1">
        <v>0</v>
      </c>
      <c r="AB567" s="1">
        <v>0</v>
      </c>
      <c r="AC567" t="s">
        <v>225</v>
      </c>
      <c r="AD567" s="1">
        <v>0</v>
      </c>
      <c r="AE567" s="1">
        <v>0</v>
      </c>
      <c r="AF567" s="1">
        <v>0</v>
      </c>
      <c r="AG567" s="1">
        <v>0</v>
      </c>
      <c r="AH567">
        <v>0</v>
      </c>
      <c r="AI567" s="1">
        <v>0</v>
      </c>
      <c r="AJ567" s="1">
        <v>0</v>
      </c>
      <c r="AK567" s="1">
        <v>0</v>
      </c>
      <c r="AL567" s="1">
        <v>0</v>
      </c>
      <c r="AM567" s="1">
        <v>0</v>
      </c>
      <c r="AN567" s="1">
        <v>0</v>
      </c>
      <c r="AO567" s="1">
        <v>0</v>
      </c>
      <c r="AP567" s="8">
        <f t="shared" si="32"/>
        <v>0</v>
      </c>
      <c r="AQ567" s="9">
        <f t="shared" si="33"/>
        <v>0</v>
      </c>
      <c r="AR567" s="3">
        <f t="shared" si="34"/>
        <v>0</v>
      </c>
      <c r="AS567" s="10">
        <f t="shared" si="35"/>
        <v>0</v>
      </c>
    </row>
    <row r="568" spans="1:45" x14ac:dyDescent="0.25">
      <c r="A568">
        <v>1</v>
      </c>
      <c r="B568" s="7">
        <v>43952</v>
      </c>
      <c r="C568" s="7">
        <v>44348</v>
      </c>
      <c r="D568">
        <v>200264</v>
      </c>
      <c r="E568" s="7">
        <v>44256</v>
      </c>
      <c r="F568" s="13">
        <v>0</v>
      </c>
      <c r="G568" s="1">
        <v>0</v>
      </c>
      <c r="H568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t="s">
        <v>231</v>
      </c>
      <c r="W568" s="11" t="s">
        <v>48</v>
      </c>
      <c r="X568">
        <v>14</v>
      </c>
      <c r="Y568" t="s">
        <v>49</v>
      </c>
      <c r="Z568" t="s">
        <v>50</v>
      </c>
      <c r="AA568" s="1">
        <v>0</v>
      </c>
      <c r="AB568" s="1">
        <v>0</v>
      </c>
      <c r="AC568" t="s">
        <v>225</v>
      </c>
      <c r="AD568" s="1">
        <v>0</v>
      </c>
      <c r="AE568" s="1">
        <v>0</v>
      </c>
      <c r="AF568" s="1">
        <v>0</v>
      </c>
      <c r="AG568" s="1">
        <v>0</v>
      </c>
      <c r="AH568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8">
        <f t="shared" si="32"/>
        <v>0</v>
      </c>
      <c r="AQ568" s="9">
        <f t="shared" si="33"/>
        <v>0</v>
      </c>
      <c r="AR568" s="3">
        <f t="shared" si="34"/>
        <v>0</v>
      </c>
      <c r="AS568" s="10">
        <f t="shared" si="35"/>
        <v>0</v>
      </c>
    </row>
    <row r="569" spans="1:45" x14ac:dyDescent="0.25">
      <c r="A569">
        <v>1</v>
      </c>
      <c r="B569" s="7">
        <v>43952</v>
      </c>
      <c r="C569" s="7">
        <v>44348</v>
      </c>
      <c r="D569">
        <v>200264</v>
      </c>
      <c r="E569" s="7">
        <v>44287</v>
      </c>
      <c r="F569" s="13">
        <v>0</v>
      </c>
      <c r="G569" s="1">
        <v>0</v>
      </c>
      <c r="H569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t="s">
        <v>231</v>
      </c>
      <c r="W569" s="11" t="s">
        <v>48</v>
      </c>
      <c r="X569">
        <v>14</v>
      </c>
      <c r="Y569" t="s">
        <v>49</v>
      </c>
      <c r="Z569" t="s">
        <v>50</v>
      </c>
      <c r="AA569" s="1">
        <v>0</v>
      </c>
      <c r="AB569" s="1">
        <v>0</v>
      </c>
      <c r="AC569" t="s">
        <v>225</v>
      </c>
      <c r="AD569" s="1">
        <v>0</v>
      </c>
      <c r="AE569" s="1">
        <v>0</v>
      </c>
      <c r="AF569" s="1">
        <v>0</v>
      </c>
      <c r="AG569" s="1">
        <v>0</v>
      </c>
      <c r="AH569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P569" s="8">
        <f t="shared" si="32"/>
        <v>0</v>
      </c>
      <c r="AQ569" s="9">
        <f t="shared" si="33"/>
        <v>0</v>
      </c>
      <c r="AR569" s="3">
        <f t="shared" si="34"/>
        <v>0</v>
      </c>
      <c r="AS569" s="10">
        <f t="shared" si="35"/>
        <v>0</v>
      </c>
    </row>
    <row r="570" spans="1:45" x14ac:dyDescent="0.25">
      <c r="A570">
        <v>1</v>
      </c>
      <c r="B570" s="7">
        <v>43952</v>
      </c>
      <c r="C570" s="7">
        <v>44348</v>
      </c>
      <c r="D570">
        <v>200264</v>
      </c>
      <c r="E570" s="7">
        <v>44317</v>
      </c>
      <c r="F570" s="13">
        <v>0</v>
      </c>
      <c r="G570" s="1">
        <v>0</v>
      </c>
      <c r="H570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t="s">
        <v>231</v>
      </c>
      <c r="W570" s="11" t="s">
        <v>48</v>
      </c>
      <c r="X570">
        <v>14</v>
      </c>
      <c r="Y570" t="s">
        <v>49</v>
      </c>
      <c r="Z570" t="s">
        <v>50</v>
      </c>
      <c r="AA570" s="1">
        <v>0</v>
      </c>
      <c r="AB570" s="1">
        <v>0</v>
      </c>
      <c r="AC570" t="s">
        <v>225</v>
      </c>
      <c r="AD570" s="1">
        <v>0</v>
      </c>
      <c r="AE570" s="1">
        <v>0</v>
      </c>
      <c r="AF570" s="1">
        <v>0</v>
      </c>
      <c r="AG570" s="1">
        <v>0</v>
      </c>
      <c r="AH570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0</v>
      </c>
      <c r="AN570" s="1">
        <v>0</v>
      </c>
      <c r="AO570" s="1">
        <v>0</v>
      </c>
      <c r="AP570" s="8">
        <f t="shared" si="32"/>
        <v>0</v>
      </c>
      <c r="AQ570" s="9">
        <f t="shared" si="33"/>
        <v>0</v>
      </c>
      <c r="AR570" s="3">
        <f t="shared" si="34"/>
        <v>0</v>
      </c>
      <c r="AS570" s="10">
        <f t="shared" si="35"/>
        <v>0</v>
      </c>
    </row>
    <row r="571" spans="1:45" x14ac:dyDescent="0.25">
      <c r="A571">
        <v>1</v>
      </c>
      <c r="B571" s="7">
        <v>43952</v>
      </c>
      <c r="C571" s="7">
        <v>44348</v>
      </c>
      <c r="D571">
        <v>200264</v>
      </c>
      <c r="E571" s="7">
        <v>44348</v>
      </c>
      <c r="F571" s="13">
        <v>0</v>
      </c>
      <c r="G571" s="1">
        <v>0</v>
      </c>
      <c r="H57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t="s">
        <v>231</v>
      </c>
      <c r="W571" s="11" t="s">
        <v>48</v>
      </c>
      <c r="X571">
        <v>14</v>
      </c>
      <c r="Y571" t="s">
        <v>49</v>
      </c>
      <c r="Z571" t="s">
        <v>50</v>
      </c>
      <c r="AA571" s="1">
        <v>0</v>
      </c>
      <c r="AB571" s="1">
        <v>0</v>
      </c>
      <c r="AC571" t="s">
        <v>225</v>
      </c>
      <c r="AD571" s="1">
        <v>0</v>
      </c>
      <c r="AE571" s="1">
        <v>0</v>
      </c>
      <c r="AF571" s="1">
        <v>0</v>
      </c>
      <c r="AG571" s="1">
        <v>0</v>
      </c>
      <c r="AH57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8">
        <f t="shared" si="32"/>
        <v>0</v>
      </c>
      <c r="AQ571" s="9">
        <f t="shared" si="33"/>
        <v>0</v>
      </c>
      <c r="AR571" s="3">
        <f t="shared" si="34"/>
        <v>0</v>
      </c>
      <c r="AS571" s="10">
        <f t="shared" si="35"/>
        <v>0</v>
      </c>
    </row>
    <row r="572" spans="1:45" x14ac:dyDescent="0.25">
      <c r="A572">
        <v>1</v>
      </c>
      <c r="B572" s="7">
        <v>43952</v>
      </c>
      <c r="C572" s="7">
        <v>44348</v>
      </c>
      <c r="D572">
        <v>200310</v>
      </c>
      <c r="E572" s="7">
        <v>44197</v>
      </c>
      <c r="F572" s="13">
        <v>0</v>
      </c>
      <c r="G572" s="1">
        <v>0</v>
      </c>
      <c r="H572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t="s">
        <v>232</v>
      </c>
      <c r="W572" s="11" t="s">
        <v>48</v>
      </c>
      <c r="X572">
        <v>14</v>
      </c>
      <c r="Y572" t="s">
        <v>49</v>
      </c>
      <c r="Z572" t="s">
        <v>50</v>
      </c>
      <c r="AA572" s="1">
        <v>0</v>
      </c>
      <c r="AB572" s="1">
        <v>0</v>
      </c>
      <c r="AC572" t="s">
        <v>225</v>
      </c>
      <c r="AD572" s="1">
        <v>0</v>
      </c>
      <c r="AE572" s="1">
        <v>0</v>
      </c>
      <c r="AF572" s="1">
        <v>0</v>
      </c>
      <c r="AG572" s="1">
        <v>0</v>
      </c>
      <c r="AH572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0</v>
      </c>
      <c r="AO572" s="1">
        <v>0</v>
      </c>
      <c r="AP572" s="8">
        <f t="shared" si="32"/>
        <v>0</v>
      </c>
      <c r="AQ572" s="9">
        <f t="shared" si="33"/>
        <v>0</v>
      </c>
      <c r="AR572" s="3">
        <f t="shared" si="34"/>
        <v>0</v>
      </c>
      <c r="AS572" s="10">
        <f t="shared" si="35"/>
        <v>0</v>
      </c>
    </row>
    <row r="573" spans="1:45" x14ac:dyDescent="0.25">
      <c r="A573">
        <v>1</v>
      </c>
      <c r="B573" s="7">
        <v>43952</v>
      </c>
      <c r="C573" s="7">
        <v>44348</v>
      </c>
      <c r="D573">
        <v>200310</v>
      </c>
      <c r="E573" s="7">
        <v>44228</v>
      </c>
      <c r="F573" s="13">
        <v>0</v>
      </c>
      <c r="G573" s="1">
        <v>0</v>
      </c>
      <c r="H573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t="s">
        <v>232</v>
      </c>
      <c r="W573" s="11" t="s">
        <v>48</v>
      </c>
      <c r="X573">
        <v>14</v>
      </c>
      <c r="Y573" t="s">
        <v>49</v>
      </c>
      <c r="Z573" t="s">
        <v>50</v>
      </c>
      <c r="AA573" s="1">
        <v>0</v>
      </c>
      <c r="AB573" s="1">
        <v>0</v>
      </c>
      <c r="AC573" t="s">
        <v>225</v>
      </c>
      <c r="AD573" s="1">
        <v>0</v>
      </c>
      <c r="AE573" s="1">
        <v>0</v>
      </c>
      <c r="AF573" s="1">
        <v>0</v>
      </c>
      <c r="AG573" s="1">
        <v>0</v>
      </c>
      <c r="AH573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8">
        <f t="shared" si="32"/>
        <v>0</v>
      </c>
      <c r="AQ573" s="9">
        <f t="shared" si="33"/>
        <v>0</v>
      </c>
      <c r="AR573" s="3">
        <f t="shared" si="34"/>
        <v>0</v>
      </c>
      <c r="AS573" s="10">
        <f t="shared" si="35"/>
        <v>0</v>
      </c>
    </row>
    <row r="574" spans="1:45" x14ac:dyDescent="0.25">
      <c r="A574">
        <v>1</v>
      </c>
      <c r="B574" s="7">
        <v>43952</v>
      </c>
      <c r="C574" s="7">
        <v>44348</v>
      </c>
      <c r="D574">
        <v>200310</v>
      </c>
      <c r="E574" s="7">
        <v>44256</v>
      </c>
      <c r="F574" s="13">
        <v>0</v>
      </c>
      <c r="G574" s="1">
        <v>0</v>
      </c>
      <c r="H574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t="s">
        <v>232</v>
      </c>
      <c r="W574" s="11" t="s">
        <v>48</v>
      </c>
      <c r="X574">
        <v>14</v>
      </c>
      <c r="Y574" t="s">
        <v>49</v>
      </c>
      <c r="Z574" t="s">
        <v>50</v>
      </c>
      <c r="AA574" s="1">
        <v>0</v>
      </c>
      <c r="AB574" s="1">
        <v>0</v>
      </c>
      <c r="AC574" t="s">
        <v>225</v>
      </c>
      <c r="AD574" s="1">
        <v>0</v>
      </c>
      <c r="AE574" s="1">
        <v>0</v>
      </c>
      <c r="AF574" s="1">
        <v>0</v>
      </c>
      <c r="AG574" s="1">
        <v>0</v>
      </c>
      <c r="AH574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0</v>
      </c>
      <c r="AN574" s="1">
        <v>0</v>
      </c>
      <c r="AO574" s="1">
        <v>0</v>
      </c>
      <c r="AP574" s="8">
        <f t="shared" si="32"/>
        <v>0</v>
      </c>
      <c r="AQ574" s="9">
        <f t="shared" si="33"/>
        <v>0</v>
      </c>
      <c r="AR574" s="3">
        <f t="shared" si="34"/>
        <v>0</v>
      </c>
      <c r="AS574" s="10">
        <f t="shared" si="35"/>
        <v>0</v>
      </c>
    </row>
    <row r="575" spans="1:45" x14ac:dyDescent="0.25">
      <c r="A575">
        <v>1</v>
      </c>
      <c r="B575" s="7">
        <v>43952</v>
      </c>
      <c r="C575" s="7">
        <v>44348</v>
      </c>
      <c r="D575">
        <v>200310</v>
      </c>
      <c r="E575" s="7">
        <v>44287</v>
      </c>
      <c r="F575" s="13">
        <v>0</v>
      </c>
      <c r="G575" s="1">
        <v>0</v>
      </c>
      <c r="H575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t="s">
        <v>232</v>
      </c>
      <c r="W575" s="11" t="s">
        <v>48</v>
      </c>
      <c r="X575">
        <v>14</v>
      </c>
      <c r="Y575" t="s">
        <v>49</v>
      </c>
      <c r="Z575" t="s">
        <v>50</v>
      </c>
      <c r="AA575" s="1">
        <v>0</v>
      </c>
      <c r="AB575" s="1">
        <v>0</v>
      </c>
      <c r="AC575" t="s">
        <v>225</v>
      </c>
      <c r="AD575" s="1">
        <v>0</v>
      </c>
      <c r="AE575" s="1">
        <v>0</v>
      </c>
      <c r="AF575" s="1">
        <v>0</v>
      </c>
      <c r="AG575" s="1">
        <v>0</v>
      </c>
      <c r="AH575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0</v>
      </c>
      <c r="AN575" s="1">
        <v>0</v>
      </c>
      <c r="AO575" s="1">
        <v>0</v>
      </c>
      <c r="AP575" s="8">
        <f t="shared" si="32"/>
        <v>0</v>
      </c>
      <c r="AQ575" s="9">
        <f t="shared" si="33"/>
        <v>0</v>
      </c>
      <c r="AR575" s="3">
        <f t="shared" si="34"/>
        <v>0</v>
      </c>
      <c r="AS575" s="10">
        <f t="shared" si="35"/>
        <v>0</v>
      </c>
    </row>
    <row r="576" spans="1:45" x14ac:dyDescent="0.25">
      <c r="A576">
        <v>1</v>
      </c>
      <c r="B576" s="7">
        <v>43952</v>
      </c>
      <c r="C576" s="7">
        <v>44348</v>
      </c>
      <c r="D576">
        <v>200310</v>
      </c>
      <c r="E576" s="7">
        <v>44317</v>
      </c>
      <c r="F576" s="13">
        <v>0</v>
      </c>
      <c r="G576" s="1">
        <v>0</v>
      </c>
      <c r="H576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t="s">
        <v>232</v>
      </c>
      <c r="W576" s="11" t="s">
        <v>48</v>
      </c>
      <c r="X576">
        <v>14</v>
      </c>
      <c r="Y576" t="s">
        <v>49</v>
      </c>
      <c r="Z576" t="s">
        <v>50</v>
      </c>
      <c r="AA576" s="1">
        <v>0</v>
      </c>
      <c r="AB576" s="1">
        <v>0</v>
      </c>
      <c r="AC576" t="s">
        <v>225</v>
      </c>
      <c r="AD576" s="1">
        <v>0</v>
      </c>
      <c r="AE576" s="1">
        <v>0</v>
      </c>
      <c r="AF576" s="1">
        <v>0</v>
      </c>
      <c r="AG576" s="1">
        <v>0</v>
      </c>
      <c r="AH576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0</v>
      </c>
      <c r="AN576" s="1">
        <v>0</v>
      </c>
      <c r="AO576" s="1">
        <v>0</v>
      </c>
      <c r="AP576" s="8">
        <f t="shared" si="32"/>
        <v>0</v>
      </c>
      <c r="AQ576" s="9">
        <f t="shared" si="33"/>
        <v>0</v>
      </c>
      <c r="AR576" s="3">
        <f t="shared" si="34"/>
        <v>0</v>
      </c>
      <c r="AS576" s="10">
        <f t="shared" si="35"/>
        <v>0</v>
      </c>
    </row>
    <row r="577" spans="1:45" x14ac:dyDescent="0.25">
      <c r="A577">
        <v>1</v>
      </c>
      <c r="B577" s="7">
        <v>43952</v>
      </c>
      <c r="C577" s="7">
        <v>44348</v>
      </c>
      <c r="D577">
        <v>200310</v>
      </c>
      <c r="E577" s="7">
        <v>44348</v>
      </c>
      <c r="F577" s="13">
        <v>0</v>
      </c>
      <c r="G577" s="1">
        <v>0</v>
      </c>
      <c r="H577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t="s">
        <v>232</v>
      </c>
      <c r="W577" s="11" t="s">
        <v>48</v>
      </c>
      <c r="X577">
        <v>14</v>
      </c>
      <c r="Y577" t="s">
        <v>49</v>
      </c>
      <c r="Z577" t="s">
        <v>50</v>
      </c>
      <c r="AA577" s="1">
        <v>0</v>
      </c>
      <c r="AB577" s="1">
        <v>0</v>
      </c>
      <c r="AC577" t="s">
        <v>225</v>
      </c>
      <c r="AD577" s="1">
        <v>0</v>
      </c>
      <c r="AE577" s="1">
        <v>0</v>
      </c>
      <c r="AF577" s="1">
        <v>0</v>
      </c>
      <c r="AG577" s="1">
        <v>0</v>
      </c>
      <c r="AH577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8">
        <f t="shared" si="32"/>
        <v>0</v>
      </c>
      <c r="AQ577" s="9">
        <f t="shared" si="33"/>
        <v>0</v>
      </c>
      <c r="AR577" s="3">
        <f t="shared" si="34"/>
        <v>0</v>
      </c>
      <c r="AS577" s="10">
        <f t="shared" si="35"/>
        <v>0</v>
      </c>
    </row>
    <row r="578" spans="1:45" x14ac:dyDescent="0.25">
      <c r="A578">
        <v>1</v>
      </c>
      <c r="B578" s="7">
        <v>43952</v>
      </c>
      <c r="C578" s="7">
        <v>44348</v>
      </c>
      <c r="D578">
        <v>147</v>
      </c>
      <c r="E578" s="7">
        <v>44197</v>
      </c>
      <c r="F578" s="13">
        <v>0</v>
      </c>
      <c r="G578" s="1">
        <v>0</v>
      </c>
      <c r="H578">
        <v>5.5E-2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t="s">
        <v>233</v>
      </c>
      <c r="W578" s="11" t="s">
        <v>52</v>
      </c>
      <c r="X578">
        <v>15</v>
      </c>
      <c r="Y578" t="s">
        <v>53</v>
      </c>
      <c r="Z578" t="s">
        <v>54</v>
      </c>
      <c r="AA578" s="1">
        <v>0</v>
      </c>
      <c r="AB578" s="1">
        <v>0</v>
      </c>
      <c r="AC578" t="s">
        <v>225</v>
      </c>
      <c r="AD578" s="1">
        <v>0</v>
      </c>
      <c r="AE578" s="1">
        <v>0</v>
      </c>
      <c r="AF578" s="1">
        <v>0</v>
      </c>
      <c r="AG578" s="1">
        <v>0</v>
      </c>
      <c r="AH578">
        <v>0</v>
      </c>
      <c r="AI578" s="1">
        <v>0</v>
      </c>
      <c r="AJ578" s="1">
        <v>0</v>
      </c>
      <c r="AK578" s="1">
        <v>0</v>
      </c>
      <c r="AL578" s="1">
        <v>0</v>
      </c>
      <c r="AM578" s="1">
        <v>0</v>
      </c>
      <c r="AN578" s="1">
        <v>0</v>
      </c>
      <c r="AO578" s="1">
        <v>0</v>
      </c>
      <c r="AP578" s="8">
        <f t="shared" ref="AP578:AP641" si="36">I578+K578+M578+T578</f>
        <v>0</v>
      </c>
      <c r="AQ578" s="9">
        <f t="shared" ref="AQ578:AQ641" si="37">AD578+AL578</f>
        <v>0</v>
      </c>
      <c r="AR578" s="3">
        <f t="shared" ref="AR578:AR641" si="38">AE578+J578</f>
        <v>0</v>
      </c>
      <c r="AS578" s="10">
        <f t="shared" ref="AS578:AS641" si="39">I578+K578+M578+T578+AD578+AL578</f>
        <v>0</v>
      </c>
    </row>
    <row r="579" spans="1:45" x14ac:dyDescent="0.25">
      <c r="A579">
        <v>1</v>
      </c>
      <c r="B579" s="7">
        <v>43952</v>
      </c>
      <c r="C579" s="7">
        <v>44348</v>
      </c>
      <c r="D579">
        <v>147</v>
      </c>
      <c r="E579" s="7">
        <v>44228</v>
      </c>
      <c r="F579" s="13">
        <v>0</v>
      </c>
      <c r="G579" s="1">
        <v>0</v>
      </c>
      <c r="H579">
        <v>5.5E-2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t="s">
        <v>233</v>
      </c>
      <c r="W579" s="11" t="s">
        <v>52</v>
      </c>
      <c r="X579">
        <v>15</v>
      </c>
      <c r="Y579" t="s">
        <v>53</v>
      </c>
      <c r="Z579" t="s">
        <v>54</v>
      </c>
      <c r="AA579" s="1">
        <v>0</v>
      </c>
      <c r="AB579" s="1">
        <v>0</v>
      </c>
      <c r="AC579" t="s">
        <v>225</v>
      </c>
      <c r="AD579" s="1">
        <v>0</v>
      </c>
      <c r="AE579" s="1">
        <v>0</v>
      </c>
      <c r="AF579" s="1">
        <v>0</v>
      </c>
      <c r="AG579" s="1">
        <v>0</v>
      </c>
      <c r="AH579">
        <v>0</v>
      </c>
      <c r="AI579" s="1">
        <v>0</v>
      </c>
      <c r="AJ579" s="1">
        <v>0</v>
      </c>
      <c r="AK579" s="1">
        <v>0</v>
      </c>
      <c r="AL579" s="1">
        <v>0</v>
      </c>
      <c r="AM579" s="1">
        <v>0</v>
      </c>
      <c r="AN579" s="1">
        <v>0</v>
      </c>
      <c r="AO579" s="1">
        <v>0</v>
      </c>
      <c r="AP579" s="8">
        <f t="shared" si="36"/>
        <v>0</v>
      </c>
      <c r="AQ579" s="9">
        <f t="shared" si="37"/>
        <v>0</v>
      </c>
      <c r="AR579" s="3">
        <f t="shared" si="38"/>
        <v>0</v>
      </c>
      <c r="AS579" s="10">
        <f t="shared" si="39"/>
        <v>0</v>
      </c>
    </row>
    <row r="580" spans="1:45" x14ac:dyDescent="0.25">
      <c r="A580">
        <v>1</v>
      </c>
      <c r="B580" s="7">
        <v>43952</v>
      </c>
      <c r="C580" s="7">
        <v>44348</v>
      </c>
      <c r="D580">
        <v>147</v>
      </c>
      <c r="E580" s="7">
        <v>44256</v>
      </c>
      <c r="F580" s="13">
        <v>0</v>
      </c>
      <c r="G580" s="1">
        <v>0</v>
      </c>
      <c r="H580">
        <v>5.5E-2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t="s">
        <v>233</v>
      </c>
      <c r="W580" s="11" t="s">
        <v>52</v>
      </c>
      <c r="X580">
        <v>15</v>
      </c>
      <c r="Y580" t="s">
        <v>53</v>
      </c>
      <c r="Z580" t="s">
        <v>54</v>
      </c>
      <c r="AA580" s="1">
        <v>0</v>
      </c>
      <c r="AB580" s="1">
        <v>0</v>
      </c>
      <c r="AC580" t="s">
        <v>225</v>
      </c>
      <c r="AD580" s="1">
        <v>0</v>
      </c>
      <c r="AE580" s="1">
        <v>0</v>
      </c>
      <c r="AF580" s="1">
        <v>0</v>
      </c>
      <c r="AG580" s="1">
        <v>0</v>
      </c>
      <c r="AH580">
        <v>0</v>
      </c>
      <c r="AI580" s="1">
        <v>0</v>
      </c>
      <c r="AJ580" s="1">
        <v>0</v>
      </c>
      <c r="AK580" s="1">
        <v>0</v>
      </c>
      <c r="AL580" s="1">
        <v>0</v>
      </c>
      <c r="AM580" s="1">
        <v>0</v>
      </c>
      <c r="AN580" s="1">
        <v>0</v>
      </c>
      <c r="AO580" s="1">
        <v>0</v>
      </c>
      <c r="AP580" s="8">
        <f t="shared" si="36"/>
        <v>0</v>
      </c>
      <c r="AQ580" s="9">
        <f t="shared" si="37"/>
        <v>0</v>
      </c>
      <c r="AR580" s="3">
        <f t="shared" si="38"/>
        <v>0</v>
      </c>
      <c r="AS580" s="10">
        <f t="shared" si="39"/>
        <v>0</v>
      </c>
    </row>
    <row r="581" spans="1:45" x14ac:dyDescent="0.25">
      <c r="A581">
        <v>1</v>
      </c>
      <c r="B581" s="7">
        <v>43952</v>
      </c>
      <c r="C581" s="7">
        <v>44348</v>
      </c>
      <c r="D581">
        <v>147</v>
      </c>
      <c r="E581" s="7">
        <v>44287</v>
      </c>
      <c r="F581" s="13">
        <v>0</v>
      </c>
      <c r="G581" s="1">
        <v>0</v>
      </c>
      <c r="H581">
        <v>5.5E-2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t="s">
        <v>233</v>
      </c>
      <c r="W581" s="11" t="s">
        <v>52</v>
      </c>
      <c r="X581">
        <v>15</v>
      </c>
      <c r="Y581" t="s">
        <v>53</v>
      </c>
      <c r="Z581" t="s">
        <v>54</v>
      </c>
      <c r="AA581" s="1">
        <v>0</v>
      </c>
      <c r="AB581" s="1">
        <v>0</v>
      </c>
      <c r="AC581" t="s">
        <v>225</v>
      </c>
      <c r="AD581" s="1">
        <v>0</v>
      </c>
      <c r="AE581" s="1">
        <v>0</v>
      </c>
      <c r="AF581" s="1">
        <v>0</v>
      </c>
      <c r="AG581" s="1">
        <v>0</v>
      </c>
      <c r="AH58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0</v>
      </c>
      <c r="AN581" s="1">
        <v>0</v>
      </c>
      <c r="AO581" s="1">
        <v>0</v>
      </c>
      <c r="AP581" s="8">
        <f t="shared" si="36"/>
        <v>0</v>
      </c>
      <c r="AQ581" s="9">
        <f t="shared" si="37"/>
        <v>0</v>
      </c>
      <c r="AR581" s="3">
        <f t="shared" si="38"/>
        <v>0</v>
      </c>
      <c r="AS581" s="10">
        <f t="shared" si="39"/>
        <v>0</v>
      </c>
    </row>
    <row r="582" spans="1:45" x14ac:dyDescent="0.25">
      <c r="A582">
        <v>1</v>
      </c>
      <c r="B582" s="7">
        <v>43952</v>
      </c>
      <c r="C582" s="7">
        <v>44348</v>
      </c>
      <c r="D582">
        <v>147</v>
      </c>
      <c r="E582" s="7">
        <v>44317</v>
      </c>
      <c r="F582" s="13">
        <v>0</v>
      </c>
      <c r="G582" s="1">
        <v>0</v>
      </c>
      <c r="H582">
        <v>5.5E-2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t="s">
        <v>233</v>
      </c>
      <c r="W582" s="11" t="s">
        <v>52</v>
      </c>
      <c r="X582">
        <v>15</v>
      </c>
      <c r="Y582" t="s">
        <v>53</v>
      </c>
      <c r="Z582" t="s">
        <v>54</v>
      </c>
      <c r="AA582" s="1">
        <v>0</v>
      </c>
      <c r="AB582" s="1">
        <v>0</v>
      </c>
      <c r="AC582" t="s">
        <v>225</v>
      </c>
      <c r="AD582" s="1">
        <v>0</v>
      </c>
      <c r="AE582" s="1">
        <v>0</v>
      </c>
      <c r="AF582" s="1">
        <v>0</v>
      </c>
      <c r="AG582" s="1">
        <v>0</v>
      </c>
      <c r="AH582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0</v>
      </c>
      <c r="AN582" s="1">
        <v>0</v>
      </c>
      <c r="AO582" s="1">
        <v>0</v>
      </c>
      <c r="AP582" s="8">
        <f t="shared" si="36"/>
        <v>0</v>
      </c>
      <c r="AQ582" s="9">
        <f t="shared" si="37"/>
        <v>0</v>
      </c>
      <c r="AR582" s="3">
        <f t="shared" si="38"/>
        <v>0</v>
      </c>
      <c r="AS582" s="10">
        <f t="shared" si="39"/>
        <v>0</v>
      </c>
    </row>
    <row r="583" spans="1:45" x14ac:dyDescent="0.25">
      <c r="A583">
        <v>1</v>
      </c>
      <c r="B583" s="7">
        <v>43952</v>
      </c>
      <c r="C583" s="7">
        <v>44348</v>
      </c>
      <c r="D583">
        <v>147</v>
      </c>
      <c r="E583" s="7">
        <v>44348</v>
      </c>
      <c r="F583" s="13">
        <v>0</v>
      </c>
      <c r="G583" s="1">
        <v>0</v>
      </c>
      <c r="H583">
        <v>5.5E-2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t="s">
        <v>233</v>
      </c>
      <c r="W583" s="11" t="s">
        <v>52</v>
      </c>
      <c r="X583">
        <v>15</v>
      </c>
      <c r="Y583" t="s">
        <v>53</v>
      </c>
      <c r="Z583" t="s">
        <v>54</v>
      </c>
      <c r="AA583" s="1">
        <v>0</v>
      </c>
      <c r="AB583" s="1">
        <v>0</v>
      </c>
      <c r="AC583" t="s">
        <v>225</v>
      </c>
      <c r="AD583" s="1">
        <v>0</v>
      </c>
      <c r="AE583" s="1">
        <v>0</v>
      </c>
      <c r="AF583" s="1">
        <v>0</v>
      </c>
      <c r="AG583" s="1">
        <v>0</v>
      </c>
      <c r="AH583">
        <v>0</v>
      </c>
      <c r="AI583" s="1">
        <v>0</v>
      </c>
      <c r="AJ583" s="1">
        <v>0</v>
      </c>
      <c r="AK583" s="1">
        <v>0</v>
      </c>
      <c r="AL583" s="1">
        <v>0</v>
      </c>
      <c r="AM583" s="1">
        <v>0</v>
      </c>
      <c r="AN583" s="1">
        <v>0</v>
      </c>
      <c r="AO583" s="1">
        <v>0</v>
      </c>
      <c r="AP583" s="8">
        <f t="shared" si="36"/>
        <v>0</v>
      </c>
      <c r="AQ583" s="9">
        <f t="shared" si="37"/>
        <v>0</v>
      </c>
      <c r="AR583" s="3">
        <f t="shared" si="38"/>
        <v>0</v>
      </c>
      <c r="AS583" s="10">
        <f t="shared" si="39"/>
        <v>0</v>
      </c>
    </row>
    <row r="584" spans="1:45" x14ac:dyDescent="0.25">
      <c r="A584">
        <v>1</v>
      </c>
      <c r="B584" s="7">
        <v>43952</v>
      </c>
      <c r="C584" s="7">
        <v>44348</v>
      </c>
      <c r="D584">
        <v>200220</v>
      </c>
      <c r="E584" s="7">
        <v>44197</v>
      </c>
      <c r="F584" s="13">
        <v>12909.53</v>
      </c>
      <c r="G584" s="1">
        <v>12909.53</v>
      </c>
      <c r="H584">
        <v>5.5E-2</v>
      </c>
      <c r="I584" s="1">
        <v>59.17</v>
      </c>
      <c r="J584" s="1">
        <v>532.53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t="s">
        <v>234</v>
      </c>
      <c r="W584" s="11" t="s">
        <v>52</v>
      </c>
      <c r="X584">
        <v>15</v>
      </c>
      <c r="Y584" t="s">
        <v>53</v>
      </c>
      <c r="Z584" t="s">
        <v>54</v>
      </c>
      <c r="AA584" s="1">
        <v>0</v>
      </c>
      <c r="AB584" s="1">
        <v>0</v>
      </c>
      <c r="AC584" t="s">
        <v>225</v>
      </c>
      <c r="AD584" s="1">
        <v>0</v>
      </c>
      <c r="AE584" s="1">
        <v>0</v>
      </c>
      <c r="AF584" s="1">
        <v>0</v>
      </c>
      <c r="AG584" s="1">
        <v>12909.53</v>
      </c>
      <c r="AH584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>
        <v>0</v>
      </c>
      <c r="AO584" s="1">
        <v>59.17</v>
      </c>
      <c r="AP584" s="8">
        <f t="shared" si="36"/>
        <v>59.17</v>
      </c>
      <c r="AQ584" s="9">
        <f t="shared" si="37"/>
        <v>0</v>
      </c>
      <c r="AR584" s="3">
        <f t="shared" si="38"/>
        <v>532.53</v>
      </c>
      <c r="AS584" s="10">
        <f t="shared" si="39"/>
        <v>59.17</v>
      </c>
    </row>
    <row r="585" spans="1:45" x14ac:dyDescent="0.25">
      <c r="A585">
        <v>1</v>
      </c>
      <c r="B585" s="7">
        <v>43952</v>
      </c>
      <c r="C585" s="7">
        <v>44348</v>
      </c>
      <c r="D585">
        <v>200220</v>
      </c>
      <c r="E585" s="7">
        <v>44228</v>
      </c>
      <c r="F585" s="13">
        <v>12909.53</v>
      </c>
      <c r="G585" s="1">
        <v>12909.53</v>
      </c>
      <c r="H585">
        <v>5.5E-2</v>
      </c>
      <c r="I585" s="1">
        <v>59.17</v>
      </c>
      <c r="J585" s="1">
        <v>591.70000000000005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t="s">
        <v>234</v>
      </c>
      <c r="W585" s="11" t="s">
        <v>52</v>
      </c>
      <c r="X585">
        <v>15</v>
      </c>
      <c r="Y585" t="s">
        <v>53</v>
      </c>
      <c r="Z585" t="s">
        <v>54</v>
      </c>
      <c r="AA585" s="1">
        <v>0</v>
      </c>
      <c r="AB585" s="1">
        <v>0</v>
      </c>
      <c r="AC585" t="s">
        <v>225</v>
      </c>
      <c r="AD585" s="1">
        <v>0</v>
      </c>
      <c r="AE585" s="1">
        <v>0</v>
      </c>
      <c r="AF585" s="1">
        <v>0</v>
      </c>
      <c r="AG585" s="1">
        <v>12909.53</v>
      </c>
      <c r="AH585">
        <v>0</v>
      </c>
      <c r="AI585" s="1">
        <v>0</v>
      </c>
      <c r="AJ585" s="1">
        <v>0</v>
      </c>
      <c r="AK585" s="1">
        <v>0</v>
      </c>
      <c r="AL585" s="1">
        <v>0</v>
      </c>
      <c r="AM585" s="1">
        <v>0</v>
      </c>
      <c r="AN585" s="1">
        <v>0</v>
      </c>
      <c r="AO585" s="1">
        <v>59.17</v>
      </c>
      <c r="AP585" s="8">
        <f t="shared" si="36"/>
        <v>59.17</v>
      </c>
      <c r="AQ585" s="9">
        <f t="shared" si="37"/>
        <v>0</v>
      </c>
      <c r="AR585" s="3">
        <f t="shared" si="38"/>
        <v>591.70000000000005</v>
      </c>
      <c r="AS585" s="10">
        <f t="shared" si="39"/>
        <v>59.17</v>
      </c>
    </row>
    <row r="586" spans="1:45" x14ac:dyDescent="0.25">
      <c r="A586">
        <v>1</v>
      </c>
      <c r="B586" s="7">
        <v>43952</v>
      </c>
      <c r="C586" s="7">
        <v>44348</v>
      </c>
      <c r="D586">
        <v>200220</v>
      </c>
      <c r="E586" s="7">
        <v>44256</v>
      </c>
      <c r="F586" s="13">
        <v>12909.53</v>
      </c>
      <c r="G586" s="1">
        <v>12909.53</v>
      </c>
      <c r="H586">
        <v>5.5E-2</v>
      </c>
      <c r="I586" s="1">
        <v>59.17</v>
      </c>
      <c r="J586" s="1">
        <v>650.87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t="s">
        <v>234</v>
      </c>
      <c r="W586" s="11" t="s">
        <v>52</v>
      </c>
      <c r="X586">
        <v>15</v>
      </c>
      <c r="Y586" t="s">
        <v>53</v>
      </c>
      <c r="Z586" t="s">
        <v>54</v>
      </c>
      <c r="AA586" s="1">
        <v>0</v>
      </c>
      <c r="AB586" s="1">
        <v>0</v>
      </c>
      <c r="AC586" t="s">
        <v>225</v>
      </c>
      <c r="AD586" s="1">
        <v>0</v>
      </c>
      <c r="AE586" s="1">
        <v>0</v>
      </c>
      <c r="AF586" s="1">
        <v>0</v>
      </c>
      <c r="AG586" s="1">
        <v>12909.53</v>
      </c>
      <c r="AH586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0</v>
      </c>
      <c r="AO586" s="1">
        <v>59.17</v>
      </c>
      <c r="AP586" s="8">
        <f t="shared" si="36"/>
        <v>59.17</v>
      </c>
      <c r="AQ586" s="9">
        <f t="shared" si="37"/>
        <v>0</v>
      </c>
      <c r="AR586" s="3">
        <f t="shared" si="38"/>
        <v>650.87</v>
      </c>
      <c r="AS586" s="10">
        <f t="shared" si="39"/>
        <v>59.17</v>
      </c>
    </row>
    <row r="587" spans="1:45" x14ac:dyDescent="0.25">
      <c r="A587">
        <v>1</v>
      </c>
      <c r="B587" s="7">
        <v>43952</v>
      </c>
      <c r="C587" s="7">
        <v>44348</v>
      </c>
      <c r="D587">
        <v>200220</v>
      </c>
      <c r="E587" s="7">
        <v>44287</v>
      </c>
      <c r="F587" s="13">
        <v>12909.53</v>
      </c>
      <c r="G587" s="1">
        <v>12909.53</v>
      </c>
      <c r="H587">
        <v>5.5E-2</v>
      </c>
      <c r="I587" s="1">
        <v>59.17</v>
      </c>
      <c r="J587" s="1">
        <v>710.04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t="s">
        <v>234</v>
      </c>
      <c r="W587" s="11" t="s">
        <v>52</v>
      </c>
      <c r="X587">
        <v>15</v>
      </c>
      <c r="Y587" t="s">
        <v>53</v>
      </c>
      <c r="Z587" t="s">
        <v>54</v>
      </c>
      <c r="AA587" s="1">
        <v>0</v>
      </c>
      <c r="AB587" s="1">
        <v>0</v>
      </c>
      <c r="AC587" t="s">
        <v>225</v>
      </c>
      <c r="AD587" s="1">
        <v>0</v>
      </c>
      <c r="AE587" s="1">
        <v>0</v>
      </c>
      <c r="AF587" s="1">
        <v>0</v>
      </c>
      <c r="AG587" s="1">
        <v>12909.53</v>
      </c>
      <c r="AH587">
        <v>0</v>
      </c>
      <c r="AI587" s="1">
        <v>0</v>
      </c>
      <c r="AJ587" s="1">
        <v>0</v>
      </c>
      <c r="AK587" s="1">
        <v>0</v>
      </c>
      <c r="AL587" s="1">
        <v>0</v>
      </c>
      <c r="AM587" s="1">
        <v>0</v>
      </c>
      <c r="AN587" s="1">
        <v>0</v>
      </c>
      <c r="AO587" s="1">
        <v>59.17</v>
      </c>
      <c r="AP587" s="8">
        <f t="shared" si="36"/>
        <v>59.17</v>
      </c>
      <c r="AQ587" s="9">
        <f t="shared" si="37"/>
        <v>0</v>
      </c>
      <c r="AR587" s="3">
        <f t="shared" si="38"/>
        <v>710.04</v>
      </c>
      <c r="AS587" s="10">
        <f t="shared" si="39"/>
        <v>59.17</v>
      </c>
    </row>
    <row r="588" spans="1:45" x14ac:dyDescent="0.25">
      <c r="A588">
        <v>1</v>
      </c>
      <c r="B588" s="7">
        <v>43952</v>
      </c>
      <c r="C588" s="7">
        <v>44348</v>
      </c>
      <c r="D588">
        <v>200220</v>
      </c>
      <c r="E588" s="7">
        <v>44317</v>
      </c>
      <c r="F588" s="13">
        <v>12909.53</v>
      </c>
      <c r="G588" s="1">
        <v>12909.53</v>
      </c>
      <c r="H588">
        <v>5.5E-2</v>
      </c>
      <c r="I588" s="1">
        <v>59.17</v>
      </c>
      <c r="J588" s="1">
        <v>769.21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t="s">
        <v>234</v>
      </c>
      <c r="W588" s="11" t="s">
        <v>52</v>
      </c>
      <c r="X588">
        <v>15</v>
      </c>
      <c r="Y588" t="s">
        <v>53</v>
      </c>
      <c r="Z588" t="s">
        <v>54</v>
      </c>
      <c r="AA588" s="1">
        <v>0</v>
      </c>
      <c r="AB588" s="1">
        <v>0</v>
      </c>
      <c r="AC588" t="s">
        <v>225</v>
      </c>
      <c r="AD588" s="1">
        <v>0</v>
      </c>
      <c r="AE588" s="1">
        <v>0</v>
      </c>
      <c r="AF588" s="1">
        <v>0</v>
      </c>
      <c r="AG588" s="1">
        <v>12909.53</v>
      </c>
      <c r="AH588">
        <v>0</v>
      </c>
      <c r="AI588" s="1">
        <v>0</v>
      </c>
      <c r="AJ588" s="1">
        <v>0</v>
      </c>
      <c r="AK588" s="1">
        <v>0</v>
      </c>
      <c r="AL588" s="1">
        <v>0</v>
      </c>
      <c r="AM588" s="1">
        <v>0</v>
      </c>
      <c r="AN588" s="1">
        <v>0</v>
      </c>
      <c r="AO588" s="1">
        <v>59.17</v>
      </c>
      <c r="AP588" s="8">
        <f t="shared" si="36"/>
        <v>59.17</v>
      </c>
      <c r="AQ588" s="9">
        <f t="shared" si="37"/>
        <v>0</v>
      </c>
      <c r="AR588" s="3">
        <f t="shared" si="38"/>
        <v>769.21</v>
      </c>
      <c r="AS588" s="10">
        <f t="shared" si="39"/>
        <v>59.17</v>
      </c>
    </row>
    <row r="589" spans="1:45" x14ac:dyDescent="0.25">
      <c r="A589">
        <v>1</v>
      </c>
      <c r="B589" s="7">
        <v>43952</v>
      </c>
      <c r="C589" s="7">
        <v>44348</v>
      </c>
      <c r="D589">
        <v>200220</v>
      </c>
      <c r="E589" s="7">
        <v>44348</v>
      </c>
      <c r="F589" s="13">
        <v>12909.53</v>
      </c>
      <c r="G589" s="1">
        <v>12909.53</v>
      </c>
      <c r="H589">
        <v>5.5E-2</v>
      </c>
      <c r="I589" s="1">
        <v>59.17</v>
      </c>
      <c r="J589" s="1">
        <v>59.17</v>
      </c>
      <c r="K589" s="1">
        <v>59.17</v>
      </c>
      <c r="L589" s="1">
        <v>0</v>
      </c>
      <c r="M589" s="1">
        <v>-59.17</v>
      </c>
      <c r="N589" s="1">
        <v>0</v>
      </c>
      <c r="O589" s="1">
        <v>0</v>
      </c>
      <c r="P589" s="1">
        <v>0</v>
      </c>
      <c r="Q589" s="1">
        <v>0</v>
      </c>
      <c r="R589" s="1">
        <v>-769.21</v>
      </c>
      <c r="S589" s="1">
        <v>0</v>
      </c>
      <c r="T589" s="1">
        <v>0</v>
      </c>
      <c r="U589" s="1">
        <v>0</v>
      </c>
      <c r="V589" t="s">
        <v>234</v>
      </c>
      <c r="W589" s="11" t="s">
        <v>52</v>
      </c>
      <c r="X589">
        <v>15</v>
      </c>
      <c r="Y589" t="s">
        <v>53</v>
      </c>
      <c r="Z589" t="s">
        <v>54</v>
      </c>
      <c r="AA589" s="1">
        <v>0</v>
      </c>
      <c r="AB589" s="1">
        <v>0</v>
      </c>
      <c r="AC589" t="s">
        <v>225</v>
      </c>
      <c r="AD589" s="1">
        <v>0</v>
      </c>
      <c r="AE589" s="1">
        <v>0</v>
      </c>
      <c r="AF589" s="1">
        <v>0</v>
      </c>
      <c r="AG589" s="1">
        <v>12909.53</v>
      </c>
      <c r="AH589">
        <v>0</v>
      </c>
      <c r="AI589" s="1">
        <v>0</v>
      </c>
      <c r="AJ589" s="1">
        <v>0</v>
      </c>
      <c r="AK589" s="1">
        <v>0</v>
      </c>
      <c r="AL589" s="1">
        <v>0</v>
      </c>
      <c r="AM589" s="1">
        <v>0</v>
      </c>
      <c r="AN589" s="1">
        <v>0</v>
      </c>
      <c r="AO589" s="1">
        <v>59.17</v>
      </c>
      <c r="AP589" s="8">
        <f t="shared" si="36"/>
        <v>59.17</v>
      </c>
      <c r="AQ589" s="9">
        <f t="shared" si="37"/>
        <v>0</v>
      </c>
      <c r="AR589" s="3">
        <f t="shared" si="38"/>
        <v>59.17</v>
      </c>
      <c r="AS589" s="10">
        <f t="shared" si="39"/>
        <v>59.17</v>
      </c>
    </row>
    <row r="590" spans="1:45" x14ac:dyDescent="0.25">
      <c r="A590">
        <v>1</v>
      </c>
      <c r="B590" s="7">
        <v>43952</v>
      </c>
      <c r="C590" s="7">
        <v>44348</v>
      </c>
      <c r="D590">
        <v>200266</v>
      </c>
      <c r="E590" s="7">
        <v>44197</v>
      </c>
      <c r="F590" s="13">
        <v>0</v>
      </c>
      <c r="G590" s="1">
        <v>0</v>
      </c>
      <c r="H590">
        <v>5.5E-2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t="s">
        <v>235</v>
      </c>
      <c r="W590" s="11" t="s">
        <v>52</v>
      </c>
      <c r="X590">
        <v>15</v>
      </c>
      <c r="Y590" t="s">
        <v>53</v>
      </c>
      <c r="Z590" t="s">
        <v>54</v>
      </c>
      <c r="AA590" s="1">
        <v>0</v>
      </c>
      <c r="AB590" s="1">
        <v>0</v>
      </c>
      <c r="AC590" t="s">
        <v>225</v>
      </c>
      <c r="AD590" s="1">
        <v>0</v>
      </c>
      <c r="AE590" s="1">
        <v>0</v>
      </c>
      <c r="AF590" s="1">
        <v>0</v>
      </c>
      <c r="AG590" s="1">
        <v>0</v>
      </c>
      <c r="AH590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8">
        <f t="shared" si="36"/>
        <v>0</v>
      </c>
      <c r="AQ590" s="9">
        <f t="shared" si="37"/>
        <v>0</v>
      </c>
      <c r="AR590" s="3">
        <f t="shared" si="38"/>
        <v>0</v>
      </c>
      <c r="AS590" s="10">
        <f t="shared" si="39"/>
        <v>0</v>
      </c>
    </row>
    <row r="591" spans="1:45" x14ac:dyDescent="0.25">
      <c r="A591">
        <v>1</v>
      </c>
      <c r="B591" s="7">
        <v>43952</v>
      </c>
      <c r="C591" s="7">
        <v>44348</v>
      </c>
      <c r="D591">
        <v>200266</v>
      </c>
      <c r="E591" s="7">
        <v>44228</v>
      </c>
      <c r="F591" s="13">
        <v>0</v>
      </c>
      <c r="G591" s="1">
        <v>0</v>
      </c>
      <c r="H591">
        <v>5.5E-2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t="s">
        <v>235</v>
      </c>
      <c r="W591" s="11" t="s">
        <v>52</v>
      </c>
      <c r="X591">
        <v>15</v>
      </c>
      <c r="Y591" t="s">
        <v>53</v>
      </c>
      <c r="Z591" t="s">
        <v>54</v>
      </c>
      <c r="AA591" s="1">
        <v>0</v>
      </c>
      <c r="AB591" s="1">
        <v>0</v>
      </c>
      <c r="AC591" t="s">
        <v>225</v>
      </c>
      <c r="AD591" s="1">
        <v>0</v>
      </c>
      <c r="AE591" s="1">
        <v>0</v>
      </c>
      <c r="AF591" s="1">
        <v>0</v>
      </c>
      <c r="AG591" s="1">
        <v>0</v>
      </c>
      <c r="AH591">
        <v>0</v>
      </c>
      <c r="AI591" s="1">
        <v>0</v>
      </c>
      <c r="AJ591" s="1">
        <v>0</v>
      </c>
      <c r="AK591" s="1">
        <v>0</v>
      </c>
      <c r="AL591" s="1">
        <v>0</v>
      </c>
      <c r="AM591" s="1">
        <v>0</v>
      </c>
      <c r="AN591" s="1">
        <v>0</v>
      </c>
      <c r="AO591" s="1">
        <v>0</v>
      </c>
      <c r="AP591" s="8">
        <f t="shared" si="36"/>
        <v>0</v>
      </c>
      <c r="AQ591" s="9">
        <f t="shared" si="37"/>
        <v>0</v>
      </c>
      <c r="AR591" s="3">
        <f t="shared" si="38"/>
        <v>0</v>
      </c>
      <c r="AS591" s="10">
        <f t="shared" si="39"/>
        <v>0</v>
      </c>
    </row>
    <row r="592" spans="1:45" x14ac:dyDescent="0.25">
      <c r="A592">
        <v>1</v>
      </c>
      <c r="B592" s="7">
        <v>43952</v>
      </c>
      <c r="C592" s="7">
        <v>44348</v>
      </c>
      <c r="D592">
        <v>200266</v>
      </c>
      <c r="E592" s="7">
        <v>44256</v>
      </c>
      <c r="F592" s="13">
        <v>0</v>
      </c>
      <c r="G592" s="1">
        <v>0</v>
      </c>
      <c r="H592">
        <v>5.5E-2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t="s">
        <v>235</v>
      </c>
      <c r="W592" s="11" t="s">
        <v>52</v>
      </c>
      <c r="X592">
        <v>15</v>
      </c>
      <c r="Y592" t="s">
        <v>53</v>
      </c>
      <c r="Z592" t="s">
        <v>54</v>
      </c>
      <c r="AA592" s="1">
        <v>0</v>
      </c>
      <c r="AB592" s="1">
        <v>0</v>
      </c>
      <c r="AC592" t="s">
        <v>225</v>
      </c>
      <c r="AD592" s="1">
        <v>0</v>
      </c>
      <c r="AE592" s="1">
        <v>0</v>
      </c>
      <c r="AF592" s="1">
        <v>0</v>
      </c>
      <c r="AG592" s="1">
        <v>0</v>
      </c>
      <c r="AH592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P592" s="8">
        <f t="shared" si="36"/>
        <v>0</v>
      </c>
      <c r="AQ592" s="9">
        <f t="shared" si="37"/>
        <v>0</v>
      </c>
      <c r="AR592" s="3">
        <f t="shared" si="38"/>
        <v>0</v>
      </c>
      <c r="AS592" s="10">
        <f t="shared" si="39"/>
        <v>0</v>
      </c>
    </row>
    <row r="593" spans="1:45" x14ac:dyDescent="0.25">
      <c r="A593">
        <v>1</v>
      </c>
      <c r="B593" s="7">
        <v>43952</v>
      </c>
      <c r="C593" s="7">
        <v>44348</v>
      </c>
      <c r="D593">
        <v>200266</v>
      </c>
      <c r="E593" s="7">
        <v>44287</v>
      </c>
      <c r="F593" s="13">
        <v>0</v>
      </c>
      <c r="G593" s="1">
        <v>0</v>
      </c>
      <c r="H593">
        <v>5.5E-2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t="s">
        <v>235</v>
      </c>
      <c r="W593" s="11" t="s">
        <v>52</v>
      </c>
      <c r="X593">
        <v>15</v>
      </c>
      <c r="Y593" t="s">
        <v>53</v>
      </c>
      <c r="Z593" t="s">
        <v>54</v>
      </c>
      <c r="AA593" s="1">
        <v>0</v>
      </c>
      <c r="AB593" s="1">
        <v>0</v>
      </c>
      <c r="AC593" t="s">
        <v>225</v>
      </c>
      <c r="AD593" s="1">
        <v>0</v>
      </c>
      <c r="AE593" s="1">
        <v>0</v>
      </c>
      <c r="AF593" s="1">
        <v>0</v>
      </c>
      <c r="AG593" s="1">
        <v>0</v>
      </c>
      <c r="AH593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P593" s="8">
        <f t="shared" si="36"/>
        <v>0</v>
      </c>
      <c r="AQ593" s="9">
        <f t="shared" si="37"/>
        <v>0</v>
      </c>
      <c r="AR593" s="3">
        <f t="shared" si="38"/>
        <v>0</v>
      </c>
      <c r="AS593" s="10">
        <f t="shared" si="39"/>
        <v>0</v>
      </c>
    </row>
    <row r="594" spans="1:45" x14ac:dyDescent="0.25">
      <c r="A594">
        <v>1</v>
      </c>
      <c r="B594" s="7">
        <v>43952</v>
      </c>
      <c r="C594" s="7">
        <v>44348</v>
      </c>
      <c r="D594">
        <v>200266</v>
      </c>
      <c r="E594" s="7">
        <v>44317</v>
      </c>
      <c r="F594" s="13">
        <v>0</v>
      </c>
      <c r="G594" s="1">
        <v>0</v>
      </c>
      <c r="H594">
        <v>5.5E-2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t="s">
        <v>235</v>
      </c>
      <c r="W594" s="11" t="s">
        <v>52</v>
      </c>
      <c r="X594">
        <v>15</v>
      </c>
      <c r="Y594" t="s">
        <v>53</v>
      </c>
      <c r="Z594" t="s">
        <v>54</v>
      </c>
      <c r="AA594" s="1">
        <v>0</v>
      </c>
      <c r="AB594" s="1">
        <v>0</v>
      </c>
      <c r="AC594" t="s">
        <v>225</v>
      </c>
      <c r="AD594" s="1">
        <v>0</v>
      </c>
      <c r="AE594" s="1">
        <v>0</v>
      </c>
      <c r="AF594" s="1">
        <v>0</v>
      </c>
      <c r="AG594" s="1">
        <v>0</v>
      </c>
      <c r="AH594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0</v>
      </c>
      <c r="AN594" s="1">
        <v>0</v>
      </c>
      <c r="AO594" s="1">
        <v>0</v>
      </c>
      <c r="AP594" s="8">
        <f t="shared" si="36"/>
        <v>0</v>
      </c>
      <c r="AQ594" s="9">
        <f t="shared" si="37"/>
        <v>0</v>
      </c>
      <c r="AR594" s="3">
        <f t="shared" si="38"/>
        <v>0</v>
      </c>
      <c r="AS594" s="10">
        <f t="shared" si="39"/>
        <v>0</v>
      </c>
    </row>
    <row r="595" spans="1:45" x14ac:dyDescent="0.25">
      <c r="A595">
        <v>1</v>
      </c>
      <c r="B595" s="7">
        <v>43952</v>
      </c>
      <c r="C595" s="7">
        <v>44348</v>
      </c>
      <c r="D595">
        <v>200266</v>
      </c>
      <c r="E595" s="7">
        <v>44348</v>
      </c>
      <c r="F595" s="13">
        <v>0</v>
      </c>
      <c r="G595" s="1">
        <v>0</v>
      </c>
      <c r="H595">
        <v>5.5E-2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t="s">
        <v>235</v>
      </c>
      <c r="W595" s="11" t="s">
        <v>52</v>
      </c>
      <c r="X595">
        <v>15</v>
      </c>
      <c r="Y595" t="s">
        <v>53</v>
      </c>
      <c r="Z595" t="s">
        <v>54</v>
      </c>
      <c r="AA595" s="1">
        <v>0</v>
      </c>
      <c r="AB595" s="1">
        <v>0</v>
      </c>
      <c r="AC595" t="s">
        <v>225</v>
      </c>
      <c r="AD595" s="1">
        <v>0</v>
      </c>
      <c r="AE595" s="1">
        <v>0</v>
      </c>
      <c r="AF595" s="1">
        <v>0</v>
      </c>
      <c r="AG595" s="1">
        <v>0</v>
      </c>
      <c r="AH595">
        <v>0</v>
      </c>
      <c r="AI595" s="1">
        <v>0</v>
      </c>
      <c r="AJ595" s="1">
        <v>0</v>
      </c>
      <c r="AK595" s="1">
        <v>0</v>
      </c>
      <c r="AL595" s="1">
        <v>0</v>
      </c>
      <c r="AM595" s="1">
        <v>0</v>
      </c>
      <c r="AN595" s="1">
        <v>0</v>
      </c>
      <c r="AO595" s="1">
        <v>0</v>
      </c>
      <c r="AP595" s="8">
        <f t="shared" si="36"/>
        <v>0</v>
      </c>
      <c r="AQ595" s="9">
        <f t="shared" si="37"/>
        <v>0</v>
      </c>
      <c r="AR595" s="3">
        <f t="shared" si="38"/>
        <v>0</v>
      </c>
      <c r="AS595" s="10">
        <f t="shared" si="39"/>
        <v>0</v>
      </c>
    </row>
    <row r="596" spans="1:45" x14ac:dyDescent="0.25">
      <c r="A596">
        <v>1</v>
      </c>
      <c r="B596" s="7">
        <v>43952</v>
      </c>
      <c r="C596" s="7">
        <v>44348</v>
      </c>
      <c r="D596">
        <v>200312</v>
      </c>
      <c r="E596" s="7">
        <v>44197</v>
      </c>
      <c r="F596" s="13">
        <v>0</v>
      </c>
      <c r="G596" s="1">
        <v>0</v>
      </c>
      <c r="H596">
        <v>5.5E-2</v>
      </c>
      <c r="I596" s="1">
        <v>0</v>
      </c>
      <c r="J596" s="1">
        <v>8564.2099999999991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t="s">
        <v>236</v>
      </c>
      <c r="W596" s="11" t="s">
        <v>52</v>
      </c>
      <c r="X596">
        <v>15</v>
      </c>
      <c r="Y596" t="s">
        <v>53</v>
      </c>
      <c r="Z596" t="s">
        <v>54</v>
      </c>
      <c r="AA596" s="1">
        <v>0</v>
      </c>
      <c r="AB596" s="1">
        <v>0</v>
      </c>
      <c r="AC596" t="s">
        <v>225</v>
      </c>
      <c r="AD596" s="1">
        <v>0</v>
      </c>
      <c r="AE596" s="1">
        <v>0</v>
      </c>
      <c r="AF596" s="1">
        <v>0</v>
      </c>
      <c r="AG596" s="1">
        <v>0</v>
      </c>
      <c r="AH596">
        <v>0</v>
      </c>
      <c r="AI596" s="1">
        <v>0</v>
      </c>
      <c r="AJ596" s="1">
        <v>0</v>
      </c>
      <c r="AK596" s="1">
        <v>0</v>
      </c>
      <c r="AL596" s="1">
        <v>0</v>
      </c>
      <c r="AM596" s="1">
        <v>0</v>
      </c>
      <c r="AN596" s="1">
        <v>0</v>
      </c>
      <c r="AO596" s="1">
        <v>0</v>
      </c>
      <c r="AP596" s="8">
        <f t="shared" si="36"/>
        <v>0</v>
      </c>
      <c r="AQ596" s="9">
        <f t="shared" si="37"/>
        <v>0</v>
      </c>
      <c r="AR596" s="3">
        <f t="shared" si="38"/>
        <v>8564.2099999999991</v>
      </c>
      <c r="AS596" s="10">
        <f t="shared" si="39"/>
        <v>0</v>
      </c>
    </row>
    <row r="597" spans="1:45" x14ac:dyDescent="0.25">
      <c r="A597">
        <v>1</v>
      </c>
      <c r="B597" s="7">
        <v>43952</v>
      </c>
      <c r="C597" s="7">
        <v>44348</v>
      </c>
      <c r="D597">
        <v>200312</v>
      </c>
      <c r="E597" s="7">
        <v>44228</v>
      </c>
      <c r="F597" s="13">
        <v>0</v>
      </c>
      <c r="G597" s="1">
        <v>0</v>
      </c>
      <c r="H597">
        <v>5.5E-2</v>
      </c>
      <c r="I597" s="1">
        <v>0</v>
      </c>
      <c r="J597" s="1">
        <v>8564.2099999999991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t="s">
        <v>236</v>
      </c>
      <c r="W597" s="11" t="s">
        <v>52</v>
      </c>
      <c r="X597">
        <v>15</v>
      </c>
      <c r="Y597" t="s">
        <v>53</v>
      </c>
      <c r="Z597" t="s">
        <v>54</v>
      </c>
      <c r="AA597" s="1">
        <v>0</v>
      </c>
      <c r="AB597" s="1">
        <v>0</v>
      </c>
      <c r="AC597" t="s">
        <v>225</v>
      </c>
      <c r="AD597" s="1">
        <v>0</v>
      </c>
      <c r="AE597" s="1">
        <v>0</v>
      </c>
      <c r="AF597" s="1">
        <v>0</v>
      </c>
      <c r="AG597" s="1">
        <v>0</v>
      </c>
      <c r="AH597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0</v>
      </c>
      <c r="AN597" s="1">
        <v>0</v>
      </c>
      <c r="AO597" s="1">
        <v>0</v>
      </c>
      <c r="AP597" s="8">
        <f t="shared" si="36"/>
        <v>0</v>
      </c>
      <c r="AQ597" s="9">
        <f t="shared" si="37"/>
        <v>0</v>
      </c>
      <c r="AR597" s="3">
        <f t="shared" si="38"/>
        <v>8564.2099999999991</v>
      </c>
      <c r="AS597" s="10">
        <f t="shared" si="39"/>
        <v>0</v>
      </c>
    </row>
    <row r="598" spans="1:45" x14ac:dyDescent="0.25">
      <c r="A598">
        <v>1</v>
      </c>
      <c r="B598" s="7">
        <v>43952</v>
      </c>
      <c r="C598" s="7">
        <v>44348</v>
      </c>
      <c r="D598">
        <v>200312</v>
      </c>
      <c r="E598" s="7">
        <v>44256</v>
      </c>
      <c r="F598" s="13">
        <v>0</v>
      </c>
      <c r="G598" s="1">
        <v>0</v>
      </c>
      <c r="H598">
        <v>5.5E-2</v>
      </c>
      <c r="I598" s="1">
        <v>0</v>
      </c>
      <c r="J598" s="1">
        <v>8564.2099999999991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t="s">
        <v>236</v>
      </c>
      <c r="W598" s="11" t="s">
        <v>52</v>
      </c>
      <c r="X598">
        <v>15</v>
      </c>
      <c r="Y598" t="s">
        <v>53</v>
      </c>
      <c r="Z598" t="s">
        <v>54</v>
      </c>
      <c r="AA598" s="1">
        <v>0</v>
      </c>
      <c r="AB598" s="1">
        <v>0</v>
      </c>
      <c r="AC598" t="s">
        <v>225</v>
      </c>
      <c r="AD598" s="1">
        <v>0</v>
      </c>
      <c r="AE598" s="1">
        <v>0</v>
      </c>
      <c r="AF598" s="1">
        <v>0</v>
      </c>
      <c r="AG598" s="1">
        <v>0</v>
      </c>
      <c r="AH598">
        <v>0</v>
      </c>
      <c r="AI598" s="1">
        <v>0</v>
      </c>
      <c r="AJ598" s="1">
        <v>0</v>
      </c>
      <c r="AK598" s="1">
        <v>0</v>
      </c>
      <c r="AL598" s="1">
        <v>0</v>
      </c>
      <c r="AM598" s="1">
        <v>0</v>
      </c>
      <c r="AN598" s="1">
        <v>0</v>
      </c>
      <c r="AO598" s="1">
        <v>0</v>
      </c>
      <c r="AP598" s="8">
        <f t="shared" si="36"/>
        <v>0</v>
      </c>
      <c r="AQ598" s="9">
        <f t="shared" si="37"/>
        <v>0</v>
      </c>
      <c r="AR598" s="3">
        <f t="shared" si="38"/>
        <v>8564.2099999999991</v>
      </c>
      <c r="AS598" s="10">
        <f t="shared" si="39"/>
        <v>0</v>
      </c>
    </row>
    <row r="599" spans="1:45" x14ac:dyDescent="0.25">
      <c r="A599">
        <v>1</v>
      </c>
      <c r="B599" s="7">
        <v>43952</v>
      </c>
      <c r="C599" s="7">
        <v>44348</v>
      </c>
      <c r="D599">
        <v>200312</v>
      </c>
      <c r="E599" s="7">
        <v>44287</v>
      </c>
      <c r="F599" s="13">
        <v>0</v>
      </c>
      <c r="G599" s="1">
        <v>0</v>
      </c>
      <c r="H599">
        <v>5.5E-2</v>
      </c>
      <c r="I599" s="1">
        <v>0</v>
      </c>
      <c r="J599" s="1">
        <v>8564.2099999999991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t="s">
        <v>236</v>
      </c>
      <c r="W599" s="11" t="s">
        <v>52</v>
      </c>
      <c r="X599">
        <v>15</v>
      </c>
      <c r="Y599" t="s">
        <v>53</v>
      </c>
      <c r="Z599" t="s">
        <v>54</v>
      </c>
      <c r="AA599" s="1">
        <v>0</v>
      </c>
      <c r="AB599" s="1">
        <v>0</v>
      </c>
      <c r="AC599" t="s">
        <v>225</v>
      </c>
      <c r="AD599" s="1">
        <v>0</v>
      </c>
      <c r="AE599" s="1">
        <v>0</v>
      </c>
      <c r="AF599" s="1">
        <v>0</v>
      </c>
      <c r="AG599" s="1">
        <v>0</v>
      </c>
      <c r="AH599">
        <v>0</v>
      </c>
      <c r="AI599" s="1">
        <v>0</v>
      </c>
      <c r="AJ599" s="1">
        <v>0</v>
      </c>
      <c r="AK599" s="1">
        <v>0</v>
      </c>
      <c r="AL599" s="1">
        <v>0</v>
      </c>
      <c r="AM599" s="1">
        <v>0</v>
      </c>
      <c r="AN599" s="1">
        <v>0</v>
      </c>
      <c r="AO599" s="1">
        <v>0</v>
      </c>
      <c r="AP599" s="8">
        <f t="shared" si="36"/>
        <v>0</v>
      </c>
      <c r="AQ599" s="9">
        <f t="shared" si="37"/>
        <v>0</v>
      </c>
      <c r="AR599" s="3">
        <f t="shared" si="38"/>
        <v>8564.2099999999991</v>
      </c>
      <c r="AS599" s="10">
        <f t="shared" si="39"/>
        <v>0</v>
      </c>
    </row>
    <row r="600" spans="1:45" x14ac:dyDescent="0.25">
      <c r="A600">
        <v>1</v>
      </c>
      <c r="B600" s="7">
        <v>43952</v>
      </c>
      <c r="C600" s="7">
        <v>44348</v>
      </c>
      <c r="D600">
        <v>200312</v>
      </c>
      <c r="E600" s="7">
        <v>44317</v>
      </c>
      <c r="F600" s="13">
        <v>0</v>
      </c>
      <c r="G600" s="1">
        <v>0</v>
      </c>
      <c r="H600">
        <v>5.5E-2</v>
      </c>
      <c r="I600" s="1">
        <v>0</v>
      </c>
      <c r="J600" s="1">
        <v>8564.2099999999991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t="s">
        <v>236</v>
      </c>
      <c r="W600" s="11" t="s">
        <v>52</v>
      </c>
      <c r="X600">
        <v>15</v>
      </c>
      <c r="Y600" t="s">
        <v>53</v>
      </c>
      <c r="Z600" t="s">
        <v>54</v>
      </c>
      <c r="AA600" s="1">
        <v>0</v>
      </c>
      <c r="AB600" s="1">
        <v>0</v>
      </c>
      <c r="AC600" t="s">
        <v>225</v>
      </c>
      <c r="AD600" s="1">
        <v>0</v>
      </c>
      <c r="AE600" s="1">
        <v>0</v>
      </c>
      <c r="AF600" s="1">
        <v>0</v>
      </c>
      <c r="AG600" s="1">
        <v>0</v>
      </c>
      <c r="AH600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8">
        <f t="shared" si="36"/>
        <v>0</v>
      </c>
      <c r="AQ600" s="9">
        <f t="shared" si="37"/>
        <v>0</v>
      </c>
      <c r="AR600" s="3">
        <f t="shared" si="38"/>
        <v>8564.2099999999991</v>
      </c>
      <c r="AS600" s="10">
        <f t="shared" si="39"/>
        <v>0</v>
      </c>
    </row>
    <row r="601" spans="1:45" x14ac:dyDescent="0.25">
      <c r="A601">
        <v>1</v>
      </c>
      <c r="B601" s="7">
        <v>43952</v>
      </c>
      <c r="C601" s="7">
        <v>44348</v>
      </c>
      <c r="D601">
        <v>200312</v>
      </c>
      <c r="E601" s="7">
        <v>44348</v>
      </c>
      <c r="F601" s="13">
        <v>0</v>
      </c>
      <c r="G601" s="1">
        <v>0</v>
      </c>
      <c r="H601">
        <v>5.5E-2</v>
      </c>
      <c r="I601" s="1">
        <v>0</v>
      </c>
      <c r="J601" s="1">
        <v>9333.42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769.21</v>
      </c>
      <c r="T601" s="1">
        <v>0</v>
      </c>
      <c r="U601" s="1">
        <v>0</v>
      </c>
      <c r="V601" t="s">
        <v>236</v>
      </c>
      <c r="W601" s="11" t="s">
        <v>52</v>
      </c>
      <c r="X601">
        <v>15</v>
      </c>
      <c r="Y601" t="s">
        <v>53</v>
      </c>
      <c r="Z601" t="s">
        <v>54</v>
      </c>
      <c r="AA601" s="1">
        <v>0</v>
      </c>
      <c r="AB601" s="1">
        <v>0</v>
      </c>
      <c r="AC601" t="s">
        <v>225</v>
      </c>
      <c r="AD601" s="1">
        <v>0</v>
      </c>
      <c r="AE601" s="1">
        <v>0</v>
      </c>
      <c r="AF601" s="1">
        <v>0</v>
      </c>
      <c r="AG601" s="1">
        <v>0</v>
      </c>
      <c r="AH601">
        <v>0</v>
      </c>
      <c r="AI601" s="1">
        <v>0</v>
      </c>
      <c r="AJ601" s="1">
        <v>0</v>
      </c>
      <c r="AK601" s="1">
        <v>0</v>
      </c>
      <c r="AL601" s="1">
        <v>0</v>
      </c>
      <c r="AM601" s="1">
        <v>0</v>
      </c>
      <c r="AN601" s="1">
        <v>0</v>
      </c>
      <c r="AO601" s="1">
        <v>0</v>
      </c>
      <c r="AP601" s="8">
        <f t="shared" si="36"/>
        <v>0</v>
      </c>
      <c r="AQ601" s="9">
        <f t="shared" si="37"/>
        <v>0</v>
      </c>
      <c r="AR601" s="3">
        <f t="shared" si="38"/>
        <v>9333.42</v>
      </c>
      <c r="AS601" s="10">
        <f t="shared" si="39"/>
        <v>0</v>
      </c>
    </row>
    <row r="602" spans="1:45" x14ac:dyDescent="0.25">
      <c r="A602">
        <v>1</v>
      </c>
      <c r="B602" s="7">
        <v>43952</v>
      </c>
      <c r="C602" s="7">
        <v>44348</v>
      </c>
      <c r="D602">
        <v>146</v>
      </c>
      <c r="E602" s="7">
        <v>44197</v>
      </c>
      <c r="F602" s="13">
        <v>0</v>
      </c>
      <c r="G602" s="1">
        <v>0</v>
      </c>
      <c r="H602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t="s">
        <v>237</v>
      </c>
      <c r="W602" s="11" t="s">
        <v>56</v>
      </c>
      <c r="X602">
        <v>15</v>
      </c>
      <c r="Y602" t="s">
        <v>53</v>
      </c>
      <c r="Z602" t="s">
        <v>57</v>
      </c>
      <c r="AA602" s="1">
        <v>0</v>
      </c>
      <c r="AB602" s="1">
        <v>0</v>
      </c>
      <c r="AC602" t="s">
        <v>225</v>
      </c>
      <c r="AD602" s="1">
        <v>0</v>
      </c>
      <c r="AE602" s="1">
        <v>0</v>
      </c>
      <c r="AF602" s="1">
        <v>0</v>
      </c>
      <c r="AG602" s="1">
        <v>0</v>
      </c>
      <c r="AH602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8">
        <f t="shared" si="36"/>
        <v>0</v>
      </c>
      <c r="AQ602" s="9">
        <f t="shared" si="37"/>
        <v>0</v>
      </c>
      <c r="AR602" s="3">
        <f t="shared" si="38"/>
        <v>0</v>
      </c>
      <c r="AS602" s="10">
        <f t="shared" si="39"/>
        <v>0</v>
      </c>
    </row>
    <row r="603" spans="1:45" x14ac:dyDescent="0.25">
      <c r="A603">
        <v>1</v>
      </c>
      <c r="B603" s="7">
        <v>43952</v>
      </c>
      <c r="C603" s="7">
        <v>44348</v>
      </c>
      <c r="D603">
        <v>146</v>
      </c>
      <c r="E603" s="7">
        <v>44228</v>
      </c>
      <c r="F603" s="13">
        <v>0</v>
      </c>
      <c r="G603" s="1">
        <v>0</v>
      </c>
      <c r="H603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t="s">
        <v>237</v>
      </c>
      <c r="W603" s="11" t="s">
        <v>56</v>
      </c>
      <c r="X603">
        <v>15</v>
      </c>
      <c r="Y603" t="s">
        <v>53</v>
      </c>
      <c r="Z603" t="s">
        <v>57</v>
      </c>
      <c r="AA603" s="1">
        <v>0</v>
      </c>
      <c r="AB603" s="1">
        <v>0</v>
      </c>
      <c r="AC603" t="s">
        <v>225</v>
      </c>
      <c r="AD603" s="1">
        <v>0</v>
      </c>
      <c r="AE603" s="1">
        <v>0</v>
      </c>
      <c r="AF603" s="1">
        <v>0</v>
      </c>
      <c r="AG603" s="1">
        <v>0</v>
      </c>
      <c r="AH603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8">
        <f t="shared" si="36"/>
        <v>0</v>
      </c>
      <c r="AQ603" s="9">
        <f t="shared" si="37"/>
        <v>0</v>
      </c>
      <c r="AR603" s="3">
        <f t="shared" si="38"/>
        <v>0</v>
      </c>
      <c r="AS603" s="10">
        <f t="shared" si="39"/>
        <v>0</v>
      </c>
    </row>
    <row r="604" spans="1:45" x14ac:dyDescent="0.25">
      <c r="A604">
        <v>1</v>
      </c>
      <c r="B604" s="7">
        <v>43952</v>
      </c>
      <c r="C604" s="7">
        <v>44348</v>
      </c>
      <c r="D604">
        <v>146</v>
      </c>
      <c r="E604" s="7">
        <v>44256</v>
      </c>
      <c r="F604" s="13">
        <v>0</v>
      </c>
      <c r="G604" s="1">
        <v>0</v>
      </c>
      <c r="H604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t="s">
        <v>237</v>
      </c>
      <c r="W604" s="11" t="s">
        <v>56</v>
      </c>
      <c r="X604">
        <v>15</v>
      </c>
      <c r="Y604" t="s">
        <v>53</v>
      </c>
      <c r="Z604" t="s">
        <v>57</v>
      </c>
      <c r="AA604" s="1">
        <v>0</v>
      </c>
      <c r="AB604" s="1">
        <v>0</v>
      </c>
      <c r="AC604" t="s">
        <v>225</v>
      </c>
      <c r="AD604" s="1">
        <v>0</v>
      </c>
      <c r="AE604" s="1">
        <v>0</v>
      </c>
      <c r="AF604" s="1">
        <v>0</v>
      </c>
      <c r="AG604" s="1">
        <v>0</v>
      </c>
      <c r="AH604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8">
        <f t="shared" si="36"/>
        <v>0</v>
      </c>
      <c r="AQ604" s="9">
        <f t="shared" si="37"/>
        <v>0</v>
      </c>
      <c r="AR604" s="3">
        <f t="shared" si="38"/>
        <v>0</v>
      </c>
      <c r="AS604" s="10">
        <f t="shared" si="39"/>
        <v>0</v>
      </c>
    </row>
    <row r="605" spans="1:45" x14ac:dyDescent="0.25">
      <c r="A605">
        <v>1</v>
      </c>
      <c r="B605" s="7">
        <v>43952</v>
      </c>
      <c r="C605" s="7">
        <v>44348</v>
      </c>
      <c r="D605">
        <v>146</v>
      </c>
      <c r="E605" s="7">
        <v>44287</v>
      </c>
      <c r="F605" s="13">
        <v>0</v>
      </c>
      <c r="G605" s="1">
        <v>0</v>
      </c>
      <c r="H605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t="s">
        <v>237</v>
      </c>
      <c r="W605" s="11" t="s">
        <v>56</v>
      </c>
      <c r="X605">
        <v>15</v>
      </c>
      <c r="Y605" t="s">
        <v>53</v>
      </c>
      <c r="Z605" t="s">
        <v>57</v>
      </c>
      <c r="AA605" s="1">
        <v>0</v>
      </c>
      <c r="AB605" s="1">
        <v>0</v>
      </c>
      <c r="AC605" t="s">
        <v>225</v>
      </c>
      <c r="AD605" s="1">
        <v>0</v>
      </c>
      <c r="AE605" s="1">
        <v>0</v>
      </c>
      <c r="AF605" s="1">
        <v>0</v>
      </c>
      <c r="AG605" s="1">
        <v>0</v>
      </c>
      <c r="AH605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8">
        <f t="shared" si="36"/>
        <v>0</v>
      </c>
      <c r="AQ605" s="9">
        <f t="shared" si="37"/>
        <v>0</v>
      </c>
      <c r="AR605" s="3">
        <f t="shared" si="38"/>
        <v>0</v>
      </c>
      <c r="AS605" s="10">
        <f t="shared" si="39"/>
        <v>0</v>
      </c>
    </row>
    <row r="606" spans="1:45" x14ac:dyDescent="0.25">
      <c r="A606">
        <v>1</v>
      </c>
      <c r="B606" s="7">
        <v>43952</v>
      </c>
      <c r="C606" s="7">
        <v>44348</v>
      </c>
      <c r="D606">
        <v>146</v>
      </c>
      <c r="E606" s="7">
        <v>44317</v>
      </c>
      <c r="F606" s="13">
        <v>0</v>
      </c>
      <c r="G606" s="1">
        <v>0</v>
      </c>
      <c r="H606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t="s">
        <v>237</v>
      </c>
      <c r="W606" s="11" t="s">
        <v>56</v>
      </c>
      <c r="X606">
        <v>15</v>
      </c>
      <c r="Y606" t="s">
        <v>53</v>
      </c>
      <c r="Z606" t="s">
        <v>57</v>
      </c>
      <c r="AA606" s="1">
        <v>0</v>
      </c>
      <c r="AB606" s="1">
        <v>0</v>
      </c>
      <c r="AC606" t="s">
        <v>225</v>
      </c>
      <c r="AD606" s="1">
        <v>0</v>
      </c>
      <c r="AE606" s="1">
        <v>0</v>
      </c>
      <c r="AF606" s="1">
        <v>0</v>
      </c>
      <c r="AG606" s="1">
        <v>0</v>
      </c>
      <c r="AH606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8">
        <f t="shared" si="36"/>
        <v>0</v>
      </c>
      <c r="AQ606" s="9">
        <f t="shared" si="37"/>
        <v>0</v>
      </c>
      <c r="AR606" s="3">
        <f t="shared" si="38"/>
        <v>0</v>
      </c>
      <c r="AS606" s="10">
        <f t="shared" si="39"/>
        <v>0</v>
      </c>
    </row>
    <row r="607" spans="1:45" x14ac:dyDescent="0.25">
      <c r="A607">
        <v>1</v>
      </c>
      <c r="B607" s="7">
        <v>43952</v>
      </c>
      <c r="C607" s="7">
        <v>44348</v>
      </c>
      <c r="D607">
        <v>146</v>
      </c>
      <c r="E607" s="7">
        <v>44348</v>
      </c>
      <c r="F607" s="13">
        <v>0</v>
      </c>
      <c r="G607" s="1">
        <v>0</v>
      </c>
      <c r="H607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t="s">
        <v>237</v>
      </c>
      <c r="W607" s="11" t="s">
        <v>56</v>
      </c>
      <c r="X607">
        <v>15</v>
      </c>
      <c r="Y607" t="s">
        <v>53</v>
      </c>
      <c r="Z607" t="s">
        <v>57</v>
      </c>
      <c r="AA607" s="1">
        <v>0</v>
      </c>
      <c r="AB607" s="1">
        <v>0</v>
      </c>
      <c r="AC607" t="s">
        <v>225</v>
      </c>
      <c r="AD607" s="1">
        <v>0</v>
      </c>
      <c r="AE607" s="1">
        <v>0</v>
      </c>
      <c r="AF607" s="1">
        <v>0</v>
      </c>
      <c r="AG607" s="1">
        <v>0</v>
      </c>
      <c r="AH607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8">
        <f t="shared" si="36"/>
        <v>0</v>
      </c>
      <c r="AQ607" s="9">
        <f t="shared" si="37"/>
        <v>0</v>
      </c>
      <c r="AR607" s="3">
        <f t="shared" si="38"/>
        <v>0</v>
      </c>
      <c r="AS607" s="10">
        <f t="shared" si="39"/>
        <v>0</v>
      </c>
    </row>
    <row r="608" spans="1:45" x14ac:dyDescent="0.25">
      <c r="A608">
        <v>1</v>
      </c>
      <c r="B608" s="7">
        <v>43952</v>
      </c>
      <c r="C608" s="7">
        <v>44348</v>
      </c>
      <c r="D608">
        <v>200219</v>
      </c>
      <c r="E608" s="7">
        <v>44197</v>
      </c>
      <c r="F608" s="13">
        <v>164608.04999999999</v>
      </c>
      <c r="G608" s="1">
        <v>164608.04999999999</v>
      </c>
      <c r="H608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t="s">
        <v>238</v>
      </c>
      <c r="W608" s="11" t="s">
        <v>56</v>
      </c>
      <c r="X608">
        <v>15</v>
      </c>
      <c r="Y608" t="s">
        <v>53</v>
      </c>
      <c r="Z608" t="s">
        <v>57</v>
      </c>
      <c r="AA608" s="1">
        <v>0</v>
      </c>
      <c r="AB608" s="1">
        <v>0</v>
      </c>
      <c r="AC608" t="s">
        <v>225</v>
      </c>
      <c r="AD608" s="1">
        <v>0</v>
      </c>
      <c r="AE608" s="1">
        <v>0</v>
      </c>
      <c r="AF608" s="1">
        <v>0</v>
      </c>
      <c r="AG608" s="1">
        <v>164608.04999999999</v>
      </c>
      <c r="AH608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8">
        <f t="shared" si="36"/>
        <v>0</v>
      </c>
      <c r="AQ608" s="9">
        <f t="shared" si="37"/>
        <v>0</v>
      </c>
      <c r="AR608" s="3">
        <f t="shared" si="38"/>
        <v>0</v>
      </c>
      <c r="AS608" s="10">
        <f t="shared" si="39"/>
        <v>0</v>
      </c>
    </row>
    <row r="609" spans="1:45" x14ac:dyDescent="0.25">
      <c r="A609">
        <v>1</v>
      </c>
      <c r="B609" s="7">
        <v>43952</v>
      </c>
      <c r="C609" s="7">
        <v>44348</v>
      </c>
      <c r="D609">
        <v>200219</v>
      </c>
      <c r="E609" s="7">
        <v>44228</v>
      </c>
      <c r="F609" s="13">
        <v>164608.04999999999</v>
      </c>
      <c r="G609" s="1">
        <v>164608.04999999999</v>
      </c>
      <c r="H609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t="s">
        <v>238</v>
      </c>
      <c r="W609" s="11" t="s">
        <v>56</v>
      </c>
      <c r="X609">
        <v>15</v>
      </c>
      <c r="Y609" t="s">
        <v>53</v>
      </c>
      <c r="Z609" t="s">
        <v>57</v>
      </c>
      <c r="AA609" s="1">
        <v>0</v>
      </c>
      <c r="AB609" s="1">
        <v>0</v>
      </c>
      <c r="AC609" t="s">
        <v>225</v>
      </c>
      <c r="AD609" s="1">
        <v>0</v>
      </c>
      <c r="AE609" s="1">
        <v>0</v>
      </c>
      <c r="AF609" s="1">
        <v>0</v>
      </c>
      <c r="AG609" s="1">
        <v>164608.04999999999</v>
      </c>
      <c r="AH609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8">
        <f t="shared" si="36"/>
        <v>0</v>
      </c>
      <c r="AQ609" s="9">
        <f t="shared" si="37"/>
        <v>0</v>
      </c>
      <c r="AR609" s="3">
        <f t="shared" si="38"/>
        <v>0</v>
      </c>
      <c r="AS609" s="10">
        <f t="shared" si="39"/>
        <v>0</v>
      </c>
    </row>
    <row r="610" spans="1:45" x14ac:dyDescent="0.25">
      <c r="A610">
        <v>1</v>
      </c>
      <c r="B610" s="7">
        <v>43952</v>
      </c>
      <c r="C610" s="7">
        <v>44348</v>
      </c>
      <c r="D610">
        <v>200219</v>
      </c>
      <c r="E610" s="7">
        <v>44256</v>
      </c>
      <c r="F610" s="13">
        <v>164608.04999999999</v>
      </c>
      <c r="G610" s="1">
        <v>164608.04999999999</v>
      </c>
      <c r="H610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t="s">
        <v>238</v>
      </c>
      <c r="W610" s="11" t="s">
        <v>56</v>
      </c>
      <c r="X610">
        <v>15</v>
      </c>
      <c r="Y610" t="s">
        <v>53</v>
      </c>
      <c r="Z610" t="s">
        <v>57</v>
      </c>
      <c r="AA610" s="1">
        <v>0</v>
      </c>
      <c r="AB610" s="1">
        <v>0</v>
      </c>
      <c r="AC610" t="s">
        <v>225</v>
      </c>
      <c r="AD610" s="1">
        <v>0</v>
      </c>
      <c r="AE610" s="1">
        <v>0</v>
      </c>
      <c r="AF610" s="1">
        <v>0</v>
      </c>
      <c r="AG610" s="1">
        <v>164608.04999999999</v>
      </c>
      <c r="AH610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8">
        <f t="shared" si="36"/>
        <v>0</v>
      </c>
      <c r="AQ610" s="9">
        <f t="shared" si="37"/>
        <v>0</v>
      </c>
      <c r="AR610" s="3">
        <f t="shared" si="38"/>
        <v>0</v>
      </c>
      <c r="AS610" s="10">
        <f t="shared" si="39"/>
        <v>0</v>
      </c>
    </row>
    <row r="611" spans="1:45" x14ac:dyDescent="0.25">
      <c r="A611">
        <v>1</v>
      </c>
      <c r="B611" s="7">
        <v>43952</v>
      </c>
      <c r="C611" s="7">
        <v>44348</v>
      </c>
      <c r="D611">
        <v>200219</v>
      </c>
      <c r="E611" s="7">
        <v>44287</v>
      </c>
      <c r="F611" s="13">
        <v>164608.04999999999</v>
      </c>
      <c r="G611" s="1">
        <v>164608.04999999999</v>
      </c>
      <c r="H61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t="s">
        <v>238</v>
      </c>
      <c r="W611" s="11" t="s">
        <v>56</v>
      </c>
      <c r="X611">
        <v>15</v>
      </c>
      <c r="Y611" t="s">
        <v>53</v>
      </c>
      <c r="Z611" t="s">
        <v>57</v>
      </c>
      <c r="AA611" s="1">
        <v>0</v>
      </c>
      <c r="AB611" s="1">
        <v>0</v>
      </c>
      <c r="AC611" t="s">
        <v>225</v>
      </c>
      <c r="AD611" s="1">
        <v>0</v>
      </c>
      <c r="AE611" s="1">
        <v>0</v>
      </c>
      <c r="AF611" s="1">
        <v>0</v>
      </c>
      <c r="AG611" s="1">
        <v>164608.04999999999</v>
      </c>
      <c r="AH611">
        <v>0</v>
      </c>
      <c r="AI611" s="1">
        <v>0</v>
      </c>
      <c r="AJ611" s="1">
        <v>0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8">
        <f t="shared" si="36"/>
        <v>0</v>
      </c>
      <c r="AQ611" s="9">
        <f t="shared" si="37"/>
        <v>0</v>
      </c>
      <c r="AR611" s="3">
        <f t="shared" si="38"/>
        <v>0</v>
      </c>
      <c r="AS611" s="10">
        <f t="shared" si="39"/>
        <v>0</v>
      </c>
    </row>
    <row r="612" spans="1:45" x14ac:dyDescent="0.25">
      <c r="A612">
        <v>1</v>
      </c>
      <c r="B612" s="7">
        <v>43952</v>
      </c>
      <c r="C612" s="7">
        <v>44348</v>
      </c>
      <c r="D612">
        <v>200219</v>
      </c>
      <c r="E612" s="7">
        <v>44317</v>
      </c>
      <c r="F612" s="13">
        <v>164608.04999999999</v>
      </c>
      <c r="G612" s="1">
        <v>164608.04999999999</v>
      </c>
      <c r="H612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t="s">
        <v>238</v>
      </c>
      <c r="W612" s="11" t="s">
        <v>56</v>
      </c>
      <c r="X612">
        <v>15</v>
      </c>
      <c r="Y612" t="s">
        <v>53</v>
      </c>
      <c r="Z612" t="s">
        <v>57</v>
      </c>
      <c r="AA612" s="1">
        <v>0</v>
      </c>
      <c r="AB612" s="1">
        <v>0</v>
      </c>
      <c r="AC612" t="s">
        <v>225</v>
      </c>
      <c r="AD612" s="1">
        <v>0</v>
      </c>
      <c r="AE612" s="1">
        <v>0</v>
      </c>
      <c r="AF612" s="1">
        <v>0</v>
      </c>
      <c r="AG612" s="1">
        <v>164608.04999999999</v>
      </c>
      <c r="AH612">
        <v>0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0</v>
      </c>
      <c r="AO612" s="1">
        <v>0</v>
      </c>
      <c r="AP612" s="8">
        <f t="shared" si="36"/>
        <v>0</v>
      </c>
      <c r="AQ612" s="9">
        <f t="shared" si="37"/>
        <v>0</v>
      </c>
      <c r="AR612" s="3">
        <f t="shared" si="38"/>
        <v>0</v>
      </c>
      <c r="AS612" s="10">
        <f t="shared" si="39"/>
        <v>0</v>
      </c>
    </row>
    <row r="613" spans="1:45" x14ac:dyDescent="0.25">
      <c r="A613">
        <v>1</v>
      </c>
      <c r="B613" s="7">
        <v>43952</v>
      </c>
      <c r="C613" s="7">
        <v>44348</v>
      </c>
      <c r="D613">
        <v>200219</v>
      </c>
      <c r="E613" s="7">
        <v>44348</v>
      </c>
      <c r="F613" s="13">
        <v>164608.04999999999</v>
      </c>
      <c r="G613" s="1">
        <v>164608.04999999999</v>
      </c>
      <c r="H613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t="s">
        <v>238</v>
      </c>
      <c r="W613" s="11" t="s">
        <v>56</v>
      </c>
      <c r="X613">
        <v>15</v>
      </c>
      <c r="Y613" t="s">
        <v>53</v>
      </c>
      <c r="Z613" t="s">
        <v>57</v>
      </c>
      <c r="AA613" s="1">
        <v>0</v>
      </c>
      <c r="AB613" s="1">
        <v>0</v>
      </c>
      <c r="AC613" t="s">
        <v>225</v>
      </c>
      <c r="AD613" s="1">
        <v>0</v>
      </c>
      <c r="AE613" s="1">
        <v>0</v>
      </c>
      <c r="AF613" s="1">
        <v>0</v>
      </c>
      <c r="AG613" s="1">
        <v>164608.04999999999</v>
      </c>
      <c r="AH613">
        <v>0</v>
      </c>
      <c r="AI613" s="1">
        <v>0</v>
      </c>
      <c r="AJ613" s="1">
        <v>0</v>
      </c>
      <c r="AK613" s="1">
        <v>0</v>
      </c>
      <c r="AL613" s="1">
        <v>0</v>
      </c>
      <c r="AM613" s="1">
        <v>0</v>
      </c>
      <c r="AN613" s="1">
        <v>0</v>
      </c>
      <c r="AO613" s="1">
        <v>0</v>
      </c>
      <c r="AP613" s="8">
        <f t="shared" si="36"/>
        <v>0</v>
      </c>
      <c r="AQ613" s="9">
        <f t="shared" si="37"/>
        <v>0</v>
      </c>
      <c r="AR613" s="3">
        <f t="shared" si="38"/>
        <v>0</v>
      </c>
      <c r="AS613" s="10">
        <f t="shared" si="39"/>
        <v>0</v>
      </c>
    </row>
    <row r="614" spans="1:45" x14ac:dyDescent="0.25">
      <c r="A614">
        <v>1</v>
      </c>
      <c r="B614" s="7">
        <v>43952</v>
      </c>
      <c r="C614" s="7">
        <v>44348</v>
      </c>
      <c r="D614">
        <v>200265</v>
      </c>
      <c r="E614" s="7">
        <v>44197</v>
      </c>
      <c r="F614" s="13">
        <v>0</v>
      </c>
      <c r="G614" s="1">
        <v>0</v>
      </c>
      <c r="H614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t="s">
        <v>239</v>
      </c>
      <c r="W614" s="11" t="s">
        <v>56</v>
      </c>
      <c r="X614">
        <v>15</v>
      </c>
      <c r="Y614" t="s">
        <v>53</v>
      </c>
      <c r="Z614" t="s">
        <v>57</v>
      </c>
      <c r="AA614" s="1">
        <v>0</v>
      </c>
      <c r="AB614" s="1">
        <v>0</v>
      </c>
      <c r="AC614" t="s">
        <v>225</v>
      </c>
      <c r="AD614" s="1">
        <v>0</v>
      </c>
      <c r="AE614" s="1">
        <v>0</v>
      </c>
      <c r="AF614" s="1">
        <v>0</v>
      </c>
      <c r="AG614" s="1">
        <v>0</v>
      </c>
      <c r="AH614">
        <v>0</v>
      </c>
      <c r="AI614" s="1">
        <v>0</v>
      </c>
      <c r="AJ614" s="1">
        <v>0</v>
      </c>
      <c r="AK614" s="1">
        <v>0</v>
      </c>
      <c r="AL614" s="1">
        <v>0</v>
      </c>
      <c r="AM614" s="1">
        <v>0</v>
      </c>
      <c r="AN614" s="1">
        <v>0</v>
      </c>
      <c r="AO614" s="1">
        <v>0</v>
      </c>
      <c r="AP614" s="8">
        <f t="shared" si="36"/>
        <v>0</v>
      </c>
      <c r="AQ614" s="9">
        <f t="shared" si="37"/>
        <v>0</v>
      </c>
      <c r="AR614" s="3">
        <f t="shared" si="38"/>
        <v>0</v>
      </c>
      <c r="AS614" s="10">
        <f t="shared" si="39"/>
        <v>0</v>
      </c>
    </row>
    <row r="615" spans="1:45" x14ac:dyDescent="0.25">
      <c r="A615">
        <v>1</v>
      </c>
      <c r="B615" s="7">
        <v>43952</v>
      </c>
      <c r="C615" s="7">
        <v>44348</v>
      </c>
      <c r="D615">
        <v>200265</v>
      </c>
      <c r="E615" s="7">
        <v>44228</v>
      </c>
      <c r="F615" s="13">
        <v>0</v>
      </c>
      <c r="G615" s="1">
        <v>0</v>
      </c>
      <c r="H615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t="s">
        <v>239</v>
      </c>
      <c r="W615" s="11" t="s">
        <v>56</v>
      </c>
      <c r="X615">
        <v>15</v>
      </c>
      <c r="Y615" t="s">
        <v>53</v>
      </c>
      <c r="Z615" t="s">
        <v>57</v>
      </c>
      <c r="AA615" s="1">
        <v>0</v>
      </c>
      <c r="AB615" s="1">
        <v>0</v>
      </c>
      <c r="AC615" t="s">
        <v>225</v>
      </c>
      <c r="AD615" s="1">
        <v>0</v>
      </c>
      <c r="AE615" s="1">
        <v>0</v>
      </c>
      <c r="AF615" s="1">
        <v>0</v>
      </c>
      <c r="AG615" s="1">
        <v>0</v>
      </c>
      <c r="AH615">
        <v>0</v>
      </c>
      <c r="AI615" s="1">
        <v>0</v>
      </c>
      <c r="AJ615" s="1">
        <v>0</v>
      </c>
      <c r="AK615" s="1">
        <v>0</v>
      </c>
      <c r="AL615" s="1">
        <v>0</v>
      </c>
      <c r="AM615" s="1">
        <v>0</v>
      </c>
      <c r="AN615" s="1">
        <v>0</v>
      </c>
      <c r="AO615" s="1">
        <v>0</v>
      </c>
      <c r="AP615" s="8">
        <f t="shared" si="36"/>
        <v>0</v>
      </c>
      <c r="AQ615" s="9">
        <f t="shared" si="37"/>
        <v>0</v>
      </c>
      <c r="AR615" s="3">
        <f t="shared" si="38"/>
        <v>0</v>
      </c>
      <c r="AS615" s="10">
        <f t="shared" si="39"/>
        <v>0</v>
      </c>
    </row>
    <row r="616" spans="1:45" x14ac:dyDescent="0.25">
      <c r="A616">
        <v>1</v>
      </c>
      <c r="B616" s="7">
        <v>43952</v>
      </c>
      <c r="C616" s="7">
        <v>44348</v>
      </c>
      <c r="D616">
        <v>200265</v>
      </c>
      <c r="E616" s="7">
        <v>44256</v>
      </c>
      <c r="F616" s="13">
        <v>0</v>
      </c>
      <c r="G616" s="1">
        <v>0</v>
      </c>
      <c r="H616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t="s">
        <v>239</v>
      </c>
      <c r="W616" s="11" t="s">
        <v>56</v>
      </c>
      <c r="X616">
        <v>15</v>
      </c>
      <c r="Y616" t="s">
        <v>53</v>
      </c>
      <c r="Z616" t="s">
        <v>57</v>
      </c>
      <c r="AA616" s="1">
        <v>0</v>
      </c>
      <c r="AB616" s="1">
        <v>0</v>
      </c>
      <c r="AC616" t="s">
        <v>225</v>
      </c>
      <c r="AD616" s="1">
        <v>0</v>
      </c>
      <c r="AE616" s="1">
        <v>0</v>
      </c>
      <c r="AF616" s="1">
        <v>0</v>
      </c>
      <c r="AG616" s="1">
        <v>0</v>
      </c>
      <c r="AH616">
        <v>0</v>
      </c>
      <c r="AI616" s="1">
        <v>0</v>
      </c>
      <c r="AJ616" s="1">
        <v>0</v>
      </c>
      <c r="AK616" s="1">
        <v>0</v>
      </c>
      <c r="AL616" s="1">
        <v>0</v>
      </c>
      <c r="AM616" s="1">
        <v>0</v>
      </c>
      <c r="AN616" s="1">
        <v>0</v>
      </c>
      <c r="AO616" s="1">
        <v>0</v>
      </c>
      <c r="AP616" s="8">
        <f t="shared" si="36"/>
        <v>0</v>
      </c>
      <c r="AQ616" s="9">
        <f t="shared" si="37"/>
        <v>0</v>
      </c>
      <c r="AR616" s="3">
        <f t="shared" si="38"/>
        <v>0</v>
      </c>
      <c r="AS616" s="10">
        <f t="shared" si="39"/>
        <v>0</v>
      </c>
    </row>
    <row r="617" spans="1:45" x14ac:dyDescent="0.25">
      <c r="A617">
        <v>1</v>
      </c>
      <c r="B617" s="7">
        <v>43952</v>
      </c>
      <c r="C617" s="7">
        <v>44348</v>
      </c>
      <c r="D617">
        <v>200265</v>
      </c>
      <c r="E617" s="7">
        <v>44287</v>
      </c>
      <c r="F617" s="13">
        <v>0</v>
      </c>
      <c r="G617" s="1">
        <v>0</v>
      </c>
      <c r="H617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t="s">
        <v>239</v>
      </c>
      <c r="W617" s="11" t="s">
        <v>56</v>
      </c>
      <c r="X617">
        <v>15</v>
      </c>
      <c r="Y617" t="s">
        <v>53</v>
      </c>
      <c r="Z617" t="s">
        <v>57</v>
      </c>
      <c r="AA617" s="1">
        <v>0</v>
      </c>
      <c r="AB617" s="1">
        <v>0</v>
      </c>
      <c r="AC617" t="s">
        <v>225</v>
      </c>
      <c r="AD617" s="1">
        <v>0</v>
      </c>
      <c r="AE617" s="1">
        <v>0</v>
      </c>
      <c r="AF617" s="1">
        <v>0</v>
      </c>
      <c r="AG617" s="1">
        <v>0</v>
      </c>
      <c r="AH617">
        <v>0</v>
      </c>
      <c r="AI617" s="1">
        <v>0</v>
      </c>
      <c r="AJ617" s="1">
        <v>0</v>
      </c>
      <c r="AK617" s="1">
        <v>0</v>
      </c>
      <c r="AL617" s="1">
        <v>0</v>
      </c>
      <c r="AM617" s="1">
        <v>0</v>
      </c>
      <c r="AN617" s="1">
        <v>0</v>
      </c>
      <c r="AO617" s="1">
        <v>0</v>
      </c>
      <c r="AP617" s="8">
        <f t="shared" si="36"/>
        <v>0</v>
      </c>
      <c r="AQ617" s="9">
        <f t="shared" si="37"/>
        <v>0</v>
      </c>
      <c r="AR617" s="3">
        <f t="shared" si="38"/>
        <v>0</v>
      </c>
      <c r="AS617" s="10">
        <f t="shared" si="39"/>
        <v>0</v>
      </c>
    </row>
    <row r="618" spans="1:45" x14ac:dyDescent="0.25">
      <c r="A618">
        <v>1</v>
      </c>
      <c r="B618" s="7">
        <v>43952</v>
      </c>
      <c r="C618" s="7">
        <v>44348</v>
      </c>
      <c r="D618">
        <v>200265</v>
      </c>
      <c r="E618" s="7">
        <v>44317</v>
      </c>
      <c r="F618" s="13">
        <v>0</v>
      </c>
      <c r="G618" s="1">
        <v>0</v>
      </c>
      <c r="H618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t="s">
        <v>239</v>
      </c>
      <c r="W618" s="11" t="s">
        <v>56</v>
      </c>
      <c r="X618">
        <v>15</v>
      </c>
      <c r="Y618" t="s">
        <v>53</v>
      </c>
      <c r="Z618" t="s">
        <v>57</v>
      </c>
      <c r="AA618" s="1">
        <v>0</v>
      </c>
      <c r="AB618" s="1">
        <v>0</v>
      </c>
      <c r="AC618" t="s">
        <v>225</v>
      </c>
      <c r="AD618" s="1">
        <v>0</v>
      </c>
      <c r="AE618" s="1">
        <v>0</v>
      </c>
      <c r="AF618" s="1">
        <v>0</v>
      </c>
      <c r="AG618" s="1">
        <v>0</v>
      </c>
      <c r="AH618">
        <v>0</v>
      </c>
      <c r="AI618" s="1">
        <v>0</v>
      </c>
      <c r="AJ618" s="1">
        <v>0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  <c r="AP618" s="8">
        <f t="shared" si="36"/>
        <v>0</v>
      </c>
      <c r="AQ618" s="9">
        <f t="shared" si="37"/>
        <v>0</v>
      </c>
      <c r="AR618" s="3">
        <f t="shared" si="38"/>
        <v>0</v>
      </c>
      <c r="AS618" s="10">
        <f t="shared" si="39"/>
        <v>0</v>
      </c>
    </row>
    <row r="619" spans="1:45" x14ac:dyDescent="0.25">
      <c r="A619">
        <v>1</v>
      </c>
      <c r="B619" s="7">
        <v>43952</v>
      </c>
      <c r="C619" s="7">
        <v>44348</v>
      </c>
      <c r="D619">
        <v>200265</v>
      </c>
      <c r="E619" s="7">
        <v>44348</v>
      </c>
      <c r="F619" s="13">
        <v>0</v>
      </c>
      <c r="G619" s="1">
        <v>0</v>
      </c>
      <c r="H619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t="s">
        <v>239</v>
      </c>
      <c r="W619" s="11" t="s">
        <v>56</v>
      </c>
      <c r="X619">
        <v>15</v>
      </c>
      <c r="Y619" t="s">
        <v>53</v>
      </c>
      <c r="Z619" t="s">
        <v>57</v>
      </c>
      <c r="AA619" s="1">
        <v>0</v>
      </c>
      <c r="AB619" s="1">
        <v>0</v>
      </c>
      <c r="AC619" t="s">
        <v>225</v>
      </c>
      <c r="AD619" s="1">
        <v>0</v>
      </c>
      <c r="AE619" s="1">
        <v>0</v>
      </c>
      <c r="AF619" s="1">
        <v>0</v>
      </c>
      <c r="AG619" s="1">
        <v>0</v>
      </c>
      <c r="AH619">
        <v>0</v>
      </c>
      <c r="AI619" s="1">
        <v>0</v>
      </c>
      <c r="AJ619" s="1">
        <v>0</v>
      </c>
      <c r="AK619" s="1">
        <v>0</v>
      </c>
      <c r="AL619" s="1">
        <v>0</v>
      </c>
      <c r="AM619" s="1">
        <v>0</v>
      </c>
      <c r="AN619" s="1">
        <v>0</v>
      </c>
      <c r="AO619" s="1">
        <v>0</v>
      </c>
      <c r="AP619" s="8">
        <f t="shared" si="36"/>
        <v>0</v>
      </c>
      <c r="AQ619" s="9">
        <f t="shared" si="37"/>
        <v>0</v>
      </c>
      <c r="AR619" s="3">
        <f t="shared" si="38"/>
        <v>0</v>
      </c>
      <c r="AS619" s="10">
        <f t="shared" si="39"/>
        <v>0</v>
      </c>
    </row>
    <row r="620" spans="1:45" x14ac:dyDescent="0.25">
      <c r="A620">
        <v>1</v>
      </c>
      <c r="B620" s="7">
        <v>43952</v>
      </c>
      <c r="C620" s="7">
        <v>44348</v>
      </c>
      <c r="D620">
        <v>200311</v>
      </c>
      <c r="E620" s="7">
        <v>44197</v>
      </c>
      <c r="F620" s="13">
        <v>0</v>
      </c>
      <c r="G620" s="1">
        <v>0</v>
      </c>
      <c r="H620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t="s">
        <v>240</v>
      </c>
      <c r="W620" s="11" t="s">
        <v>56</v>
      </c>
      <c r="X620">
        <v>15</v>
      </c>
      <c r="Y620" t="s">
        <v>53</v>
      </c>
      <c r="Z620" t="s">
        <v>57</v>
      </c>
      <c r="AA620" s="1">
        <v>0</v>
      </c>
      <c r="AB620" s="1">
        <v>0</v>
      </c>
      <c r="AC620" t="s">
        <v>225</v>
      </c>
      <c r="AD620" s="1">
        <v>0</v>
      </c>
      <c r="AE620" s="1">
        <v>0</v>
      </c>
      <c r="AF620" s="1">
        <v>0</v>
      </c>
      <c r="AG620" s="1">
        <v>0</v>
      </c>
      <c r="AH620">
        <v>0</v>
      </c>
      <c r="AI620" s="1">
        <v>0</v>
      </c>
      <c r="AJ620" s="1">
        <v>0</v>
      </c>
      <c r="AK620" s="1">
        <v>0</v>
      </c>
      <c r="AL620" s="1">
        <v>0</v>
      </c>
      <c r="AM620" s="1">
        <v>0</v>
      </c>
      <c r="AN620" s="1">
        <v>0</v>
      </c>
      <c r="AO620" s="1">
        <v>0</v>
      </c>
      <c r="AP620" s="8">
        <f t="shared" si="36"/>
        <v>0</v>
      </c>
      <c r="AQ620" s="9">
        <f t="shared" si="37"/>
        <v>0</v>
      </c>
      <c r="AR620" s="3">
        <f t="shared" si="38"/>
        <v>0</v>
      </c>
      <c r="AS620" s="10">
        <f t="shared" si="39"/>
        <v>0</v>
      </c>
    </row>
    <row r="621" spans="1:45" x14ac:dyDescent="0.25">
      <c r="A621">
        <v>1</v>
      </c>
      <c r="B621" s="7">
        <v>43952</v>
      </c>
      <c r="C621" s="7">
        <v>44348</v>
      </c>
      <c r="D621">
        <v>200311</v>
      </c>
      <c r="E621" s="7">
        <v>44228</v>
      </c>
      <c r="F621" s="13">
        <v>0</v>
      </c>
      <c r="G621" s="1">
        <v>0</v>
      </c>
      <c r="H62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t="s">
        <v>240</v>
      </c>
      <c r="W621" s="11" t="s">
        <v>56</v>
      </c>
      <c r="X621">
        <v>15</v>
      </c>
      <c r="Y621" t="s">
        <v>53</v>
      </c>
      <c r="Z621" t="s">
        <v>57</v>
      </c>
      <c r="AA621" s="1">
        <v>0</v>
      </c>
      <c r="AB621" s="1">
        <v>0</v>
      </c>
      <c r="AC621" t="s">
        <v>225</v>
      </c>
      <c r="AD621" s="1">
        <v>0</v>
      </c>
      <c r="AE621" s="1">
        <v>0</v>
      </c>
      <c r="AF621" s="1">
        <v>0</v>
      </c>
      <c r="AG621" s="1">
        <v>0</v>
      </c>
      <c r="AH621">
        <v>0</v>
      </c>
      <c r="AI621" s="1">
        <v>0</v>
      </c>
      <c r="AJ621" s="1">
        <v>0</v>
      </c>
      <c r="AK621" s="1">
        <v>0</v>
      </c>
      <c r="AL621" s="1">
        <v>0</v>
      </c>
      <c r="AM621" s="1">
        <v>0</v>
      </c>
      <c r="AN621" s="1">
        <v>0</v>
      </c>
      <c r="AO621" s="1">
        <v>0</v>
      </c>
      <c r="AP621" s="8">
        <f t="shared" si="36"/>
        <v>0</v>
      </c>
      <c r="AQ621" s="9">
        <f t="shared" si="37"/>
        <v>0</v>
      </c>
      <c r="AR621" s="3">
        <f t="shared" si="38"/>
        <v>0</v>
      </c>
      <c r="AS621" s="10">
        <f t="shared" si="39"/>
        <v>0</v>
      </c>
    </row>
    <row r="622" spans="1:45" x14ac:dyDescent="0.25">
      <c r="A622">
        <v>1</v>
      </c>
      <c r="B622" s="7">
        <v>43952</v>
      </c>
      <c r="C622" s="7">
        <v>44348</v>
      </c>
      <c r="D622">
        <v>200311</v>
      </c>
      <c r="E622" s="7">
        <v>44256</v>
      </c>
      <c r="F622" s="13">
        <v>0</v>
      </c>
      <c r="G622" s="1">
        <v>0</v>
      </c>
      <c r="H622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t="s">
        <v>240</v>
      </c>
      <c r="W622" s="11" t="s">
        <v>56</v>
      </c>
      <c r="X622">
        <v>15</v>
      </c>
      <c r="Y622" t="s">
        <v>53</v>
      </c>
      <c r="Z622" t="s">
        <v>57</v>
      </c>
      <c r="AA622" s="1">
        <v>0</v>
      </c>
      <c r="AB622" s="1">
        <v>0</v>
      </c>
      <c r="AC622" t="s">
        <v>225</v>
      </c>
      <c r="AD622" s="1">
        <v>0</v>
      </c>
      <c r="AE622" s="1">
        <v>0</v>
      </c>
      <c r="AF622" s="1">
        <v>0</v>
      </c>
      <c r="AG622" s="1">
        <v>0</v>
      </c>
      <c r="AH622">
        <v>0</v>
      </c>
      <c r="AI622" s="1">
        <v>0</v>
      </c>
      <c r="AJ622" s="1">
        <v>0</v>
      </c>
      <c r="AK622" s="1">
        <v>0</v>
      </c>
      <c r="AL622" s="1">
        <v>0</v>
      </c>
      <c r="AM622" s="1">
        <v>0</v>
      </c>
      <c r="AN622" s="1">
        <v>0</v>
      </c>
      <c r="AO622" s="1">
        <v>0</v>
      </c>
      <c r="AP622" s="8">
        <f t="shared" si="36"/>
        <v>0</v>
      </c>
      <c r="AQ622" s="9">
        <f t="shared" si="37"/>
        <v>0</v>
      </c>
      <c r="AR622" s="3">
        <f t="shared" si="38"/>
        <v>0</v>
      </c>
      <c r="AS622" s="10">
        <f t="shared" si="39"/>
        <v>0</v>
      </c>
    </row>
    <row r="623" spans="1:45" x14ac:dyDescent="0.25">
      <c r="A623">
        <v>1</v>
      </c>
      <c r="B623" s="7">
        <v>43952</v>
      </c>
      <c r="C623" s="7">
        <v>44348</v>
      </c>
      <c r="D623">
        <v>200311</v>
      </c>
      <c r="E623" s="7">
        <v>44287</v>
      </c>
      <c r="F623" s="13">
        <v>0</v>
      </c>
      <c r="G623" s="1">
        <v>0</v>
      </c>
      <c r="H623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t="s">
        <v>240</v>
      </c>
      <c r="W623" s="11" t="s">
        <v>56</v>
      </c>
      <c r="X623">
        <v>15</v>
      </c>
      <c r="Y623" t="s">
        <v>53</v>
      </c>
      <c r="Z623" t="s">
        <v>57</v>
      </c>
      <c r="AA623" s="1">
        <v>0</v>
      </c>
      <c r="AB623" s="1">
        <v>0</v>
      </c>
      <c r="AC623" t="s">
        <v>225</v>
      </c>
      <c r="AD623" s="1">
        <v>0</v>
      </c>
      <c r="AE623" s="1">
        <v>0</v>
      </c>
      <c r="AF623" s="1">
        <v>0</v>
      </c>
      <c r="AG623" s="1">
        <v>0</v>
      </c>
      <c r="AH623">
        <v>0</v>
      </c>
      <c r="AI623" s="1">
        <v>0</v>
      </c>
      <c r="AJ623" s="1">
        <v>0</v>
      </c>
      <c r="AK623" s="1">
        <v>0</v>
      </c>
      <c r="AL623" s="1">
        <v>0</v>
      </c>
      <c r="AM623" s="1">
        <v>0</v>
      </c>
      <c r="AN623" s="1">
        <v>0</v>
      </c>
      <c r="AO623" s="1">
        <v>0</v>
      </c>
      <c r="AP623" s="8">
        <f t="shared" si="36"/>
        <v>0</v>
      </c>
      <c r="AQ623" s="9">
        <f t="shared" si="37"/>
        <v>0</v>
      </c>
      <c r="AR623" s="3">
        <f t="shared" si="38"/>
        <v>0</v>
      </c>
      <c r="AS623" s="10">
        <f t="shared" si="39"/>
        <v>0</v>
      </c>
    </row>
    <row r="624" spans="1:45" x14ac:dyDescent="0.25">
      <c r="A624">
        <v>1</v>
      </c>
      <c r="B624" s="7">
        <v>43952</v>
      </c>
      <c r="C624" s="7">
        <v>44348</v>
      </c>
      <c r="D624">
        <v>200311</v>
      </c>
      <c r="E624" s="7">
        <v>44317</v>
      </c>
      <c r="F624" s="13">
        <v>0</v>
      </c>
      <c r="G624" s="1">
        <v>0</v>
      </c>
      <c r="H624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t="s">
        <v>240</v>
      </c>
      <c r="W624" s="11" t="s">
        <v>56</v>
      </c>
      <c r="X624">
        <v>15</v>
      </c>
      <c r="Y624" t="s">
        <v>53</v>
      </c>
      <c r="Z624" t="s">
        <v>57</v>
      </c>
      <c r="AA624" s="1">
        <v>0</v>
      </c>
      <c r="AB624" s="1">
        <v>0</v>
      </c>
      <c r="AC624" t="s">
        <v>225</v>
      </c>
      <c r="AD624" s="1">
        <v>0</v>
      </c>
      <c r="AE624" s="1">
        <v>0</v>
      </c>
      <c r="AF624" s="1">
        <v>0</v>
      </c>
      <c r="AG624" s="1">
        <v>0</v>
      </c>
      <c r="AH624">
        <v>0</v>
      </c>
      <c r="AI624" s="1">
        <v>0</v>
      </c>
      <c r="AJ624" s="1">
        <v>0</v>
      </c>
      <c r="AK624" s="1">
        <v>0</v>
      </c>
      <c r="AL624" s="1">
        <v>0</v>
      </c>
      <c r="AM624" s="1">
        <v>0</v>
      </c>
      <c r="AN624" s="1">
        <v>0</v>
      </c>
      <c r="AO624" s="1">
        <v>0</v>
      </c>
      <c r="AP624" s="8">
        <f t="shared" si="36"/>
        <v>0</v>
      </c>
      <c r="AQ624" s="9">
        <f t="shared" si="37"/>
        <v>0</v>
      </c>
      <c r="AR624" s="3">
        <f t="shared" si="38"/>
        <v>0</v>
      </c>
      <c r="AS624" s="10">
        <f t="shared" si="39"/>
        <v>0</v>
      </c>
    </row>
    <row r="625" spans="1:45" x14ac:dyDescent="0.25">
      <c r="A625">
        <v>1</v>
      </c>
      <c r="B625" s="7">
        <v>43952</v>
      </c>
      <c r="C625" s="7">
        <v>44348</v>
      </c>
      <c r="D625">
        <v>200311</v>
      </c>
      <c r="E625" s="7">
        <v>44348</v>
      </c>
      <c r="F625" s="13">
        <v>0</v>
      </c>
      <c r="G625" s="1">
        <v>0</v>
      </c>
      <c r="H625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t="s">
        <v>240</v>
      </c>
      <c r="W625" s="11" t="s">
        <v>56</v>
      </c>
      <c r="X625">
        <v>15</v>
      </c>
      <c r="Y625" t="s">
        <v>53</v>
      </c>
      <c r="Z625" t="s">
        <v>57</v>
      </c>
      <c r="AA625" s="1">
        <v>0</v>
      </c>
      <c r="AB625" s="1">
        <v>0</v>
      </c>
      <c r="AC625" t="s">
        <v>225</v>
      </c>
      <c r="AD625" s="1">
        <v>0</v>
      </c>
      <c r="AE625" s="1">
        <v>0</v>
      </c>
      <c r="AF625" s="1">
        <v>0</v>
      </c>
      <c r="AG625" s="1">
        <v>0</v>
      </c>
      <c r="AH625">
        <v>0</v>
      </c>
      <c r="AI625" s="1">
        <v>0</v>
      </c>
      <c r="AJ625" s="1">
        <v>0</v>
      </c>
      <c r="AK625" s="1">
        <v>0</v>
      </c>
      <c r="AL625" s="1">
        <v>0</v>
      </c>
      <c r="AM625" s="1">
        <v>0</v>
      </c>
      <c r="AN625" s="1">
        <v>0</v>
      </c>
      <c r="AO625" s="1">
        <v>0</v>
      </c>
      <c r="AP625" s="8">
        <f t="shared" si="36"/>
        <v>0</v>
      </c>
      <c r="AQ625" s="9">
        <f t="shared" si="37"/>
        <v>0</v>
      </c>
      <c r="AR625" s="3">
        <f t="shared" si="38"/>
        <v>0</v>
      </c>
      <c r="AS625" s="10">
        <f t="shared" si="39"/>
        <v>0</v>
      </c>
    </row>
    <row r="626" spans="1:45" x14ac:dyDescent="0.25">
      <c r="A626">
        <v>1</v>
      </c>
      <c r="B626" s="7">
        <v>43952</v>
      </c>
      <c r="C626" s="7">
        <v>44348</v>
      </c>
      <c r="D626">
        <v>148</v>
      </c>
      <c r="E626" s="7">
        <v>44197</v>
      </c>
      <c r="F626" s="13">
        <v>0</v>
      </c>
      <c r="G626" s="1">
        <v>0</v>
      </c>
      <c r="H626">
        <v>2.5000000000000001E-2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t="s">
        <v>241</v>
      </c>
      <c r="W626" s="11" t="s">
        <v>59</v>
      </c>
      <c r="X626">
        <v>15</v>
      </c>
      <c r="Y626" t="s">
        <v>53</v>
      </c>
      <c r="Z626" t="s">
        <v>60</v>
      </c>
      <c r="AA626" s="1">
        <v>0</v>
      </c>
      <c r="AB626" s="1">
        <v>0</v>
      </c>
      <c r="AC626" t="s">
        <v>225</v>
      </c>
      <c r="AD626" s="1">
        <v>0</v>
      </c>
      <c r="AE626" s="1">
        <v>0</v>
      </c>
      <c r="AF626" s="1">
        <v>0</v>
      </c>
      <c r="AG626" s="1">
        <v>0</v>
      </c>
      <c r="AH626">
        <v>0</v>
      </c>
      <c r="AI626" s="1">
        <v>0</v>
      </c>
      <c r="AJ626" s="1">
        <v>0</v>
      </c>
      <c r="AK626" s="1">
        <v>0</v>
      </c>
      <c r="AL626" s="1">
        <v>0</v>
      </c>
      <c r="AM626" s="1">
        <v>0</v>
      </c>
      <c r="AN626" s="1">
        <v>0</v>
      </c>
      <c r="AO626" s="1">
        <v>0</v>
      </c>
      <c r="AP626" s="8">
        <f t="shared" si="36"/>
        <v>0</v>
      </c>
      <c r="AQ626" s="9">
        <f t="shared" si="37"/>
        <v>0</v>
      </c>
      <c r="AR626" s="3">
        <f t="shared" si="38"/>
        <v>0</v>
      </c>
      <c r="AS626" s="10">
        <f t="shared" si="39"/>
        <v>0</v>
      </c>
    </row>
    <row r="627" spans="1:45" x14ac:dyDescent="0.25">
      <c r="A627">
        <v>1</v>
      </c>
      <c r="B627" s="7">
        <v>43952</v>
      </c>
      <c r="C627" s="7">
        <v>44348</v>
      </c>
      <c r="D627">
        <v>148</v>
      </c>
      <c r="E627" s="7">
        <v>44228</v>
      </c>
      <c r="F627" s="13">
        <v>0</v>
      </c>
      <c r="G627" s="1">
        <v>0</v>
      </c>
      <c r="H627">
        <v>2.5000000000000001E-2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t="s">
        <v>241</v>
      </c>
      <c r="W627" s="11" t="s">
        <v>59</v>
      </c>
      <c r="X627">
        <v>15</v>
      </c>
      <c r="Y627" t="s">
        <v>53</v>
      </c>
      <c r="Z627" t="s">
        <v>60</v>
      </c>
      <c r="AA627" s="1">
        <v>0</v>
      </c>
      <c r="AB627" s="1">
        <v>0</v>
      </c>
      <c r="AC627" t="s">
        <v>225</v>
      </c>
      <c r="AD627" s="1">
        <v>0</v>
      </c>
      <c r="AE627" s="1">
        <v>0</v>
      </c>
      <c r="AF627" s="1">
        <v>0</v>
      </c>
      <c r="AG627" s="1">
        <v>0</v>
      </c>
      <c r="AH627">
        <v>0</v>
      </c>
      <c r="AI627" s="1">
        <v>0</v>
      </c>
      <c r="AJ627" s="1">
        <v>0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8">
        <f t="shared" si="36"/>
        <v>0</v>
      </c>
      <c r="AQ627" s="9">
        <f t="shared" si="37"/>
        <v>0</v>
      </c>
      <c r="AR627" s="3">
        <f t="shared" si="38"/>
        <v>0</v>
      </c>
      <c r="AS627" s="10">
        <f t="shared" si="39"/>
        <v>0</v>
      </c>
    </row>
    <row r="628" spans="1:45" x14ac:dyDescent="0.25">
      <c r="A628">
        <v>1</v>
      </c>
      <c r="B628" s="7">
        <v>43952</v>
      </c>
      <c r="C628" s="7">
        <v>44348</v>
      </c>
      <c r="D628">
        <v>148</v>
      </c>
      <c r="E628" s="7">
        <v>44256</v>
      </c>
      <c r="F628" s="13">
        <v>0</v>
      </c>
      <c r="G628" s="1">
        <v>0</v>
      </c>
      <c r="H628">
        <v>2.5000000000000001E-2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t="s">
        <v>241</v>
      </c>
      <c r="W628" s="11" t="s">
        <v>59</v>
      </c>
      <c r="X628">
        <v>15</v>
      </c>
      <c r="Y628" t="s">
        <v>53</v>
      </c>
      <c r="Z628" t="s">
        <v>60</v>
      </c>
      <c r="AA628" s="1">
        <v>0</v>
      </c>
      <c r="AB628" s="1">
        <v>0</v>
      </c>
      <c r="AC628" t="s">
        <v>225</v>
      </c>
      <c r="AD628" s="1">
        <v>0</v>
      </c>
      <c r="AE628" s="1">
        <v>0</v>
      </c>
      <c r="AF628" s="1">
        <v>0</v>
      </c>
      <c r="AG628" s="1">
        <v>0</v>
      </c>
      <c r="AH628">
        <v>0</v>
      </c>
      <c r="AI628" s="1">
        <v>0</v>
      </c>
      <c r="AJ628" s="1">
        <v>0</v>
      </c>
      <c r="AK628" s="1">
        <v>0</v>
      </c>
      <c r="AL628" s="1">
        <v>0</v>
      </c>
      <c r="AM628" s="1">
        <v>0</v>
      </c>
      <c r="AN628" s="1">
        <v>0</v>
      </c>
      <c r="AO628" s="1">
        <v>0</v>
      </c>
      <c r="AP628" s="8">
        <f t="shared" si="36"/>
        <v>0</v>
      </c>
      <c r="AQ628" s="9">
        <f t="shared" si="37"/>
        <v>0</v>
      </c>
      <c r="AR628" s="3">
        <f t="shared" si="38"/>
        <v>0</v>
      </c>
      <c r="AS628" s="10">
        <f t="shared" si="39"/>
        <v>0</v>
      </c>
    </row>
    <row r="629" spans="1:45" x14ac:dyDescent="0.25">
      <c r="A629">
        <v>1</v>
      </c>
      <c r="B629" s="7">
        <v>43952</v>
      </c>
      <c r="C629" s="7">
        <v>44348</v>
      </c>
      <c r="D629">
        <v>148</v>
      </c>
      <c r="E629" s="7">
        <v>44287</v>
      </c>
      <c r="F629" s="13">
        <v>0</v>
      </c>
      <c r="G629" s="1">
        <v>0</v>
      </c>
      <c r="H629">
        <v>2.5000000000000001E-2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t="s">
        <v>241</v>
      </c>
      <c r="W629" s="11" t="s">
        <v>59</v>
      </c>
      <c r="X629">
        <v>15</v>
      </c>
      <c r="Y629" t="s">
        <v>53</v>
      </c>
      <c r="Z629" t="s">
        <v>60</v>
      </c>
      <c r="AA629" s="1">
        <v>0</v>
      </c>
      <c r="AB629" s="1">
        <v>0</v>
      </c>
      <c r="AC629" t="s">
        <v>225</v>
      </c>
      <c r="AD629" s="1">
        <v>0</v>
      </c>
      <c r="AE629" s="1">
        <v>0</v>
      </c>
      <c r="AF629" s="1">
        <v>0</v>
      </c>
      <c r="AG629" s="1">
        <v>0</v>
      </c>
      <c r="AH629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8">
        <f t="shared" si="36"/>
        <v>0</v>
      </c>
      <c r="AQ629" s="9">
        <f t="shared" si="37"/>
        <v>0</v>
      </c>
      <c r="AR629" s="3">
        <f t="shared" si="38"/>
        <v>0</v>
      </c>
      <c r="AS629" s="10">
        <f t="shared" si="39"/>
        <v>0</v>
      </c>
    </row>
    <row r="630" spans="1:45" x14ac:dyDescent="0.25">
      <c r="A630">
        <v>1</v>
      </c>
      <c r="B630" s="7">
        <v>43952</v>
      </c>
      <c r="C630" s="7">
        <v>44348</v>
      </c>
      <c r="D630">
        <v>148</v>
      </c>
      <c r="E630" s="7">
        <v>44317</v>
      </c>
      <c r="F630" s="13">
        <v>0</v>
      </c>
      <c r="G630" s="1">
        <v>0</v>
      </c>
      <c r="H630">
        <v>2.5000000000000001E-2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t="s">
        <v>241</v>
      </c>
      <c r="W630" s="11" t="s">
        <v>59</v>
      </c>
      <c r="X630">
        <v>15</v>
      </c>
      <c r="Y630" t="s">
        <v>53</v>
      </c>
      <c r="Z630" t="s">
        <v>60</v>
      </c>
      <c r="AA630" s="1">
        <v>0</v>
      </c>
      <c r="AB630" s="1">
        <v>0</v>
      </c>
      <c r="AC630" t="s">
        <v>225</v>
      </c>
      <c r="AD630" s="1">
        <v>0</v>
      </c>
      <c r="AE630" s="1">
        <v>0</v>
      </c>
      <c r="AF630" s="1">
        <v>0</v>
      </c>
      <c r="AG630" s="1">
        <v>0</v>
      </c>
      <c r="AH630">
        <v>0</v>
      </c>
      <c r="AI630" s="1">
        <v>0</v>
      </c>
      <c r="AJ630" s="1">
        <v>0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  <c r="AP630" s="8">
        <f t="shared" si="36"/>
        <v>0</v>
      </c>
      <c r="AQ630" s="9">
        <f t="shared" si="37"/>
        <v>0</v>
      </c>
      <c r="AR630" s="3">
        <f t="shared" si="38"/>
        <v>0</v>
      </c>
      <c r="AS630" s="10">
        <f t="shared" si="39"/>
        <v>0</v>
      </c>
    </row>
    <row r="631" spans="1:45" x14ac:dyDescent="0.25">
      <c r="A631">
        <v>1</v>
      </c>
      <c r="B631" s="7">
        <v>43952</v>
      </c>
      <c r="C631" s="7">
        <v>44348</v>
      </c>
      <c r="D631">
        <v>148</v>
      </c>
      <c r="E631" s="7">
        <v>44348</v>
      </c>
      <c r="F631" s="13">
        <v>0</v>
      </c>
      <c r="G631" s="1">
        <v>0</v>
      </c>
      <c r="H631">
        <v>2.5000000000000001E-2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t="s">
        <v>241</v>
      </c>
      <c r="W631" s="11" t="s">
        <v>59</v>
      </c>
      <c r="X631">
        <v>15</v>
      </c>
      <c r="Y631" t="s">
        <v>53</v>
      </c>
      <c r="Z631" t="s">
        <v>60</v>
      </c>
      <c r="AA631" s="1">
        <v>0</v>
      </c>
      <c r="AB631" s="1">
        <v>0</v>
      </c>
      <c r="AC631" t="s">
        <v>225</v>
      </c>
      <c r="AD631" s="1">
        <v>0</v>
      </c>
      <c r="AE631" s="1">
        <v>0</v>
      </c>
      <c r="AF631" s="1">
        <v>0</v>
      </c>
      <c r="AG631" s="1">
        <v>0</v>
      </c>
      <c r="AH631">
        <v>0</v>
      </c>
      <c r="AI631" s="1">
        <v>0</v>
      </c>
      <c r="AJ631" s="1">
        <v>0</v>
      </c>
      <c r="AK631" s="1">
        <v>0</v>
      </c>
      <c r="AL631" s="1">
        <v>0</v>
      </c>
      <c r="AM631" s="1">
        <v>0</v>
      </c>
      <c r="AN631" s="1">
        <v>0</v>
      </c>
      <c r="AO631" s="1">
        <v>0</v>
      </c>
      <c r="AP631" s="8">
        <f t="shared" si="36"/>
        <v>0</v>
      </c>
      <c r="AQ631" s="9">
        <f t="shared" si="37"/>
        <v>0</v>
      </c>
      <c r="AR631" s="3">
        <f t="shared" si="38"/>
        <v>0</v>
      </c>
      <c r="AS631" s="10">
        <f t="shared" si="39"/>
        <v>0</v>
      </c>
    </row>
    <row r="632" spans="1:45" x14ac:dyDescent="0.25">
      <c r="A632">
        <v>1</v>
      </c>
      <c r="B632" s="7">
        <v>43952</v>
      </c>
      <c r="C632" s="7">
        <v>44348</v>
      </c>
      <c r="D632">
        <v>200221</v>
      </c>
      <c r="E632" s="7">
        <v>44197</v>
      </c>
      <c r="F632" s="13">
        <v>684905.9</v>
      </c>
      <c r="G632" s="1">
        <v>684905.9</v>
      </c>
      <c r="H632">
        <v>2.5000000000000001E-2</v>
      </c>
      <c r="I632" s="1">
        <v>1426.89</v>
      </c>
      <c r="J632" s="1">
        <v>-404591.1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-385529.71</v>
      </c>
      <c r="R632" s="1">
        <v>0</v>
      </c>
      <c r="S632" s="1">
        <v>0</v>
      </c>
      <c r="T632" s="1">
        <v>0</v>
      </c>
      <c r="U632" s="1">
        <v>0</v>
      </c>
      <c r="V632" t="s">
        <v>242</v>
      </c>
      <c r="W632" s="11" t="s">
        <v>59</v>
      </c>
      <c r="X632">
        <v>15</v>
      </c>
      <c r="Y632" t="s">
        <v>53</v>
      </c>
      <c r="Z632" t="s">
        <v>60</v>
      </c>
      <c r="AA632" s="1">
        <v>0</v>
      </c>
      <c r="AB632" s="1">
        <v>0</v>
      </c>
      <c r="AC632" t="s">
        <v>225</v>
      </c>
      <c r="AD632" s="1">
        <v>0</v>
      </c>
      <c r="AE632" s="1">
        <v>0</v>
      </c>
      <c r="AF632" s="1">
        <v>0</v>
      </c>
      <c r="AG632" s="1">
        <v>684905.9</v>
      </c>
      <c r="AH632">
        <v>0</v>
      </c>
      <c r="AI632" s="1">
        <v>0</v>
      </c>
      <c r="AJ632" s="1">
        <v>0</v>
      </c>
      <c r="AK632" s="1">
        <v>0</v>
      </c>
      <c r="AL632" s="1">
        <v>0</v>
      </c>
      <c r="AM632" s="1">
        <v>0</v>
      </c>
      <c r="AN632" s="1">
        <v>0</v>
      </c>
      <c r="AO632" s="1">
        <v>1426.89</v>
      </c>
      <c r="AP632" s="8">
        <f t="shared" si="36"/>
        <v>1426.89</v>
      </c>
      <c r="AQ632" s="9">
        <f t="shared" si="37"/>
        <v>0</v>
      </c>
      <c r="AR632" s="3">
        <f t="shared" si="38"/>
        <v>-404591.1</v>
      </c>
      <c r="AS632" s="10">
        <f t="shared" si="39"/>
        <v>1426.89</v>
      </c>
    </row>
    <row r="633" spans="1:45" x14ac:dyDescent="0.25">
      <c r="A633">
        <v>1</v>
      </c>
      <c r="B633" s="7">
        <v>43952</v>
      </c>
      <c r="C633" s="7">
        <v>44348</v>
      </c>
      <c r="D633">
        <v>200221</v>
      </c>
      <c r="E633" s="7">
        <v>44228</v>
      </c>
      <c r="F633" s="13">
        <v>684905.9</v>
      </c>
      <c r="G633" s="1">
        <v>684905.9</v>
      </c>
      <c r="H633">
        <v>2.5000000000000001E-2</v>
      </c>
      <c r="I633" s="1">
        <v>1426.89</v>
      </c>
      <c r="J633" s="1">
        <v>-403164.21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t="s">
        <v>242</v>
      </c>
      <c r="W633" s="11" t="s">
        <v>59</v>
      </c>
      <c r="X633">
        <v>15</v>
      </c>
      <c r="Y633" t="s">
        <v>53</v>
      </c>
      <c r="Z633" t="s">
        <v>60</v>
      </c>
      <c r="AA633" s="1">
        <v>0</v>
      </c>
      <c r="AB633" s="1">
        <v>0</v>
      </c>
      <c r="AC633" t="s">
        <v>225</v>
      </c>
      <c r="AD633" s="1">
        <v>0</v>
      </c>
      <c r="AE633" s="1">
        <v>0</v>
      </c>
      <c r="AF633" s="1">
        <v>0</v>
      </c>
      <c r="AG633" s="1">
        <v>684905.9</v>
      </c>
      <c r="AH633">
        <v>0</v>
      </c>
      <c r="AI633" s="1">
        <v>0</v>
      </c>
      <c r="AJ633" s="1">
        <v>0</v>
      </c>
      <c r="AK633" s="1">
        <v>0</v>
      </c>
      <c r="AL633" s="1">
        <v>0</v>
      </c>
      <c r="AM633" s="1">
        <v>0</v>
      </c>
      <c r="AN633" s="1">
        <v>0</v>
      </c>
      <c r="AO633" s="1">
        <v>1426.89</v>
      </c>
      <c r="AP633" s="8">
        <f t="shared" si="36"/>
        <v>1426.89</v>
      </c>
      <c r="AQ633" s="9">
        <f t="shared" si="37"/>
        <v>0</v>
      </c>
      <c r="AR633" s="3">
        <f t="shared" si="38"/>
        <v>-403164.21</v>
      </c>
      <c r="AS633" s="10">
        <f t="shared" si="39"/>
        <v>1426.89</v>
      </c>
    </row>
    <row r="634" spans="1:45" x14ac:dyDescent="0.25">
      <c r="A634">
        <v>1</v>
      </c>
      <c r="B634" s="7">
        <v>43952</v>
      </c>
      <c r="C634" s="7">
        <v>44348</v>
      </c>
      <c r="D634">
        <v>200221</v>
      </c>
      <c r="E634" s="7">
        <v>44256</v>
      </c>
      <c r="F634" s="13">
        <v>684905.9</v>
      </c>
      <c r="G634" s="1">
        <v>684905.9</v>
      </c>
      <c r="H634">
        <v>2.5000000000000001E-2</v>
      </c>
      <c r="I634" s="1">
        <v>1426.89</v>
      </c>
      <c r="J634" s="1">
        <v>-401737.32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t="s">
        <v>242</v>
      </c>
      <c r="W634" s="11" t="s">
        <v>59</v>
      </c>
      <c r="X634">
        <v>15</v>
      </c>
      <c r="Y634" t="s">
        <v>53</v>
      </c>
      <c r="Z634" t="s">
        <v>60</v>
      </c>
      <c r="AA634" s="1">
        <v>0</v>
      </c>
      <c r="AB634" s="1">
        <v>0</v>
      </c>
      <c r="AC634" t="s">
        <v>225</v>
      </c>
      <c r="AD634" s="1">
        <v>0</v>
      </c>
      <c r="AE634" s="1">
        <v>0</v>
      </c>
      <c r="AF634" s="1">
        <v>0</v>
      </c>
      <c r="AG634" s="1">
        <v>684905.9</v>
      </c>
      <c r="AH634">
        <v>0</v>
      </c>
      <c r="AI634" s="1">
        <v>0</v>
      </c>
      <c r="AJ634" s="1">
        <v>0</v>
      </c>
      <c r="AK634" s="1">
        <v>0</v>
      </c>
      <c r="AL634" s="1">
        <v>0</v>
      </c>
      <c r="AM634" s="1">
        <v>0</v>
      </c>
      <c r="AN634" s="1">
        <v>0</v>
      </c>
      <c r="AO634" s="1">
        <v>1426.89</v>
      </c>
      <c r="AP634" s="8">
        <f t="shared" si="36"/>
        <v>1426.89</v>
      </c>
      <c r="AQ634" s="9">
        <f t="shared" si="37"/>
        <v>0</v>
      </c>
      <c r="AR634" s="3">
        <f t="shared" si="38"/>
        <v>-401737.32</v>
      </c>
      <c r="AS634" s="10">
        <f t="shared" si="39"/>
        <v>1426.89</v>
      </c>
    </row>
    <row r="635" spans="1:45" x14ac:dyDescent="0.25">
      <c r="A635">
        <v>1</v>
      </c>
      <c r="B635" s="7">
        <v>43952</v>
      </c>
      <c r="C635" s="7">
        <v>44348</v>
      </c>
      <c r="D635">
        <v>200221</v>
      </c>
      <c r="E635" s="7">
        <v>44287</v>
      </c>
      <c r="F635" s="13">
        <v>684905.9</v>
      </c>
      <c r="G635" s="1">
        <v>684905.9</v>
      </c>
      <c r="H635">
        <v>2.5000000000000001E-2</v>
      </c>
      <c r="I635" s="1">
        <v>1426.89</v>
      </c>
      <c r="J635" s="1">
        <v>-400310.43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t="s">
        <v>242</v>
      </c>
      <c r="W635" s="11" t="s">
        <v>59</v>
      </c>
      <c r="X635">
        <v>15</v>
      </c>
      <c r="Y635" t="s">
        <v>53</v>
      </c>
      <c r="Z635" t="s">
        <v>60</v>
      </c>
      <c r="AA635" s="1">
        <v>0</v>
      </c>
      <c r="AB635" s="1">
        <v>0</v>
      </c>
      <c r="AC635" t="s">
        <v>225</v>
      </c>
      <c r="AD635" s="1">
        <v>0</v>
      </c>
      <c r="AE635" s="1">
        <v>0</v>
      </c>
      <c r="AF635" s="1">
        <v>0</v>
      </c>
      <c r="AG635" s="1">
        <v>684905.9</v>
      </c>
      <c r="AH635">
        <v>0</v>
      </c>
      <c r="AI635" s="1">
        <v>0</v>
      </c>
      <c r="AJ635" s="1">
        <v>0</v>
      </c>
      <c r="AK635" s="1">
        <v>0</v>
      </c>
      <c r="AL635" s="1">
        <v>0</v>
      </c>
      <c r="AM635" s="1">
        <v>0</v>
      </c>
      <c r="AN635" s="1">
        <v>0</v>
      </c>
      <c r="AO635" s="1">
        <v>1426.89</v>
      </c>
      <c r="AP635" s="8">
        <f t="shared" si="36"/>
        <v>1426.89</v>
      </c>
      <c r="AQ635" s="9">
        <f t="shared" si="37"/>
        <v>0</v>
      </c>
      <c r="AR635" s="3">
        <f t="shared" si="38"/>
        <v>-400310.43</v>
      </c>
      <c r="AS635" s="10">
        <f t="shared" si="39"/>
        <v>1426.89</v>
      </c>
    </row>
    <row r="636" spans="1:45" x14ac:dyDescent="0.25">
      <c r="A636">
        <v>1</v>
      </c>
      <c r="B636" s="7">
        <v>43952</v>
      </c>
      <c r="C636" s="7">
        <v>44348</v>
      </c>
      <c r="D636">
        <v>200221</v>
      </c>
      <c r="E636" s="7">
        <v>44317</v>
      </c>
      <c r="F636" s="13">
        <v>684905.9</v>
      </c>
      <c r="G636" s="1">
        <v>684905.9</v>
      </c>
      <c r="H636">
        <v>2.5000000000000001E-2</v>
      </c>
      <c r="I636" s="1">
        <v>1426.89</v>
      </c>
      <c r="J636" s="1">
        <v>-398883.54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t="s">
        <v>242</v>
      </c>
      <c r="W636" s="11" t="s">
        <v>59</v>
      </c>
      <c r="X636">
        <v>15</v>
      </c>
      <c r="Y636" t="s">
        <v>53</v>
      </c>
      <c r="Z636" t="s">
        <v>60</v>
      </c>
      <c r="AA636" s="1">
        <v>0</v>
      </c>
      <c r="AB636" s="1">
        <v>0</v>
      </c>
      <c r="AC636" t="s">
        <v>225</v>
      </c>
      <c r="AD636" s="1">
        <v>0</v>
      </c>
      <c r="AE636" s="1">
        <v>0</v>
      </c>
      <c r="AF636" s="1">
        <v>0</v>
      </c>
      <c r="AG636" s="1">
        <v>684905.9</v>
      </c>
      <c r="AH636">
        <v>0</v>
      </c>
      <c r="AI636" s="1">
        <v>0</v>
      </c>
      <c r="AJ636" s="1">
        <v>0</v>
      </c>
      <c r="AK636" s="1">
        <v>0</v>
      </c>
      <c r="AL636" s="1">
        <v>0</v>
      </c>
      <c r="AM636" s="1">
        <v>0</v>
      </c>
      <c r="AN636" s="1">
        <v>0</v>
      </c>
      <c r="AO636" s="1">
        <v>1426.89</v>
      </c>
      <c r="AP636" s="8">
        <f t="shared" si="36"/>
        <v>1426.89</v>
      </c>
      <c r="AQ636" s="9">
        <f t="shared" si="37"/>
        <v>0</v>
      </c>
      <c r="AR636" s="3">
        <f t="shared" si="38"/>
        <v>-398883.54</v>
      </c>
      <c r="AS636" s="10">
        <f t="shared" si="39"/>
        <v>1426.89</v>
      </c>
    </row>
    <row r="637" spans="1:45" x14ac:dyDescent="0.25">
      <c r="A637">
        <v>1</v>
      </c>
      <c r="B637" s="7">
        <v>43952</v>
      </c>
      <c r="C637" s="7">
        <v>44348</v>
      </c>
      <c r="D637">
        <v>200221</v>
      </c>
      <c r="E637" s="7">
        <v>44348</v>
      </c>
      <c r="F637" s="13">
        <v>684905.9</v>
      </c>
      <c r="G637" s="1">
        <v>684905.9</v>
      </c>
      <c r="H637">
        <v>2.5000000000000001E-2</v>
      </c>
      <c r="I637" s="1">
        <v>1426.89</v>
      </c>
      <c r="J637" s="1">
        <v>-202038.74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195417.91</v>
      </c>
      <c r="S637" s="1">
        <v>0</v>
      </c>
      <c r="T637" s="1">
        <v>0</v>
      </c>
      <c r="U637" s="1">
        <v>0</v>
      </c>
      <c r="V637" t="s">
        <v>242</v>
      </c>
      <c r="W637" s="11" t="s">
        <v>59</v>
      </c>
      <c r="X637">
        <v>15</v>
      </c>
      <c r="Y637" t="s">
        <v>53</v>
      </c>
      <c r="Z637" t="s">
        <v>60</v>
      </c>
      <c r="AA637" s="1">
        <v>0</v>
      </c>
      <c r="AB637" s="1">
        <v>0</v>
      </c>
      <c r="AC637" t="s">
        <v>225</v>
      </c>
      <c r="AD637" s="1">
        <v>0</v>
      </c>
      <c r="AE637" s="1">
        <v>0</v>
      </c>
      <c r="AF637" s="1">
        <v>0</v>
      </c>
      <c r="AG637" s="1">
        <v>684905.9</v>
      </c>
      <c r="AH637">
        <v>0</v>
      </c>
      <c r="AI637" s="1">
        <v>0</v>
      </c>
      <c r="AJ637" s="1"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1426.89</v>
      </c>
      <c r="AP637" s="8">
        <f t="shared" si="36"/>
        <v>1426.89</v>
      </c>
      <c r="AQ637" s="9">
        <f t="shared" si="37"/>
        <v>0</v>
      </c>
      <c r="AR637" s="3">
        <f t="shared" si="38"/>
        <v>-202038.74</v>
      </c>
      <c r="AS637" s="10">
        <f t="shared" si="39"/>
        <v>1426.89</v>
      </c>
    </row>
    <row r="638" spans="1:45" x14ac:dyDescent="0.25">
      <c r="A638">
        <v>1</v>
      </c>
      <c r="B638" s="7">
        <v>43952</v>
      </c>
      <c r="C638" s="7">
        <v>44348</v>
      </c>
      <c r="D638">
        <v>200267</v>
      </c>
      <c r="E638" s="7">
        <v>44197</v>
      </c>
      <c r="F638" s="13">
        <v>4500</v>
      </c>
      <c r="G638" s="1">
        <v>4500</v>
      </c>
      <c r="H638">
        <v>2.5000000000000001E-2</v>
      </c>
      <c r="I638" s="1">
        <v>9.3800000000000008</v>
      </c>
      <c r="J638" s="1">
        <v>262.42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t="s">
        <v>243</v>
      </c>
      <c r="W638" s="11" t="s">
        <v>59</v>
      </c>
      <c r="X638">
        <v>15</v>
      </c>
      <c r="Y638" t="s">
        <v>53</v>
      </c>
      <c r="Z638" t="s">
        <v>60</v>
      </c>
      <c r="AA638" s="1">
        <v>0</v>
      </c>
      <c r="AB638" s="1">
        <v>0</v>
      </c>
      <c r="AC638" t="s">
        <v>225</v>
      </c>
      <c r="AD638" s="1">
        <v>0</v>
      </c>
      <c r="AE638" s="1">
        <v>0</v>
      </c>
      <c r="AF638" s="1">
        <v>0</v>
      </c>
      <c r="AG638" s="1">
        <v>4500</v>
      </c>
      <c r="AH638">
        <v>0</v>
      </c>
      <c r="AI638" s="1">
        <v>0</v>
      </c>
      <c r="AJ638" s="1">
        <v>0</v>
      </c>
      <c r="AK638" s="1">
        <v>0</v>
      </c>
      <c r="AL638" s="1">
        <v>0</v>
      </c>
      <c r="AM638" s="1">
        <v>0</v>
      </c>
      <c r="AN638" s="1">
        <v>0</v>
      </c>
      <c r="AO638" s="1">
        <v>9.3800000000000008</v>
      </c>
      <c r="AP638" s="8">
        <f t="shared" si="36"/>
        <v>9.3800000000000008</v>
      </c>
      <c r="AQ638" s="9">
        <f t="shared" si="37"/>
        <v>0</v>
      </c>
      <c r="AR638" s="3">
        <f t="shared" si="38"/>
        <v>262.42</v>
      </c>
      <c r="AS638" s="10">
        <f t="shared" si="39"/>
        <v>9.3800000000000008</v>
      </c>
    </row>
    <row r="639" spans="1:45" x14ac:dyDescent="0.25">
      <c r="A639">
        <v>1</v>
      </c>
      <c r="B639" s="7">
        <v>43952</v>
      </c>
      <c r="C639" s="7">
        <v>44348</v>
      </c>
      <c r="D639">
        <v>200267</v>
      </c>
      <c r="E639" s="7">
        <v>44228</v>
      </c>
      <c r="F639" s="13">
        <v>18458.099999999999</v>
      </c>
      <c r="G639" s="1">
        <v>18458.099999999999</v>
      </c>
      <c r="H639">
        <v>2.5000000000000001E-2</v>
      </c>
      <c r="I639" s="1">
        <v>38.450000000000003</v>
      </c>
      <c r="J639" s="1">
        <v>300.87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t="s">
        <v>243</v>
      </c>
      <c r="W639" s="11" t="s">
        <v>59</v>
      </c>
      <c r="X639">
        <v>15</v>
      </c>
      <c r="Y639" t="s">
        <v>53</v>
      </c>
      <c r="Z639" t="s">
        <v>60</v>
      </c>
      <c r="AA639" s="1">
        <v>0</v>
      </c>
      <c r="AB639" s="1">
        <v>0</v>
      </c>
      <c r="AC639" t="s">
        <v>225</v>
      </c>
      <c r="AD639" s="1">
        <v>0</v>
      </c>
      <c r="AE639" s="1">
        <v>0</v>
      </c>
      <c r="AF639" s="1">
        <v>0</v>
      </c>
      <c r="AG639" s="1">
        <v>18458.099999999999</v>
      </c>
      <c r="AH639">
        <v>0</v>
      </c>
      <c r="AI639" s="1">
        <v>0</v>
      </c>
      <c r="AJ639" s="1">
        <v>0</v>
      </c>
      <c r="AK639" s="1">
        <v>0</v>
      </c>
      <c r="AL639" s="1">
        <v>0</v>
      </c>
      <c r="AM639" s="1">
        <v>0</v>
      </c>
      <c r="AN639" s="1">
        <v>0</v>
      </c>
      <c r="AO639" s="1">
        <v>38.450000000000003</v>
      </c>
      <c r="AP639" s="8">
        <f t="shared" si="36"/>
        <v>38.450000000000003</v>
      </c>
      <c r="AQ639" s="9">
        <f t="shared" si="37"/>
        <v>0</v>
      </c>
      <c r="AR639" s="3">
        <f t="shared" si="38"/>
        <v>300.87</v>
      </c>
      <c r="AS639" s="10">
        <f t="shared" si="39"/>
        <v>38.450000000000003</v>
      </c>
    </row>
    <row r="640" spans="1:45" x14ac:dyDescent="0.25">
      <c r="A640">
        <v>1</v>
      </c>
      <c r="B640" s="7">
        <v>43952</v>
      </c>
      <c r="C640" s="7">
        <v>44348</v>
      </c>
      <c r="D640">
        <v>200267</v>
      </c>
      <c r="E640" s="7">
        <v>44256</v>
      </c>
      <c r="F640" s="13">
        <v>18458.099999999999</v>
      </c>
      <c r="G640" s="1">
        <v>18458.099999999999</v>
      </c>
      <c r="H640">
        <v>2.5000000000000001E-2</v>
      </c>
      <c r="I640" s="1">
        <v>38.450000000000003</v>
      </c>
      <c r="J640" s="1">
        <v>339.32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t="s">
        <v>243</v>
      </c>
      <c r="W640" s="11" t="s">
        <v>59</v>
      </c>
      <c r="X640">
        <v>15</v>
      </c>
      <c r="Y640" t="s">
        <v>53</v>
      </c>
      <c r="Z640" t="s">
        <v>60</v>
      </c>
      <c r="AA640" s="1">
        <v>0</v>
      </c>
      <c r="AB640" s="1">
        <v>0</v>
      </c>
      <c r="AC640" t="s">
        <v>225</v>
      </c>
      <c r="AD640" s="1">
        <v>0</v>
      </c>
      <c r="AE640" s="1">
        <v>0</v>
      </c>
      <c r="AF640" s="1">
        <v>0</v>
      </c>
      <c r="AG640" s="1">
        <v>18458.099999999999</v>
      </c>
      <c r="AH640">
        <v>0</v>
      </c>
      <c r="AI640" s="1">
        <v>0</v>
      </c>
      <c r="AJ640" s="1">
        <v>0</v>
      </c>
      <c r="AK640" s="1">
        <v>0</v>
      </c>
      <c r="AL640" s="1">
        <v>0</v>
      </c>
      <c r="AM640" s="1">
        <v>0</v>
      </c>
      <c r="AN640" s="1">
        <v>0</v>
      </c>
      <c r="AO640" s="1">
        <v>38.450000000000003</v>
      </c>
      <c r="AP640" s="8">
        <f t="shared" si="36"/>
        <v>38.450000000000003</v>
      </c>
      <c r="AQ640" s="9">
        <f t="shared" si="37"/>
        <v>0</v>
      </c>
      <c r="AR640" s="3">
        <f t="shared" si="38"/>
        <v>339.32</v>
      </c>
      <c r="AS640" s="10">
        <f t="shared" si="39"/>
        <v>38.450000000000003</v>
      </c>
    </row>
    <row r="641" spans="1:45" x14ac:dyDescent="0.25">
      <c r="A641">
        <v>1</v>
      </c>
      <c r="B641" s="7">
        <v>43952</v>
      </c>
      <c r="C641" s="7">
        <v>44348</v>
      </c>
      <c r="D641">
        <v>200267</v>
      </c>
      <c r="E641" s="7">
        <v>44287</v>
      </c>
      <c r="F641" s="13">
        <v>18458.099999999999</v>
      </c>
      <c r="G641" s="1">
        <v>18458.099999999999</v>
      </c>
      <c r="H641">
        <v>2.5000000000000001E-2</v>
      </c>
      <c r="I641" s="1">
        <v>38.450000000000003</v>
      </c>
      <c r="J641" s="1">
        <v>377.77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t="s">
        <v>243</v>
      </c>
      <c r="W641" s="11" t="s">
        <v>59</v>
      </c>
      <c r="X641">
        <v>15</v>
      </c>
      <c r="Y641" t="s">
        <v>53</v>
      </c>
      <c r="Z641" t="s">
        <v>60</v>
      </c>
      <c r="AA641" s="1">
        <v>0</v>
      </c>
      <c r="AB641" s="1">
        <v>0</v>
      </c>
      <c r="AC641" t="s">
        <v>225</v>
      </c>
      <c r="AD641" s="1">
        <v>0</v>
      </c>
      <c r="AE641" s="1">
        <v>0</v>
      </c>
      <c r="AF641" s="1">
        <v>0</v>
      </c>
      <c r="AG641" s="1">
        <v>18458.099999999999</v>
      </c>
      <c r="AH641">
        <v>0</v>
      </c>
      <c r="AI641" s="1">
        <v>0</v>
      </c>
      <c r="AJ641" s="1">
        <v>0</v>
      </c>
      <c r="AK641" s="1">
        <v>0</v>
      </c>
      <c r="AL641" s="1">
        <v>0</v>
      </c>
      <c r="AM641" s="1">
        <v>0</v>
      </c>
      <c r="AN641" s="1">
        <v>0</v>
      </c>
      <c r="AO641" s="1">
        <v>38.450000000000003</v>
      </c>
      <c r="AP641" s="8">
        <f t="shared" si="36"/>
        <v>38.450000000000003</v>
      </c>
      <c r="AQ641" s="9">
        <f t="shared" si="37"/>
        <v>0</v>
      </c>
      <c r="AR641" s="3">
        <f t="shared" si="38"/>
        <v>377.77</v>
      </c>
      <c r="AS641" s="10">
        <f t="shared" si="39"/>
        <v>38.450000000000003</v>
      </c>
    </row>
    <row r="642" spans="1:45" x14ac:dyDescent="0.25">
      <c r="A642">
        <v>1</v>
      </c>
      <c r="B642" s="7">
        <v>43952</v>
      </c>
      <c r="C642" s="7">
        <v>44348</v>
      </c>
      <c r="D642">
        <v>200267</v>
      </c>
      <c r="E642" s="7">
        <v>44317</v>
      </c>
      <c r="F642" s="13">
        <v>18458.099999999999</v>
      </c>
      <c r="G642" s="1">
        <v>18458.099999999999</v>
      </c>
      <c r="H642">
        <v>2.5000000000000001E-2</v>
      </c>
      <c r="I642" s="1">
        <v>38.450000000000003</v>
      </c>
      <c r="J642" s="1">
        <v>416.22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t="s">
        <v>243</v>
      </c>
      <c r="W642" s="11" t="s">
        <v>59</v>
      </c>
      <c r="X642">
        <v>15</v>
      </c>
      <c r="Y642" t="s">
        <v>53</v>
      </c>
      <c r="Z642" t="s">
        <v>60</v>
      </c>
      <c r="AA642" s="1">
        <v>0</v>
      </c>
      <c r="AB642" s="1">
        <v>0</v>
      </c>
      <c r="AC642" t="s">
        <v>225</v>
      </c>
      <c r="AD642" s="1">
        <v>0</v>
      </c>
      <c r="AE642" s="1">
        <v>0</v>
      </c>
      <c r="AF642" s="1">
        <v>0</v>
      </c>
      <c r="AG642" s="1">
        <v>18458.099999999999</v>
      </c>
      <c r="AH642">
        <v>0</v>
      </c>
      <c r="AI642" s="1">
        <v>0</v>
      </c>
      <c r="AJ642" s="1">
        <v>0</v>
      </c>
      <c r="AK642" s="1">
        <v>0</v>
      </c>
      <c r="AL642" s="1">
        <v>0</v>
      </c>
      <c r="AM642" s="1">
        <v>0</v>
      </c>
      <c r="AN642" s="1">
        <v>0</v>
      </c>
      <c r="AO642" s="1">
        <v>38.450000000000003</v>
      </c>
      <c r="AP642" s="8">
        <f t="shared" ref="AP642:AP705" si="40">I642+K642+M642+T642</f>
        <v>38.450000000000003</v>
      </c>
      <c r="AQ642" s="9">
        <f t="shared" ref="AQ642:AQ705" si="41">AD642+AL642</f>
        <v>0</v>
      </c>
      <c r="AR642" s="3">
        <f t="shared" ref="AR642:AR705" si="42">AE642+J642</f>
        <v>416.22</v>
      </c>
      <c r="AS642" s="10">
        <f t="shared" ref="AS642:AS705" si="43">I642+K642+M642+T642+AD642+AL642</f>
        <v>38.450000000000003</v>
      </c>
    </row>
    <row r="643" spans="1:45" x14ac:dyDescent="0.25">
      <c r="A643">
        <v>1</v>
      </c>
      <c r="B643" s="7">
        <v>43952</v>
      </c>
      <c r="C643" s="7">
        <v>44348</v>
      </c>
      <c r="D643">
        <v>200267</v>
      </c>
      <c r="E643" s="7">
        <v>44348</v>
      </c>
      <c r="F643" s="13">
        <v>18458.099999999999</v>
      </c>
      <c r="G643" s="1">
        <v>18458.099999999999</v>
      </c>
      <c r="H643">
        <v>2.5000000000000001E-2</v>
      </c>
      <c r="I643" s="1">
        <v>38.450000000000003</v>
      </c>
      <c r="J643" s="1">
        <v>238.52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-216.15</v>
      </c>
      <c r="T643" s="1">
        <v>0</v>
      </c>
      <c r="U643" s="1">
        <v>0</v>
      </c>
      <c r="V643" t="s">
        <v>243</v>
      </c>
      <c r="W643" s="11" t="s">
        <v>59</v>
      </c>
      <c r="X643">
        <v>15</v>
      </c>
      <c r="Y643" t="s">
        <v>53</v>
      </c>
      <c r="Z643" t="s">
        <v>60</v>
      </c>
      <c r="AA643" s="1">
        <v>0</v>
      </c>
      <c r="AB643" s="1">
        <v>0</v>
      </c>
      <c r="AC643" t="s">
        <v>225</v>
      </c>
      <c r="AD643" s="1">
        <v>0</v>
      </c>
      <c r="AE643" s="1">
        <v>0</v>
      </c>
      <c r="AF643" s="1">
        <v>0</v>
      </c>
      <c r="AG643" s="1">
        <v>18458.099999999999</v>
      </c>
      <c r="AH643">
        <v>0</v>
      </c>
      <c r="AI643" s="1">
        <v>0</v>
      </c>
      <c r="AJ643" s="1">
        <v>0</v>
      </c>
      <c r="AK643" s="1">
        <v>0</v>
      </c>
      <c r="AL643" s="1">
        <v>0</v>
      </c>
      <c r="AM643" s="1">
        <v>0</v>
      </c>
      <c r="AN643" s="1">
        <v>0</v>
      </c>
      <c r="AO643" s="1">
        <v>38.450000000000003</v>
      </c>
      <c r="AP643" s="8">
        <f t="shared" si="40"/>
        <v>38.450000000000003</v>
      </c>
      <c r="AQ643" s="9">
        <f t="shared" si="41"/>
        <v>0</v>
      </c>
      <c r="AR643" s="3">
        <f t="shared" si="42"/>
        <v>238.52</v>
      </c>
      <c r="AS643" s="10">
        <f t="shared" si="43"/>
        <v>38.450000000000003</v>
      </c>
    </row>
    <row r="644" spans="1:45" x14ac:dyDescent="0.25">
      <c r="A644">
        <v>1</v>
      </c>
      <c r="B644" s="7">
        <v>43952</v>
      </c>
      <c r="C644" s="7">
        <v>44348</v>
      </c>
      <c r="D644">
        <v>200313</v>
      </c>
      <c r="E644" s="7">
        <v>44197</v>
      </c>
      <c r="F644" s="13">
        <v>0</v>
      </c>
      <c r="G644" s="1">
        <v>0</v>
      </c>
      <c r="H644">
        <v>2.5000000000000001E-2</v>
      </c>
      <c r="I644" s="1">
        <v>0</v>
      </c>
      <c r="J644" s="1">
        <v>433021.85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t="s">
        <v>244</v>
      </c>
      <c r="W644" s="11" t="s">
        <v>59</v>
      </c>
      <c r="X644">
        <v>15</v>
      </c>
      <c r="Y644" t="s">
        <v>53</v>
      </c>
      <c r="Z644" t="s">
        <v>60</v>
      </c>
      <c r="AA644" s="1">
        <v>0</v>
      </c>
      <c r="AB644" s="1">
        <v>0</v>
      </c>
      <c r="AC644" t="s">
        <v>225</v>
      </c>
      <c r="AD644" s="1">
        <v>0</v>
      </c>
      <c r="AE644" s="1">
        <v>0</v>
      </c>
      <c r="AF644" s="1">
        <v>0</v>
      </c>
      <c r="AG644" s="1">
        <v>0</v>
      </c>
      <c r="AH644">
        <v>0</v>
      </c>
      <c r="AI644" s="1">
        <v>0</v>
      </c>
      <c r="AJ644" s="1">
        <v>0</v>
      </c>
      <c r="AK644" s="1">
        <v>0</v>
      </c>
      <c r="AL644" s="1">
        <v>0</v>
      </c>
      <c r="AM644" s="1">
        <v>0</v>
      </c>
      <c r="AN644" s="1">
        <v>0</v>
      </c>
      <c r="AO644" s="1">
        <v>0</v>
      </c>
      <c r="AP644" s="8">
        <f t="shared" si="40"/>
        <v>0</v>
      </c>
      <c r="AQ644" s="9">
        <f t="shared" si="41"/>
        <v>0</v>
      </c>
      <c r="AR644" s="3">
        <f t="shared" si="42"/>
        <v>433021.85</v>
      </c>
      <c r="AS644" s="10">
        <f t="shared" si="43"/>
        <v>0</v>
      </c>
    </row>
    <row r="645" spans="1:45" x14ac:dyDescent="0.25">
      <c r="A645">
        <v>1</v>
      </c>
      <c r="B645" s="7">
        <v>43952</v>
      </c>
      <c r="C645" s="7">
        <v>44348</v>
      </c>
      <c r="D645">
        <v>200313</v>
      </c>
      <c r="E645" s="7">
        <v>44228</v>
      </c>
      <c r="F645" s="13">
        <v>0</v>
      </c>
      <c r="G645" s="1">
        <v>0</v>
      </c>
      <c r="H645">
        <v>2.5000000000000001E-2</v>
      </c>
      <c r="I645" s="1">
        <v>0</v>
      </c>
      <c r="J645" s="1">
        <v>433021.85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t="s">
        <v>244</v>
      </c>
      <c r="W645" s="11" t="s">
        <v>59</v>
      </c>
      <c r="X645">
        <v>15</v>
      </c>
      <c r="Y645" t="s">
        <v>53</v>
      </c>
      <c r="Z645" t="s">
        <v>60</v>
      </c>
      <c r="AA645" s="1">
        <v>0</v>
      </c>
      <c r="AB645" s="1">
        <v>0</v>
      </c>
      <c r="AC645" t="s">
        <v>225</v>
      </c>
      <c r="AD645" s="1">
        <v>0</v>
      </c>
      <c r="AE645" s="1">
        <v>0</v>
      </c>
      <c r="AF645" s="1">
        <v>0</v>
      </c>
      <c r="AG645" s="1">
        <v>0</v>
      </c>
      <c r="AH645">
        <v>0</v>
      </c>
      <c r="AI645" s="1">
        <v>0</v>
      </c>
      <c r="AJ645" s="1">
        <v>0</v>
      </c>
      <c r="AK645" s="1">
        <v>0</v>
      </c>
      <c r="AL645" s="1">
        <v>0</v>
      </c>
      <c r="AM645" s="1">
        <v>0</v>
      </c>
      <c r="AN645" s="1">
        <v>0</v>
      </c>
      <c r="AO645" s="1">
        <v>0</v>
      </c>
      <c r="AP645" s="8">
        <f t="shared" si="40"/>
        <v>0</v>
      </c>
      <c r="AQ645" s="9">
        <f t="shared" si="41"/>
        <v>0</v>
      </c>
      <c r="AR645" s="3">
        <f t="shared" si="42"/>
        <v>433021.85</v>
      </c>
      <c r="AS645" s="10">
        <f t="shared" si="43"/>
        <v>0</v>
      </c>
    </row>
    <row r="646" spans="1:45" x14ac:dyDescent="0.25">
      <c r="A646">
        <v>1</v>
      </c>
      <c r="B646" s="7">
        <v>43952</v>
      </c>
      <c r="C646" s="7">
        <v>44348</v>
      </c>
      <c r="D646">
        <v>200313</v>
      </c>
      <c r="E646" s="7">
        <v>44256</v>
      </c>
      <c r="F646" s="13">
        <v>0</v>
      </c>
      <c r="G646" s="1">
        <v>0</v>
      </c>
      <c r="H646">
        <v>2.5000000000000001E-2</v>
      </c>
      <c r="I646" s="1">
        <v>0</v>
      </c>
      <c r="J646" s="1">
        <v>433021.85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t="s">
        <v>244</v>
      </c>
      <c r="W646" s="11" t="s">
        <v>59</v>
      </c>
      <c r="X646">
        <v>15</v>
      </c>
      <c r="Y646" t="s">
        <v>53</v>
      </c>
      <c r="Z646" t="s">
        <v>60</v>
      </c>
      <c r="AA646" s="1">
        <v>0</v>
      </c>
      <c r="AB646" s="1">
        <v>0</v>
      </c>
      <c r="AC646" t="s">
        <v>225</v>
      </c>
      <c r="AD646" s="1">
        <v>0</v>
      </c>
      <c r="AE646" s="1">
        <v>0</v>
      </c>
      <c r="AF646" s="1">
        <v>0</v>
      </c>
      <c r="AG646" s="1">
        <v>0</v>
      </c>
      <c r="AH646">
        <v>0</v>
      </c>
      <c r="AI646" s="1">
        <v>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8">
        <f t="shared" si="40"/>
        <v>0</v>
      </c>
      <c r="AQ646" s="9">
        <f t="shared" si="41"/>
        <v>0</v>
      </c>
      <c r="AR646" s="3">
        <f t="shared" si="42"/>
        <v>433021.85</v>
      </c>
      <c r="AS646" s="10">
        <f t="shared" si="43"/>
        <v>0</v>
      </c>
    </row>
    <row r="647" spans="1:45" x14ac:dyDescent="0.25">
      <c r="A647">
        <v>1</v>
      </c>
      <c r="B647" s="7">
        <v>43952</v>
      </c>
      <c r="C647" s="7">
        <v>44348</v>
      </c>
      <c r="D647">
        <v>200313</v>
      </c>
      <c r="E647" s="7">
        <v>44287</v>
      </c>
      <c r="F647" s="13">
        <v>0</v>
      </c>
      <c r="G647" s="1">
        <v>0</v>
      </c>
      <c r="H647">
        <v>2.5000000000000001E-2</v>
      </c>
      <c r="I647" s="1">
        <v>0</v>
      </c>
      <c r="J647" s="1">
        <v>433021.85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t="s">
        <v>244</v>
      </c>
      <c r="W647" s="11" t="s">
        <v>59</v>
      </c>
      <c r="X647">
        <v>15</v>
      </c>
      <c r="Y647" t="s">
        <v>53</v>
      </c>
      <c r="Z647" t="s">
        <v>60</v>
      </c>
      <c r="AA647" s="1">
        <v>0</v>
      </c>
      <c r="AB647" s="1">
        <v>0</v>
      </c>
      <c r="AC647" t="s">
        <v>225</v>
      </c>
      <c r="AD647" s="1">
        <v>0</v>
      </c>
      <c r="AE647" s="1">
        <v>0</v>
      </c>
      <c r="AF647" s="1">
        <v>0</v>
      </c>
      <c r="AG647" s="1">
        <v>0</v>
      </c>
      <c r="AH647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0</v>
      </c>
      <c r="AO647" s="1">
        <v>0</v>
      </c>
      <c r="AP647" s="8">
        <f t="shared" si="40"/>
        <v>0</v>
      </c>
      <c r="AQ647" s="9">
        <f t="shared" si="41"/>
        <v>0</v>
      </c>
      <c r="AR647" s="3">
        <f t="shared" si="42"/>
        <v>433021.85</v>
      </c>
      <c r="AS647" s="10">
        <f t="shared" si="43"/>
        <v>0</v>
      </c>
    </row>
    <row r="648" spans="1:45" x14ac:dyDescent="0.25">
      <c r="A648">
        <v>1</v>
      </c>
      <c r="B648" s="7">
        <v>43952</v>
      </c>
      <c r="C648" s="7">
        <v>44348</v>
      </c>
      <c r="D648">
        <v>200313</v>
      </c>
      <c r="E648" s="7">
        <v>44317</v>
      </c>
      <c r="F648" s="13">
        <v>0</v>
      </c>
      <c r="G648" s="1">
        <v>0</v>
      </c>
      <c r="H648">
        <v>2.5000000000000001E-2</v>
      </c>
      <c r="I648" s="1">
        <v>0</v>
      </c>
      <c r="J648" s="1">
        <v>433021.85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t="s">
        <v>244</v>
      </c>
      <c r="W648" s="11" t="s">
        <v>59</v>
      </c>
      <c r="X648">
        <v>15</v>
      </c>
      <c r="Y648" t="s">
        <v>53</v>
      </c>
      <c r="Z648" t="s">
        <v>60</v>
      </c>
      <c r="AA648" s="1">
        <v>0</v>
      </c>
      <c r="AB648" s="1">
        <v>0</v>
      </c>
      <c r="AC648" t="s">
        <v>225</v>
      </c>
      <c r="AD648" s="1">
        <v>0</v>
      </c>
      <c r="AE648" s="1">
        <v>0</v>
      </c>
      <c r="AF648" s="1">
        <v>0</v>
      </c>
      <c r="AG648" s="1">
        <v>0</v>
      </c>
      <c r="AH648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0</v>
      </c>
      <c r="AO648" s="1">
        <v>0</v>
      </c>
      <c r="AP648" s="8">
        <f t="shared" si="40"/>
        <v>0</v>
      </c>
      <c r="AQ648" s="9">
        <f t="shared" si="41"/>
        <v>0</v>
      </c>
      <c r="AR648" s="3">
        <f t="shared" si="42"/>
        <v>433021.85</v>
      </c>
      <c r="AS648" s="10">
        <f t="shared" si="43"/>
        <v>0</v>
      </c>
    </row>
    <row r="649" spans="1:45" x14ac:dyDescent="0.25">
      <c r="A649">
        <v>1</v>
      </c>
      <c r="B649" s="7">
        <v>43952</v>
      </c>
      <c r="C649" s="7">
        <v>44348</v>
      </c>
      <c r="D649">
        <v>200313</v>
      </c>
      <c r="E649" s="7">
        <v>44348</v>
      </c>
      <c r="F649" s="13">
        <v>0</v>
      </c>
      <c r="G649" s="1">
        <v>0</v>
      </c>
      <c r="H649">
        <v>2.5000000000000001E-2</v>
      </c>
      <c r="I649" s="1">
        <v>0</v>
      </c>
      <c r="J649" s="1">
        <v>237820.09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-195201.76</v>
      </c>
      <c r="T649" s="1">
        <v>0</v>
      </c>
      <c r="U649" s="1">
        <v>0</v>
      </c>
      <c r="V649" t="s">
        <v>244</v>
      </c>
      <c r="W649" s="11" t="s">
        <v>59</v>
      </c>
      <c r="X649">
        <v>15</v>
      </c>
      <c r="Y649" t="s">
        <v>53</v>
      </c>
      <c r="Z649" t="s">
        <v>60</v>
      </c>
      <c r="AA649" s="1">
        <v>0</v>
      </c>
      <c r="AB649" s="1">
        <v>0</v>
      </c>
      <c r="AC649" t="s">
        <v>225</v>
      </c>
      <c r="AD649" s="1">
        <v>0</v>
      </c>
      <c r="AE649" s="1">
        <v>0</v>
      </c>
      <c r="AF649" s="1">
        <v>0</v>
      </c>
      <c r="AG649" s="1">
        <v>0</v>
      </c>
      <c r="AH649">
        <v>0</v>
      </c>
      <c r="AI649" s="1">
        <v>0</v>
      </c>
      <c r="AJ649" s="1">
        <v>0</v>
      </c>
      <c r="AK649" s="1">
        <v>0</v>
      </c>
      <c r="AL649" s="1">
        <v>0</v>
      </c>
      <c r="AM649" s="1">
        <v>0</v>
      </c>
      <c r="AN649" s="1">
        <v>0</v>
      </c>
      <c r="AO649" s="1">
        <v>0</v>
      </c>
      <c r="AP649" s="8">
        <f t="shared" si="40"/>
        <v>0</v>
      </c>
      <c r="AQ649" s="9">
        <f t="shared" si="41"/>
        <v>0</v>
      </c>
      <c r="AR649" s="3">
        <f t="shared" si="42"/>
        <v>237820.09</v>
      </c>
      <c r="AS649" s="10">
        <f t="shared" si="43"/>
        <v>0</v>
      </c>
    </row>
    <row r="650" spans="1:45" x14ac:dyDescent="0.25">
      <c r="A650">
        <v>1</v>
      </c>
      <c r="B650" s="7">
        <v>43952</v>
      </c>
      <c r="C650" s="7">
        <v>44348</v>
      </c>
      <c r="D650">
        <v>149</v>
      </c>
      <c r="E650" s="7">
        <v>44197</v>
      </c>
      <c r="F650" s="13">
        <v>0</v>
      </c>
      <c r="G650" s="1">
        <v>0</v>
      </c>
      <c r="H650">
        <v>1.8100000000000002E-2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t="s">
        <v>245</v>
      </c>
      <c r="W650" s="11" t="s">
        <v>62</v>
      </c>
      <c r="X650">
        <v>15</v>
      </c>
      <c r="Y650" t="s">
        <v>53</v>
      </c>
      <c r="Z650" t="s">
        <v>63</v>
      </c>
      <c r="AA650" s="1">
        <v>0</v>
      </c>
      <c r="AB650" s="1">
        <v>0</v>
      </c>
      <c r="AC650" t="s">
        <v>225</v>
      </c>
      <c r="AD650" s="1">
        <v>0</v>
      </c>
      <c r="AE650" s="1">
        <v>0</v>
      </c>
      <c r="AF650" s="1">
        <v>2.8999999999999998E-3</v>
      </c>
      <c r="AG650" s="1">
        <v>0</v>
      </c>
      <c r="AH650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0</v>
      </c>
      <c r="AN650" s="1">
        <v>0</v>
      </c>
      <c r="AO650" s="1">
        <v>0</v>
      </c>
      <c r="AP650" s="8">
        <f t="shared" si="40"/>
        <v>0</v>
      </c>
      <c r="AQ650" s="9">
        <f t="shared" si="41"/>
        <v>0</v>
      </c>
      <c r="AR650" s="3">
        <f t="shared" si="42"/>
        <v>0</v>
      </c>
      <c r="AS650" s="10">
        <f t="shared" si="43"/>
        <v>0</v>
      </c>
    </row>
    <row r="651" spans="1:45" x14ac:dyDescent="0.25">
      <c r="A651">
        <v>1</v>
      </c>
      <c r="B651" s="7">
        <v>43952</v>
      </c>
      <c r="C651" s="7">
        <v>44348</v>
      </c>
      <c r="D651">
        <v>149</v>
      </c>
      <c r="E651" s="7">
        <v>44228</v>
      </c>
      <c r="F651" s="13">
        <v>0</v>
      </c>
      <c r="G651" s="1">
        <v>0</v>
      </c>
      <c r="H651">
        <v>1.8100000000000002E-2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t="s">
        <v>245</v>
      </c>
      <c r="W651" s="11" t="s">
        <v>62</v>
      </c>
      <c r="X651">
        <v>15</v>
      </c>
      <c r="Y651" t="s">
        <v>53</v>
      </c>
      <c r="Z651" t="s">
        <v>63</v>
      </c>
      <c r="AA651" s="1">
        <v>0</v>
      </c>
      <c r="AB651" s="1">
        <v>0</v>
      </c>
      <c r="AC651" t="s">
        <v>225</v>
      </c>
      <c r="AD651" s="1">
        <v>0</v>
      </c>
      <c r="AE651" s="1">
        <v>0</v>
      </c>
      <c r="AF651" s="1">
        <v>2.8999999999999998E-3</v>
      </c>
      <c r="AG651" s="1">
        <v>0</v>
      </c>
      <c r="AH65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0</v>
      </c>
      <c r="AO651" s="1">
        <v>0</v>
      </c>
      <c r="AP651" s="8">
        <f t="shared" si="40"/>
        <v>0</v>
      </c>
      <c r="AQ651" s="9">
        <f t="shared" si="41"/>
        <v>0</v>
      </c>
      <c r="AR651" s="3">
        <f t="shared" si="42"/>
        <v>0</v>
      </c>
      <c r="AS651" s="10">
        <f t="shared" si="43"/>
        <v>0</v>
      </c>
    </row>
    <row r="652" spans="1:45" x14ac:dyDescent="0.25">
      <c r="A652">
        <v>1</v>
      </c>
      <c r="B652" s="7">
        <v>43952</v>
      </c>
      <c r="C652" s="7">
        <v>44348</v>
      </c>
      <c r="D652">
        <v>149</v>
      </c>
      <c r="E652" s="7">
        <v>44256</v>
      </c>
      <c r="F652" s="13">
        <v>0</v>
      </c>
      <c r="G652" s="1">
        <v>0</v>
      </c>
      <c r="H652">
        <v>1.8100000000000002E-2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t="s">
        <v>245</v>
      </c>
      <c r="W652" s="11" t="s">
        <v>62</v>
      </c>
      <c r="X652">
        <v>15</v>
      </c>
      <c r="Y652" t="s">
        <v>53</v>
      </c>
      <c r="Z652" t="s">
        <v>63</v>
      </c>
      <c r="AA652" s="1">
        <v>0</v>
      </c>
      <c r="AB652" s="1">
        <v>0</v>
      </c>
      <c r="AC652" t="s">
        <v>225</v>
      </c>
      <c r="AD652" s="1">
        <v>0</v>
      </c>
      <c r="AE652" s="1">
        <v>0</v>
      </c>
      <c r="AF652" s="1">
        <v>2.8999999999999998E-3</v>
      </c>
      <c r="AG652" s="1">
        <v>0</v>
      </c>
      <c r="AH652">
        <v>0</v>
      </c>
      <c r="AI652" s="1">
        <v>0</v>
      </c>
      <c r="AJ652" s="1">
        <v>0</v>
      </c>
      <c r="AK652" s="1">
        <v>0</v>
      </c>
      <c r="AL652" s="1">
        <v>0</v>
      </c>
      <c r="AM652" s="1">
        <v>0</v>
      </c>
      <c r="AN652" s="1">
        <v>0</v>
      </c>
      <c r="AO652" s="1">
        <v>0</v>
      </c>
      <c r="AP652" s="8">
        <f t="shared" si="40"/>
        <v>0</v>
      </c>
      <c r="AQ652" s="9">
        <f t="shared" si="41"/>
        <v>0</v>
      </c>
      <c r="AR652" s="3">
        <f t="shared" si="42"/>
        <v>0</v>
      </c>
      <c r="AS652" s="10">
        <f t="shared" si="43"/>
        <v>0</v>
      </c>
    </row>
    <row r="653" spans="1:45" x14ac:dyDescent="0.25">
      <c r="A653">
        <v>1</v>
      </c>
      <c r="B653" s="7">
        <v>43952</v>
      </c>
      <c r="C653" s="7">
        <v>44348</v>
      </c>
      <c r="D653">
        <v>149</v>
      </c>
      <c r="E653" s="7">
        <v>44287</v>
      </c>
      <c r="F653" s="13">
        <v>0</v>
      </c>
      <c r="G653" s="1">
        <v>0</v>
      </c>
      <c r="H653">
        <v>1.8100000000000002E-2</v>
      </c>
      <c r="I653" s="1">
        <v>0</v>
      </c>
      <c r="J653" s="1">
        <v>-0.02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-5251414.2699999996</v>
      </c>
      <c r="S653" s="1">
        <v>5251414.25</v>
      </c>
      <c r="T653" s="1">
        <v>0</v>
      </c>
      <c r="U653" s="1">
        <v>0</v>
      </c>
      <c r="V653" t="s">
        <v>245</v>
      </c>
      <c r="W653" s="11" t="s">
        <v>62</v>
      </c>
      <c r="X653">
        <v>15</v>
      </c>
      <c r="Y653" t="s">
        <v>53</v>
      </c>
      <c r="Z653" t="s">
        <v>63</v>
      </c>
      <c r="AA653" s="1">
        <v>0</v>
      </c>
      <c r="AB653" s="1">
        <v>0</v>
      </c>
      <c r="AC653" t="s">
        <v>225</v>
      </c>
      <c r="AD653" s="1">
        <v>0</v>
      </c>
      <c r="AE653" s="1">
        <v>0.05</v>
      </c>
      <c r="AF653" s="1">
        <v>2.8999999999999998E-3</v>
      </c>
      <c r="AG653" s="1">
        <v>0</v>
      </c>
      <c r="AH653">
        <v>0</v>
      </c>
      <c r="AI653" s="1">
        <v>0</v>
      </c>
      <c r="AJ653" s="1">
        <v>0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P653" s="8">
        <f t="shared" si="40"/>
        <v>0</v>
      </c>
      <c r="AQ653" s="9">
        <f t="shared" si="41"/>
        <v>0</v>
      </c>
      <c r="AR653" s="3">
        <f t="shared" si="42"/>
        <v>3.0000000000000002E-2</v>
      </c>
      <c r="AS653" s="10">
        <f t="shared" si="43"/>
        <v>0</v>
      </c>
    </row>
    <row r="654" spans="1:45" x14ac:dyDescent="0.25">
      <c r="A654">
        <v>1</v>
      </c>
      <c r="B654" s="7">
        <v>43952</v>
      </c>
      <c r="C654" s="7">
        <v>44348</v>
      </c>
      <c r="D654">
        <v>149</v>
      </c>
      <c r="E654" s="7">
        <v>44317</v>
      </c>
      <c r="F654" s="13">
        <v>0</v>
      </c>
      <c r="G654" s="1">
        <v>0</v>
      </c>
      <c r="H654">
        <v>1.8100000000000002E-2</v>
      </c>
      <c r="I654" s="1">
        <v>0</v>
      </c>
      <c r="J654" s="1">
        <v>-0.02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t="s">
        <v>245</v>
      </c>
      <c r="W654" s="11" t="s">
        <v>62</v>
      </c>
      <c r="X654">
        <v>15</v>
      </c>
      <c r="Y654" t="s">
        <v>53</v>
      </c>
      <c r="Z654" t="s">
        <v>63</v>
      </c>
      <c r="AA654" s="1">
        <v>0</v>
      </c>
      <c r="AB654" s="1">
        <v>0</v>
      </c>
      <c r="AC654" t="s">
        <v>225</v>
      </c>
      <c r="AD654" s="1">
        <v>0</v>
      </c>
      <c r="AE654" s="1">
        <v>0.05</v>
      </c>
      <c r="AF654" s="1">
        <v>2.8999999999999998E-3</v>
      </c>
      <c r="AG654" s="1">
        <v>0</v>
      </c>
      <c r="AH654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P654" s="8">
        <f t="shared" si="40"/>
        <v>0</v>
      </c>
      <c r="AQ654" s="9">
        <f t="shared" si="41"/>
        <v>0</v>
      </c>
      <c r="AR654" s="3">
        <f t="shared" si="42"/>
        <v>3.0000000000000002E-2</v>
      </c>
      <c r="AS654" s="10">
        <f t="shared" si="43"/>
        <v>0</v>
      </c>
    </row>
    <row r="655" spans="1:45" x14ac:dyDescent="0.25">
      <c r="A655">
        <v>1</v>
      </c>
      <c r="B655" s="7">
        <v>43952</v>
      </c>
      <c r="C655" s="7">
        <v>44348</v>
      </c>
      <c r="D655">
        <v>149</v>
      </c>
      <c r="E655" s="7">
        <v>44348</v>
      </c>
      <c r="F655" s="13">
        <v>0</v>
      </c>
      <c r="G655" s="1">
        <v>0</v>
      </c>
      <c r="H655">
        <v>1.8100000000000002E-2</v>
      </c>
      <c r="I655" s="1">
        <v>0</v>
      </c>
      <c r="J655" s="1">
        <v>-0.02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t="s">
        <v>245</v>
      </c>
      <c r="W655" s="11" t="s">
        <v>62</v>
      </c>
      <c r="X655">
        <v>15</v>
      </c>
      <c r="Y655" t="s">
        <v>53</v>
      </c>
      <c r="Z655" t="s">
        <v>63</v>
      </c>
      <c r="AA655" s="1">
        <v>0</v>
      </c>
      <c r="AB655" s="1">
        <v>0</v>
      </c>
      <c r="AC655" t="s">
        <v>225</v>
      </c>
      <c r="AD655" s="1">
        <v>0</v>
      </c>
      <c r="AE655" s="1">
        <v>0.05</v>
      </c>
      <c r="AF655" s="1">
        <v>2.8999999999999998E-3</v>
      </c>
      <c r="AG655" s="1">
        <v>0</v>
      </c>
      <c r="AH655">
        <v>0</v>
      </c>
      <c r="AI655" s="1">
        <v>0</v>
      </c>
      <c r="AJ655" s="1">
        <v>0</v>
      </c>
      <c r="AK655" s="1">
        <v>0</v>
      </c>
      <c r="AL655" s="1">
        <v>0</v>
      </c>
      <c r="AM655" s="1">
        <v>0</v>
      </c>
      <c r="AN655" s="1">
        <v>0</v>
      </c>
      <c r="AO655" s="1">
        <v>0</v>
      </c>
      <c r="AP655" s="8">
        <f t="shared" si="40"/>
        <v>0</v>
      </c>
      <c r="AQ655" s="9">
        <f t="shared" si="41"/>
        <v>0</v>
      </c>
      <c r="AR655" s="3">
        <f t="shared" si="42"/>
        <v>3.0000000000000002E-2</v>
      </c>
      <c r="AS655" s="10">
        <f t="shared" si="43"/>
        <v>0</v>
      </c>
    </row>
    <row r="656" spans="1:45" x14ac:dyDescent="0.25">
      <c r="A656">
        <v>1</v>
      </c>
      <c r="B656" s="7">
        <v>43952</v>
      </c>
      <c r="C656" s="7">
        <v>44348</v>
      </c>
      <c r="D656">
        <v>200222</v>
      </c>
      <c r="E656" s="7">
        <v>44197</v>
      </c>
      <c r="F656" s="13">
        <v>65500383.810000002</v>
      </c>
      <c r="G656" s="1">
        <v>65500383.810000002</v>
      </c>
      <c r="H656">
        <v>1.8100000000000002E-2</v>
      </c>
      <c r="I656" s="1">
        <v>98796.41</v>
      </c>
      <c r="J656" s="1">
        <v>5055178.57</v>
      </c>
      <c r="K656" s="1">
        <v>0</v>
      </c>
      <c r="L656" s="1">
        <v>-54.47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t="s">
        <v>246</v>
      </c>
      <c r="W656" s="11" t="s">
        <v>62</v>
      </c>
      <c r="X656">
        <v>15</v>
      </c>
      <c r="Y656" t="s">
        <v>53</v>
      </c>
      <c r="Z656" t="s">
        <v>63</v>
      </c>
      <c r="AA656" s="1">
        <v>0</v>
      </c>
      <c r="AB656" s="1">
        <v>0</v>
      </c>
      <c r="AC656" t="s">
        <v>225</v>
      </c>
      <c r="AD656" s="1">
        <v>15829.26</v>
      </c>
      <c r="AE656" s="1">
        <v>275568.01</v>
      </c>
      <c r="AF656" s="1">
        <v>2.8999999999999998E-3</v>
      </c>
      <c r="AG656" s="1">
        <v>65500383.810000002</v>
      </c>
      <c r="AH656">
        <v>0</v>
      </c>
      <c r="AI656" s="1">
        <v>0</v>
      </c>
      <c r="AJ656" s="1">
        <v>0</v>
      </c>
      <c r="AK656" s="1">
        <v>0</v>
      </c>
      <c r="AL656" s="1">
        <v>0</v>
      </c>
      <c r="AM656" s="1">
        <v>0</v>
      </c>
      <c r="AN656" s="1">
        <v>15829.26</v>
      </c>
      <c r="AO656" s="1">
        <v>98796.41</v>
      </c>
      <c r="AP656" s="8">
        <f t="shared" si="40"/>
        <v>98796.41</v>
      </c>
      <c r="AQ656" s="9">
        <f t="shared" si="41"/>
        <v>15829.26</v>
      </c>
      <c r="AR656" s="3">
        <f t="shared" si="42"/>
        <v>5330746.58</v>
      </c>
      <c r="AS656" s="10">
        <f t="shared" si="43"/>
        <v>114625.67</v>
      </c>
    </row>
    <row r="657" spans="1:45" x14ac:dyDescent="0.25">
      <c r="A657">
        <v>1</v>
      </c>
      <c r="B657" s="7">
        <v>43952</v>
      </c>
      <c r="C657" s="7">
        <v>44348</v>
      </c>
      <c r="D657">
        <v>200222</v>
      </c>
      <c r="E657" s="7">
        <v>44228</v>
      </c>
      <c r="F657" s="13">
        <v>65562498.57</v>
      </c>
      <c r="G657" s="1">
        <v>65562498.57</v>
      </c>
      <c r="H657">
        <v>1.8100000000000002E-2</v>
      </c>
      <c r="I657" s="1">
        <v>98890.1</v>
      </c>
      <c r="J657" s="1">
        <v>5154068.67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t="s">
        <v>246</v>
      </c>
      <c r="W657" s="11" t="s">
        <v>62</v>
      </c>
      <c r="X657">
        <v>15</v>
      </c>
      <c r="Y657" t="s">
        <v>53</v>
      </c>
      <c r="Z657" t="s">
        <v>63</v>
      </c>
      <c r="AA657" s="1">
        <v>0</v>
      </c>
      <c r="AB657" s="1">
        <v>0</v>
      </c>
      <c r="AC657" t="s">
        <v>225</v>
      </c>
      <c r="AD657" s="1">
        <v>15844.27</v>
      </c>
      <c r="AE657" s="1">
        <v>291412.28000000003</v>
      </c>
      <c r="AF657" s="1">
        <v>2.8999999999999998E-3</v>
      </c>
      <c r="AG657" s="1">
        <v>65562498.57</v>
      </c>
      <c r="AH657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15844.27</v>
      </c>
      <c r="AO657" s="1">
        <v>98890.1</v>
      </c>
      <c r="AP657" s="8">
        <f t="shared" si="40"/>
        <v>98890.1</v>
      </c>
      <c r="AQ657" s="9">
        <f t="shared" si="41"/>
        <v>15844.27</v>
      </c>
      <c r="AR657" s="3">
        <f t="shared" si="42"/>
        <v>5445480.9500000002</v>
      </c>
      <c r="AS657" s="10">
        <f t="shared" si="43"/>
        <v>114734.37000000001</v>
      </c>
    </row>
    <row r="658" spans="1:45" x14ac:dyDescent="0.25">
      <c r="A658">
        <v>1</v>
      </c>
      <c r="B658" s="7">
        <v>43952</v>
      </c>
      <c r="C658" s="7">
        <v>44348</v>
      </c>
      <c r="D658">
        <v>200222</v>
      </c>
      <c r="E658" s="7">
        <v>44256</v>
      </c>
      <c r="F658" s="13">
        <v>65764543.490000002</v>
      </c>
      <c r="G658" s="1">
        <v>65764543.490000002</v>
      </c>
      <c r="H658">
        <v>1.8100000000000002E-2</v>
      </c>
      <c r="I658" s="1">
        <v>99194.85</v>
      </c>
      <c r="J658" s="1">
        <v>5251414.25</v>
      </c>
      <c r="K658" s="1">
        <v>0</v>
      </c>
      <c r="L658" s="1">
        <v>-520.79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t="s">
        <v>246</v>
      </c>
      <c r="W658" s="11" t="s">
        <v>62</v>
      </c>
      <c r="X658">
        <v>15</v>
      </c>
      <c r="Y658" t="s">
        <v>53</v>
      </c>
      <c r="Z658" t="s">
        <v>63</v>
      </c>
      <c r="AA658" s="1">
        <v>0</v>
      </c>
      <c r="AB658" s="1">
        <v>-1849.27</v>
      </c>
      <c r="AC658" t="s">
        <v>225</v>
      </c>
      <c r="AD658" s="1">
        <v>15893.1</v>
      </c>
      <c r="AE658" s="1">
        <v>306784.59000000003</v>
      </c>
      <c r="AF658" s="1">
        <v>2.8999999999999998E-3</v>
      </c>
      <c r="AG658" s="1">
        <v>65764543.490000002</v>
      </c>
      <c r="AH658">
        <v>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15893.1</v>
      </c>
      <c r="AO658" s="1">
        <v>99194.85</v>
      </c>
      <c r="AP658" s="8">
        <f t="shared" si="40"/>
        <v>99194.85</v>
      </c>
      <c r="AQ658" s="9">
        <f t="shared" si="41"/>
        <v>15893.1</v>
      </c>
      <c r="AR658" s="3">
        <f t="shared" si="42"/>
        <v>5558198.8399999999</v>
      </c>
      <c r="AS658" s="10">
        <f t="shared" si="43"/>
        <v>115087.95000000001</v>
      </c>
    </row>
    <row r="659" spans="1:45" x14ac:dyDescent="0.25">
      <c r="A659">
        <v>1</v>
      </c>
      <c r="B659" s="7">
        <v>43952</v>
      </c>
      <c r="C659" s="7">
        <v>44348</v>
      </c>
      <c r="D659">
        <v>200222</v>
      </c>
      <c r="E659" s="7">
        <v>44287</v>
      </c>
      <c r="F659" s="13">
        <v>66244015.759999998</v>
      </c>
      <c r="G659" s="1">
        <v>66244015.759999998</v>
      </c>
      <c r="H659">
        <v>1.8100000000000002E-2</v>
      </c>
      <c r="I659" s="1">
        <v>99918.06</v>
      </c>
      <c r="J659" s="1">
        <v>1608521.84</v>
      </c>
      <c r="K659" s="1">
        <v>0</v>
      </c>
      <c r="L659" s="1">
        <v>-184.51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-5251414.25</v>
      </c>
      <c r="S659" s="1">
        <v>1508603.78</v>
      </c>
      <c r="T659" s="1">
        <v>0</v>
      </c>
      <c r="U659" s="1">
        <v>0</v>
      </c>
      <c r="V659" t="s">
        <v>246</v>
      </c>
      <c r="W659" s="11" t="s">
        <v>62</v>
      </c>
      <c r="X659">
        <v>15</v>
      </c>
      <c r="Y659" t="s">
        <v>53</v>
      </c>
      <c r="Z659" t="s">
        <v>63</v>
      </c>
      <c r="AA659" s="1">
        <v>0</v>
      </c>
      <c r="AB659" s="1">
        <v>0</v>
      </c>
      <c r="AC659" t="s">
        <v>225</v>
      </c>
      <c r="AD659" s="1">
        <v>16008.97</v>
      </c>
      <c r="AE659" s="1">
        <v>103956.25</v>
      </c>
      <c r="AF659" s="1">
        <v>2.8999999999999998E-3</v>
      </c>
      <c r="AG659" s="1">
        <v>66244015.759999998</v>
      </c>
      <c r="AH659">
        <v>0</v>
      </c>
      <c r="AI659" s="1">
        <v>0</v>
      </c>
      <c r="AJ659" s="1">
        <v>0</v>
      </c>
      <c r="AK659" s="1">
        <v>0</v>
      </c>
      <c r="AL659" s="1">
        <v>0</v>
      </c>
      <c r="AM659" s="1">
        <v>0</v>
      </c>
      <c r="AN659" s="1">
        <v>16008.970000000001</v>
      </c>
      <c r="AO659" s="1">
        <v>99918.06</v>
      </c>
      <c r="AP659" s="8">
        <f t="shared" si="40"/>
        <v>99918.06</v>
      </c>
      <c r="AQ659" s="9">
        <f t="shared" si="41"/>
        <v>16008.97</v>
      </c>
      <c r="AR659" s="3">
        <f t="shared" si="42"/>
        <v>1712478.09</v>
      </c>
      <c r="AS659" s="10">
        <f t="shared" si="43"/>
        <v>115927.03</v>
      </c>
    </row>
    <row r="660" spans="1:45" x14ac:dyDescent="0.25">
      <c r="A660">
        <v>1</v>
      </c>
      <c r="B660" s="7">
        <v>43952</v>
      </c>
      <c r="C660" s="7">
        <v>44348</v>
      </c>
      <c r="D660">
        <v>200222</v>
      </c>
      <c r="E660" s="7">
        <v>44317</v>
      </c>
      <c r="F660" s="13">
        <v>20899546.390000001</v>
      </c>
      <c r="G660" s="1">
        <v>20899546.390000001</v>
      </c>
      <c r="H660">
        <v>1.8100000000000002E-2</v>
      </c>
      <c r="I660" s="1">
        <v>31523.48</v>
      </c>
      <c r="J660" s="1">
        <v>1640045.32</v>
      </c>
      <c r="K660" s="1">
        <v>0</v>
      </c>
      <c r="L660" s="1">
        <v>-105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t="s">
        <v>246</v>
      </c>
      <c r="W660" s="11" t="s">
        <v>62</v>
      </c>
      <c r="X660">
        <v>15</v>
      </c>
      <c r="Y660" t="s">
        <v>53</v>
      </c>
      <c r="Z660" t="s">
        <v>63</v>
      </c>
      <c r="AA660" s="1">
        <v>0</v>
      </c>
      <c r="AB660" s="1">
        <v>0</v>
      </c>
      <c r="AC660" t="s">
        <v>225</v>
      </c>
      <c r="AD660" s="1">
        <v>5050.72</v>
      </c>
      <c r="AE660" s="1">
        <v>108901.97</v>
      </c>
      <c r="AF660" s="1">
        <v>2.8999999999999998E-3</v>
      </c>
      <c r="AG660" s="1">
        <v>20899546.390000001</v>
      </c>
      <c r="AH660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5050.72</v>
      </c>
      <c r="AO660" s="1">
        <v>31523.48</v>
      </c>
      <c r="AP660" s="8">
        <f t="shared" si="40"/>
        <v>31523.48</v>
      </c>
      <c r="AQ660" s="9">
        <f t="shared" si="41"/>
        <v>5050.72</v>
      </c>
      <c r="AR660" s="3">
        <f t="shared" si="42"/>
        <v>1748947.29</v>
      </c>
      <c r="AS660" s="10">
        <f t="shared" si="43"/>
        <v>36574.199999999997</v>
      </c>
    </row>
    <row r="661" spans="1:45" x14ac:dyDescent="0.25">
      <c r="A661">
        <v>1</v>
      </c>
      <c r="B661" s="7">
        <v>43952</v>
      </c>
      <c r="C661" s="7">
        <v>44348</v>
      </c>
      <c r="D661">
        <v>200222</v>
      </c>
      <c r="E661" s="7">
        <v>44348</v>
      </c>
      <c r="F661" s="13">
        <v>21109546.969999999</v>
      </c>
      <c r="G661" s="1">
        <v>21109546.969999999</v>
      </c>
      <c r="H661">
        <v>1.8100000000000002E-2</v>
      </c>
      <c r="I661" s="1">
        <v>31840.23</v>
      </c>
      <c r="J661" s="1">
        <v>1671885.55</v>
      </c>
      <c r="K661" s="1">
        <v>0</v>
      </c>
      <c r="L661" s="1">
        <v>-632.46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t="s">
        <v>246</v>
      </c>
      <c r="W661" s="11" t="s">
        <v>62</v>
      </c>
      <c r="X661">
        <v>15</v>
      </c>
      <c r="Y661" t="s">
        <v>53</v>
      </c>
      <c r="Z661" t="s">
        <v>63</v>
      </c>
      <c r="AA661" s="1">
        <v>0</v>
      </c>
      <c r="AB661" s="1">
        <v>0</v>
      </c>
      <c r="AC661" t="s">
        <v>225</v>
      </c>
      <c r="AD661" s="1">
        <v>5101.47</v>
      </c>
      <c r="AE661" s="1">
        <v>113370.98</v>
      </c>
      <c r="AF661" s="1">
        <v>2.8999999999999998E-3</v>
      </c>
      <c r="AG661" s="1">
        <v>21109546.969999999</v>
      </c>
      <c r="AH661">
        <v>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5101.47</v>
      </c>
      <c r="AO661" s="1">
        <v>31840.23</v>
      </c>
      <c r="AP661" s="8">
        <f t="shared" si="40"/>
        <v>31840.23</v>
      </c>
      <c r="AQ661" s="9">
        <f t="shared" si="41"/>
        <v>5101.47</v>
      </c>
      <c r="AR661" s="3">
        <f t="shared" si="42"/>
        <v>1785256.53</v>
      </c>
      <c r="AS661" s="10">
        <f t="shared" si="43"/>
        <v>36941.699999999997</v>
      </c>
    </row>
    <row r="662" spans="1:45" x14ac:dyDescent="0.25">
      <c r="A662">
        <v>1</v>
      </c>
      <c r="B662" s="7">
        <v>43952</v>
      </c>
      <c r="C662" s="7">
        <v>44348</v>
      </c>
      <c r="D662">
        <v>200268</v>
      </c>
      <c r="E662" s="7">
        <v>44197</v>
      </c>
      <c r="F662" s="13">
        <v>6856529.8799999999</v>
      </c>
      <c r="G662" s="1">
        <v>6856529.8799999999</v>
      </c>
      <c r="H662">
        <v>1.8100000000000002E-2</v>
      </c>
      <c r="I662" s="1">
        <v>10341.93</v>
      </c>
      <c r="J662" s="1">
        <v>779703.33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t="s">
        <v>247</v>
      </c>
      <c r="W662" s="11" t="s">
        <v>62</v>
      </c>
      <c r="X662">
        <v>15</v>
      </c>
      <c r="Y662" t="s">
        <v>53</v>
      </c>
      <c r="Z662" t="s">
        <v>63</v>
      </c>
      <c r="AA662" s="1">
        <v>0</v>
      </c>
      <c r="AB662" s="1">
        <v>0</v>
      </c>
      <c r="AC662" t="s">
        <v>225</v>
      </c>
      <c r="AD662" s="1">
        <v>1656.99</v>
      </c>
      <c r="AE662" s="1">
        <v>115651.3</v>
      </c>
      <c r="AF662" s="1">
        <v>2.8999999999999998E-3</v>
      </c>
      <c r="AG662" s="1">
        <v>6856529.8799999999</v>
      </c>
      <c r="AH662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1656.99</v>
      </c>
      <c r="AO662" s="1">
        <v>10341.93</v>
      </c>
      <c r="AP662" s="8">
        <f t="shared" si="40"/>
        <v>10341.93</v>
      </c>
      <c r="AQ662" s="9">
        <f t="shared" si="41"/>
        <v>1656.99</v>
      </c>
      <c r="AR662" s="3">
        <f t="shared" si="42"/>
        <v>895354.63</v>
      </c>
      <c r="AS662" s="10">
        <f t="shared" si="43"/>
        <v>11998.92</v>
      </c>
    </row>
    <row r="663" spans="1:45" x14ac:dyDescent="0.25">
      <c r="A663">
        <v>1</v>
      </c>
      <c r="B663" s="7">
        <v>43952</v>
      </c>
      <c r="C663" s="7">
        <v>44348</v>
      </c>
      <c r="D663">
        <v>200268</v>
      </c>
      <c r="E663" s="7">
        <v>44228</v>
      </c>
      <c r="F663" s="13">
        <v>6856529.8799999999</v>
      </c>
      <c r="G663" s="1">
        <v>6856529.8799999999</v>
      </c>
      <c r="H663">
        <v>1.8100000000000002E-2</v>
      </c>
      <c r="I663" s="1">
        <v>10341.93</v>
      </c>
      <c r="J663" s="1">
        <v>790045.26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t="s">
        <v>247</v>
      </c>
      <c r="W663" s="11" t="s">
        <v>62</v>
      </c>
      <c r="X663">
        <v>15</v>
      </c>
      <c r="Y663" t="s">
        <v>53</v>
      </c>
      <c r="Z663" t="s">
        <v>63</v>
      </c>
      <c r="AA663" s="1">
        <v>0</v>
      </c>
      <c r="AB663" s="1">
        <v>0</v>
      </c>
      <c r="AC663" t="s">
        <v>225</v>
      </c>
      <c r="AD663" s="1">
        <v>1656.99</v>
      </c>
      <c r="AE663" s="1">
        <v>117308.29</v>
      </c>
      <c r="AF663" s="1">
        <v>2.8999999999999998E-3</v>
      </c>
      <c r="AG663" s="1">
        <v>6856529.8799999999</v>
      </c>
      <c r="AH663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1656.99</v>
      </c>
      <c r="AO663" s="1">
        <v>10341.93</v>
      </c>
      <c r="AP663" s="8">
        <f t="shared" si="40"/>
        <v>10341.93</v>
      </c>
      <c r="AQ663" s="9">
        <f t="shared" si="41"/>
        <v>1656.99</v>
      </c>
      <c r="AR663" s="3">
        <f t="shared" si="42"/>
        <v>907353.55</v>
      </c>
      <c r="AS663" s="10">
        <f t="shared" si="43"/>
        <v>11998.92</v>
      </c>
    </row>
    <row r="664" spans="1:45" x14ac:dyDescent="0.25">
      <c r="A664">
        <v>1</v>
      </c>
      <c r="B664" s="7">
        <v>43952</v>
      </c>
      <c r="C664" s="7">
        <v>44348</v>
      </c>
      <c r="D664">
        <v>200268</v>
      </c>
      <c r="E664" s="7">
        <v>44256</v>
      </c>
      <c r="F664" s="13">
        <v>6856529.8799999999</v>
      </c>
      <c r="G664" s="1">
        <v>6856529.8799999999</v>
      </c>
      <c r="H664">
        <v>1.8100000000000002E-2</v>
      </c>
      <c r="I664" s="1">
        <v>10341.93</v>
      </c>
      <c r="J664" s="1">
        <v>800387.19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t="s">
        <v>247</v>
      </c>
      <c r="W664" s="11" t="s">
        <v>62</v>
      </c>
      <c r="X664">
        <v>15</v>
      </c>
      <c r="Y664" t="s">
        <v>53</v>
      </c>
      <c r="Z664" t="s">
        <v>63</v>
      </c>
      <c r="AA664" s="1">
        <v>0</v>
      </c>
      <c r="AB664" s="1">
        <v>0</v>
      </c>
      <c r="AC664" t="s">
        <v>225</v>
      </c>
      <c r="AD664" s="1">
        <v>1656.99</v>
      </c>
      <c r="AE664" s="1">
        <v>118965.28</v>
      </c>
      <c r="AF664" s="1">
        <v>2.8999999999999998E-3</v>
      </c>
      <c r="AG664" s="1">
        <v>6856529.8799999999</v>
      </c>
      <c r="AH664">
        <v>0</v>
      </c>
      <c r="AI664" s="1">
        <v>0</v>
      </c>
      <c r="AJ664" s="1">
        <v>0</v>
      </c>
      <c r="AK664" s="1">
        <v>0</v>
      </c>
      <c r="AL664" s="1">
        <v>0</v>
      </c>
      <c r="AM664" s="1">
        <v>0</v>
      </c>
      <c r="AN664" s="1">
        <v>1656.99</v>
      </c>
      <c r="AO664" s="1">
        <v>10341.93</v>
      </c>
      <c r="AP664" s="8">
        <f t="shared" si="40"/>
        <v>10341.93</v>
      </c>
      <c r="AQ664" s="9">
        <f t="shared" si="41"/>
        <v>1656.99</v>
      </c>
      <c r="AR664" s="3">
        <f t="shared" si="42"/>
        <v>919352.47</v>
      </c>
      <c r="AS664" s="10">
        <f t="shared" si="43"/>
        <v>11998.92</v>
      </c>
    </row>
    <row r="665" spans="1:45" x14ac:dyDescent="0.25">
      <c r="A665">
        <v>1</v>
      </c>
      <c r="B665" s="7">
        <v>43952</v>
      </c>
      <c r="C665" s="7">
        <v>44348</v>
      </c>
      <c r="D665">
        <v>200268</v>
      </c>
      <c r="E665" s="7">
        <v>44287</v>
      </c>
      <c r="F665" s="13">
        <v>6856529.8799999999</v>
      </c>
      <c r="G665" s="1">
        <v>6856529.8799999999</v>
      </c>
      <c r="H665">
        <v>1.8100000000000002E-2</v>
      </c>
      <c r="I665" s="1">
        <v>10341.93</v>
      </c>
      <c r="J665" s="1">
        <v>810755.14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26.02</v>
      </c>
      <c r="T665" s="1">
        <v>0</v>
      </c>
      <c r="U665" s="1">
        <v>0</v>
      </c>
      <c r="V665" t="s">
        <v>247</v>
      </c>
      <c r="W665" s="11" t="s">
        <v>62</v>
      </c>
      <c r="X665">
        <v>15</v>
      </c>
      <c r="Y665" t="s">
        <v>53</v>
      </c>
      <c r="Z665" t="s">
        <v>63</v>
      </c>
      <c r="AA665" s="1">
        <v>0</v>
      </c>
      <c r="AB665" s="1">
        <v>0</v>
      </c>
      <c r="AC665" t="s">
        <v>225</v>
      </c>
      <c r="AD665" s="1">
        <v>1656.99</v>
      </c>
      <c r="AE665" s="1">
        <v>120623.79</v>
      </c>
      <c r="AF665" s="1">
        <v>2.8999999999999998E-3</v>
      </c>
      <c r="AG665" s="1">
        <v>6856529.8799999999</v>
      </c>
      <c r="AH665">
        <v>0</v>
      </c>
      <c r="AI665" s="1">
        <v>0</v>
      </c>
      <c r="AJ665" s="1">
        <v>0</v>
      </c>
      <c r="AK665" s="1">
        <v>0</v>
      </c>
      <c r="AL665" s="1">
        <v>0</v>
      </c>
      <c r="AM665" s="1">
        <v>0</v>
      </c>
      <c r="AN665" s="1">
        <v>1656.99</v>
      </c>
      <c r="AO665" s="1">
        <v>10341.93</v>
      </c>
      <c r="AP665" s="8">
        <f t="shared" si="40"/>
        <v>10341.93</v>
      </c>
      <c r="AQ665" s="9">
        <f t="shared" si="41"/>
        <v>1656.99</v>
      </c>
      <c r="AR665" s="3">
        <f t="shared" si="42"/>
        <v>931378.93</v>
      </c>
      <c r="AS665" s="10">
        <f t="shared" si="43"/>
        <v>11998.92</v>
      </c>
    </row>
    <row r="666" spans="1:45" x14ac:dyDescent="0.25">
      <c r="A666">
        <v>1</v>
      </c>
      <c r="B666" s="7">
        <v>43952</v>
      </c>
      <c r="C666" s="7">
        <v>44348</v>
      </c>
      <c r="D666">
        <v>200268</v>
      </c>
      <c r="E666" s="7">
        <v>44317</v>
      </c>
      <c r="F666" s="13">
        <v>6873215.9100000001</v>
      </c>
      <c r="G666" s="1">
        <v>6873215.9100000001</v>
      </c>
      <c r="H666">
        <v>1.8100000000000002E-2</v>
      </c>
      <c r="I666" s="1">
        <v>10367.1</v>
      </c>
      <c r="J666" s="1">
        <v>821122.24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t="s">
        <v>247</v>
      </c>
      <c r="W666" s="11" t="s">
        <v>62</v>
      </c>
      <c r="X666">
        <v>15</v>
      </c>
      <c r="Y666" t="s">
        <v>53</v>
      </c>
      <c r="Z666" t="s">
        <v>63</v>
      </c>
      <c r="AA666" s="1">
        <v>0</v>
      </c>
      <c r="AB666" s="1">
        <v>0</v>
      </c>
      <c r="AC666" t="s">
        <v>225</v>
      </c>
      <c r="AD666" s="1">
        <v>1661.03</v>
      </c>
      <c r="AE666" s="1">
        <v>122284.82</v>
      </c>
      <c r="AF666" s="1">
        <v>2.8999999999999998E-3</v>
      </c>
      <c r="AG666" s="1">
        <v>6873215.9100000001</v>
      </c>
      <c r="AH666">
        <v>0</v>
      </c>
      <c r="AI666" s="1">
        <v>0</v>
      </c>
      <c r="AJ666" s="1">
        <v>0</v>
      </c>
      <c r="AK666" s="1">
        <v>0</v>
      </c>
      <c r="AL666" s="1">
        <v>0</v>
      </c>
      <c r="AM666" s="1">
        <v>0</v>
      </c>
      <c r="AN666" s="1">
        <v>1661.03</v>
      </c>
      <c r="AO666" s="1">
        <v>10367.1</v>
      </c>
      <c r="AP666" s="8">
        <f t="shared" si="40"/>
        <v>10367.1</v>
      </c>
      <c r="AQ666" s="9">
        <f t="shared" si="41"/>
        <v>1661.03</v>
      </c>
      <c r="AR666" s="3">
        <f t="shared" si="42"/>
        <v>943407.06</v>
      </c>
      <c r="AS666" s="10">
        <f t="shared" si="43"/>
        <v>12028.130000000001</v>
      </c>
    </row>
    <row r="667" spans="1:45" x14ac:dyDescent="0.25">
      <c r="A667">
        <v>1</v>
      </c>
      <c r="B667" s="7">
        <v>43952</v>
      </c>
      <c r="C667" s="7">
        <v>44348</v>
      </c>
      <c r="D667">
        <v>200268</v>
      </c>
      <c r="E667" s="7">
        <v>44348</v>
      </c>
      <c r="F667" s="13">
        <v>6940599.4500000002</v>
      </c>
      <c r="G667" s="1">
        <v>6940599.4500000002</v>
      </c>
      <c r="H667">
        <v>1.8100000000000002E-2</v>
      </c>
      <c r="I667" s="1">
        <v>10468.74</v>
      </c>
      <c r="J667" s="1">
        <v>831590.98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t="s">
        <v>247</v>
      </c>
      <c r="W667" s="11" t="s">
        <v>62</v>
      </c>
      <c r="X667">
        <v>15</v>
      </c>
      <c r="Y667" t="s">
        <v>53</v>
      </c>
      <c r="Z667" t="s">
        <v>63</v>
      </c>
      <c r="AA667" s="1">
        <v>0</v>
      </c>
      <c r="AB667" s="1">
        <v>0</v>
      </c>
      <c r="AC667" t="s">
        <v>225</v>
      </c>
      <c r="AD667" s="1">
        <v>1677.31</v>
      </c>
      <c r="AE667" s="1">
        <v>123962.13</v>
      </c>
      <c r="AF667" s="1">
        <v>2.8999999999999998E-3</v>
      </c>
      <c r="AG667" s="1">
        <v>6940599.4500000002</v>
      </c>
      <c r="AH667">
        <v>0</v>
      </c>
      <c r="AI667" s="1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1677.31</v>
      </c>
      <c r="AO667" s="1">
        <v>10468.74</v>
      </c>
      <c r="AP667" s="8">
        <f t="shared" si="40"/>
        <v>10468.74</v>
      </c>
      <c r="AQ667" s="9">
        <f t="shared" si="41"/>
        <v>1677.31</v>
      </c>
      <c r="AR667" s="3">
        <f t="shared" si="42"/>
        <v>955553.11</v>
      </c>
      <c r="AS667" s="10">
        <f t="shared" si="43"/>
        <v>12146.05</v>
      </c>
    </row>
    <row r="668" spans="1:45" x14ac:dyDescent="0.25">
      <c r="A668">
        <v>1</v>
      </c>
      <c r="B668" s="7">
        <v>43952</v>
      </c>
      <c r="C668" s="7">
        <v>44348</v>
      </c>
      <c r="D668">
        <v>200314</v>
      </c>
      <c r="E668" s="7">
        <v>44197</v>
      </c>
      <c r="F668" s="13">
        <v>2546715.3199999998</v>
      </c>
      <c r="G668" s="1">
        <v>2546715.3199999998</v>
      </c>
      <c r="H668">
        <v>1.8100000000000002E-2</v>
      </c>
      <c r="I668" s="1">
        <v>3841.3</v>
      </c>
      <c r="J668" s="1">
        <v>10315198.529999999</v>
      </c>
      <c r="K668" s="1">
        <v>0</v>
      </c>
      <c r="L668" s="1">
        <v>-1324.65</v>
      </c>
      <c r="M668" s="1">
        <v>-3841.3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t="s">
        <v>248</v>
      </c>
      <c r="W668" s="11" t="s">
        <v>62</v>
      </c>
      <c r="X668">
        <v>15</v>
      </c>
      <c r="Y668" t="s">
        <v>53</v>
      </c>
      <c r="Z668" t="s">
        <v>63</v>
      </c>
      <c r="AA668" s="1">
        <v>0</v>
      </c>
      <c r="AB668" s="1">
        <v>0</v>
      </c>
      <c r="AC668" t="s">
        <v>225</v>
      </c>
      <c r="AD668" s="1">
        <v>615.46</v>
      </c>
      <c r="AE668" s="1">
        <v>1220737.43</v>
      </c>
      <c r="AF668" s="1">
        <v>2.8999999999999998E-3</v>
      </c>
      <c r="AG668" s="1">
        <v>2546715.3199999998</v>
      </c>
      <c r="AH668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615.46</v>
      </c>
      <c r="AO668" s="1">
        <v>0</v>
      </c>
      <c r="AP668" s="8">
        <f t="shared" si="40"/>
        <v>0</v>
      </c>
      <c r="AQ668" s="9">
        <f t="shared" si="41"/>
        <v>615.46</v>
      </c>
      <c r="AR668" s="3">
        <f t="shared" si="42"/>
        <v>11535935.959999999</v>
      </c>
      <c r="AS668" s="10">
        <f t="shared" si="43"/>
        <v>615.46</v>
      </c>
    </row>
    <row r="669" spans="1:45" x14ac:dyDescent="0.25">
      <c r="A669">
        <v>1</v>
      </c>
      <c r="B669" s="7">
        <v>43952</v>
      </c>
      <c r="C669" s="7">
        <v>44348</v>
      </c>
      <c r="D669">
        <v>200314</v>
      </c>
      <c r="E669" s="7">
        <v>44228</v>
      </c>
      <c r="F669" s="13">
        <v>3113423.62</v>
      </c>
      <c r="G669" s="1">
        <v>3113423.62</v>
      </c>
      <c r="H669">
        <v>1.8100000000000002E-2</v>
      </c>
      <c r="I669" s="1">
        <v>4696.08</v>
      </c>
      <c r="J669" s="1">
        <v>10315198.529999999</v>
      </c>
      <c r="K669" s="1">
        <v>0</v>
      </c>
      <c r="L669" s="1">
        <v>0</v>
      </c>
      <c r="M669" s="1">
        <v>-4696.08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t="s">
        <v>248</v>
      </c>
      <c r="W669" s="11" t="s">
        <v>62</v>
      </c>
      <c r="X669">
        <v>15</v>
      </c>
      <c r="Y669" t="s">
        <v>53</v>
      </c>
      <c r="Z669" t="s">
        <v>63</v>
      </c>
      <c r="AA669" s="1">
        <v>0</v>
      </c>
      <c r="AB669" s="1">
        <v>0</v>
      </c>
      <c r="AC669" t="s">
        <v>225</v>
      </c>
      <c r="AD669" s="1">
        <v>752.41</v>
      </c>
      <c r="AE669" s="1">
        <v>1221489.8400000001</v>
      </c>
      <c r="AF669" s="1">
        <v>2.8999999999999998E-3</v>
      </c>
      <c r="AG669" s="1">
        <v>3113423.62</v>
      </c>
      <c r="AH669">
        <v>0</v>
      </c>
      <c r="AI669" s="1">
        <v>0</v>
      </c>
      <c r="AJ669" s="1">
        <v>0</v>
      </c>
      <c r="AK669" s="1">
        <v>0</v>
      </c>
      <c r="AL669" s="1">
        <v>0</v>
      </c>
      <c r="AM669" s="1">
        <v>0</v>
      </c>
      <c r="AN669" s="1">
        <v>752.41</v>
      </c>
      <c r="AO669" s="1">
        <v>0</v>
      </c>
      <c r="AP669" s="8">
        <f t="shared" si="40"/>
        <v>0</v>
      </c>
      <c r="AQ669" s="9">
        <f t="shared" si="41"/>
        <v>752.41</v>
      </c>
      <c r="AR669" s="3">
        <f t="shared" si="42"/>
        <v>11536688.369999999</v>
      </c>
      <c r="AS669" s="10">
        <f t="shared" si="43"/>
        <v>752.41</v>
      </c>
    </row>
    <row r="670" spans="1:45" x14ac:dyDescent="0.25">
      <c r="A670">
        <v>1</v>
      </c>
      <c r="B670" s="7">
        <v>43952</v>
      </c>
      <c r="C670" s="7">
        <v>44348</v>
      </c>
      <c r="D670">
        <v>200314</v>
      </c>
      <c r="E670" s="7">
        <v>44256</v>
      </c>
      <c r="F670" s="13">
        <v>3207968.12</v>
      </c>
      <c r="G670" s="1">
        <v>3207968.12</v>
      </c>
      <c r="H670">
        <v>1.8100000000000002E-2</v>
      </c>
      <c r="I670" s="1">
        <v>4838.6899999999996</v>
      </c>
      <c r="J670" s="1">
        <v>10328574.6</v>
      </c>
      <c r="K670" s="1">
        <v>13376.07</v>
      </c>
      <c r="L670" s="1">
        <v>-2.15</v>
      </c>
      <c r="M670" s="1">
        <v>-4838.6899999999996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t="s">
        <v>248</v>
      </c>
      <c r="W670" s="11" t="s">
        <v>62</v>
      </c>
      <c r="X670">
        <v>15</v>
      </c>
      <c r="Y670" t="s">
        <v>53</v>
      </c>
      <c r="Z670" t="s">
        <v>63</v>
      </c>
      <c r="AA670" s="1">
        <v>0</v>
      </c>
      <c r="AB670" s="1">
        <v>0</v>
      </c>
      <c r="AC670" t="s">
        <v>225</v>
      </c>
      <c r="AD670" s="1">
        <v>775.26</v>
      </c>
      <c r="AE670" s="1">
        <v>1222262.95</v>
      </c>
      <c r="AF670" s="1">
        <v>2.8999999999999998E-3</v>
      </c>
      <c r="AG670" s="1">
        <v>3207968.12</v>
      </c>
      <c r="AH670">
        <v>0</v>
      </c>
      <c r="AI670" s="1">
        <v>0</v>
      </c>
      <c r="AJ670" s="1">
        <v>0</v>
      </c>
      <c r="AK670" s="1">
        <v>0</v>
      </c>
      <c r="AL670" s="1">
        <v>0</v>
      </c>
      <c r="AM670" s="1">
        <v>0</v>
      </c>
      <c r="AN670" s="1">
        <v>775.26</v>
      </c>
      <c r="AO670" s="1">
        <v>13376.07</v>
      </c>
      <c r="AP670" s="8">
        <f t="shared" si="40"/>
        <v>13376.07</v>
      </c>
      <c r="AQ670" s="9">
        <f t="shared" si="41"/>
        <v>775.26</v>
      </c>
      <c r="AR670" s="3">
        <f t="shared" si="42"/>
        <v>11550837.549999999</v>
      </c>
      <c r="AS670" s="10">
        <f t="shared" si="43"/>
        <v>14151.33</v>
      </c>
    </row>
    <row r="671" spans="1:45" x14ac:dyDescent="0.25">
      <c r="A671">
        <v>1</v>
      </c>
      <c r="B671" s="7">
        <v>43952</v>
      </c>
      <c r="C671" s="7">
        <v>44348</v>
      </c>
      <c r="D671">
        <v>200314</v>
      </c>
      <c r="E671" s="7">
        <v>44287</v>
      </c>
      <c r="F671" s="13">
        <v>3511544.12</v>
      </c>
      <c r="G671" s="1">
        <v>3511544.12</v>
      </c>
      <c r="H671">
        <v>1.8100000000000002E-2</v>
      </c>
      <c r="I671" s="1">
        <v>5296.58</v>
      </c>
      <c r="J671" s="1">
        <v>14076655.65</v>
      </c>
      <c r="K671" s="1">
        <v>0</v>
      </c>
      <c r="L671" s="1">
        <v>-5355.49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3742784.47</v>
      </c>
      <c r="T671" s="1">
        <v>0</v>
      </c>
      <c r="U671" s="1">
        <v>0</v>
      </c>
      <c r="V671" t="s">
        <v>248</v>
      </c>
      <c r="W671" s="11" t="s">
        <v>62</v>
      </c>
      <c r="X671">
        <v>15</v>
      </c>
      <c r="Y671" t="s">
        <v>53</v>
      </c>
      <c r="Z671" t="s">
        <v>63</v>
      </c>
      <c r="AA671" s="1">
        <v>0</v>
      </c>
      <c r="AB671" s="1">
        <v>0</v>
      </c>
      <c r="AC671" t="s">
        <v>225</v>
      </c>
      <c r="AD671" s="1">
        <v>848.62</v>
      </c>
      <c r="AE671" s="1">
        <v>1436407.31</v>
      </c>
      <c r="AF671" s="1">
        <v>2.8999999999999998E-3</v>
      </c>
      <c r="AG671" s="1">
        <v>3511544.12</v>
      </c>
      <c r="AH67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848.62</v>
      </c>
      <c r="AO671" s="1">
        <v>5296.58</v>
      </c>
      <c r="AP671" s="8">
        <f t="shared" si="40"/>
        <v>5296.58</v>
      </c>
      <c r="AQ671" s="9">
        <f t="shared" si="41"/>
        <v>848.62</v>
      </c>
      <c r="AR671" s="3">
        <f t="shared" si="42"/>
        <v>15513062.960000001</v>
      </c>
      <c r="AS671" s="10">
        <f t="shared" si="43"/>
        <v>6145.2</v>
      </c>
    </row>
    <row r="672" spans="1:45" x14ac:dyDescent="0.25">
      <c r="A672">
        <v>1</v>
      </c>
      <c r="B672" s="7">
        <v>43952</v>
      </c>
      <c r="C672" s="7">
        <v>44348</v>
      </c>
      <c r="D672">
        <v>200314</v>
      </c>
      <c r="E672" s="7">
        <v>44317</v>
      </c>
      <c r="F672" s="13">
        <v>49037137.609999999</v>
      </c>
      <c r="G672" s="1">
        <v>49037137.609999999</v>
      </c>
      <c r="H672">
        <v>1.8100000000000002E-2</v>
      </c>
      <c r="I672" s="1">
        <v>73964.350000000006</v>
      </c>
      <c r="J672" s="1">
        <v>14150620</v>
      </c>
      <c r="K672" s="1">
        <v>0</v>
      </c>
      <c r="L672" s="1">
        <v>8157.9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t="s">
        <v>248</v>
      </c>
      <c r="W672" s="11" t="s">
        <v>62</v>
      </c>
      <c r="X672">
        <v>15</v>
      </c>
      <c r="Y672" t="s">
        <v>53</v>
      </c>
      <c r="Z672" t="s">
        <v>63</v>
      </c>
      <c r="AA672" s="1">
        <v>0</v>
      </c>
      <c r="AB672" s="1">
        <v>0</v>
      </c>
      <c r="AC672" t="s">
        <v>225</v>
      </c>
      <c r="AD672" s="1">
        <v>11850.64</v>
      </c>
      <c r="AE672" s="1">
        <v>1456415.85</v>
      </c>
      <c r="AF672" s="1">
        <v>2.8999999999999998E-3</v>
      </c>
      <c r="AG672" s="1">
        <v>49037137.609999999</v>
      </c>
      <c r="AH672">
        <v>0</v>
      </c>
      <c r="AI672" s="1">
        <v>0</v>
      </c>
      <c r="AJ672" s="1">
        <v>0</v>
      </c>
      <c r="AK672" s="1">
        <v>0</v>
      </c>
      <c r="AL672" s="1">
        <v>0</v>
      </c>
      <c r="AM672" s="1">
        <v>0</v>
      </c>
      <c r="AN672" s="1">
        <v>11850.64</v>
      </c>
      <c r="AO672" s="1">
        <v>73964.350000000006</v>
      </c>
      <c r="AP672" s="8">
        <f t="shared" si="40"/>
        <v>73964.350000000006</v>
      </c>
      <c r="AQ672" s="9">
        <f t="shared" si="41"/>
        <v>11850.64</v>
      </c>
      <c r="AR672" s="3">
        <f t="shared" si="42"/>
        <v>15607035.85</v>
      </c>
      <c r="AS672" s="10">
        <f t="shared" si="43"/>
        <v>85814.99</v>
      </c>
    </row>
    <row r="673" spans="1:45" x14ac:dyDescent="0.25">
      <c r="A673">
        <v>1</v>
      </c>
      <c r="B673" s="7">
        <v>43952</v>
      </c>
      <c r="C673" s="7">
        <v>44348</v>
      </c>
      <c r="D673">
        <v>200314</v>
      </c>
      <c r="E673" s="7">
        <v>44348</v>
      </c>
      <c r="F673" s="13">
        <v>49241222.090000004</v>
      </c>
      <c r="G673" s="1">
        <v>49241222.090000004</v>
      </c>
      <c r="H673">
        <v>1.8100000000000002E-2</v>
      </c>
      <c r="I673" s="1">
        <v>74272.179999999993</v>
      </c>
      <c r="J673" s="1">
        <v>14224020.029999999</v>
      </c>
      <c r="K673" s="1">
        <v>0</v>
      </c>
      <c r="L673" s="1">
        <v>-4650.5200000000004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t="s">
        <v>248</v>
      </c>
      <c r="W673" s="11" t="s">
        <v>62</v>
      </c>
      <c r="X673">
        <v>15</v>
      </c>
      <c r="Y673" t="s">
        <v>53</v>
      </c>
      <c r="Z673" t="s">
        <v>63</v>
      </c>
      <c r="AA673" s="1">
        <v>0</v>
      </c>
      <c r="AB673" s="1">
        <v>-872.15</v>
      </c>
      <c r="AC673" t="s">
        <v>225</v>
      </c>
      <c r="AD673" s="1">
        <v>11899.96</v>
      </c>
      <c r="AE673" s="1">
        <v>1463665.29</v>
      </c>
      <c r="AF673" s="1">
        <v>2.8999999999999998E-3</v>
      </c>
      <c r="AG673" s="1">
        <v>49241222.090000004</v>
      </c>
      <c r="AH673">
        <v>0</v>
      </c>
      <c r="AI673" s="1">
        <v>0</v>
      </c>
      <c r="AJ673" s="1">
        <v>0</v>
      </c>
      <c r="AK673" s="1">
        <v>0</v>
      </c>
      <c r="AL673" s="1">
        <v>0</v>
      </c>
      <c r="AM673" s="1">
        <v>0</v>
      </c>
      <c r="AN673" s="1">
        <v>11899.960000000001</v>
      </c>
      <c r="AO673" s="1">
        <v>74272.180000000008</v>
      </c>
      <c r="AP673" s="8">
        <f t="shared" si="40"/>
        <v>74272.179999999993</v>
      </c>
      <c r="AQ673" s="9">
        <f t="shared" si="41"/>
        <v>11899.96</v>
      </c>
      <c r="AR673" s="3">
        <f t="shared" si="42"/>
        <v>15687685.32</v>
      </c>
      <c r="AS673" s="10">
        <f t="shared" si="43"/>
        <v>86172.139999999985</v>
      </c>
    </row>
    <row r="674" spans="1:45" x14ac:dyDescent="0.25">
      <c r="A674">
        <v>1</v>
      </c>
      <c r="B674" s="7">
        <v>43952</v>
      </c>
      <c r="C674" s="7">
        <v>44348</v>
      </c>
      <c r="D674">
        <v>150</v>
      </c>
      <c r="E674" s="7">
        <v>44197</v>
      </c>
      <c r="F674" s="13">
        <v>0</v>
      </c>
      <c r="G674" s="1">
        <v>0</v>
      </c>
      <c r="H674">
        <v>1.719E-2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t="s">
        <v>249</v>
      </c>
      <c r="W674" s="11" t="s">
        <v>65</v>
      </c>
      <c r="X674">
        <v>15</v>
      </c>
      <c r="Y674" t="s">
        <v>53</v>
      </c>
      <c r="Z674" t="s">
        <v>66</v>
      </c>
      <c r="AA674" s="1">
        <v>0</v>
      </c>
      <c r="AB674" s="1">
        <v>0</v>
      </c>
      <c r="AC674" t="s">
        <v>225</v>
      </c>
      <c r="AD674" s="1">
        <v>0</v>
      </c>
      <c r="AE674" s="1">
        <v>0</v>
      </c>
      <c r="AF674" s="1">
        <v>4.81E-3</v>
      </c>
      <c r="AG674" s="1">
        <v>0</v>
      </c>
      <c r="AH674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8">
        <f t="shared" si="40"/>
        <v>0</v>
      </c>
      <c r="AQ674" s="9">
        <f t="shared" si="41"/>
        <v>0</v>
      </c>
      <c r="AR674" s="3">
        <f t="shared" si="42"/>
        <v>0</v>
      </c>
      <c r="AS674" s="10">
        <f t="shared" si="43"/>
        <v>0</v>
      </c>
    </row>
    <row r="675" spans="1:45" x14ac:dyDescent="0.25">
      <c r="A675">
        <v>1</v>
      </c>
      <c r="B675" s="7">
        <v>43952</v>
      </c>
      <c r="C675" s="7">
        <v>44348</v>
      </c>
      <c r="D675">
        <v>150</v>
      </c>
      <c r="E675" s="7">
        <v>44228</v>
      </c>
      <c r="F675" s="13">
        <v>0</v>
      </c>
      <c r="G675" s="1">
        <v>0</v>
      </c>
      <c r="H675">
        <v>1.719E-2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t="s">
        <v>249</v>
      </c>
      <c r="W675" s="11" t="s">
        <v>65</v>
      </c>
      <c r="X675">
        <v>15</v>
      </c>
      <c r="Y675" t="s">
        <v>53</v>
      </c>
      <c r="Z675" t="s">
        <v>66</v>
      </c>
      <c r="AA675" s="1">
        <v>0</v>
      </c>
      <c r="AB675" s="1">
        <v>0</v>
      </c>
      <c r="AC675" t="s">
        <v>225</v>
      </c>
      <c r="AD675" s="1">
        <v>0</v>
      </c>
      <c r="AE675" s="1">
        <v>0</v>
      </c>
      <c r="AF675" s="1">
        <v>4.81E-3</v>
      </c>
      <c r="AG675" s="1">
        <v>0</v>
      </c>
      <c r="AH675">
        <v>0</v>
      </c>
      <c r="AI675" s="1">
        <v>0</v>
      </c>
      <c r="AJ675" s="1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8">
        <f t="shared" si="40"/>
        <v>0</v>
      </c>
      <c r="AQ675" s="9">
        <f t="shared" si="41"/>
        <v>0</v>
      </c>
      <c r="AR675" s="3">
        <f t="shared" si="42"/>
        <v>0</v>
      </c>
      <c r="AS675" s="10">
        <f t="shared" si="43"/>
        <v>0</v>
      </c>
    </row>
    <row r="676" spans="1:45" x14ac:dyDescent="0.25">
      <c r="A676">
        <v>1</v>
      </c>
      <c r="B676" s="7">
        <v>43952</v>
      </c>
      <c r="C676" s="7">
        <v>44348</v>
      </c>
      <c r="D676">
        <v>150</v>
      </c>
      <c r="E676" s="7">
        <v>44256</v>
      </c>
      <c r="F676" s="13">
        <v>0</v>
      </c>
      <c r="G676" s="1">
        <v>0</v>
      </c>
      <c r="H676">
        <v>1.719E-2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t="s">
        <v>249</v>
      </c>
      <c r="W676" s="11" t="s">
        <v>65</v>
      </c>
      <c r="X676">
        <v>15</v>
      </c>
      <c r="Y676" t="s">
        <v>53</v>
      </c>
      <c r="Z676" t="s">
        <v>66</v>
      </c>
      <c r="AA676" s="1">
        <v>0</v>
      </c>
      <c r="AB676" s="1">
        <v>0</v>
      </c>
      <c r="AC676" t="s">
        <v>225</v>
      </c>
      <c r="AD676" s="1">
        <v>0</v>
      </c>
      <c r="AE676" s="1">
        <v>0</v>
      </c>
      <c r="AF676" s="1">
        <v>4.81E-3</v>
      </c>
      <c r="AG676" s="1">
        <v>0</v>
      </c>
      <c r="AH676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8">
        <f t="shared" si="40"/>
        <v>0</v>
      </c>
      <c r="AQ676" s="9">
        <f t="shared" si="41"/>
        <v>0</v>
      </c>
      <c r="AR676" s="3">
        <f t="shared" si="42"/>
        <v>0</v>
      </c>
      <c r="AS676" s="10">
        <f t="shared" si="43"/>
        <v>0</v>
      </c>
    </row>
    <row r="677" spans="1:45" x14ac:dyDescent="0.25">
      <c r="A677">
        <v>1</v>
      </c>
      <c r="B677" s="7">
        <v>43952</v>
      </c>
      <c r="C677" s="7">
        <v>44348</v>
      </c>
      <c r="D677">
        <v>150</v>
      </c>
      <c r="E677" s="7">
        <v>44287</v>
      </c>
      <c r="F677" s="13">
        <v>0</v>
      </c>
      <c r="G677" s="1">
        <v>0</v>
      </c>
      <c r="H677">
        <v>1.719E-2</v>
      </c>
      <c r="I677" s="1">
        <v>0</v>
      </c>
      <c r="J677" s="1">
        <v>-0.01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-4706147.8499999996</v>
      </c>
      <c r="S677" s="1">
        <v>4706147.84</v>
      </c>
      <c r="T677" s="1">
        <v>0</v>
      </c>
      <c r="U677" s="1">
        <v>0</v>
      </c>
      <c r="V677" t="s">
        <v>249</v>
      </c>
      <c r="W677" s="11" t="s">
        <v>65</v>
      </c>
      <c r="X677">
        <v>15</v>
      </c>
      <c r="Y677" t="s">
        <v>53</v>
      </c>
      <c r="Z677" t="s">
        <v>66</v>
      </c>
      <c r="AA677" s="1">
        <v>0</v>
      </c>
      <c r="AB677" s="1">
        <v>0</v>
      </c>
      <c r="AC677" t="s">
        <v>225</v>
      </c>
      <c r="AD677" s="1">
        <v>0</v>
      </c>
      <c r="AE677" s="1">
        <v>-0.03</v>
      </c>
      <c r="AF677" s="1">
        <v>4.81E-3</v>
      </c>
      <c r="AG677" s="1">
        <v>0</v>
      </c>
      <c r="AH677">
        <v>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8">
        <f t="shared" si="40"/>
        <v>0</v>
      </c>
      <c r="AQ677" s="9">
        <f t="shared" si="41"/>
        <v>0</v>
      </c>
      <c r="AR677" s="3">
        <f t="shared" si="42"/>
        <v>-0.04</v>
      </c>
      <c r="AS677" s="10">
        <f t="shared" si="43"/>
        <v>0</v>
      </c>
    </row>
    <row r="678" spans="1:45" x14ac:dyDescent="0.25">
      <c r="A678">
        <v>1</v>
      </c>
      <c r="B678" s="7">
        <v>43952</v>
      </c>
      <c r="C678" s="7">
        <v>44348</v>
      </c>
      <c r="D678">
        <v>150</v>
      </c>
      <c r="E678" s="7">
        <v>44317</v>
      </c>
      <c r="F678" s="13">
        <v>0</v>
      </c>
      <c r="G678" s="1">
        <v>0</v>
      </c>
      <c r="H678">
        <v>1.719E-2</v>
      </c>
      <c r="I678" s="1">
        <v>0</v>
      </c>
      <c r="J678" s="1">
        <v>-0.01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t="s">
        <v>249</v>
      </c>
      <c r="W678" s="11" t="s">
        <v>65</v>
      </c>
      <c r="X678">
        <v>15</v>
      </c>
      <c r="Y678" t="s">
        <v>53</v>
      </c>
      <c r="Z678" t="s">
        <v>66</v>
      </c>
      <c r="AA678" s="1">
        <v>0</v>
      </c>
      <c r="AB678" s="1">
        <v>0</v>
      </c>
      <c r="AC678" t="s">
        <v>225</v>
      </c>
      <c r="AD678" s="1">
        <v>0</v>
      </c>
      <c r="AE678" s="1">
        <v>-0.03</v>
      </c>
      <c r="AF678" s="1">
        <v>4.81E-3</v>
      </c>
      <c r="AG678" s="1">
        <v>0</v>
      </c>
      <c r="AH678">
        <v>0</v>
      </c>
      <c r="AI678" s="1">
        <v>0</v>
      </c>
      <c r="AJ678" s="1">
        <v>0</v>
      </c>
      <c r="AK678" s="1">
        <v>0</v>
      </c>
      <c r="AL678" s="1">
        <v>0</v>
      </c>
      <c r="AM678" s="1">
        <v>0</v>
      </c>
      <c r="AN678" s="1">
        <v>0</v>
      </c>
      <c r="AO678" s="1">
        <v>0</v>
      </c>
      <c r="AP678" s="8">
        <f t="shared" si="40"/>
        <v>0</v>
      </c>
      <c r="AQ678" s="9">
        <f t="shared" si="41"/>
        <v>0</v>
      </c>
      <c r="AR678" s="3">
        <f t="shared" si="42"/>
        <v>-0.04</v>
      </c>
      <c r="AS678" s="10">
        <f t="shared" si="43"/>
        <v>0</v>
      </c>
    </row>
    <row r="679" spans="1:45" x14ac:dyDescent="0.25">
      <c r="A679">
        <v>1</v>
      </c>
      <c r="B679" s="7">
        <v>43952</v>
      </c>
      <c r="C679" s="7">
        <v>44348</v>
      </c>
      <c r="D679">
        <v>150</v>
      </c>
      <c r="E679" s="7">
        <v>44348</v>
      </c>
      <c r="F679" s="13">
        <v>0</v>
      </c>
      <c r="G679" s="1">
        <v>0</v>
      </c>
      <c r="H679">
        <v>1.719E-2</v>
      </c>
      <c r="I679" s="1">
        <v>0</v>
      </c>
      <c r="J679" s="1">
        <v>-0.01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t="s">
        <v>249</v>
      </c>
      <c r="W679" s="11" t="s">
        <v>65</v>
      </c>
      <c r="X679">
        <v>15</v>
      </c>
      <c r="Y679" t="s">
        <v>53</v>
      </c>
      <c r="Z679" t="s">
        <v>66</v>
      </c>
      <c r="AA679" s="1">
        <v>0</v>
      </c>
      <c r="AB679" s="1">
        <v>0</v>
      </c>
      <c r="AC679" t="s">
        <v>225</v>
      </c>
      <c r="AD679" s="1">
        <v>0</v>
      </c>
      <c r="AE679" s="1">
        <v>-0.03</v>
      </c>
      <c r="AF679" s="1">
        <v>4.81E-3</v>
      </c>
      <c r="AG679" s="1">
        <v>0</v>
      </c>
      <c r="AH679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0</v>
      </c>
      <c r="AN679" s="1">
        <v>0</v>
      </c>
      <c r="AO679" s="1">
        <v>0</v>
      </c>
      <c r="AP679" s="8">
        <f t="shared" si="40"/>
        <v>0</v>
      </c>
      <c r="AQ679" s="9">
        <f t="shared" si="41"/>
        <v>0</v>
      </c>
      <c r="AR679" s="3">
        <f t="shared" si="42"/>
        <v>-0.04</v>
      </c>
      <c r="AS679" s="10">
        <f t="shared" si="43"/>
        <v>0</v>
      </c>
    </row>
    <row r="680" spans="1:45" x14ac:dyDescent="0.25">
      <c r="A680">
        <v>1</v>
      </c>
      <c r="B680" s="7">
        <v>43952</v>
      </c>
      <c r="C680" s="7">
        <v>44348</v>
      </c>
      <c r="D680">
        <v>200223</v>
      </c>
      <c r="E680" s="7">
        <v>44197</v>
      </c>
      <c r="F680" s="13">
        <v>35387529.689999998</v>
      </c>
      <c r="G680" s="1">
        <v>35387529.689999998</v>
      </c>
      <c r="H680">
        <v>1.719E-2</v>
      </c>
      <c r="I680" s="1">
        <v>50692.639999999999</v>
      </c>
      <c r="J680" s="1">
        <v>4613021.99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t="s">
        <v>250</v>
      </c>
      <c r="W680" s="11" t="s">
        <v>65</v>
      </c>
      <c r="X680">
        <v>15</v>
      </c>
      <c r="Y680" t="s">
        <v>53</v>
      </c>
      <c r="Z680" t="s">
        <v>66</v>
      </c>
      <c r="AA680" s="1">
        <v>0</v>
      </c>
      <c r="AB680" s="1">
        <v>0</v>
      </c>
      <c r="AC680" t="s">
        <v>225</v>
      </c>
      <c r="AD680" s="1">
        <v>14184.5</v>
      </c>
      <c r="AE680" s="1">
        <v>921949.05</v>
      </c>
      <c r="AF680" s="1">
        <v>4.81E-3</v>
      </c>
      <c r="AG680" s="1">
        <v>35387529.689999998</v>
      </c>
      <c r="AH680">
        <v>0</v>
      </c>
      <c r="AI680" s="1">
        <v>0</v>
      </c>
      <c r="AJ680" s="1">
        <v>0</v>
      </c>
      <c r="AK680" s="1">
        <v>0</v>
      </c>
      <c r="AL680" s="1">
        <v>0</v>
      </c>
      <c r="AM680" s="1">
        <v>0</v>
      </c>
      <c r="AN680" s="1">
        <v>14184.5</v>
      </c>
      <c r="AO680" s="1">
        <v>50692.639999999999</v>
      </c>
      <c r="AP680" s="8">
        <f t="shared" si="40"/>
        <v>50692.639999999999</v>
      </c>
      <c r="AQ680" s="9">
        <f t="shared" si="41"/>
        <v>14184.5</v>
      </c>
      <c r="AR680" s="3">
        <f t="shared" si="42"/>
        <v>5534971.04</v>
      </c>
      <c r="AS680" s="10">
        <f t="shared" si="43"/>
        <v>64877.14</v>
      </c>
    </row>
    <row r="681" spans="1:45" x14ac:dyDescent="0.25">
      <c r="A681">
        <v>1</v>
      </c>
      <c r="B681" s="7">
        <v>43952</v>
      </c>
      <c r="C681" s="7">
        <v>44348</v>
      </c>
      <c r="D681">
        <v>200223</v>
      </c>
      <c r="E681" s="7">
        <v>44228</v>
      </c>
      <c r="F681" s="13">
        <v>35428941.93</v>
      </c>
      <c r="G681" s="1">
        <v>35428941.93</v>
      </c>
      <c r="H681">
        <v>1.719E-2</v>
      </c>
      <c r="I681" s="1">
        <v>50751.96</v>
      </c>
      <c r="J681" s="1">
        <v>4663773.95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t="s">
        <v>250</v>
      </c>
      <c r="W681" s="11" t="s">
        <v>65</v>
      </c>
      <c r="X681">
        <v>15</v>
      </c>
      <c r="Y681" t="s">
        <v>53</v>
      </c>
      <c r="Z681" t="s">
        <v>66</v>
      </c>
      <c r="AA681" s="1">
        <v>0</v>
      </c>
      <c r="AB681" s="1">
        <v>0</v>
      </c>
      <c r="AC681" t="s">
        <v>225</v>
      </c>
      <c r="AD681" s="1">
        <v>14201.1</v>
      </c>
      <c r="AE681" s="1">
        <v>936150.15</v>
      </c>
      <c r="AF681" s="1">
        <v>4.81E-3</v>
      </c>
      <c r="AG681" s="1">
        <v>35428941.93</v>
      </c>
      <c r="AH68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14201.1</v>
      </c>
      <c r="AO681" s="1">
        <v>50751.96</v>
      </c>
      <c r="AP681" s="8">
        <f t="shared" si="40"/>
        <v>50751.96</v>
      </c>
      <c r="AQ681" s="9">
        <f t="shared" si="41"/>
        <v>14201.1</v>
      </c>
      <c r="AR681" s="3">
        <f t="shared" si="42"/>
        <v>5599924.1000000006</v>
      </c>
      <c r="AS681" s="10">
        <f t="shared" si="43"/>
        <v>64953.06</v>
      </c>
    </row>
    <row r="682" spans="1:45" x14ac:dyDescent="0.25">
      <c r="A682">
        <v>1</v>
      </c>
      <c r="B682" s="7">
        <v>43952</v>
      </c>
      <c r="C682" s="7">
        <v>44348</v>
      </c>
      <c r="D682">
        <v>200223</v>
      </c>
      <c r="E682" s="7">
        <v>44256</v>
      </c>
      <c r="F682" s="13">
        <v>35767861.390000001</v>
      </c>
      <c r="G682" s="1">
        <v>35767861.390000001</v>
      </c>
      <c r="H682">
        <v>1.719E-2</v>
      </c>
      <c r="I682" s="1">
        <v>51237.46</v>
      </c>
      <c r="J682" s="1">
        <v>4706147.8099999996</v>
      </c>
      <c r="K682" s="1">
        <v>0</v>
      </c>
      <c r="L682" s="1">
        <v>-4453.29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t="s">
        <v>250</v>
      </c>
      <c r="W682" s="11" t="s">
        <v>65</v>
      </c>
      <c r="X682">
        <v>15</v>
      </c>
      <c r="Y682" t="s">
        <v>53</v>
      </c>
      <c r="Z682" t="s">
        <v>66</v>
      </c>
      <c r="AA682" s="1">
        <v>0</v>
      </c>
      <c r="AB682" s="1">
        <v>-8863.6</v>
      </c>
      <c r="AC682" t="s">
        <v>225</v>
      </c>
      <c r="AD682" s="1">
        <v>14336.95</v>
      </c>
      <c r="AE682" s="1">
        <v>946033.81</v>
      </c>
      <c r="AF682" s="1">
        <v>4.81E-3</v>
      </c>
      <c r="AG682" s="1">
        <v>35767861.390000001</v>
      </c>
      <c r="AH682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0</v>
      </c>
      <c r="AN682" s="1">
        <v>14336.95</v>
      </c>
      <c r="AO682" s="1">
        <v>51237.46</v>
      </c>
      <c r="AP682" s="8">
        <f t="shared" si="40"/>
        <v>51237.46</v>
      </c>
      <c r="AQ682" s="9">
        <f t="shared" si="41"/>
        <v>14336.95</v>
      </c>
      <c r="AR682" s="3">
        <f t="shared" si="42"/>
        <v>5652181.6199999992</v>
      </c>
      <c r="AS682" s="10">
        <f t="shared" si="43"/>
        <v>65574.41</v>
      </c>
    </row>
    <row r="683" spans="1:45" x14ac:dyDescent="0.25">
      <c r="A683">
        <v>1</v>
      </c>
      <c r="B683" s="7">
        <v>43952</v>
      </c>
      <c r="C683" s="7">
        <v>44348</v>
      </c>
      <c r="D683">
        <v>200223</v>
      </c>
      <c r="E683" s="7">
        <v>44287</v>
      </c>
      <c r="F683" s="13">
        <v>35687736.710000001</v>
      </c>
      <c r="G683" s="1">
        <v>35687736.710000001</v>
      </c>
      <c r="H683">
        <v>1.719E-2</v>
      </c>
      <c r="I683" s="1">
        <v>51122.68</v>
      </c>
      <c r="J683" s="1">
        <v>1010448.37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-4706147.84</v>
      </c>
      <c r="S683" s="1">
        <v>959325.72</v>
      </c>
      <c r="T683" s="1">
        <v>0</v>
      </c>
      <c r="U683" s="1">
        <v>0</v>
      </c>
      <c r="V683" t="s">
        <v>250</v>
      </c>
      <c r="W683" s="11" t="s">
        <v>65</v>
      </c>
      <c r="X683">
        <v>15</v>
      </c>
      <c r="Y683" t="s">
        <v>53</v>
      </c>
      <c r="Z683" t="s">
        <v>66</v>
      </c>
      <c r="AA683" s="1">
        <v>0</v>
      </c>
      <c r="AB683" s="1">
        <v>0</v>
      </c>
      <c r="AC683" t="s">
        <v>225</v>
      </c>
      <c r="AD683" s="1">
        <v>14304.83</v>
      </c>
      <c r="AE683" s="1">
        <v>207149.31</v>
      </c>
      <c r="AF683" s="1">
        <v>4.81E-3</v>
      </c>
      <c r="AG683" s="1">
        <v>35687736.710000001</v>
      </c>
      <c r="AH683">
        <v>0</v>
      </c>
      <c r="AI683" s="1">
        <v>0</v>
      </c>
      <c r="AJ683" s="1">
        <v>0</v>
      </c>
      <c r="AK683" s="1">
        <v>0</v>
      </c>
      <c r="AL683" s="1">
        <v>0</v>
      </c>
      <c r="AM683" s="1">
        <v>0</v>
      </c>
      <c r="AN683" s="1">
        <v>14304.83</v>
      </c>
      <c r="AO683" s="1">
        <v>51122.68</v>
      </c>
      <c r="AP683" s="8">
        <f t="shared" si="40"/>
        <v>51122.68</v>
      </c>
      <c r="AQ683" s="9">
        <f t="shared" si="41"/>
        <v>14304.83</v>
      </c>
      <c r="AR683" s="3">
        <f t="shared" si="42"/>
        <v>1217597.68</v>
      </c>
      <c r="AS683" s="10">
        <f t="shared" si="43"/>
        <v>65427.51</v>
      </c>
    </row>
    <row r="684" spans="1:45" x14ac:dyDescent="0.25">
      <c r="A684">
        <v>1</v>
      </c>
      <c r="B684" s="7">
        <v>43952</v>
      </c>
      <c r="C684" s="7">
        <v>44348</v>
      </c>
      <c r="D684">
        <v>200223</v>
      </c>
      <c r="E684" s="7">
        <v>44317</v>
      </c>
      <c r="F684" s="13">
        <v>7613000.6900000004</v>
      </c>
      <c r="G684" s="1">
        <v>7613000.6900000004</v>
      </c>
      <c r="H684">
        <v>1.719E-2</v>
      </c>
      <c r="I684" s="1">
        <v>10905.62</v>
      </c>
      <c r="J684" s="1">
        <v>1021353.99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t="s">
        <v>250</v>
      </c>
      <c r="W684" s="11" t="s">
        <v>65</v>
      </c>
      <c r="X684">
        <v>15</v>
      </c>
      <c r="Y684" t="s">
        <v>53</v>
      </c>
      <c r="Z684" t="s">
        <v>66</v>
      </c>
      <c r="AA684" s="1">
        <v>0</v>
      </c>
      <c r="AB684" s="1">
        <v>0</v>
      </c>
      <c r="AC684" t="s">
        <v>225</v>
      </c>
      <c r="AD684" s="1">
        <v>3051.54</v>
      </c>
      <c r="AE684" s="1">
        <v>210200.85</v>
      </c>
      <c r="AF684" s="1">
        <v>4.81E-3</v>
      </c>
      <c r="AG684" s="1">
        <v>7613000.6900000004</v>
      </c>
      <c r="AH684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3051.54</v>
      </c>
      <c r="AO684" s="1">
        <v>10905.62</v>
      </c>
      <c r="AP684" s="8">
        <f t="shared" si="40"/>
        <v>10905.62</v>
      </c>
      <c r="AQ684" s="9">
        <f t="shared" si="41"/>
        <v>3051.54</v>
      </c>
      <c r="AR684" s="3">
        <f t="shared" si="42"/>
        <v>1231554.8400000001</v>
      </c>
      <c r="AS684" s="10">
        <f t="shared" si="43"/>
        <v>13957.16</v>
      </c>
    </row>
    <row r="685" spans="1:45" x14ac:dyDescent="0.25">
      <c r="A685">
        <v>1</v>
      </c>
      <c r="B685" s="7">
        <v>43952</v>
      </c>
      <c r="C685" s="7">
        <v>44348</v>
      </c>
      <c r="D685">
        <v>200223</v>
      </c>
      <c r="E685" s="7">
        <v>44348</v>
      </c>
      <c r="F685" s="13">
        <v>7617107.1699999999</v>
      </c>
      <c r="G685" s="1">
        <v>7617107.1699999999</v>
      </c>
      <c r="H685">
        <v>1.719E-2</v>
      </c>
      <c r="I685" s="1">
        <v>10911.51</v>
      </c>
      <c r="J685" s="1">
        <v>1032265.5</v>
      </c>
      <c r="K685" s="1">
        <v>0</v>
      </c>
      <c r="L685" s="1">
        <v>-11219.17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t="s">
        <v>250</v>
      </c>
      <c r="W685" s="11" t="s">
        <v>65</v>
      </c>
      <c r="X685">
        <v>15</v>
      </c>
      <c r="Y685" t="s">
        <v>53</v>
      </c>
      <c r="Z685" t="s">
        <v>66</v>
      </c>
      <c r="AA685" s="1">
        <v>0</v>
      </c>
      <c r="AB685" s="1">
        <v>0</v>
      </c>
      <c r="AC685" t="s">
        <v>225</v>
      </c>
      <c r="AD685" s="1">
        <v>3053.19</v>
      </c>
      <c r="AE685" s="1">
        <v>202034.87</v>
      </c>
      <c r="AF685" s="1">
        <v>4.81E-3</v>
      </c>
      <c r="AG685" s="1">
        <v>7617107.1699999999</v>
      </c>
      <c r="AH685">
        <v>0</v>
      </c>
      <c r="AI685" s="1">
        <v>0</v>
      </c>
      <c r="AJ685" s="1">
        <v>0</v>
      </c>
      <c r="AK685" s="1">
        <v>0</v>
      </c>
      <c r="AL685" s="1">
        <v>0</v>
      </c>
      <c r="AM685" s="1">
        <v>0</v>
      </c>
      <c r="AN685" s="1">
        <v>3053.19</v>
      </c>
      <c r="AO685" s="1">
        <v>10911.51</v>
      </c>
      <c r="AP685" s="8">
        <f t="shared" si="40"/>
        <v>10911.51</v>
      </c>
      <c r="AQ685" s="9">
        <f t="shared" si="41"/>
        <v>3053.19</v>
      </c>
      <c r="AR685" s="3">
        <f t="shared" si="42"/>
        <v>1234300.3700000001</v>
      </c>
      <c r="AS685" s="10">
        <f t="shared" si="43"/>
        <v>13964.7</v>
      </c>
    </row>
    <row r="686" spans="1:45" x14ac:dyDescent="0.25">
      <c r="A686">
        <v>1</v>
      </c>
      <c r="B686" s="7">
        <v>43952</v>
      </c>
      <c r="C686" s="7">
        <v>44348</v>
      </c>
      <c r="D686">
        <v>200269</v>
      </c>
      <c r="E686" s="7">
        <v>44197</v>
      </c>
      <c r="F686" s="13">
        <v>2612518.6</v>
      </c>
      <c r="G686" s="1">
        <v>2612518.6</v>
      </c>
      <c r="H686">
        <v>1.719E-2</v>
      </c>
      <c r="I686" s="1">
        <v>3742.43</v>
      </c>
      <c r="J686" s="1">
        <v>236099.87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t="s">
        <v>251</v>
      </c>
      <c r="W686" s="11" t="s">
        <v>65</v>
      </c>
      <c r="X686">
        <v>15</v>
      </c>
      <c r="Y686" t="s">
        <v>53</v>
      </c>
      <c r="Z686" t="s">
        <v>66</v>
      </c>
      <c r="AA686" s="1">
        <v>0</v>
      </c>
      <c r="AB686" s="1">
        <v>0</v>
      </c>
      <c r="AC686" t="s">
        <v>225</v>
      </c>
      <c r="AD686" s="1">
        <v>1047.18</v>
      </c>
      <c r="AE686" s="1">
        <v>66040.62</v>
      </c>
      <c r="AF686" s="1">
        <v>4.81E-3</v>
      </c>
      <c r="AG686" s="1">
        <v>2612518.6</v>
      </c>
      <c r="AH686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0</v>
      </c>
      <c r="AN686" s="1">
        <v>1047.18</v>
      </c>
      <c r="AO686" s="1">
        <v>3742.4300000000003</v>
      </c>
      <c r="AP686" s="8">
        <f t="shared" si="40"/>
        <v>3742.43</v>
      </c>
      <c r="AQ686" s="9">
        <f t="shared" si="41"/>
        <v>1047.18</v>
      </c>
      <c r="AR686" s="3">
        <f t="shared" si="42"/>
        <v>302140.49</v>
      </c>
      <c r="AS686" s="10">
        <f t="shared" si="43"/>
        <v>4789.6099999999997</v>
      </c>
    </row>
    <row r="687" spans="1:45" x14ac:dyDescent="0.25">
      <c r="A687">
        <v>1</v>
      </c>
      <c r="B687" s="7">
        <v>43952</v>
      </c>
      <c r="C687" s="7">
        <v>44348</v>
      </c>
      <c r="D687">
        <v>200269</v>
      </c>
      <c r="E687" s="7">
        <v>44228</v>
      </c>
      <c r="F687" s="13">
        <v>2612518.6</v>
      </c>
      <c r="G687" s="1">
        <v>2612518.6</v>
      </c>
      <c r="H687">
        <v>1.719E-2</v>
      </c>
      <c r="I687" s="1">
        <v>3742.43</v>
      </c>
      <c r="J687" s="1">
        <v>239842.3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t="s">
        <v>251</v>
      </c>
      <c r="W687" s="11" t="s">
        <v>65</v>
      </c>
      <c r="X687">
        <v>15</v>
      </c>
      <c r="Y687" t="s">
        <v>53</v>
      </c>
      <c r="Z687" t="s">
        <v>66</v>
      </c>
      <c r="AA687" s="1">
        <v>0</v>
      </c>
      <c r="AB687" s="1">
        <v>0</v>
      </c>
      <c r="AC687" t="s">
        <v>225</v>
      </c>
      <c r="AD687" s="1">
        <v>1047.18</v>
      </c>
      <c r="AE687" s="1">
        <v>67087.8</v>
      </c>
      <c r="AF687" s="1">
        <v>4.81E-3</v>
      </c>
      <c r="AG687" s="1">
        <v>2612518.6</v>
      </c>
      <c r="AH687">
        <v>0</v>
      </c>
      <c r="AI687" s="1">
        <v>0</v>
      </c>
      <c r="AJ687" s="1">
        <v>0</v>
      </c>
      <c r="AK687" s="1">
        <v>0</v>
      </c>
      <c r="AL687" s="1">
        <v>0</v>
      </c>
      <c r="AM687" s="1">
        <v>0</v>
      </c>
      <c r="AN687" s="1">
        <v>1047.18</v>
      </c>
      <c r="AO687" s="1">
        <v>3742.4300000000003</v>
      </c>
      <c r="AP687" s="8">
        <f t="shared" si="40"/>
        <v>3742.43</v>
      </c>
      <c r="AQ687" s="9">
        <f t="shared" si="41"/>
        <v>1047.18</v>
      </c>
      <c r="AR687" s="3">
        <f t="shared" si="42"/>
        <v>306930.09999999998</v>
      </c>
      <c r="AS687" s="10">
        <f t="shared" si="43"/>
        <v>4789.6099999999997</v>
      </c>
    </row>
    <row r="688" spans="1:45" x14ac:dyDescent="0.25">
      <c r="A688">
        <v>1</v>
      </c>
      <c r="B688" s="7">
        <v>43952</v>
      </c>
      <c r="C688" s="7">
        <v>44348</v>
      </c>
      <c r="D688">
        <v>200269</v>
      </c>
      <c r="E688" s="7">
        <v>44256</v>
      </c>
      <c r="F688" s="13">
        <v>2612518.6</v>
      </c>
      <c r="G688" s="1">
        <v>2612518.6</v>
      </c>
      <c r="H688">
        <v>1.719E-2</v>
      </c>
      <c r="I688" s="1">
        <v>3742.43</v>
      </c>
      <c r="J688" s="1">
        <v>243584.73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t="s">
        <v>251</v>
      </c>
      <c r="W688" s="11" t="s">
        <v>65</v>
      </c>
      <c r="X688">
        <v>15</v>
      </c>
      <c r="Y688" t="s">
        <v>53</v>
      </c>
      <c r="Z688" t="s">
        <v>66</v>
      </c>
      <c r="AA688" s="1">
        <v>0</v>
      </c>
      <c r="AB688" s="1">
        <v>0</v>
      </c>
      <c r="AC688" t="s">
        <v>225</v>
      </c>
      <c r="AD688" s="1">
        <v>1047.18</v>
      </c>
      <c r="AE688" s="1">
        <v>68134.98</v>
      </c>
      <c r="AF688" s="1">
        <v>4.81E-3</v>
      </c>
      <c r="AG688" s="1">
        <v>2612518.6</v>
      </c>
      <c r="AH688">
        <v>0</v>
      </c>
      <c r="AI688" s="1">
        <v>0</v>
      </c>
      <c r="AJ688" s="1">
        <v>0</v>
      </c>
      <c r="AK688" s="1">
        <v>0</v>
      </c>
      <c r="AL688" s="1">
        <v>0</v>
      </c>
      <c r="AM688" s="1">
        <v>0</v>
      </c>
      <c r="AN688" s="1">
        <v>1047.18</v>
      </c>
      <c r="AO688" s="1">
        <v>3742.4300000000003</v>
      </c>
      <c r="AP688" s="8">
        <f t="shared" si="40"/>
        <v>3742.43</v>
      </c>
      <c r="AQ688" s="9">
        <f t="shared" si="41"/>
        <v>1047.18</v>
      </c>
      <c r="AR688" s="3">
        <f t="shared" si="42"/>
        <v>311719.71000000002</v>
      </c>
      <c r="AS688" s="10">
        <f t="shared" si="43"/>
        <v>4789.6099999999997</v>
      </c>
    </row>
    <row r="689" spans="1:45" x14ac:dyDescent="0.25">
      <c r="A689">
        <v>1</v>
      </c>
      <c r="B689" s="7">
        <v>43952</v>
      </c>
      <c r="C689" s="7">
        <v>44348</v>
      </c>
      <c r="D689">
        <v>200269</v>
      </c>
      <c r="E689" s="7">
        <v>44287</v>
      </c>
      <c r="F689" s="13">
        <v>2612518.6</v>
      </c>
      <c r="G689" s="1">
        <v>2612518.6</v>
      </c>
      <c r="H689">
        <v>1.719E-2</v>
      </c>
      <c r="I689" s="1">
        <v>3742.43</v>
      </c>
      <c r="J689" s="1">
        <v>247994.39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667.23</v>
      </c>
      <c r="T689" s="1">
        <v>0</v>
      </c>
      <c r="U689" s="1">
        <v>0</v>
      </c>
      <c r="V689" t="s">
        <v>251</v>
      </c>
      <c r="W689" s="11" t="s">
        <v>65</v>
      </c>
      <c r="X689">
        <v>15</v>
      </c>
      <c r="Y689" t="s">
        <v>53</v>
      </c>
      <c r="Z689" t="s">
        <v>66</v>
      </c>
      <c r="AA689" s="1">
        <v>0</v>
      </c>
      <c r="AB689" s="1">
        <v>0</v>
      </c>
      <c r="AC689" t="s">
        <v>225</v>
      </c>
      <c r="AD689" s="1">
        <v>1047.18</v>
      </c>
      <c r="AE689" s="1">
        <v>69316.289999999994</v>
      </c>
      <c r="AF689" s="1">
        <v>4.81E-3</v>
      </c>
      <c r="AG689" s="1">
        <v>2612518.6</v>
      </c>
      <c r="AH689">
        <v>0</v>
      </c>
      <c r="AI689" s="1">
        <v>0</v>
      </c>
      <c r="AJ689" s="1">
        <v>0</v>
      </c>
      <c r="AK689" s="1">
        <v>0</v>
      </c>
      <c r="AL689" s="1">
        <v>0</v>
      </c>
      <c r="AM689" s="1">
        <v>0</v>
      </c>
      <c r="AN689" s="1">
        <v>1047.18</v>
      </c>
      <c r="AO689" s="1">
        <v>3742.4300000000003</v>
      </c>
      <c r="AP689" s="8">
        <f t="shared" si="40"/>
        <v>3742.43</v>
      </c>
      <c r="AQ689" s="9">
        <f t="shared" si="41"/>
        <v>1047.18</v>
      </c>
      <c r="AR689" s="3">
        <f t="shared" si="42"/>
        <v>317310.68</v>
      </c>
      <c r="AS689" s="10">
        <f t="shared" si="43"/>
        <v>4789.6099999999997</v>
      </c>
    </row>
    <row r="690" spans="1:45" x14ac:dyDescent="0.25">
      <c r="A690">
        <v>1</v>
      </c>
      <c r="B690" s="7">
        <v>43952</v>
      </c>
      <c r="C690" s="7">
        <v>44348</v>
      </c>
      <c r="D690">
        <v>200269</v>
      </c>
      <c r="E690" s="7">
        <v>44317</v>
      </c>
      <c r="F690" s="13">
        <v>2685071.12</v>
      </c>
      <c r="G690" s="1">
        <v>2685071.12</v>
      </c>
      <c r="H690">
        <v>1.719E-2</v>
      </c>
      <c r="I690" s="1">
        <v>3846.36</v>
      </c>
      <c r="J690" s="1">
        <v>251840.75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t="s">
        <v>251</v>
      </c>
      <c r="W690" s="11" t="s">
        <v>65</v>
      </c>
      <c r="X690">
        <v>15</v>
      </c>
      <c r="Y690" t="s">
        <v>53</v>
      </c>
      <c r="Z690" t="s">
        <v>66</v>
      </c>
      <c r="AA690" s="1">
        <v>0</v>
      </c>
      <c r="AB690" s="1">
        <v>0</v>
      </c>
      <c r="AC690" t="s">
        <v>225</v>
      </c>
      <c r="AD690" s="1">
        <v>1076.27</v>
      </c>
      <c r="AE690" s="1">
        <v>70392.56</v>
      </c>
      <c r="AF690" s="1">
        <v>4.81E-3</v>
      </c>
      <c r="AG690" s="1">
        <v>2685071.12</v>
      </c>
      <c r="AH690">
        <v>0</v>
      </c>
      <c r="AI690" s="1">
        <v>0</v>
      </c>
      <c r="AJ690" s="1">
        <v>0</v>
      </c>
      <c r="AK690" s="1">
        <v>0</v>
      </c>
      <c r="AL690" s="1">
        <v>0</v>
      </c>
      <c r="AM690" s="1">
        <v>0</v>
      </c>
      <c r="AN690" s="1">
        <v>1076.27</v>
      </c>
      <c r="AO690" s="1">
        <v>3846.36</v>
      </c>
      <c r="AP690" s="8">
        <f t="shared" si="40"/>
        <v>3846.36</v>
      </c>
      <c r="AQ690" s="9">
        <f t="shared" si="41"/>
        <v>1076.27</v>
      </c>
      <c r="AR690" s="3">
        <f t="shared" si="42"/>
        <v>322233.31</v>
      </c>
      <c r="AS690" s="10">
        <f t="shared" si="43"/>
        <v>4922.63</v>
      </c>
    </row>
    <row r="691" spans="1:45" x14ac:dyDescent="0.25">
      <c r="A691">
        <v>1</v>
      </c>
      <c r="B691" s="7">
        <v>43952</v>
      </c>
      <c r="C691" s="7">
        <v>44348</v>
      </c>
      <c r="D691">
        <v>200269</v>
      </c>
      <c r="E691" s="7">
        <v>44348</v>
      </c>
      <c r="F691" s="13">
        <v>2845546.3</v>
      </c>
      <c r="G691" s="1">
        <v>2845546.3</v>
      </c>
      <c r="H691">
        <v>1.719E-2</v>
      </c>
      <c r="I691" s="1">
        <v>4076.25</v>
      </c>
      <c r="J691" s="1">
        <v>255917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t="s">
        <v>251</v>
      </c>
      <c r="W691" s="11" t="s">
        <v>65</v>
      </c>
      <c r="X691">
        <v>15</v>
      </c>
      <c r="Y691" t="s">
        <v>53</v>
      </c>
      <c r="Z691" t="s">
        <v>66</v>
      </c>
      <c r="AA691" s="1">
        <v>0</v>
      </c>
      <c r="AB691" s="1">
        <v>0</v>
      </c>
      <c r="AC691" t="s">
        <v>225</v>
      </c>
      <c r="AD691" s="1">
        <v>1140.5899999999999</v>
      </c>
      <c r="AE691" s="1">
        <v>71533.149999999994</v>
      </c>
      <c r="AF691" s="1">
        <v>4.81E-3</v>
      </c>
      <c r="AG691" s="1">
        <v>2845546.3</v>
      </c>
      <c r="AH69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0</v>
      </c>
      <c r="AN691" s="1">
        <v>1140.5899999999999</v>
      </c>
      <c r="AO691" s="1">
        <v>4076.25</v>
      </c>
      <c r="AP691" s="8">
        <f t="shared" si="40"/>
        <v>4076.25</v>
      </c>
      <c r="AQ691" s="9">
        <f t="shared" si="41"/>
        <v>1140.5899999999999</v>
      </c>
      <c r="AR691" s="3">
        <f t="shared" si="42"/>
        <v>327450.15000000002</v>
      </c>
      <c r="AS691" s="10">
        <f t="shared" si="43"/>
        <v>5216.84</v>
      </c>
    </row>
    <row r="692" spans="1:45" x14ac:dyDescent="0.25">
      <c r="A692">
        <v>1</v>
      </c>
      <c r="B692" s="7">
        <v>43952</v>
      </c>
      <c r="C692" s="7">
        <v>44348</v>
      </c>
      <c r="D692">
        <v>200315</v>
      </c>
      <c r="E692" s="7">
        <v>44197</v>
      </c>
      <c r="F692" s="13">
        <v>236046.19</v>
      </c>
      <c r="G692" s="1">
        <v>236046.19</v>
      </c>
      <c r="H692">
        <v>1.719E-2</v>
      </c>
      <c r="I692" s="1">
        <v>338.14</v>
      </c>
      <c r="J692" s="1">
        <v>15105739.25</v>
      </c>
      <c r="K692" s="1">
        <v>0</v>
      </c>
      <c r="L692" s="1">
        <v>-46946.32</v>
      </c>
      <c r="M692" s="1">
        <v>-338.14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t="s">
        <v>252</v>
      </c>
      <c r="W692" s="11" t="s">
        <v>65</v>
      </c>
      <c r="X692">
        <v>15</v>
      </c>
      <c r="Y692" t="s">
        <v>53</v>
      </c>
      <c r="Z692" t="s">
        <v>66</v>
      </c>
      <c r="AA692" s="1">
        <v>0</v>
      </c>
      <c r="AB692" s="1">
        <v>0</v>
      </c>
      <c r="AC692" t="s">
        <v>225</v>
      </c>
      <c r="AD692" s="1">
        <v>94.62</v>
      </c>
      <c r="AE692" s="1">
        <v>1904339.74</v>
      </c>
      <c r="AF692" s="1">
        <v>4.81E-3</v>
      </c>
      <c r="AG692" s="1">
        <v>236046.19</v>
      </c>
      <c r="AH692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0</v>
      </c>
      <c r="AN692" s="1">
        <v>94.62</v>
      </c>
      <c r="AO692" s="1">
        <v>0</v>
      </c>
      <c r="AP692" s="8">
        <f t="shared" si="40"/>
        <v>0</v>
      </c>
      <c r="AQ692" s="9">
        <f t="shared" si="41"/>
        <v>94.62</v>
      </c>
      <c r="AR692" s="3">
        <f t="shared" si="42"/>
        <v>17010078.989999998</v>
      </c>
      <c r="AS692" s="10">
        <f t="shared" si="43"/>
        <v>94.62</v>
      </c>
    </row>
    <row r="693" spans="1:45" x14ac:dyDescent="0.25">
      <c r="A693">
        <v>1</v>
      </c>
      <c r="B693" s="7">
        <v>43952</v>
      </c>
      <c r="C693" s="7">
        <v>44348</v>
      </c>
      <c r="D693">
        <v>200315</v>
      </c>
      <c r="E693" s="7">
        <v>44228</v>
      </c>
      <c r="F693" s="13">
        <v>264664.40000000002</v>
      </c>
      <c r="G693" s="1">
        <v>264664.40000000002</v>
      </c>
      <c r="H693">
        <v>1.719E-2</v>
      </c>
      <c r="I693" s="1">
        <v>379.13</v>
      </c>
      <c r="J693" s="1">
        <v>15105739.25</v>
      </c>
      <c r="K693" s="1">
        <v>0</v>
      </c>
      <c r="L693" s="1">
        <v>430.14</v>
      </c>
      <c r="M693" s="1">
        <v>-379.13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t="s">
        <v>252</v>
      </c>
      <c r="W693" s="11" t="s">
        <v>65</v>
      </c>
      <c r="X693">
        <v>15</v>
      </c>
      <c r="Y693" t="s">
        <v>53</v>
      </c>
      <c r="Z693" t="s">
        <v>66</v>
      </c>
      <c r="AA693" s="1">
        <v>0</v>
      </c>
      <c r="AB693" s="1">
        <v>0</v>
      </c>
      <c r="AC693" t="s">
        <v>225</v>
      </c>
      <c r="AD693" s="1">
        <v>106.09</v>
      </c>
      <c r="AE693" s="1">
        <v>1904875.97</v>
      </c>
      <c r="AF693" s="1">
        <v>4.81E-3</v>
      </c>
      <c r="AG693" s="1">
        <v>264664.40000000002</v>
      </c>
      <c r="AH693">
        <v>0</v>
      </c>
      <c r="AI693" s="1">
        <v>0</v>
      </c>
      <c r="AJ693" s="1">
        <v>0</v>
      </c>
      <c r="AK693" s="1">
        <v>0</v>
      </c>
      <c r="AL693" s="1">
        <v>0</v>
      </c>
      <c r="AM693" s="1">
        <v>0</v>
      </c>
      <c r="AN693" s="1">
        <v>106.09</v>
      </c>
      <c r="AO693" s="1">
        <v>0</v>
      </c>
      <c r="AP693" s="8">
        <f t="shared" si="40"/>
        <v>0</v>
      </c>
      <c r="AQ693" s="9">
        <f t="shared" si="41"/>
        <v>106.09</v>
      </c>
      <c r="AR693" s="3">
        <f t="shared" si="42"/>
        <v>17010615.219999999</v>
      </c>
      <c r="AS693" s="10">
        <f t="shared" si="43"/>
        <v>106.09</v>
      </c>
    </row>
    <row r="694" spans="1:45" x14ac:dyDescent="0.25">
      <c r="A694">
        <v>1</v>
      </c>
      <c r="B694" s="7">
        <v>43952</v>
      </c>
      <c r="C694" s="7">
        <v>44348</v>
      </c>
      <c r="D694">
        <v>200315</v>
      </c>
      <c r="E694" s="7">
        <v>44256</v>
      </c>
      <c r="F694" s="13">
        <v>314690.75</v>
      </c>
      <c r="G694" s="1">
        <v>314690.75</v>
      </c>
      <c r="H694">
        <v>1.719E-2</v>
      </c>
      <c r="I694" s="1">
        <v>450.79</v>
      </c>
      <c r="J694" s="1">
        <v>15106907.310000001</v>
      </c>
      <c r="K694" s="1">
        <v>1168.06</v>
      </c>
      <c r="L694" s="1">
        <v>0</v>
      </c>
      <c r="M694" s="1">
        <v>-450.79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t="s">
        <v>252</v>
      </c>
      <c r="W694" s="11" t="s">
        <v>65</v>
      </c>
      <c r="X694">
        <v>15</v>
      </c>
      <c r="Y694" t="s">
        <v>53</v>
      </c>
      <c r="Z694" t="s">
        <v>66</v>
      </c>
      <c r="AA694" s="1">
        <v>0</v>
      </c>
      <c r="AB694" s="1">
        <v>0</v>
      </c>
      <c r="AC694" t="s">
        <v>225</v>
      </c>
      <c r="AD694" s="1">
        <v>126.14</v>
      </c>
      <c r="AE694" s="1">
        <v>1905002.11</v>
      </c>
      <c r="AF694" s="1">
        <v>4.81E-3</v>
      </c>
      <c r="AG694" s="1">
        <v>314690.75</v>
      </c>
      <c r="AH694">
        <v>0</v>
      </c>
      <c r="AI694" s="1">
        <v>0</v>
      </c>
      <c r="AJ694" s="1">
        <v>0</v>
      </c>
      <c r="AK694" s="1">
        <v>0</v>
      </c>
      <c r="AL694" s="1">
        <v>0</v>
      </c>
      <c r="AM694" s="1">
        <v>0</v>
      </c>
      <c r="AN694" s="1">
        <v>126.14</v>
      </c>
      <c r="AO694" s="1">
        <v>1168.06</v>
      </c>
      <c r="AP694" s="8">
        <f t="shared" si="40"/>
        <v>1168.06</v>
      </c>
      <c r="AQ694" s="9">
        <f t="shared" si="41"/>
        <v>126.14</v>
      </c>
      <c r="AR694" s="3">
        <f t="shared" si="42"/>
        <v>17011909.420000002</v>
      </c>
      <c r="AS694" s="10">
        <f t="shared" si="43"/>
        <v>1294.2</v>
      </c>
    </row>
    <row r="695" spans="1:45" x14ac:dyDescent="0.25">
      <c r="A695">
        <v>1</v>
      </c>
      <c r="B695" s="7">
        <v>43952</v>
      </c>
      <c r="C695" s="7">
        <v>44348</v>
      </c>
      <c r="D695">
        <v>200315</v>
      </c>
      <c r="E695" s="7">
        <v>44287</v>
      </c>
      <c r="F695" s="13">
        <v>297318.8</v>
      </c>
      <c r="G695" s="1">
        <v>297318.8</v>
      </c>
      <c r="H695">
        <v>1.719E-2</v>
      </c>
      <c r="I695" s="1">
        <v>425.91</v>
      </c>
      <c r="J695" s="1">
        <v>18853488.120000001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3746154.9</v>
      </c>
      <c r="T695" s="1">
        <v>0</v>
      </c>
      <c r="U695" s="1">
        <v>0</v>
      </c>
      <c r="V695" t="s">
        <v>252</v>
      </c>
      <c r="W695" s="11" t="s">
        <v>65</v>
      </c>
      <c r="X695">
        <v>15</v>
      </c>
      <c r="Y695" t="s">
        <v>53</v>
      </c>
      <c r="Z695" t="s">
        <v>66</v>
      </c>
      <c r="AA695" s="1">
        <v>0</v>
      </c>
      <c r="AB695" s="1">
        <v>0</v>
      </c>
      <c r="AC695" t="s">
        <v>225</v>
      </c>
      <c r="AD695" s="1">
        <v>119.18</v>
      </c>
      <c r="AE695" s="1">
        <v>2658176.52</v>
      </c>
      <c r="AF695" s="1">
        <v>4.81E-3</v>
      </c>
      <c r="AG695" s="1">
        <v>297318.8</v>
      </c>
      <c r="AH695">
        <v>0</v>
      </c>
      <c r="AI695" s="1">
        <v>0</v>
      </c>
      <c r="AJ695" s="1">
        <v>0</v>
      </c>
      <c r="AK695" s="1">
        <v>0</v>
      </c>
      <c r="AL695" s="1">
        <v>0</v>
      </c>
      <c r="AM695" s="1">
        <v>0</v>
      </c>
      <c r="AN695" s="1">
        <v>119.18</v>
      </c>
      <c r="AO695" s="1">
        <v>425.91</v>
      </c>
      <c r="AP695" s="8">
        <f t="shared" si="40"/>
        <v>425.91</v>
      </c>
      <c r="AQ695" s="9">
        <f t="shared" si="41"/>
        <v>119.18</v>
      </c>
      <c r="AR695" s="3">
        <f t="shared" si="42"/>
        <v>21511664.640000001</v>
      </c>
      <c r="AS695" s="10">
        <f t="shared" si="43"/>
        <v>545.09</v>
      </c>
    </row>
    <row r="696" spans="1:45" x14ac:dyDescent="0.25">
      <c r="A696">
        <v>1</v>
      </c>
      <c r="B696" s="7">
        <v>43952</v>
      </c>
      <c r="C696" s="7">
        <v>44348</v>
      </c>
      <c r="D696">
        <v>200315</v>
      </c>
      <c r="E696" s="7">
        <v>44317</v>
      </c>
      <c r="F696" s="13">
        <v>28493286.100000001</v>
      </c>
      <c r="G696" s="1">
        <v>28493286.100000001</v>
      </c>
      <c r="H696">
        <v>1.719E-2</v>
      </c>
      <c r="I696" s="1">
        <v>40816.629999999997</v>
      </c>
      <c r="J696" s="1">
        <v>18894304.75</v>
      </c>
      <c r="K696" s="1">
        <v>0</v>
      </c>
      <c r="L696" s="1">
        <v>-7920.49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t="s">
        <v>252</v>
      </c>
      <c r="W696" s="11" t="s">
        <v>65</v>
      </c>
      <c r="X696">
        <v>15</v>
      </c>
      <c r="Y696" t="s">
        <v>53</v>
      </c>
      <c r="Z696" t="s">
        <v>66</v>
      </c>
      <c r="AA696" s="1">
        <v>0</v>
      </c>
      <c r="AB696" s="1">
        <v>0</v>
      </c>
      <c r="AC696" t="s">
        <v>225</v>
      </c>
      <c r="AD696" s="1">
        <v>11421.06</v>
      </c>
      <c r="AE696" s="1">
        <v>2661677.09</v>
      </c>
      <c r="AF696" s="1">
        <v>4.81E-3</v>
      </c>
      <c r="AG696" s="1">
        <v>28493286.100000001</v>
      </c>
      <c r="AH696">
        <v>0</v>
      </c>
      <c r="AI696" s="1">
        <v>0</v>
      </c>
      <c r="AJ696" s="1">
        <v>0</v>
      </c>
      <c r="AK696" s="1">
        <v>0</v>
      </c>
      <c r="AL696" s="1">
        <v>0</v>
      </c>
      <c r="AM696" s="1">
        <v>0</v>
      </c>
      <c r="AN696" s="1">
        <v>11421.06</v>
      </c>
      <c r="AO696" s="1">
        <v>40816.629999999997</v>
      </c>
      <c r="AP696" s="8">
        <f t="shared" si="40"/>
        <v>40816.629999999997</v>
      </c>
      <c r="AQ696" s="9">
        <f t="shared" si="41"/>
        <v>11421.06</v>
      </c>
      <c r="AR696" s="3">
        <f t="shared" si="42"/>
        <v>21555981.84</v>
      </c>
      <c r="AS696" s="10">
        <f t="shared" si="43"/>
        <v>52237.689999999995</v>
      </c>
    </row>
    <row r="697" spans="1:45" x14ac:dyDescent="0.25">
      <c r="A697">
        <v>1</v>
      </c>
      <c r="B697" s="7">
        <v>43952</v>
      </c>
      <c r="C697" s="7">
        <v>44348</v>
      </c>
      <c r="D697">
        <v>200315</v>
      </c>
      <c r="E697" s="7">
        <v>44348</v>
      </c>
      <c r="F697" s="13">
        <v>28495384.850000001</v>
      </c>
      <c r="G697" s="1">
        <v>28495384.850000001</v>
      </c>
      <c r="H697">
        <v>1.719E-2</v>
      </c>
      <c r="I697" s="1">
        <v>40819.64</v>
      </c>
      <c r="J697" s="1">
        <v>18934656.629999999</v>
      </c>
      <c r="K697" s="1">
        <v>0</v>
      </c>
      <c r="L697" s="1">
        <v>-2781.71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t="s">
        <v>252</v>
      </c>
      <c r="W697" s="11" t="s">
        <v>65</v>
      </c>
      <c r="X697">
        <v>15</v>
      </c>
      <c r="Y697" t="s">
        <v>53</v>
      </c>
      <c r="Z697" t="s">
        <v>66</v>
      </c>
      <c r="AA697" s="1">
        <v>0</v>
      </c>
      <c r="AB697" s="1">
        <v>-467.76</v>
      </c>
      <c r="AC697" t="s">
        <v>225</v>
      </c>
      <c r="AD697" s="1">
        <v>11421.9</v>
      </c>
      <c r="AE697" s="1">
        <v>2670317.2799999998</v>
      </c>
      <c r="AF697" s="1">
        <v>4.81E-3</v>
      </c>
      <c r="AG697" s="1">
        <v>28495384.850000001</v>
      </c>
      <c r="AH697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11421.9</v>
      </c>
      <c r="AO697" s="1">
        <v>40819.64</v>
      </c>
      <c r="AP697" s="8">
        <f t="shared" si="40"/>
        <v>40819.64</v>
      </c>
      <c r="AQ697" s="9">
        <f t="shared" si="41"/>
        <v>11421.9</v>
      </c>
      <c r="AR697" s="3">
        <f t="shared" si="42"/>
        <v>21604973.91</v>
      </c>
      <c r="AS697" s="10">
        <f t="shared" si="43"/>
        <v>52241.54</v>
      </c>
    </row>
    <row r="698" spans="1:45" x14ac:dyDescent="0.25">
      <c r="A698">
        <v>1</v>
      </c>
      <c r="B698" s="7">
        <v>43952</v>
      </c>
      <c r="C698" s="7">
        <v>44348</v>
      </c>
      <c r="D698">
        <v>151</v>
      </c>
      <c r="E698" s="7">
        <v>44197</v>
      </c>
      <c r="F698" s="13">
        <v>0</v>
      </c>
      <c r="G698" s="1">
        <v>0</v>
      </c>
      <c r="H698">
        <v>1.8100000000000002E-2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t="s">
        <v>253</v>
      </c>
      <c r="W698" s="11" t="s">
        <v>68</v>
      </c>
      <c r="X698">
        <v>15</v>
      </c>
      <c r="Y698" t="s">
        <v>53</v>
      </c>
      <c r="Z698" t="s">
        <v>69</v>
      </c>
      <c r="AA698" s="1">
        <v>0</v>
      </c>
      <c r="AB698" s="1">
        <v>0</v>
      </c>
      <c r="AC698" t="s">
        <v>225</v>
      </c>
      <c r="AD698" s="1">
        <v>0</v>
      </c>
      <c r="AE698" s="1">
        <v>0</v>
      </c>
      <c r="AF698" s="1">
        <v>2.8999999999999998E-3</v>
      </c>
      <c r="AG698" s="1">
        <v>0</v>
      </c>
      <c r="AH698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0</v>
      </c>
      <c r="AN698" s="1">
        <v>0</v>
      </c>
      <c r="AO698" s="1">
        <v>0</v>
      </c>
      <c r="AP698" s="8">
        <f t="shared" si="40"/>
        <v>0</v>
      </c>
      <c r="AQ698" s="9">
        <f t="shared" si="41"/>
        <v>0</v>
      </c>
      <c r="AR698" s="3">
        <f t="shared" si="42"/>
        <v>0</v>
      </c>
      <c r="AS698" s="10">
        <f t="shared" si="43"/>
        <v>0</v>
      </c>
    </row>
    <row r="699" spans="1:45" x14ac:dyDescent="0.25">
      <c r="A699">
        <v>1</v>
      </c>
      <c r="B699" s="7">
        <v>43952</v>
      </c>
      <c r="C699" s="7">
        <v>44348</v>
      </c>
      <c r="D699">
        <v>151</v>
      </c>
      <c r="E699" s="7">
        <v>44228</v>
      </c>
      <c r="F699" s="13">
        <v>0</v>
      </c>
      <c r="G699" s="1">
        <v>0</v>
      </c>
      <c r="H699">
        <v>1.8100000000000002E-2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t="s">
        <v>253</v>
      </c>
      <c r="W699" s="11" t="s">
        <v>68</v>
      </c>
      <c r="X699">
        <v>15</v>
      </c>
      <c r="Y699" t="s">
        <v>53</v>
      </c>
      <c r="Z699" t="s">
        <v>69</v>
      </c>
      <c r="AA699" s="1">
        <v>0</v>
      </c>
      <c r="AB699" s="1">
        <v>0</v>
      </c>
      <c r="AC699" t="s">
        <v>225</v>
      </c>
      <c r="AD699" s="1">
        <v>0</v>
      </c>
      <c r="AE699" s="1">
        <v>0</v>
      </c>
      <c r="AF699" s="1">
        <v>2.8999999999999998E-3</v>
      </c>
      <c r="AG699" s="1">
        <v>0</v>
      </c>
      <c r="AH699">
        <v>0</v>
      </c>
      <c r="AI699" s="1">
        <v>0</v>
      </c>
      <c r="AJ699" s="1">
        <v>0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8">
        <f t="shared" si="40"/>
        <v>0</v>
      </c>
      <c r="AQ699" s="9">
        <f t="shared" si="41"/>
        <v>0</v>
      </c>
      <c r="AR699" s="3">
        <f t="shared" si="42"/>
        <v>0</v>
      </c>
      <c r="AS699" s="10">
        <f t="shared" si="43"/>
        <v>0</v>
      </c>
    </row>
    <row r="700" spans="1:45" x14ac:dyDescent="0.25">
      <c r="A700">
        <v>1</v>
      </c>
      <c r="B700" s="7">
        <v>43952</v>
      </c>
      <c r="C700" s="7">
        <v>44348</v>
      </c>
      <c r="D700">
        <v>151</v>
      </c>
      <c r="E700" s="7">
        <v>44256</v>
      </c>
      <c r="F700" s="13">
        <v>0</v>
      </c>
      <c r="G700" s="1">
        <v>0</v>
      </c>
      <c r="H700">
        <v>1.8100000000000002E-2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t="s">
        <v>253</v>
      </c>
      <c r="W700" s="11" t="s">
        <v>68</v>
      </c>
      <c r="X700">
        <v>15</v>
      </c>
      <c r="Y700" t="s">
        <v>53</v>
      </c>
      <c r="Z700" t="s">
        <v>69</v>
      </c>
      <c r="AA700" s="1">
        <v>0</v>
      </c>
      <c r="AB700" s="1">
        <v>0</v>
      </c>
      <c r="AC700" t="s">
        <v>225</v>
      </c>
      <c r="AD700" s="1">
        <v>0</v>
      </c>
      <c r="AE700" s="1">
        <v>0</v>
      </c>
      <c r="AF700" s="1">
        <v>2.8999999999999998E-3</v>
      </c>
      <c r="AG700" s="1">
        <v>0</v>
      </c>
      <c r="AH700">
        <v>0</v>
      </c>
      <c r="AI700" s="1">
        <v>0</v>
      </c>
      <c r="AJ700" s="1">
        <v>0</v>
      </c>
      <c r="AK700" s="1">
        <v>0</v>
      </c>
      <c r="AL700" s="1">
        <v>0</v>
      </c>
      <c r="AM700" s="1">
        <v>0</v>
      </c>
      <c r="AN700" s="1">
        <v>0</v>
      </c>
      <c r="AO700" s="1">
        <v>0</v>
      </c>
      <c r="AP700" s="8">
        <f t="shared" si="40"/>
        <v>0</v>
      </c>
      <c r="AQ700" s="9">
        <f t="shared" si="41"/>
        <v>0</v>
      </c>
      <c r="AR700" s="3">
        <f t="shared" si="42"/>
        <v>0</v>
      </c>
      <c r="AS700" s="10">
        <f t="shared" si="43"/>
        <v>0</v>
      </c>
    </row>
    <row r="701" spans="1:45" x14ac:dyDescent="0.25">
      <c r="A701">
        <v>1</v>
      </c>
      <c r="B701" s="7">
        <v>43952</v>
      </c>
      <c r="C701" s="7">
        <v>44348</v>
      </c>
      <c r="D701">
        <v>151</v>
      </c>
      <c r="E701" s="7">
        <v>44287</v>
      </c>
      <c r="F701" s="13">
        <v>0</v>
      </c>
      <c r="G701" s="1">
        <v>0</v>
      </c>
      <c r="H701">
        <v>1.8100000000000002E-2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t="s">
        <v>253</v>
      </c>
      <c r="W701" s="11" t="s">
        <v>68</v>
      </c>
      <c r="X701">
        <v>15</v>
      </c>
      <c r="Y701" t="s">
        <v>53</v>
      </c>
      <c r="Z701" t="s">
        <v>69</v>
      </c>
      <c r="AA701" s="1">
        <v>0</v>
      </c>
      <c r="AB701" s="1">
        <v>0</v>
      </c>
      <c r="AC701" t="s">
        <v>225</v>
      </c>
      <c r="AD701" s="1">
        <v>0</v>
      </c>
      <c r="AE701" s="1">
        <v>0</v>
      </c>
      <c r="AF701" s="1">
        <v>2.8999999999999998E-3</v>
      </c>
      <c r="AG701" s="1">
        <v>0</v>
      </c>
      <c r="AH701">
        <v>0</v>
      </c>
      <c r="AI701" s="1">
        <v>0</v>
      </c>
      <c r="AJ701" s="1">
        <v>0</v>
      </c>
      <c r="AK701" s="1">
        <v>0</v>
      </c>
      <c r="AL701" s="1">
        <v>0</v>
      </c>
      <c r="AM701" s="1">
        <v>0</v>
      </c>
      <c r="AN701" s="1">
        <v>0</v>
      </c>
      <c r="AO701" s="1">
        <v>0</v>
      </c>
      <c r="AP701" s="8">
        <f t="shared" si="40"/>
        <v>0</v>
      </c>
      <c r="AQ701" s="9">
        <f t="shared" si="41"/>
        <v>0</v>
      </c>
      <c r="AR701" s="3">
        <f t="shared" si="42"/>
        <v>0</v>
      </c>
      <c r="AS701" s="10">
        <f t="shared" si="43"/>
        <v>0</v>
      </c>
    </row>
    <row r="702" spans="1:45" x14ac:dyDescent="0.25">
      <c r="A702">
        <v>1</v>
      </c>
      <c r="B702" s="7">
        <v>43952</v>
      </c>
      <c r="C702" s="7">
        <v>44348</v>
      </c>
      <c r="D702">
        <v>151</v>
      </c>
      <c r="E702" s="7">
        <v>44317</v>
      </c>
      <c r="F702" s="13">
        <v>0</v>
      </c>
      <c r="G702" s="1">
        <v>0</v>
      </c>
      <c r="H702">
        <v>1.8100000000000002E-2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t="s">
        <v>253</v>
      </c>
      <c r="W702" s="11" t="s">
        <v>68</v>
      </c>
      <c r="X702">
        <v>15</v>
      </c>
      <c r="Y702" t="s">
        <v>53</v>
      </c>
      <c r="Z702" t="s">
        <v>69</v>
      </c>
      <c r="AA702" s="1">
        <v>0</v>
      </c>
      <c r="AB702" s="1">
        <v>0</v>
      </c>
      <c r="AC702" t="s">
        <v>225</v>
      </c>
      <c r="AD702" s="1">
        <v>0</v>
      </c>
      <c r="AE702" s="1">
        <v>0</v>
      </c>
      <c r="AF702" s="1">
        <v>2.8999999999999998E-3</v>
      </c>
      <c r="AG702" s="1">
        <v>0</v>
      </c>
      <c r="AH702">
        <v>0</v>
      </c>
      <c r="AI702" s="1">
        <v>0</v>
      </c>
      <c r="AJ702" s="1">
        <v>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8">
        <f t="shared" si="40"/>
        <v>0</v>
      </c>
      <c r="AQ702" s="9">
        <f t="shared" si="41"/>
        <v>0</v>
      </c>
      <c r="AR702" s="3">
        <f t="shared" si="42"/>
        <v>0</v>
      </c>
      <c r="AS702" s="10">
        <f t="shared" si="43"/>
        <v>0</v>
      </c>
    </row>
    <row r="703" spans="1:45" x14ac:dyDescent="0.25">
      <c r="A703">
        <v>1</v>
      </c>
      <c r="B703" s="7">
        <v>43952</v>
      </c>
      <c r="C703" s="7">
        <v>44348</v>
      </c>
      <c r="D703">
        <v>151</v>
      </c>
      <c r="E703" s="7">
        <v>44348</v>
      </c>
      <c r="F703" s="13">
        <v>0</v>
      </c>
      <c r="G703" s="1">
        <v>0</v>
      </c>
      <c r="H703">
        <v>1.8100000000000002E-2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t="s">
        <v>253</v>
      </c>
      <c r="W703" s="11" t="s">
        <v>68</v>
      </c>
      <c r="X703">
        <v>15</v>
      </c>
      <c r="Y703" t="s">
        <v>53</v>
      </c>
      <c r="Z703" t="s">
        <v>69</v>
      </c>
      <c r="AA703" s="1">
        <v>0</v>
      </c>
      <c r="AB703" s="1">
        <v>0</v>
      </c>
      <c r="AC703" t="s">
        <v>225</v>
      </c>
      <c r="AD703" s="1">
        <v>0</v>
      </c>
      <c r="AE703" s="1">
        <v>0</v>
      </c>
      <c r="AF703" s="1">
        <v>2.8999999999999998E-3</v>
      </c>
      <c r="AG703" s="1">
        <v>0</v>
      </c>
      <c r="AH703">
        <v>0</v>
      </c>
      <c r="AI703" s="1">
        <v>0</v>
      </c>
      <c r="AJ703" s="1">
        <v>0</v>
      </c>
      <c r="AK703" s="1">
        <v>0</v>
      </c>
      <c r="AL703" s="1">
        <v>0</v>
      </c>
      <c r="AM703" s="1">
        <v>0</v>
      </c>
      <c r="AN703" s="1">
        <v>0</v>
      </c>
      <c r="AO703" s="1">
        <v>0</v>
      </c>
      <c r="AP703" s="8">
        <f t="shared" si="40"/>
        <v>0</v>
      </c>
      <c r="AQ703" s="9">
        <f t="shared" si="41"/>
        <v>0</v>
      </c>
      <c r="AR703" s="3">
        <f t="shared" si="42"/>
        <v>0</v>
      </c>
      <c r="AS703" s="10">
        <f t="shared" si="43"/>
        <v>0</v>
      </c>
    </row>
    <row r="704" spans="1:45" x14ac:dyDescent="0.25">
      <c r="A704">
        <v>1</v>
      </c>
      <c r="B704" s="7">
        <v>43952</v>
      </c>
      <c r="C704" s="7">
        <v>44348</v>
      </c>
      <c r="D704">
        <v>200224</v>
      </c>
      <c r="E704" s="7">
        <v>44197</v>
      </c>
      <c r="F704" s="13">
        <v>81069904.469999999</v>
      </c>
      <c r="G704" s="1">
        <v>81069904.469999999</v>
      </c>
      <c r="H704">
        <v>1.8100000000000002E-2</v>
      </c>
      <c r="I704" s="1">
        <v>122280.44</v>
      </c>
      <c r="J704" s="1">
        <v>1531863.25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t="s">
        <v>254</v>
      </c>
      <c r="W704" s="11" t="s">
        <v>68</v>
      </c>
      <c r="X704">
        <v>15</v>
      </c>
      <c r="Y704" t="s">
        <v>53</v>
      </c>
      <c r="Z704" t="s">
        <v>69</v>
      </c>
      <c r="AA704" s="1">
        <v>0</v>
      </c>
      <c r="AB704" s="1">
        <v>0</v>
      </c>
      <c r="AC704" t="s">
        <v>225</v>
      </c>
      <c r="AD704" s="1">
        <v>19591.89</v>
      </c>
      <c r="AE704" s="1">
        <v>183648.66</v>
      </c>
      <c r="AF704" s="1">
        <v>2.8999999999999998E-3</v>
      </c>
      <c r="AG704" s="1">
        <v>81069904.469999999</v>
      </c>
      <c r="AH704">
        <v>0</v>
      </c>
      <c r="AI704" s="1">
        <v>0</v>
      </c>
      <c r="AJ704" s="1">
        <v>0</v>
      </c>
      <c r="AK704" s="1">
        <v>0</v>
      </c>
      <c r="AL704" s="1">
        <v>0</v>
      </c>
      <c r="AM704" s="1">
        <v>0</v>
      </c>
      <c r="AN704" s="1">
        <v>19591.89</v>
      </c>
      <c r="AO704" s="1">
        <v>122280.44</v>
      </c>
      <c r="AP704" s="8">
        <f t="shared" si="40"/>
        <v>122280.44</v>
      </c>
      <c r="AQ704" s="9">
        <f t="shared" si="41"/>
        <v>19591.89</v>
      </c>
      <c r="AR704" s="3">
        <f t="shared" si="42"/>
        <v>1715511.91</v>
      </c>
      <c r="AS704" s="10">
        <f t="shared" si="43"/>
        <v>141872.33000000002</v>
      </c>
    </row>
    <row r="705" spans="1:45" x14ac:dyDescent="0.25">
      <c r="A705">
        <v>1</v>
      </c>
      <c r="B705" s="7">
        <v>43952</v>
      </c>
      <c r="C705" s="7">
        <v>44348</v>
      </c>
      <c r="D705">
        <v>200224</v>
      </c>
      <c r="E705" s="7">
        <v>44228</v>
      </c>
      <c r="F705" s="13">
        <v>81069904.469999999</v>
      </c>
      <c r="G705" s="1">
        <v>81069904.469999999</v>
      </c>
      <c r="H705">
        <v>1.8100000000000002E-2</v>
      </c>
      <c r="I705" s="1">
        <v>122280.44</v>
      </c>
      <c r="J705" s="1">
        <v>1654143.69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t="s">
        <v>254</v>
      </c>
      <c r="W705" s="11" t="s">
        <v>68</v>
      </c>
      <c r="X705">
        <v>15</v>
      </c>
      <c r="Y705" t="s">
        <v>53</v>
      </c>
      <c r="Z705" t="s">
        <v>69</v>
      </c>
      <c r="AA705" s="1">
        <v>0</v>
      </c>
      <c r="AB705" s="1">
        <v>0</v>
      </c>
      <c r="AC705" t="s">
        <v>225</v>
      </c>
      <c r="AD705" s="1">
        <v>19591.89</v>
      </c>
      <c r="AE705" s="1">
        <v>203240.55</v>
      </c>
      <c r="AF705" s="1">
        <v>2.8999999999999998E-3</v>
      </c>
      <c r="AG705" s="1">
        <v>81069904.469999999</v>
      </c>
      <c r="AH705">
        <v>0</v>
      </c>
      <c r="AI705" s="1">
        <v>0</v>
      </c>
      <c r="AJ705" s="1">
        <v>0</v>
      </c>
      <c r="AK705" s="1">
        <v>0</v>
      </c>
      <c r="AL705" s="1">
        <v>0</v>
      </c>
      <c r="AM705" s="1">
        <v>0</v>
      </c>
      <c r="AN705" s="1">
        <v>19591.89</v>
      </c>
      <c r="AO705" s="1">
        <v>122280.44</v>
      </c>
      <c r="AP705" s="8">
        <f t="shared" si="40"/>
        <v>122280.44</v>
      </c>
      <c r="AQ705" s="9">
        <f t="shared" si="41"/>
        <v>19591.89</v>
      </c>
      <c r="AR705" s="3">
        <f t="shared" si="42"/>
        <v>1857384.24</v>
      </c>
      <c r="AS705" s="10">
        <f t="shared" si="43"/>
        <v>141872.33000000002</v>
      </c>
    </row>
    <row r="706" spans="1:45" x14ac:dyDescent="0.25">
      <c r="A706">
        <v>1</v>
      </c>
      <c r="B706" s="7">
        <v>43952</v>
      </c>
      <c r="C706" s="7">
        <v>44348</v>
      </c>
      <c r="D706">
        <v>200224</v>
      </c>
      <c r="E706" s="7">
        <v>44256</v>
      </c>
      <c r="F706" s="13">
        <v>81069904.469999999</v>
      </c>
      <c r="G706" s="1">
        <v>81069904.469999999</v>
      </c>
      <c r="H706">
        <v>1.8100000000000002E-2</v>
      </c>
      <c r="I706" s="1">
        <v>122280.44</v>
      </c>
      <c r="J706" s="1">
        <v>1776424.13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t="s">
        <v>254</v>
      </c>
      <c r="W706" s="11" t="s">
        <v>68</v>
      </c>
      <c r="X706">
        <v>15</v>
      </c>
      <c r="Y706" t="s">
        <v>53</v>
      </c>
      <c r="Z706" t="s">
        <v>69</v>
      </c>
      <c r="AA706" s="1">
        <v>0</v>
      </c>
      <c r="AB706" s="1">
        <v>0</v>
      </c>
      <c r="AC706" t="s">
        <v>225</v>
      </c>
      <c r="AD706" s="1">
        <v>19591.89</v>
      </c>
      <c r="AE706" s="1">
        <v>222832.44</v>
      </c>
      <c r="AF706" s="1">
        <v>2.8999999999999998E-3</v>
      </c>
      <c r="AG706" s="1">
        <v>81069904.469999999</v>
      </c>
      <c r="AH706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19591.89</v>
      </c>
      <c r="AO706" s="1">
        <v>122280.44</v>
      </c>
      <c r="AP706" s="8">
        <f t="shared" ref="AP706:AP769" si="44">I706+K706+M706+T706</f>
        <v>122280.44</v>
      </c>
      <c r="AQ706" s="9">
        <f t="shared" ref="AQ706:AQ769" si="45">AD706+AL706</f>
        <v>19591.89</v>
      </c>
      <c r="AR706" s="3">
        <f t="shared" ref="AR706:AR769" si="46">AE706+J706</f>
        <v>1999256.5699999998</v>
      </c>
      <c r="AS706" s="10">
        <f t="shared" ref="AS706:AS769" si="47">I706+K706+M706+T706+AD706+AL706</f>
        <v>141872.33000000002</v>
      </c>
    </row>
    <row r="707" spans="1:45" x14ac:dyDescent="0.25">
      <c r="A707">
        <v>1</v>
      </c>
      <c r="B707" s="7">
        <v>43952</v>
      </c>
      <c r="C707" s="7">
        <v>44348</v>
      </c>
      <c r="D707">
        <v>200224</v>
      </c>
      <c r="E707" s="7">
        <v>44287</v>
      </c>
      <c r="F707" s="13">
        <v>81069904.469999999</v>
      </c>
      <c r="G707" s="1">
        <v>81069904.469999999</v>
      </c>
      <c r="H707">
        <v>1.8100000000000002E-2</v>
      </c>
      <c r="I707" s="1">
        <v>122280.44</v>
      </c>
      <c r="J707" s="1">
        <v>1898704.57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t="s">
        <v>254</v>
      </c>
      <c r="W707" s="11" t="s">
        <v>68</v>
      </c>
      <c r="X707">
        <v>15</v>
      </c>
      <c r="Y707" t="s">
        <v>53</v>
      </c>
      <c r="Z707" t="s">
        <v>69</v>
      </c>
      <c r="AA707" s="1">
        <v>0</v>
      </c>
      <c r="AB707" s="1">
        <v>0</v>
      </c>
      <c r="AC707" t="s">
        <v>225</v>
      </c>
      <c r="AD707" s="1">
        <v>19591.89</v>
      </c>
      <c r="AE707" s="1">
        <v>242424.33</v>
      </c>
      <c r="AF707" s="1">
        <v>2.8999999999999998E-3</v>
      </c>
      <c r="AG707" s="1">
        <v>81069904.469999999</v>
      </c>
      <c r="AH707">
        <v>0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19591.89</v>
      </c>
      <c r="AO707" s="1">
        <v>122280.44</v>
      </c>
      <c r="AP707" s="8">
        <f t="shared" si="44"/>
        <v>122280.44</v>
      </c>
      <c r="AQ707" s="9">
        <f t="shared" si="45"/>
        <v>19591.89</v>
      </c>
      <c r="AR707" s="3">
        <f t="shared" si="46"/>
        <v>2141128.9</v>
      </c>
      <c r="AS707" s="10">
        <f t="shared" si="47"/>
        <v>141872.33000000002</v>
      </c>
    </row>
    <row r="708" spans="1:45" x14ac:dyDescent="0.25">
      <c r="A708">
        <v>1</v>
      </c>
      <c r="B708" s="7">
        <v>43952</v>
      </c>
      <c r="C708" s="7">
        <v>44348</v>
      </c>
      <c r="D708">
        <v>200224</v>
      </c>
      <c r="E708" s="7">
        <v>44317</v>
      </c>
      <c r="F708" s="13">
        <v>81069904.469999999</v>
      </c>
      <c r="G708" s="1">
        <v>81069904.469999999</v>
      </c>
      <c r="H708">
        <v>1.8100000000000002E-2</v>
      </c>
      <c r="I708" s="1">
        <v>122280.44</v>
      </c>
      <c r="J708" s="1">
        <v>2020985.01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t="s">
        <v>254</v>
      </c>
      <c r="W708" s="11" t="s">
        <v>68</v>
      </c>
      <c r="X708">
        <v>15</v>
      </c>
      <c r="Y708" t="s">
        <v>53</v>
      </c>
      <c r="Z708" t="s">
        <v>69</v>
      </c>
      <c r="AA708" s="1">
        <v>0</v>
      </c>
      <c r="AB708" s="1">
        <v>0</v>
      </c>
      <c r="AC708" t="s">
        <v>225</v>
      </c>
      <c r="AD708" s="1">
        <v>19591.89</v>
      </c>
      <c r="AE708" s="1">
        <v>262016.22</v>
      </c>
      <c r="AF708" s="1">
        <v>2.8999999999999998E-3</v>
      </c>
      <c r="AG708" s="1">
        <v>81069904.469999999</v>
      </c>
      <c r="AH708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19591.89</v>
      </c>
      <c r="AO708" s="1">
        <v>122280.44</v>
      </c>
      <c r="AP708" s="8">
        <f t="shared" si="44"/>
        <v>122280.44</v>
      </c>
      <c r="AQ708" s="9">
        <f t="shared" si="45"/>
        <v>19591.89</v>
      </c>
      <c r="AR708" s="3">
        <f t="shared" si="46"/>
        <v>2283001.23</v>
      </c>
      <c r="AS708" s="10">
        <f t="shared" si="47"/>
        <v>141872.33000000002</v>
      </c>
    </row>
    <row r="709" spans="1:45" x14ac:dyDescent="0.25">
      <c r="A709">
        <v>1</v>
      </c>
      <c r="B709" s="7">
        <v>43952</v>
      </c>
      <c r="C709" s="7">
        <v>44348</v>
      </c>
      <c r="D709">
        <v>200224</v>
      </c>
      <c r="E709" s="7">
        <v>44348</v>
      </c>
      <c r="F709" s="13">
        <v>81069899.069999993</v>
      </c>
      <c r="G709" s="1">
        <v>81069899.069999993</v>
      </c>
      <c r="H709">
        <v>1.8100000000000002E-2</v>
      </c>
      <c r="I709" s="1">
        <v>122280.43</v>
      </c>
      <c r="J709" s="1">
        <v>238873.63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-1904391.81</v>
      </c>
      <c r="S709" s="1">
        <v>0</v>
      </c>
      <c r="T709" s="1">
        <v>0</v>
      </c>
      <c r="U709" s="1">
        <v>0</v>
      </c>
      <c r="V709" t="s">
        <v>254</v>
      </c>
      <c r="W709" s="11" t="s">
        <v>68</v>
      </c>
      <c r="X709">
        <v>15</v>
      </c>
      <c r="Y709" t="s">
        <v>53</v>
      </c>
      <c r="Z709" t="s">
        <v>69</v>
      </c>
      <c r="AA709" s="1">
        <v>0</v>
      </c>
      <c r="AB709" s="1">
        <v>0</v>
      </c>
      <c r="AC709" t="s">
        <v>225</v>
      </c>
      <c r="AD709" s="1">
        <v>19591.89</v>
      </c>
      <c r="AE709" s="1">
        <v>34708.11</v>
      </c>
      <c r="AF709" s="1">
        <v>2.8999999999999998E-3</v>
      </c>
      <c r="AG709" s="1">
        <v>81069899.069999993</v>
      </c>
      <c r="AH709">
        <v>0</v>
      </c>
      <c r="AI709" s="1">
        <v>0</v>
      </c>
      <c r="AJ709" s="1">
        <v>0</v>
      </c>
      <c r="AK709" s="1">
        <v>0</v>
      </c>
      <c r="AL709" s="1">
        <v>0</v>
      </c>
      <c r="AM709" s="1">
        <v>0</v>
      </c>
      <c r="AN709" s="1">
        <v>19591.89</v>
      </c>
      <c r="AO709" s="1">
        <v>122280.43000000001</v>
      </c>
      <c r="AP709" s="8">
        <f t="shared" si="44"/>
        <v>122280.43</v>
      </c>
      <c r="AQ709" s="9">
        <f t="shared" si="45"/>
        <v>19591.89</v>
      </c>
      <c r="AR709" s="3">
        <f t="shared" si="46"/>
        <v>273581.74</v>
      </c>
      <c r="AS709" s="10">
        <f t="shared" si="47"/>
        <v>141872.32000000001</v>
      </c>
    </row>
    <row r="710" spans="1:45" x14ac:dyDescent="0.25">
      <c r="A710">
        <v>1</v>
      </c>
      <c r="B710" s="7">
        <v>43952</v>
      </c>
      <c r="C710" s="7">
        <v>44348</v>
      </c>
      <c r="D710">
        <v>200270</v>
      </c>
      <c r="E710" s="7">
        <v>44197</v>
      </c>
      <c r="F710" s="13">
        <v>0</v>
      </c>
      <c r="G710" s="1">
        <v>0</v>
      </c>
      <c r="H710">
        <v>1.8100000000000002E-2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t="s">
        <v>255</v>
      </c>
      <c r="W710" s="11" t="s">
        <v>68</v>
      </c>
      <c r="X710">
        <v>15</v>
      </c>
      <c r="Y710" t="s">
        <v>53</v>
      </c>
      <c r="Z710" t="s">
        <v>69</v>
      </c>
      <c r="AA710" s="1">
        <v>0</v>
      </c>
      <c r="AB710" s="1">
        <v>0</v>
      </c>
      <c r="AC710" t="s">
        <v>225</v>
      </c>
      <c r="AD710" s="1">
        <v>0</v>
      </c>
      <c r="AE710" s="1">
        <v>0</v>
      </c>
      <c r="AF710" s="1">
        <v>2.8999999999999998E-3</v>
      </c>
      <c r="AG710" s="1">
        <v>0</v>
      </c>
      <c r="AH710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0</v>
      </c>
      <c r="AO710" s="1">
        <v>0</v>
      </c>
      <c r="AP710" s="8">
        <f t="shared" si="44"/>
        <v>0</v>
      </c>
      <c r="AQ710" s="9">
        <f t="shared" si="45"/>
        <v>0</v>
      </c>
      <c r="AR710" s="3">
        <f t="shared" si="46"/>
        <v>0</v>
      </c>
      <c r="AS710" s="10">
        <f t="shared" si="47"/>
        <v>0</v>
      </c>
    </row>
    <row r="711" spans="1:45" x14ac:dyDescent="0.25">
      <c r="A711">
        <v>1</v>
      </c>
      <c r="B711" s="7">
        <v>43952</v>
      </c>
      <c r="C711" s="7">
        <v>44348</v>
      </c>
      <c r="D711">
        <v>200270</v>
      </c>
      <c r="E711" s="7">
        <v>44228</v>
      </c>
      <c r="F711" s="13">
        <v>0</v>
      </c>
      <c r="G711" s="1">
        <v>0</v>
      </c>
      <c r="H711">
        <v>1.8100000000000002E-2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t="s">
        <v>255</v>
      </c>
      <c r="W711" s="11" t="s">
        <v>68</v>
      </c>
      <c r="X711">
        <v>15</v>
      </c>
      <c r="Y711" t="s">
        <v>53</v>
      </c>
      <c r="Z711" t="s">
        <v>69</v>
      </c>
      <c r="AA711" s="1">
        <v>0</v>
      </c>
      <c r="AB711" s="1">
        <v>0</v>
      </c>
      <c r="AC711" t="s">
        <v>225</v>
      </c>
      <c r="AD711" s="1">
        <v>0</v>
      </c>
      <c r="AE711" s="1">
        <v>0</v>
      </c>
      <c r="AF711" s="1">
        <v>2.8999999999999998E-3</v>
      </c>
      <c r="AG711" s="1">
        <v>0</v>
      </c>
      <c r="AH71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0</v>
      </c>
      <c r="AN711" s="1">
        <v>0</v>
      </c>
      <c r="AO711" s="1">
        <v>0</v>
      </c>
      <c r="AP711" s="8">
        <f t="shared" si="44"/>
        <v>0</v>
      </c>
      <c r="AQ711" s="9">
        <f t="shared" si="45"/>
        <v>0</v>
      </c>
      <c r="AR711" s="3">
        <f t="shared" si="46"/>
        <v>0</v>
      </c>
      <c r="AS711" s="10">
        <f t="shared" si="47"/>
        <v>0</v>
      </c>
    </row>
    <row r="712" spans="1:45" x14ac:dyDescent="0.25">
      <c r="A712">
        <v>1</v>
      </c>
      <c r="B712" s="7">
        <v>43952</v>
      </c>
      <c r="C712" s="7">
        <v>44348</v>
      </c>
      <c r="D712">
        <v>200270</v>
      </c>
      <c r="E712" s="7">
        <v>44256</v>
      </c>
      <c r="F712" s="13">
        <v>0</v>
      </c>
      <c r="G712" s="1">
        <v>0</v>
      </c>
      <c r="H712">
        <v>1.8100000000000002E-2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t="s">
        <v>255</v>
      </c>
      <c r="W712" s="11" t="s">
        <v>68</v>
      </c>
      <c r="X712">
        <v>15</v>
      </c>
      <c r="Y712" t="s">
        <v>53</v>
      </c>
      <c r="Z712" t="s">
        <v>69</v>
      </c>
      <c r="AA712" s="1">
        <v>0</v>
      </c>
      <c r="AB712" s="1">
        <v>0</v>
      </c>
      <c r="AC712" t="s">
        <v>225</v>
      </c>
      <c r="AD712" s="1">
        <v>0</v>
      </c>
      <c r="AE712" s="1">
        <v>0</v>
      </c>
      <c r="AF712" s="1">
        <v>2.8999999999999998E-3</v>
      </c>
      <c r="AG712" s="1">
        <v>0</v>
      </c>
      <c r="AH712">
        <v>0</v>
      </c>
      <c r="AI712" s="1">
        <v>0</v>
      </c>
      <c r="AJ712" s="1">
        <v>0</v>
      </c>
      <c r="AK712" s="1">
        <v>0</v>
      </c>
      <c r="AL712" s="1">
        <v>0</v>
      </c>
      <c r="AM712" s="1">
        <v>0</v>
      </c>
      <c r="AN712" s="1">
        <v>0</v>
      </c>
      <c r="AO712" s="1">
        <v>0</v>
      </c>
      <c r="AP712" s="8">
        <f t="shared" si="44"/>
        <v>0</v>
      </c>
      <c r="AQ712" s="9">
        <f t="shared" si="45"/>
        <v>0</v>
      </c>
      <c r="AR712" s="3">
        <f t="shared" si="46"/>
        <v>0</v>
      </c>
      <c r="AS712" s="10">
        <f t="shared" si="47"/>
        <v>0</v>
      </c>
    </row>
    <row r="713" spans="1:45" x14ac:dyDescent="0.25">
      <c r="A713">
        <v>1</v>
      </c>
      <c r="B713" s="7">
        <v>43952</v>
      </c>
      <c r="C713" s="7">
        <v>44348</v>
      </c>
      <c r="D713">
        <v>200270</v>
      </c>
      <c r="E713" s="7">
        <v>44287</v>
      </c>
      <c r="F713" s="13">
        <v>0</v>
      </c>
      <c r="G713" s="1">
        <v>0</v>
      </c>
      <c r="H713">
        <v>1.8100000000000002E-2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t="s">
        <v>255</v>
      </c>
      <c r="W713" s="11" t="s">
        <v>68</v>
      </c>
      <c r="X713">
        <v>15</v>
      </c>
      <c r="Y713" t="s">
        <v>53</v>
      </c>
      <c r="Z713" t="s">
        <v>69</v>
      </c>
      <c r="AA713" s="1">
        <v>0</v>
      </c>
      <c r="AB713" s="1">
        <v>0</v>
      </c>
      <c r="AC713" t="s">
        <v>225</v>
      </c>
      <c r="AD713" s="1">
        <v>0</v>
      </c>
      <c r="AE713" s="1">
        <v>0</v>
      </c>
      <c r="AF713" s="1">
        <v>2.8999999999999998E-3</v>
      </c>
      <c r="AG713" s="1">
        <v>0</v>
      </c>
      <c r="AH713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0</v>
      </c>
      <c r="AO713" s="1">
        <v>0</v>
      </c>
      <c r="AP713" s="8">
        <f t="shared" si="44"/>
        <v>0</v>
      </c>
      <c r="AQ713" s="9">
        <f t="shared" si="45"/>
        <v>0</v>
      </c>
      <c r="AR713" s="3">
        <f t="shared" si="46"/>
        <v>0</v>
      </c>
      <c r="AS713" s="10">
        <f t="shared" si="47"/>
        <v>0</v>
      </c>
    </row>
    <row r="714" spans="1:45" x14ac:dyDescent="0.25">
      <c r="A714">
        <v>1</v>
      </c>
      <c r="B714" s="7">
        <v>43952</v>
      </c>
      <c r="C714" s="7">
        <v>44348</v>
      </c>
      <c r="D714">
        <v>200270</v>
      </c>
      <c r="E714" s="7">
        <v>44317</v>
      </c>
      <c r="F714" s="13">
        <v>0</v>
      </c>
      <c r="G714" s="1">
        <v>0</v>
      </c>
      <c r="H714">
        <v>1.8100000000000002E-2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t="s">
        <v>255</v>
      </c>
      <c r="W714" s="11" t="s">
        <v>68</v>
      </c>
      <c r="X714">
        <v>15</v>
      </c>
      <c r="Y714" t="s">
        <v>53</v>
      </c>
      <c r="Z714" t="s">
        <v>69</v>
      </c>
      <c r="AA714" s="1">
        <v>0</v>
      </c>
      <c r="AB714" s="1">
        <v>0</v>
      </c>
      <c r="AC714" t="s">
        <v>225</v>
      </c>
      <c r="AD714" s="1">
        <v>0</v>
      </c>
      <c r="AE714" s="1">
        <v>0</v>
      </c>
      <c r="AF714" s="1">
        <v>2.8999999999999998E-3</v>
      </c>
      <c r="AG714" s="1">
        <v>0</v>
      </c>
      <c r="AH714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0</v>
      </c>
      <c r="AO714" s="1">
        <v>0</v>
      </c>
      <c r="AP714" s="8">
        <f t="shared" si="44"/>
        <v>0</v>
      </c>
      <c r="AQ714" s="9">
        <f t="shared" si="45"/>
        <v>0</v>
      </c>
      <c r="AR714" s="3">
        <f t="shared" si="46"/>
        <v>0</v>
      </c>
      <c r="AS714" s="10">
        <f t="shared" si="47"/>
        <v>0</v>
      </c>
    </row>
    <row r="715" spans="1:45" x14ac:dyDescent="0.25">
      <c r="A715">
        <v>1</v>
      </c>
      <c r="B715" s="7">
        <v>43952</v>
      </c>
      <c r="C715" s="7">
        <v>44348</v>
      </c>
      <c r="D715">
        <v>200270</v>
      </c>
      <c r="E715" s="7">
        <v>44348</v>
      </c>
      <c r="F715" s="13">
        <v>0</v>
      </c>
      <c r="G715" s="1">
        <v>0</v>
      </c>
      <c r="H715">
        <v>1.8100000000000002E-2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t="s">
        <v>255</v>
      </c>
      <c r="W715" s="11" t="s">
        <v>68</v>
      </c>
      <c r="X715">
        <v>15</v>
      </c>
      <c r="Y715" t="s">
        <v>53</v>
      </c>
      <c r="Z715" t="s">
        <v>69</v>
      </c>
      <c r="AA715" s="1">
        <v>0</v>
      </c>
      <c r="AB715" s="1">
        <v>0</v>
      </c>
      <c r="AC715" t="s">
        <v>225</v>
      </c>
      <c r="AD715" s="1">
        <v>0</v>
      </c>
      <c r="AE715" s="1">
        <v>0</v>
      </c>
      <c r="AF715" s="1">
        <v>2.8999999999999998E-3</v>
      </c>
      <c r="AG715" s="1">
        <v>0</v>
      </c>
      <c r="AH715">
        <v>0</v>
      </c>
      <c r="AI715" s="1">
        <v>0</v>
      </c>
      <c r="AJ715" s="1">
        <v>0</v>
      </c>
      <c r="AK715" s="1">
        <v>0</v>
      </c>
      <c r="AL715" s="1">
        <v>0</v>
      </c>
      <c r="AM715" s="1">
        <v>0</v>
      </c>
      <c r="AN715" s="1">
        <v>0</v>
      </c>
      <c r="AO715" s="1">
        <v>0</v>
      </c>
      <c r="AP715" s="8">
        <f t="shared" si="44"/>
        <v>0</v>
      </c>
      <c r="AQ715" s="9">
        <f t="shared" si="45"/>
        <v>0</v>
      </c>
      <c r="AR715" s="3">
        <f t="shared" si="46"/>
        <v>0</v>
      </c>
      <c r="AS715" s="10">
        <f t="shared" si="47"/>
        <v>0</v>
      </c>
    </row>
    <row r="716" spans="1:45" x14ac:dyDescent="0.25">
      <c r="A716">
        <v>1</v>
      </c>
      <c r="B716" s="7">
        <v>43952</v>
      </c>
      <c r="C716" s="7">
        <v>44348</v>
      </c>
      <c r="D716">
        <v>200316</v>
      </c>
      <c r="E716" s="7">
        <v>44197</v>
      </c>
      <c r="F716" s="13">
        <v>8539273.6999999993</v>
      </c>
      <c r="G716" s="1">
        <v>8539273.6999999993</v>
      </c>
      <c r="H716">
        <v>1.8100000000000002E-2</v>
      </c>
      <c r="I716" s="1">
        <v>12880.07</v>
      </c>
      <c r="J716" s="1">
        <v>6535885.2300000004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t="s">
        <v>256</v>
      </c>
      <c r="W716" s="11" t="s">
        <v>68</v>
      </c>
      <c r="X716">
        <v>15</v>
      </c>
      <c r="Y716" t="s">
        <v>53</v>
      </c>
      <c r="Z716" t="s">
        <v>69</v>
      </c>
      <c r="AA716" s="1">
        <v>0</v>
      </c>
      <c r="AB716" s="1">
        <v>0</v>
      </c>
      <c r="AC716" t="s">
        <v>225</v>
      </c>
      <c r="AD716" s="1">
        <v>2063.66</v>
      </c>
      <c r="AE716" s="1">
        <v>223438.35</v>
      </c>
      <c r="AF716" s="1">
        <v>2.8999999999999998E-3</v>
      </c>
      <c r="AG716" s="1">
        <v>8539273.6999999993</v>
      </c>
      <c r="AH716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0</v>
      </c>
      <c r="AN716" s="1">
        <v>2063.66</v>
      </c>
      <c r="AO716" s="1">
        <v>12880.07</v>
      </c>
      <c r="AP716" s="8">
        <f t="shared" si="44"/>
        <v>12880.07</v>
      </c>
      <c r="AQ716" s="9">
        <f t="shared" si="45"/>
        <v>2063.66</v>
      </c>
      <c r="AR716" s="3">
        <f t="shared" si="46"/>
        <v>6759323.5800000001</v>
      </c>
      <c r="AS716" s="10">
        <f t="shared" si="47"/>
        <v>14943.73</v>
      </c>
    </row>
    <row r="717" spans="1:45" x14ac:dyDescent="0.25">
      <c r="A717">
        <v>1</v>
      </c>
      <c r="B717" s="7">
        <v>43952</v>
      </c>
      <c r="C717" s="7">
        <v>44348</v>
      </c>
      <c r="D717">
        <v>200316</v>
      </c>
      <c r="E717" s="7">
        <v>44228</v>
      </c>
      <c r="F717" s="13">
        <v>8798106.5899999999</v>
      </c>
      <c r="G717" s="1">
        <v>8798106.5899999999</v>
      </c>
      <c r="H717">
        <v>1.8100000000000002E-2</v>
      </c>
      <c r="I717" s="1">
        <v>13270.48</v>
      </c>
      <c r="J717" s="1">
        <v>6549155.71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t="s">
        <v>256</v>
      </c>
      <c r="W717" s="11" t="s">
        <v>68</v>
      </c>
      <c r="X717">
        <v>15</v>
      </c>
      <c r="Y717" t="s">
        <v>53</v>
      </c>
      <c r="Z717" t="s">
        <v>69</v>
      </c>
      <c r="AA717" s="1">
        <v>0</v>
      </c>
      <c r="AB717" s="1">
        <v>0</v>
      </c>
      <c r="AC717" t="s">
        <v>225</v>
      </c>
      <c r="AD717" s="1">
        <v>2126.21</v>
      </c>
      <c r="AE717" s="1">
        <v>225564.56</v>
      </c>
      <c r="AF717" s="1">
        <v>2.8999999999999998E-3</v>
      </c>
      <c r="AG717" s="1">
        <v>8798106.5899999999</v>
      </c>
      <c r="AH717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2126.21</v>
      </c>
      <c r="AO717" s="1">
        <v>13270.48</v>
      </c>
      <c r="AP717" s="8">
        <f t="shared" si="44"/>
        <v>13270.48</v>
      </c>
      <c r="AQ717" s="9">
        <f t="shared" si="45"/>
        <v>2126.21</v>
      </c>
      <c r="AR717" s="3">
        <f t="shared" si="46"/>
        <v>6774720.2699999996</v>
      </c>
      <c r="AS717" s="10">
        <f t="shared" si="47"/>
        <v>15396.689999999999</v>
      </c>
    </row>
    <row r="718" spans="1:45" x14ac:dyDescent="0.25">
      <c r="A718">
        <v>1</v>
      </c>
      <c r="B718" s="7">
        <v>43952</v>
      </c>
      <c r="C718" s="7">
        <v>44348</v>
      </c>
      <c r="D718">
        <v>200316</v>
      </c>
      <c r="E718" s="7">
        <v>44256</v>
      </c>
      <c r="F718" s="13">
        <v>9163314.5500000007</v>
      </c>
      <c r="G718" s="1">
        <v>9163314.5500000007</v>
      </c>
      <c r="H718">
        <v>1.8100000000000002E-2</v>
      </c>
      <c r="I718" s="1">
        <v>13821.33</v>
      </c>
      <c r="J718" s="1">
        <v>6562977.04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t="s">
        <v>256</v>
      </c>
      <c r="W718" s="11" t="s">
        <v>68</v>
      </c>
      <c r="X718">
        <v>15</v>
      </c>
      <c r="Y718" t="s">
        <v>53</v>
      </c>
      <c r="Z718" t="s">
        <v>69</v>
      </c>
      <c r="AA718" s="1">
        <v>0</v>
      </c>
      <c r="AB718" s="1">
        <v>0</v>
      </c>
      <c r="AC718" t="s">
        <v>225</v>
      </c>
      <c r="AD718" s="1">
        <v>2214.4699999999998</v>
      </c>
      <c r="AE718" s="1">
        <v>227779.03</v>
      </c>
      <c r="AF718" s="1">
        <v>2.8999999999999998E-3</v>
      </c>
      <c r="AG718" s="1">
        <v>9163314.5500000007</v>
      </c>
      <c r="AH718">
        <v>0</v>
      </c>
      <c r="AI718" s="1">
        <v>0</v>
      </c>
      <c r="AJ718" s="1">
        <v>0</v>
      </c>
      <c r="AK718" s="1">
        <v>0</v>
      </c>
      <c r="AL718" s="1">
        <v>0</v>
      </c>
      <c r="AM718" s="1">
        <v>0</v>
      </c>
      <c r="AN718" s="1">
        <v>2214.4700000000003</v>
      </c>
      <c r="AO718" s="1">
        <v>13821.33</v>
      </c>
      <c r="AP718" s="8">
        <f t="shared" si="44"/>
        <v>13821.33</v>
      </c>
      <c r="AQ718" s="9">
        <f t="shared" si="45"/>
        <v>2214.4699999999998</v>
      </c>
      <c r="AR718" s="3">
        <f t="shared" si="46"/>
        <v>6790756.0700000003</v>
      </c>
      <c r="AS718" s="10">
        <f t="shared" si="47"/>
        <v>16035.8</v>
      </c>
    </row>
    <row r="719" spans="1:45" x14ac:dyDescent="0.25">
      <c r="A719">
        <v>1</v>
      </c>
      <c r="B719" s="7">
        <v>43952</v>
      </c>
      <c r="C719" s="7">
        <v>44348</v>
      </c>
      <c r="D719">
        <v>200316</v>
      </c>
      <c r="E719" s="7">
        <v>44287</v>
      </c>
      <c r="F719" s="13">
        <v>9997597.3599999994</v>
      </c>
      <c r="G719" s="1">
        <v>9997597.3599999994</v>
      </c>
      <c r="H719">
        <v>1.8100000000000002E-2</v>
      </c>
      <c r="I719" s="1">
        <v>15079.71</v>
      </c>
      <c r="J719" s="1">
        <v>6578056.75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t="s">
        <v>256</v>
      </c>
      <c r="W719" s="11" t="s">
        <v>68</v>
      </c>
      <c r="X719">
        <v>15</v>
      </c>
      <c r="Y719" t="s">
        <v>53</v>
      </c>
      <c r="Z719" t="s">
        <v>69</v>
      </c>
      <c r="AA719" s="1">
        <v>0</v>
      </c>
      <c r="AB719" s="1">
        <v>0</v>
      </c>
      <c r="AC719" t="s">
        <v>225</v>
      </c>
      <c r="AD719" s="1">
        <v>2416.09</v>
      </c>
      <c r="AE719" s="1">
        <v>230195.12</v>
      </c>
      <c r="AF719" s="1">
        <v>2.8999999999999998E-3</v>
      </c>
      <c r="AG719" s="1">
        <v>9997597.3599999994</v>
      </c>
      <c r="AH719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0</v>
      </c>
      <c r="AN719" s="1">
        <v>2416.09</v>
      </c>
      <c r="AO719" s="1">
        <v>15079.710000000001</v>
      </c>
      <c r="AP719" s="8">
        <f t="shared" si="44"/>
        <v>15079.71</v>
      </c>
      <c r="AQ719" s="9">
        <f t="shared" si="45"/>
        <v>2416.09</v>
      </c>
      <c r="AR719" s="3">
        <f t="shared" si="46"/>
        <v>6808251.8700000001</v>
      </c>
      <c r="AS719" s="10">
        <f t="shared" si="47"/>
        <v>17495.8</v>
      </c>
    </row>
    <row r="720" spans="1:45" x14ac:dyDescent="0.25">
      <c r="A720">
        <v>1</v>
      </c>
      <c r="B720" s="7">
        <v>43952</v>
      </c>
      <c r="C720" s="7">
        <v>44348</v>
      </c>
      <c r="D720">
        <v>200316</v>
      </c>
      <c r="E720" s="7">
        <v>44317</v>
      </c>
      <c r="F720" s="13">
        <v>10047865.5</v>
      </c>
      <c r="G720" s="1">
        <v>10047865.5</v>
      </c>
      <c r="H720">
        <v>1.8100000000000002E-2</v>
      </c>
      <c r="I720" s="1">
        <v>15155.53</v>
      </c>
      <c r="J720" s="1">
        <v>6593212.2800000003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t="s">
        <v>256</v>
      </c>
      <c r="W720" s="11" t="s">
        <v>68</v>
      </c>
      <c r="X720">
        <v>15</v>
      </c>
      <c r="Y720" t="s">
        <v>53</v>
      </c>
      <c r="Z720" t="s">
        <v>69</v>
      </c>
      <c r="AA720" s="1">
        <v>0</v>
      </c>
      <c r="AB720" s="1">
        <v>0</v>
      </c>
      <c r="AC720" t="s">
        <v>225</v>
      </c>
      <c r="AD720" s="1">
        <v>2428.23</v>
      </c>
      <c r="AE720" s="1">
        <v>232623.35</v>
      </c>
      <c r="AF720" s="1">
        <v>2.8999999999999998E-3</v>
      </c>
      <c r="AG720" s="1">
        <v>10047865.5</v>
      </c>
      <c r="AH720">
        <v>0</v>
      </c>
      <c r="AI720" s="1">
        <v>0</v>
      </c>
      <c r="AJ720" s="1">
        <v>0</v>
      </c>
      <c r="AK720" s="1">
        <v>0</v>
      </c>
      <c r="AL720" s="1">
        <v>0</v>
      </c>
      <c r="AM720" s="1">
        <v>0</v>
      </c>
      <c r="AN720" s="1">
        <v>2428.23</v>
      </c>
      <c r="AO720" s="1">
        <v>15155.53</v>
      </c>
      <c r="AP720" s="8">
        <f t="shared" si="44"/>
        <v>15155.53</v>
      </c>
      <c r="AQ720" s="9">
        <f t="shared" si="45"/>
        <v>2428.23</v>
      </c>
      <c r="AR720" s="3">
        <f t="shared" si="46"/>
        <v>6825835.6299999999</v>
      </c>
      <c r="AS720" s="10">
        <f t="shared" si="47"/>
        <v>17583.760000000002</v>
      </c>
    </row>
    <row r="721" spans="1:45" x14ac:dyDescent="0.25">
      <c r="A721">
        <v>1</v>
      </c>
      <c r="B721" s="7">
        <v>43952</v>
      </c>
      <c r="C721" s="7">
        <v>44348</v>
      </c>
      <c r="D721">
        <v>200316</v>
      </c>
      <c r="E721" s="7">
        <v>44348</v>
      </c>
      <c r="F721" s="13">
        <v>10111612.23</v>
      </c>
      <c r="G721" s="1">
        <v>10111612.23</v>
      </c>
      <c r="H721">
        <v>1.8100000000000002E-2</v>
      </c>
      <c r="I721" s="1">
        <v>15251.68</v>
      </c>
      <c r="J721" s="1">
        <v>8512855.7699999996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1904391.81</v>
      </c>
      <c r="T721" s="1">
        <v>0</v>
      </c>
      <c r="U721" s="1">
        <v>0</v>
      </c>
      <c r="V721" t="s">
        <v>256</v>
      </c>
      <c r="W721" s="11" t="s">
        <v>68</v>
      </c>
      <c r="X721">
        <v>15</v>
      </c>
      <c r="Y721" t="s">
        <v>53</v>
      </c>
      <c r="Z721" t="s">
        <v>69</v>
      </c>
      <c r="AA721" s="1">
        <v>0</v>
      </c>
      <c r="AB721" s="1">
        <v>0</v>
      </c>
      <c r="AC721" t="s">
        <v>225</v>
      </c>
      <c r="AD721" s="1">
        <v>2443.64</v>
      </c>
      <c r="AE721" s="1">
        <v>481966.99</v>
      </c>
      <c r="AF721" s="1">
        <v>2.8999999999999998E-3</v>
      </c>
      <c r="AG721" s="1">
        <v>10111612.23</v>
      </c>
      <c r="AH72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0</v>
      </c>
      <c r="AN721" s="1">
        <v>2443.64</v>
      </c>
      <c r="AO721" s="1">
        <v>15251.68</v>
      </c>
      <c r="AP721" s="8">
        <f t="shared" si="44"/>
        <v>15251.68</v>
      </c>
      <c r="AQ721" s="9">
        <f t="shared" si="45"/>
        <v>2443.64</v>
      </c>
      <c r="AR721" s="3">
        <f t="shared" si="46"/>
        <v>8994822.7599999998</v>
      </c>
      <c r="AS721" s="10">
        <f t="shared" si="47"/>
        <v>17695.32</v>
      </c>
    </row>
    <row r="722" spans="1:45" x14ac:dyDescent="0.25">
      <c r="A722">
        <v>1</v>
      </c>
      <c r="B722" s="7">
        <v>43952</v>
      </c>
      <c r="C722" s="7">
        <v>44348</v>
      </c>
      <c r="D722">
        <v>152</v>
      </c>
      <c r="E722" s="7">
        <v>44197</v>
      </c>
      <c r="F722" s="13">
        <v>0</v>
      </c>
      <c r="G722" s="1">
        <v>0</v>
      </c>
      <c r="H722">
        <v>3.3329999999999999E-2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t="s">
        <v>257</v>
      </c>
      <c r="W722" s="11" t="s">
        <v>71</v>
      </c>
      <c r="X722">
        <v>15</v>
      </c>
      <c r="Y722" t="s">
        <v>53</v>
      </c>
      <c r="Z722" t="s">
        <v>72</v>
      </c>
      <c r="AA722" s="1">
        <v>0</v>
      </c>
      <c r="AB722" s="1">
        <v>0</v>
      </c>
      <c r="AC722" t="s">
        <v>225</v>
      </c>
      <c r="AD722" s="1">
        <v>0</v>
      </c>
      <c r="AE722" s="1">
        <v>0</v>
      </c>
      <c r="AF722" s="1">
        <v>1.67E-3</v>
      </c>
      <c r="AG722" s="1">
        <v>0</v>
      </c>
      <c r="AH722">
        <v>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8">
        <f t="shared" si="44"/>
        <v>0</v>
      </c>
      <c r="AQ722" s="9">
        <f t="shared" si="45"/>
        <v>0</v>
      </c>
      <c r="AR722" s="3">
        <f t="shared" si="46"/>
        <v>0</v>
      </c>
      <c r="AS722" s="10">
        <f t="shared" si="47"/>
        <v>0</v>
      </c>
    </row>
    <row r="723" spans="1:45" x14ac:dyDescent="0.25">
      <c r="A723">
        <v>1</v>
      </c>
      <c r="B723" s="7">
        <v>43952</v>
      </c>
      <c r="C723" s="7">
        <v>44348</v>
      </c>
      <c r="D723">
        <v>152</v>
      </c>
      <c r="E723" s="7">
        <v>44228</v>
      </c>
      <c r="F723" s="13">
        <v>0</v>
      </c>
      <c r="G723" s="1">
        <v>0</v>
      </c>
      <c r="H723">
        <v>3.3329999999999999E-2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t="s">
        <v>257</v>
      </c>
      <c r="W723" s="11" t="s">
        <v>71</v>
      </c>
      <c r="X723">
        <v>15</v>
      </c>
      <c r="Y723" t="s">
        <v>53</v>
      </c>
      <c r="Z723" t="s">
        <v>72</v>
      </c>
      <c r="AA723" s="1">
        <v>0</v>
      </c>
      <c r="AB723" s="1">
        <v>0</v>
      </c>
      <c r="AC723" t="s">
        <v>225</v>
      </c>
      <c r="AD723" s="1">
        <v>0</v>
      </c>
      <c r="AE723" s="1">
        <v>0</v>
      </c>
      <c r="AF723" s="1">
        <v>1.67E-3</v>
      </c>
      <c r="AG723" s="1">
        <v>0</v>
      </c>
      <c r="AH723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8">
        <f t="shared" si="44"/>
        <v>0</v>
      </c>
      <c r="AQ723" s="9">
        <f t="shared" si="45"/>
        <v>0</v>
      </c>
      <c r="AR723" s="3">
        <f t="shared" si="46"/>
        <v>0</v>
      </c>
      <c r="AS723" s="10">
        <f t="shared" si="47"/>
        <v>0</v>
      </c>
    </row>
    <row r="724" spans="1:45" x14ac:dyDescent="0.25">
      <c r="A724">
        <v>1</v>
      </c>
      <c r="B724" s="7">
        <v>43952</v>
      </c>
      <c r="C724" s="7">
        <v>44348</v>
      </c>
      <c r="D724">
        <v>152</v>
      </c>
      <c r="E724" s="7">
        <v>44256</v>
      </c>
      <c r="F724" s="13">
        <v>0</v>
      </c>
      <c r="G724" s="1">
        <v>0</v>
      </c>
      <c r="H724">
        <v>3.3329999999999999E-2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t="s">
        <v>257</v>
      </c>
      <c r="W724" s="11" t="s">
        <v>71</v>
      </c>
      <c r="X724">
        <v>15</v>
      </c>
      <c r="Y724" t="s">
        <v>53</v>
      </c>
      <c r="Z724" t="s">
        <v>72</v>
      </c>
      <c r="AA724" s="1">
        <v>0</v>
      </c>
      <c r="AB724" s="1">
        <v>0</v>
      </c>
      <c r="AC724" t="s">
        <v>225</v>
      </c>
      <c r="AD724" s="1">
        <v>0</v>
      </c>
      <c r="AE724" s="1">
        <v>0</v>
      </c>
      <c r="AF724" s="1">
        <v>1.67E-3</v>
      </c>
      <c r="AG724" s="1">
        <v>0</v>
      </c>
      <c r="AH724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8">
        <f t="shared" si="44"/>
        <v>0</v>
      </c>
      <c r="AQ724" s="9">
        <f t="shared" si="45"/>
        <v>0</v>
      </c>
      <c r="AR724" s="3">
        <f t="shared" si="46"/>
        <v>0</v>
      </c>
      <c r="AS724" s="10">
        <f t="shared" si="47"/>
        <v>0</v>
      </c>
    </row>
    <row r="725" spans="1:45" x14ac:dyDescent="0.25">
      <c r="A725">
        <v>1</v>
      </c>
      <c r="B725" s="7">
        <v>43952</v>
      </c>
      <c r="C725" s="7">
        <v>44348</v>
      </c>
      <c r="D725">
        <v>152</v>
      </c>
      <c r="E725" s="7">
        <v>44287</v>
      </c>
      <c r="F725" s="13">
        <v>0</v>
      </c>
      <c r="G725" s="1">
        <v>0</v>
      </c>
      <c r="H725">
        <v>3.3329999999999999E-2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t="s">
        <v>257</v>
      </c>
      <c r="W725" s="11" t="s">
        <v>71</v>
      </c>
      <c r="X725">
        <v>15</v>
      </c>
      <c r="Y725" t="s">
        <v>53</v>
      </c>
      <c r="Z725" t="s">
        <v>72</v>
      </c>
      <c r="AA725" s="1">
        <v>0</v>
      </c>
      <c r="AB725" s="1">
        <v>0</v>
      </c>
      <c r="AC725" t="s">
        <v>225</v>
      </c>
      <c r="AD725" s="1">
        <v>0</v>
      </c>
      <c r="AE725" s="1">
        <v>0</v>
      </c>
      <c r="AF725" s="1">
        <v>1.67E-3</v>
      </c>
      <c r="AG725" s="1">
        <v>0</v>
      </c>
      <c r="AH725">
        <v>0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8">
        <f t="shared" si="44"/>
        <v>0</v>
      </c>
      <c r="AQ725" s="9">
        <f t="shared" si="45"/>
        <v>0</v>
      </c>
      <c r="AR725" s="3">
        <f t="shared" si="46"/>
        <v>0</v>
      </c>
      <c r="AS725" s="10">
        <f t="shared" si="47"/>
        <v>0</v>
      </c>
    </row>
    <row r="726" spans="1:45" x14ac:dyDescent="0.25">
      <c r="A726">
        <v>1</v>
      </c>
      <c r="B726" s="7">
        <v>43952</v>
      </c>
      <c r="C726" s="7">
        <v>44348</v>
      </c>
      <c r="D726">
        <v>152</v>
      </c>
      <c r="E726" s="7">
        <v>44317</v>
      </c>
      <c r="F726" s="13">
        <v>0</v>
      </c>
      <c r="G726" s="1">
        <v>0</v>
      </c>
      <c r="H726">
        <v>3.3329999999999999E-2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t="s">
        <v>257</v>
      </c>
      <c r="W726" s="11" t="s">
        <v>71</v>
      </c>
      <c r="X726">
        <v>15</v>
      </c>
      <c r="Y726" t="s">
        <v>53</v>
      </c>
      <c r="Z726" t="s">
        <v>72</v>
      </c>
      <c r="AA726" s="1">
        <v>0</v>
      </c>
      <c r="AB726" s="1">
        <v>0</v>
      </c>
      <c r="AC726" t="s">
        <v>225</v>
      </c>
      <c r="AD726" s="1">
        <v>0</v>
      </c>
      <c r="AE726" s="1">
        <v>0</v>
      </c>
      <c r="AF726" s="1">
        <v>1.67E-3</v>
      </c>
      <c r="AG726" s="1">
        <v>0</v>
      </c>
      <c r="AH726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8">
        <f t="shared" si="44"/>
        <v>0</v>
      </c>
      <c r="AQ726" s="9">
        <f t="shared" si="45"/>
        <v>0</v>
      </c>
      <c r="AR726" s="3">
        <f t="shared" si="46"/>
        <v>0</v>
      </c>
      <c r="AS726" s="10">
        <f t="shared" si="47"/>
        <v>0</v>
      </c>
    </row>
    <row r="727" spans="1:45" x14ac:dyDescent="0.25">
      <c r="A727">
        <v>1</v>
      </c>
      <c r="B727" s="7">
        <v>43952</v>
      </c>
      <c r="C727" s="7">
        <v>44348</v>
      </c>
      <c r="D727">
        <v>152</v>
      </c>
      <c r="E727" s="7">
        <v>44348</v>
      </c>
      <c r="F727" s="13">
        <v>0</v>
      </c>
      <c r="G727" s="1">
        <v>0</v>
      </c>
      <c r="H727">
        <v>3.3329999999999999E-2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t="s">
        <v>257</v>
      </c>
      <c r="W727" s="11" t="s">
        <v>71</v>
      </c>
      <c r="X727">
        <v>15</v>
      </c>
      <c r="Y727" t="s">
        <v>53</v>
      </c>
      <c r="Z727" t="s">
        <v>72</v>
      </c>
      <c r="AA727" s="1">
        <v>0</v>
      </c>
      <c r="AB727" s="1">
        <v>0</v>
      </c>
      <c r="AC727" t="s">
        <v>225</v>
      </c>
      <c r="AD727" s="1">
        <v>0</v>
      </c>
      <c r="AE727" s="1">
        <v>0</v>
      </c>
      <c r="AF727" s="1">
        <v>1.67E-3</v>
      </c>
      <c r="AG727" s="1">
        <v>0</v>
      </c>
      <c r="AH727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8">
        <f t="shared" si="44"/>
        <v>0</v>
      </c>
      <c r="AQ727" s="9">
        <f t="shared" si="45"/>
        <v>0</v>
      </c>
      <c r="AR727" s="3">
        <f t="shared" si="46"/>
        <v>0</v>
      </c>
      <c r="AS727" s="10">
        <f t="shared" si="47"/>
        <v>0</v>
      </c>
    </row>
    <row r="728" spans="1:45" x14ac:dyDescent="0.25">
      <c r="A728">
        <v>1</v>
      </c>
      <c r="B728" s="7">
        <v>43952</v>
      </c>
      <c r="C728" s="7">
        <v>44348</v>
      </c>
      <c r="D728">
        <v>200225</v>
      </c>
      <c r="E728" s="7">
        <v>44197</v>
      </c>
      <c r="F728" s="13">
        <v>1393411.11</v>
      </c>
      <c r="G728" s="1">
        <v>1393411.11</v>
      </c>
      <c r="H728">
        <v>3.3329999999999999E-2</v>
      </c>
      <c r="I728" s="1">
        <v>3870.2</v>
      </c>
      <c r="J728" s="1">
        <v>131642.71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t="s">
        <v>258</v>
      </c>
      <c r="W728" s="11" t="s">
        <v>71</v>
      </c>
      <c r="X728">
        <v>15</v>
      </c>
      <c r="Y728" t="s">
        <v>53</v>
      </c>
      <c r="Z728" t="s">
        <v>72</v>
      </c>
      <c r="AA728" s="1">
        <v>0</v>
      </c>
      <c r="AB728" s="1">
        <v>0</v>
      </c>
      <c r="AC728" t="s">
        <v>225</v>
      </c>
      <c r="AD728" s="1">
        <v>193.92</v>
      </c>
      <c r="AE728" s="1">
        <v>6496.28</v>
      </c>
      <c r="AF728" s="1">
        <v>1.67E-3</v>
      </c>
      <c r="AG728" s="1">
        <v>1393411.11</v>
      </c>
      <c r="AH728">
        <v>0</v>
      </c>
      <c r="AI728" s="1">
        <v>0</v>
      </c>
      <c r="AJ728" s="1">
        <v>0</v>
      </c>
      <c r="AK728" s="1">
        <v>0</v>
      </c>
      <c r="AL728" s="1">
        <v>0</v>
      </c>
      <c r="AM728" s="1">
        <v>0</v>
      </c>
      <c r="AN728" s="1">
        <v>193.92000000000002</v>
      </c>
      <c r="AO728" s="1">
        <v>3870.2000000000003</v>
      </c>
      <c r="AP728" s="8">
        <f t="shared" si="44"/>
        <v>3870.2</v>
      </c>
      <c r="AQ728" s="9">
        <f t="shared" si="45"/>
        <v>193.92</v>
      </c>
      <c r="AR728" s="3">
        <f t="shared" si="46"/>
        <v>138138.99</v>
      </c>
      <c r="AS728" s="10">
        <f t="shared" si="47"/>
        <v>4064.12</v>
      </c>
    </row>
    <row r="729" spans="1:45" x14ac:dyDescent="0.25">
      <c r="A729">
        <v>1</v>
      </c>
      <c r="B729" s="7">
        <v>43952</v>
      </c>
      <c r="C729" s="7">
        <v>44348</v>
      </c>
      <c r="D729">
        <v>200225</v>
      </c>
      <c r="E729" s="7">
        <v>44228</v>
      </c>
      <c r="F729" s="13">
        <v>1393411.11</v>
      </c>
      <c r="G729" s="1">
        <v>1393411.11</v>
      </c>
      <c r="H729">
        <v>3.3329999999999999E-2</v>
      </c>
      <c r="I729" s="1">
        <v>3870.2</v>
      </c>
      <c r="J729" s="1">
        <v>135512.91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t="s">
        <v>258</v>
      </c>
      <c r="W729" s="11" t="s">
        <v>71</v>
      </c>
      <c r="X729">
        <v>15</v>
      </c>
      <c r="Y729" t="s">
        <v>53</v>
      </c>
      <c r="Z729" t="s">
        <v>72</v>
      </c>
      <c r="AA729" s="1">
        <v>0</v>
      </c>
      <c r="AB729" s="1">
        <v>0</v>
      </c>
      <c r="AC729" t="s">
        <v>225</v>
      </c>
      <c r="AD729" s="1">
        <v>193.92</v>
      </c>
      <c r="AE729" s="1">
        <v>6690.2</v>
      </c>
      <c r="AF729" s="1">
        <v>1.67E-3</v>
      </c>
      <c r="AG729" s="1">
        <v>1393411.11</v>
      </c>
      <c r="AH729">
        <v>0</v>
      </c>
      <c r="AI729" s="1">
        <v>0</v>
      </c>
      <c r="AJ729" s="1">
        <v>0</v>
      </c>
      <c r="AK729" s="1">
        <v>0</v>
      </c>
      <c r="AL729" s="1">
        <v>0</v>
      </c>
      <c r="AM729" s="1">
        <v>0</v>
      </c>
      <c r="AN729" s="1">
        <v>193.92000000000002</v>
      </c>
      <c r="AO729" s="1">
        <v>3870.2000000000003</v>
      </c>
      <c r="AP729" s="8">
        <f t="shared" si="44"/>
        <v>3870.2</v>
      </c>
      <c r="AQ729" s="9">
        <f t="shared" si="45"/>
        <v>193.92</v>
      </c>
      <c r="AR729" s="3">
        <f t="shared" si="46"/>
        <v>142203.11000000002</v>
      </c>
      <c r="AS729" s="10">
        <f t="shared" si="47"/>
        <v>4064.12</v>
      </c>
    </row>
    <row r="730" spans="1:45" x14ac:dyDescent="0.25">
      <c r="A730">
        <v>1</v>
      </c>
      <c r="B730" s="7">
        <v>43952</v>
      </c>
      <c r="C730" s="7">
        <v>44348</v>
      </c>
      <c r="D730">
        <v>200225</v>
      </c>
      <c r="E730" s="7">
        <v>44256</v>
      </c>
      <c r="F730" s="13">
        <v>1502115.28</v>
      </c>
      <c r="G730" s="1">
        <v>1502115.28</v>
      </c>
      <c r="H730">
        <v>3.3329999999999999E-2</v>
      </c>
      <c r="I730" s="1">
        <v>4172.13</v>
      </c>
      <c r="J730" s="1">
        <v>139685.04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t="s">
        <v>258</v>
      </c>
      <c r="W730" s="11" t="s">
        <v>71</v>
      </c>
      <c r="X730">
        <v>15</v>
      </c>
      <c r="Y730" t="s">
        <v>53</v>
      </c>
      <c r="Z730" t="s">
        <v>72</v>
      </c>
      <c r="AA730" s="1">
        <v>0</v>
      </c>
      <c r="AB730" s="1">
        <v>0</v>
      </c>
      <c r="AC730" t="s">
        <v>225</v>
      </c>
      <c r="AD730" s="1">
        <v>209.04</v>
      </c>
      <c r="AE730" s="1">
        <v>6899.24</v>
      </c>
      <c r="AF730" s="1">
        <v>1.67E-3</v>
      </c>
      <c r="AG730" s="1">
        <v>1502115.28</v>
      </c>
      <c r="AH730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209.04</v>
      </c>
      <c r="AO730" s="1">
        <v>4172.13</v>
      </c>
      <c r="AP730" s="8">
        <f t="shared" si="44"/>
        <v>4172.13</v>
      </c>
      <c r="AQ730" s="9">
        <f t="shared" si="45"/>
        <v>209.04</v>
      </c>
      <c r="AR730" s="3">
        <f t="shared" si="46"/>
        <v>146584.28</v>
      </c>
      <c r="AS730" s="10">
        <f t="shared" si="47"/>
        <v>4381.17</v>
      </c>
    </row>
    <row r="731" spans="1:45" x14ac:dyDescent="0.25">
      <c r="A731">
        <v>1</v>
      </c>
      <c r="B731" s="7">
        <v>43952</v>
      </c>
      <c r="C731" s="7">
        <v>44348</v>
      </c>
      <c r="D731">
        <v>200225</v>
      </c>
      <c r="E731" s="7">
        <v>44287</v>
      </c>
      <c r="F731" s="13">
        <v>1484791.61</v>
      </c>
      <c r="G731" s="1">
        <v>1484791.61</v>
      </c>
      <c r="H731">
        <v>3.3329999999999999E-2</v>
      </c>
      <c r="I731" s="1">
        <v>4124.01</v>
      </c>
      <c r="J731" s="1">
        <v>143809.04999999999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t="s">
        <v>258</v>
      </c>
      <c r="W731" s="11" t="s">
        <v>71</v>
      </c>
      <c r="X731">
        <v>15</v>
      </c>
      <c r="Y731" t="s">
        <v>53</v>
      </c>
      <c r="Z731" t="s">
        <v>72</v>
      </c>
      <c r="AA731" s="1">
        <v>0</v>
      </c>
      <c r="AB731" s="1">
        <v>0</v>
      </c>
      <c r="AC731" t="s">
        <v>225</v>
      </c>
      <c r="AD731" s="1">
        <v>206.63</v>
      </c>
      <c r="AE731" s="1">
        <v>7105.87</v>
      </c>
      <c r="AF731" s="1">
        <v>1.67E-3</v>
      </c>
      <c r="AG731" s="1">
        <v>1484791.61</v>
      </c>
      <c r="AH73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0</v>
      </c>
      <c r="AN731" s="1">
        <v>206.63</v>
      </c>
      <c r="AO731" s="1">
        <v>4124.01</v>
      </c>
      <c r="AP731" s="8">
        <f t="shared" si="44"/>
        <v>4124.01</v>
      </c>
      <c r="AQ731" s="9">
        <f t="shared" si="45"/>
        <v>206.63</v>
      </c>
      <c r="AR731" s="3">
        <f t="shared" si="46"/>
        <v>150914.91999999998</v>
      </c>
      <c r="AS731" s="10">
        <f t="shared" si="47"/>
        <v>4330.6400000000003</v>
      </c>
    </row>
    <row r="732" spans="1:45" x14ac:dyDescent="0.25">
      <c r="A732">
        <v>1</v>
      </c>
      <c r="B732" s="7">
        <v>43952</v>
      </c>
      <c r="C732" s="7">
        <v>44348</v>
      </c>
      <c r="D732">
        <v>200225</v>
      </c>
      <c r="E732" s="7">
        <v>44317</v>
      </c>
      <c r="F732" s="13">
        <v>1483818.47</v>
      </c>
      <c r="G732" s="1">
        <v>1483818.47</v>
      </c>
      <c r="H732">
        <v>3.3329999999999999E-2</v>
      </c>
      <c r="I732" s="1">
        <v>4121.3100000000004</v>
      </c>
      <c r="J732" s="1">
        <v>147930.35999999999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t="s">
        <v>258</v>
      </c>
      <c r="W732" s="11" t="s">
        <v>71</v>
      </c>
      <c r="X732">
        <v>15</v>
      </c>
      <c r="Y732" t="s">
        <v>53</v>
      </c>
      <c r="Z732" t="s">
        <v>72</v>
      </c>
      <c r="AA732" s="1">
        <v>0</v>
      </c>
      <c r="AB732" s="1">
        <v>0</v>
      </c>
      <c r="AC732" t="s">
        <v>225</v>
      </c>
      <c r="AD732" s="1">
        <v>206.5</v>
      </c>
      <c r="AE732" s="1">
        <v>7312.37</v>
      </c>
      <c r="AF732" s="1">
        <v>1.67E-3</v>
      </c>
      <c r="AG732" s="1">
        <v>1483818.47</v>
      </c>
      <c r="AH732">
        <v>0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206.5</v>
      </c>
      <c r="AO732" s="1">
        <v>4121.3100000000004</v>
      </c>
      <c r="AP732" s="8">
        <f t="shared" si="44"/>
        <v>4121.3100000000004</v>
      </c>
      <c r="AQ732" s="9">
        <f t="shared" si="45"/>
        <v>206.5</v>
      </c>
      <c r="AR732" s="3">
        <f t="shared" si="46"/>
        <v>155242.72999999998</v>
      </c>
      <c r="AS732" s="10">
        <f t="shared" si="47"/>
        <v>4327.8100000000004</v>
      </c>
    </row>
    <row r="733" spans="1:45" x14ac:dyDescent="0.25">
      <c r="A733">
        <v>1</v>
      </c>
      <c r="B733" s="7">
        <v>43952</v>
      </c>
      <c r="C733" s="7">
        <v>44348</v>
      </c>
      <c r="D733">
        <v>200225</v>
      </c>
      <c r="E733" s="7">
        <v>44348</v>
      </c>
      <c r="F733" s="13">
        <v>1486807.89</v>
      </c>
      <c r="G733" s="1">
        <v>1486807.89</v>
      </c>
      <c r="H733">
        <v>3.3329999999999999E-2</v>
      </c>
      <c r="I733" s="1">
        <v>4129.6099999999997</v>
      </c>
      <c r="J733" s="1">
        <v>53317.46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-98742.51</v>
      </c>
      <c r="S733" s="1">
        <v>0</v>
      </c>
      <c r="T733" s="1">
        <v>0</v>
      </c>
      <c r="U733" s="1">
        <v>0</v>
      </c>
      <c r="V733" t="s">
        <v>258</v>
      </c>
      <c r="W733" s="11" t="s">
        <v>71</v>
      </c>
      <c r="X733">
        <v>15</v>
      </c>
      <c r="Y733" t="s">
        <v>53</v>
      </c>
      <c r="Z733" t="s">
        <v>72</v>
      </c>
      <c r="AA733" s="1">
        <v>0</v>
      </c>
      <c r="AB733" s="1">
        <v>0</v>
      </c>
      <c r="AC733" t="s">
        <v>225</v>
      </c>
      <c r="AD733" s="1">
        <v>206.91</v>
      </c>
      <c r="AE733" s="1">
        <v>2638.32</v>
      </c>
      <c r="AF733" s="1">
        <v>1.67E-3</v>
      </c>
      <c r="AG733" s="1">
        <v>1486807.89</v>
      </c>
      <c r="AH733">
        <v>0</v>
      </c>
      <c r="AI733" s="1">
        <v>0</v>
      </c>
      <c r="AJ733" s="1">
        <v>0</v>
      </c>
      <c r="AK733" s="1">
        <v>0</v>
      </c>
      <c r="AL733" s="1">
        <v>0</v>
      </c>
      <c r="AM733" s="1">
        <v>0</v>
      </c>
      <c r="AN733" s="1">
        <v>206.91</v>
      </c>
      <c r="AO733" s="1">
        <v>4129.6099999999997</v>
      </c>
      <c r="AP733" s="8">
        <f t="shared" si="44"/>
        <v>4129.6099999999997</v>
      </c>
      <c r="AQ733" s="9">
        <f t="shared" si="45"/>
        <v>206.91</v>
      </c>
      <c r="AR733" s="3">
        <f t="shared" si="46"/>
        <v>55955.78</v>
      </c>
      <c r="AS733" s="10">
        <f t="shared" si="47"/>
        <v>4336.5199999999995</v>
      </c>
    </row>
    <row r="734" spans="1:45" x14ac:dyDescent="0.25">
      <c r="A734">
        <v>1</v>
      </c>
      <c r="B734" s="7">
        <v>43952</v>
      </c>
      <c r="C734" s="7">
        <v>44348</v>
      </c>
      <c r="D734">
        <v>200271</v>
      </c>
      <c r="E734" s="7">
        <v>44197</v>
      </c>
      <c r="F734" s="13">
        <v>0</v>
      </c>
      <c r="G734" s="1">
        <v>0</v>
      </c>
      <c r="H734">
        <v>3.3329999999999999E-2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t="s">
        <v>259</v>
      </c>
      <c r="W734" s="11" t="s">
        <v>71</v>
      </c>
      <c r="X734">
        <v>15</v>
      </c>
      <c r="Y734" t="s">
        <v>53</v>
      </c>
      <c r="Z734" t="s">
        <v>72</v>
      </c>
      <c r="AA734" s="1">
        <v>0</v>
      </c>
      <c r="AB734" s="1">
        <v>0</v>
      </c>
      <c r="AC734" t="s">
        <v>225</v>
      </c>
      <c r="AD734" s="1">
        <v>0</v>
      </c>
      <c r="AE734" s="1">
        <v>0</v>
      </c>
      <c r="AF734" s="1">
        <v>1.67E-3</v>
      </c>
      <c r="AG734" s="1">
        <v>0</v>
      </c>
      <c r="AH734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0</v>
      </c>
      <c r="AP734" s="8">
        <f t="shared" si="44"/>
        <v>0</v>
      </c>
      <c r="AQ734" s="9">
        <f t="shared" si="45"/>
        <v>0</v>
      </c>
      <c r="AR734" s="3">
        <f t="shared" si="46"/>
        <v>0</v>
      </c>
      <c r="AS734" s="10">
        <f t="shared" si="47"/>
        <v>0</v>
      </c>
    </row>
    <row r="735" spans="1:45" x14ac:dyDescent="0.25">
      <c r="A735">
        <v>1</v>
      </c>
      <c r="B735" s="7">
        <v>43952</v>
      </c>
      <c r="C735" s="7">
        <v>44348</v>
      </c>
      <c r="D735">
        <v>200271</v>
      </c>
      <c r="E735" s="7">
        <v>44228</v>
      </c>
      <c r="F735" s="13">
        <v>0</v>
      </c>
      <c r="G735" s="1">
        <v>0</v>
      </c>
      <c r="H735">
        <v>3.3329999999999999E-2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t="s">
        <v>259</v>
      </c>
      <c r="W735" s="11" t="s">
        <v>71</v>
      </c>
      <c r="X735">
        <v>15</v>
      </c>
      <c r="Y735" t="s">
        <v>53</v>
      </c>
      <c r="Z735" t="s">
        <v>72</v>
      </c>
      <c r="AA735" s="1">
        <v>0</v>
      </c>
      <c r="AB735" s="1">
        <v>0</v>
      </c>
      <c r="AC735" t="s">
        <v>225</v>
      </c>
      <c r="AD735" s="1">
        <v>0</v>
      </c>
      <c r="AE735" s="1">
        <v>0</v>
      </c>
      <c r="AF735" s="1">
        <v>1.67E-3</v>
      </c>
      <c r="AG735" s="1">
        <v>0</v>
      </c>
      <c r="AH735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8">
        <f t="shared" si="44"/>
        <v>0</v>
      </c>
      <c r="AQ735" s="9">
        <f t="shared" si="45"/>
        <v>0</v>
      </c>
      <c r="AR735" s="3">
        <f t="shared" si="46"/>
        <v>0</v>
      </c>
      <c r="AS735" s="10">
        <f t="shared" si="47"/>
        <v>0</v>
      </c>
    </row>
    <row r="736" spans="1:45" x14ac:dyDescent="0.25">
      <c r="A736">
        <v>1</v>
      </c>
      <c r="B736" s="7">
        <v>43952</v>
      </c>
      <c r="C736" s="7">
        <v>44348</v>
      </c>
      <c r="D736">
        <v>200271</v>
      </c>
      <c r="E736" s="7">
        <v>44256</v>
      </c>
      <c r="F736" s="13">
        <v>0</v>
      </c>
      <c r="G736" s="1">
        <v>0</v>
      </c>
      <c r="H736">
        <v>3.3329999999999999E-2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t="s">
        <v>259</v>
      </c>
      <c r="W736" s="11" t="s">
        <v>71</v>
      </c>
      <c r="X736">
        <v>15</v>
      </c>
      <c r="Y736" t="s">
        <v>53</v>
      </c>
      <c r="Z736" t="s">
        <v>72</v>
      </c>
      <c r="AA736" s="1">
        <v>0</v>
      </c>
      <c r="AB736" s="1">
        <v>0</v>
      </c>
      <c r="AC736" t="s">
        <v>225</v>
      </c>
      <c r="AD736" s="1">
        <v>0</v>
      </c>
      <c r="AE736" s="1">
        <v>0</v>
      </c>
      <c r="AF736" s="1">
        <v>1.67E-3</v>
      </c>
      <c r="AG736" s="1">
        <v>0</v>
      </c>
      <c r="AH736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0</v>
      </c>
      <c r="AP736" s="8">
        <f t="shared" si="44"/>
        <v>0</v>
      </c>
      <c r="AQ736" s="9">
        <f t="shared" si="45"/>
        <v>0</v>
      </c>
      <c r="AR736" s="3">
        <f t="shared" si="46"/>
        <v>0</v>
      </c>
      <c r="AS736" s="10">
        <f t="shared" si="47"/>
        <v>0</v>
      </c>
    </row>
    <row r="737" spans="1:45" x14ac:dyDescent="0.25">
      <c r="A737">
        <v>1</v>
      </c>
      <c r="B737" s="7">
        <v>43952</v>
      </c>
      <c r="C737" s="7">
        <v>44348</v>
      </c>
      <c r="D737">
        <v>200271</v>
      </c>
      <c r="E737" s="7">
        <v>44287</v>
      </c>
      <c r="F737" s="13">
        <v>0</v>
      </c>
      <c r="G737" s="1">
        <v>0</v>
      </c>
      <c r="H737">
        <v>3.3329999999999999E-2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t="s">
        <v>259</v>
      </c>
      <c r="W737" s="11" t="s">
        <v>71</v>
      </c>
      <c r="X737">
        <v>15</v>
      </c>
      <c r="Y737" t="s">
        <v>53</v>
      </c>
      <c r="Z737" t="s">
        <v>72</v>
      </c>
      <c r="AA737" s="1">
        <v>0</v>
      </c>
      <c r="AB737" s="1">
        <v>0</v>
      </c>
      <c r="AC737" t="s">
        <v>225</v>
      </c>
      <c r="AD737" s="1">
        <v>0</v>
      </c>
      <c r="AE737" s="1">
        <v>0</v>
      </c>
      <c r="AF737" s="1">
        <v>1.67E-3</v>
      </c>
      <c r="AG737" s="1">
        <v>0</v>
      </c>
      <c r="AH737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8">
        <f t="shared" si="44"/>
        <v>0</v>
      </c>
      <c r="AQ737" s="9">
        <f t="shared" si="45"/>
        <v>0</v>
      </c>
      <c r="AR737" s="3">
        <f t="shared" si="46"/>
        <v>0</v>
      </c>
      <c r="AS737" s="10">
        <f t="shared" si="47"/>
        <v>0</v>
      </c>
    </row>
    <row r="738" spans="1:45" x14ac:dyDescent="0.25">
      <c r="A738">
        <v>1</v>
      </c>
      <c r="B738" s="7">
        <v>43952</v>
      </c>
      <c r="C738" s="7">
        <v>44348</v>
      </c>
      <c r="D738">
        <v>200271</v>
      </c>
      <c r="E738" s="7">
        <v>44317</v>
      </c>
      <c r="F738" s="13">
        <v>0</v>
      </c>
      <c r="G738" s="1">
        <v>0</v>
      </c>
      <c r="H738">
        <v>3.3329999999999999E-2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t="s">
        <v>259</v>
      </c>
      <c r="W738" s="11" t="s">
        <v>71</v>
      </c>
      <c r="X738">
        <v>15</v>
      </c>
      <c r="Y738" t="s">
        <v>53</v>
      </c>
      <c r="Z738" t="s">
        <v>72</v>
      </c>
      <c r="AA738" s="1">
        <v>0</v>
      </c>
      <c r="AB738" s="1">
        <v>0</v>
      </c>
      <c r="AC738" t="s">
        <v>225</v>
      </c>
      <c r="AD738" s="1">
        <v>0</v>
      </c>
      <c r="AE738" s="1">
        <v>0</v>
      </c>
      <c r="AF738" s="1">
        <v>1.67E-3</v>
      </c>
      <c r="AG738" s="1">
        <v>0</v>
      </c>
      <c r="AH738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8">
        <f t="shared" si="44"/>
        <v>0</v>
      </c>
      <c r="AQ738" s="9">
        <f t="shared" si="45"/>
        <v>0</v>
      </c>
      <c r="AR738" s="3">
        <f t="shared" si="46"/>
        <v>0</v>
      </c>
      <c r="AS738" s="10">
        <f t="shared" si="47"/>
        <v>0</v>
      </c>
    </row>
    <row r="739" spans="1:45" x14ac:dyDescent="0.25">
      <c r="A739">
        <v>1</v>
      </c>
      <c r="B739" s="7">
        <v>43952</v>
      </c>
      <c r="C739" s="7">
        <v>44348</v>
      </c>
      <c r="D739">
        <v>200271</v>
      </c>
      <c r="E739" s="7">
        <v>44348</v>
      </c>
      <c r="F739" s="13">
        <v>0</v>
      </c>
      <c r="G739" s="1">
        <v>0</v>
      </c>
      <c r="H739">
        <v>3.3329999999999999E-2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t="s">
        <v>259</v>
      </c>
      <c r="W739" s="11" t="s">
        <v>71</v>
      </c>
      <c r="X739">
        <v>15</v>
      </c>
      <c r="Y739" t="s">
        <v>53</v>
      </c>
      <c r="Z739" t="s">
        <v>72</v>
      </c>
      <c r="AA739" s="1">
        <v>0</v>
      </c>
      <c r="AB739" s="1">
        <v>0</v>
      </c>
      <c r="AC739" t="s">
        <v>225</v>
      </c>
      <c r="AD739" s="1">
        <v>0</v>
      </c>
      <c r="AE739" s="1">
        <v>0</v>
      </c>
      <c r="AF739" s="1">
        <v>1.67E-3</v>
      </c>
      <c r="AG739" s="1">
        <v>0</v>
      </c>
      <c r="AH739">
        <v>0</v>
      </c>
      <c r="AI739" s="1">
        <v>0</v>
      </c>
      <c r="AJ739" s="1">
        <v>0</v>
      </c>
      <c r="AK739" s="1">
        <v>0</v>
      </c>
      <c r="AL739" s="1">
        <v>0</v>
      </c>
      <c r="AM739" s="1">
        <v>0</v>
      </c>
      <c r="AN739" s="1">
        <v>0</v>
      </c>
      <c r="AO739" s="1">
        <v>0</v>
      </c>
      <c r="AP739" s="8">
        <f t="shared" si="44"/>
        <v>0</v>
      </c>
      <c r="AQ739" s="9">
        <f t="shared" si="45"/>
        <v>0</v>
      </c>
      <c r="AR739" s="3">
        <f t="shared" si="46"/>
        <v>0</v>
      </c>
      <c r="AS739" s="10">
        <f t="shared" si="47"/>
        <v>0</v>
      </c>
    </row>
    <row r="740" spans="1:45" x14ac:dyDescent="0.25">
      <c r="A740">
        <v>1</v>
      </c>
      <c r="B740" s="7">
        <v>43952</v>
      </c>
      <c r="C740" s="7">
        <v>44348</v>
      </c>
      <c r="D740">
        <v>200317</v>
      </c>
      <c r="E740" s="7">
        <v>44197</v>
      </c>
      <c r="F740" s="13">
        <v>0</v>
      </c>
      <c r="G740" s="1">
        <v>0</v>
      </c>
      <c r="H740">
        <v>3.3329999999999999E-2</v>
      </c>
      <c r="I740" s="1">
        <v>0</v>
      </c>
      <c r="J740" s="1">
        <v>229784.88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t="s">
        <v>260</v>
      </c>
      <c r="W740" s="11" t="s">
        <v>71</v>
      </c>
      <c r="X740">
        <v>15</v>
      </c>
      <c r="Y740" t="s">
        <v>53</v>
      </c>
      <c r="Z740" t="s">
        <v>72</v>
      </c>
      <c r="AA740" s="1">
        <v>0</v>
      </c>
      <c r="AB740" s="1">
        <v>0</v>
      </c>
      <c r="AC740" t="s">
        <v>225</v>
      </c>
      <c r="AD740" s="1">
        <v>0</v>
      </c>
      <c r="AE740" s="1">
        <v>-1193.57</v>
      </c>
      <c r="AF740" s="1">
        <v>1.67E-3</v>
      </c>
      <c r="AG740" s="1">
        <v>0</v>
      </c>
      <c r="AH740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8">
        <f t="shared" si="44"/>
        <v>0</v>
      </c>
      <c r="AQ740" s="9">
        <f t="shared" si="45"/>
        <v>0</v>
      </c>
      <c r="AR740" s="3">
        <f t="shared" si="46"/>
        <v>228591.31</v>
      </c>
      <c r="AS740" s="10">
        <f t="shared" si="47"/>
        <v>0</v>
      </c>
    </row>
    <row r="741" spans="1:45" x14ac:dyDescent="0.25">
      <c r="A741">
        <v>1</v>
      </c>
      <c r="B741" s="7">
        <v>43952</v>
      </c>
      <c r="C741" s="7">
        <v>44348</v>
      </c>
      <c r="D741">
        <v>200317</v>
      </c>
      <c r="E741" s="7">
        <v>44228</v>
      </c>
      <c r="F741" s="13">
        <v>0</v>
      </c>
      <c r="G741" s="1">
        <v>0</v>
      </c>
      <c r="H741">
        <v>3.3329999999999999E-2</v>
      </c>
      <c r="I741" s="1">
        <v>0</v>
      </c>
      <c r="J741" s="1">
        <v>229784.88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t="s">
        <v>260</v>
      </c>
      <c r="W741" s="11" t="s">
        <v>71</v>
      </c>
      <c r="X741">
        <v>15</v>
      </c>
      <c r="Y741" t="s">
        <v>53</v>
      </c>
      <c r="Z741" t="s">
        <v>72</v>
      </c>
      <c r="AA741" s="1">
        <v>0</v>
      </c>
      <c r="AB741" s="1">
        <v>0</v>
      </c>
      <c r="AC741" t="s">
        <v>225</v>
      </c>
      <c r="AD741" s="1">
        <v>0</v>
      </c>
      <c r="AE741" s="1">
        <v>-1193.57</v>
      </c>
      <c r="AF741" s="1">
        <v>1.67E-3</v>
      </c>
      <c r="AG741" s="1">
        <v>0</v>
      </c>
      <c r="AH74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8">
        <f t="shared" si="44"/>
        <v>0</v>
      </c>
      <c r="AQ741" s="9">
        <f t="shared" si="45"/>
        <v>0</v>
      </c>
      <c r="AR741" s="3">
        <f t="shared" si="46"/>
        <v>228591.31</v>
      </c>
      <c r="AS741" s="10">
        <f t="shared" si="47"/>
        <v>0</v>
      </c>
    </row>
    <row r="742" spans="1:45" x14ac:dyDescent="0.25">
      <c r="A742">
        <v>1</v>
      </c>
      <c r="B742" s="7">
        <v>43952</v>
      </c>
      <c r="C742" s="7">
        <v>44348</v>
      </c>
      <c r="D742">
        <v>200317</v>
      </c>
      <c r="E742" s="7">
        <v>44256</v>
      </c>
      <c r="F742" s="13">
        <v>0</v>
      </c>
      <c r="G742" s="1">
        <v>0</v>
      </c>
      <c r="H742">
        <v>3.3329999999999999E-2</v>
      </c>
      <c r="I742" s="1">
        <v>0</v>
      </c>
      <c r="J742" s="1">
        <v>229784.88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t="s">
        <v>260</v>
      </c>
      <c r="W742" s="11" t="s">
        <v>71</v>
      </c>
      <c r="X742">
        <v>15</v>
      </c>
      <c r="Y742" t="s">
        <v>53</v>
      </c>
      <c r="Z742" t="s">
        <v>72</v>
      </c>
      <c r="AA742" s="1">
        <v>0</v>
      </c>
      <c r="AB742" s="1">
        <v>0</v>
      </c>
      <c r="AC742" t="s">
        <v>225</v>
      </c>
      <c r="AD742" s="1">
        <v>0</v>
      </c>
      <c r="AE742" s="1">
        <v>-1193.57</v>
      </c>
      <c r="AF742" s="1">
        <v>1.67E-3</v>
      </c>
      <c r="AG742" s="1">
        <v>0</v>
      </c>
      <c r="AH742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8">
        <f t="shared" si="44"/>
        <v>0</v>
      </c>
      <c r="AQ742" s="9">
        <f t="shared" si="45"/>
        <v>0</v>
      </c>
      <c r="AR742" s="3">
        <f t="shared" si="46"/>
        <v>228591.31</v>
      </c>
      <c r="AS742" s="10">
        <f t="shared" si="47"/>
        <v>0</v>
      </c>
    </row>
    <row r="743" spans="1:45" x14ac:dyDescent="0.25">
      <c r="A743">
        <v>1</v>
      </c>
      <c r="B743" s="7">
        <v>43952</v>
      </c>
      <c r="C743" s="7">
        <v>44348</v>
      </c>
      <c r="D743">
        <v>200317</v>
      </c>
      <c r="E743" s="7">
        <v>44287</v>
      </c>
      <c r="F743" s="13">
        <v>0</v>
      </c>
      <c r="G743" s="1">
        <v>0</v>
      </c>
      <c r="H743">
        <v>3.3329999999999999E-2</v>
      </c>
      <c r="I743" s="1">
        <v>0</v>
      </c>
      <c r="J743" s="1">
        <v>229784.88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t="s">
        <v>260</v>
      </c>
      <c r="W743" s="11" t="s">
        <v>71</v>
      </c>
      <c r="X743">
        <v>15</v>
      </c>
      <c r="Y743" t="s">
        <v>53</v>
      </c>
      <c r="Z743" t="s">
        <v>72</v>
      </c>
      <c r="AA743" s="1">
        <v>0</v>
      </c>
      <c r="AB743" s="1">
        <v>0</v>
      </c>
      <c r="AC743" t="s">
        <v>225</v>
      </c>
      <c r="AD743" s="1">
        <v>0</v>
      </c>
      <c r="AE743" s="1">
        <v>-1193.57</v>
      </c>
      <c r="AF743" s="1">
        <v>1.67E-3</v>
      </c>
      <c r="AG743" s="1">
        <v>0</v>
      </c>
      <c r="AH743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8">
        <f t="shared" si="44"/>
        <v>0</v>
      </c>
      <c r="AQ743" s="9">
        <f t="shared" si="45"/>
        <v>0</v>
      </c>
      <c r="AR743" s="3">
        <f t="shared" si="46"/>
        <v>228591.31</v>
      </c>
      <c r="AS743" s="10">
        <f t="shared" si="47"/>
        <v>0</v>
      </c>
    </row>
    <row r="744" spans="1:45" x14ac:dyDescent="0.25">
      <c r="A744">
        <v>1</v>
      </c>
      <c r="B744" s="7">
        <v>43952</v>
      </c>
      <c r="C744" s="7">
        <v>44348</v>
      </c>
      <c r="D744">
        <v>200317</v>
      </c>
      <c r="E744" s="7">
        <v>44317</v>
      </c>
      <c r="F744" s="13">
        <v>15089.03</v>
      </c>
      <c r="G744" s="1">
        <v>15089.03</v>
      </c>
      <c r="H744">
        <v>3.3329999999999999E-2</v>
      </c>
      <c r="I744" s="1">
        <v>41.91</v>
      </c>
      <c r="J744" s="1">
        <v>229826.79</v>
      </c>
      <c r="K744" s="1">
        <v>41.91</v>
      </c>
      <c r="L744" s="1">
        <v>0</v>
      </c>
      <c r="M744" s="1">
        <v>-41.91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t="s">
        <v>260</v>
      </c>
      <c r="W744" s="11" t="s">
        <v>71</v>
      </c>
      <c r="X744">
        <v>15</v>
      </c>
      <c r="Y744" t="s">
        <v>53</v>
      </c>
      <c r="Z744" t="s">
        <v>72</v>
      </c>
      <c r="AA744" s="1">
        <v>0</v>
      </c>
      <c r="AB744" s="1">
        <v>0</v>
      </c>
      <c r="AC744" t="s">
        <v>225</v>
      </c>
      <c r="AD744" s="1">
        <v>2.1</v>
      </c>
      <c r="AE744" s="1">
        <v>-1191.47</v>
      </c>
      <c r="AF744" s="1">
        <v>1.67E-3</v>
      </c>
      <c r="AG744" s="1">
        <v>15089.03</v>
      </c>
      <c r="AH744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2.1</v>
      </c>
      <c r="AO744" s="1">
        <v>41.910000000000004</v>
      </c>
      <c r="AP744" s="8">
        <f t="shared" si="44"/>
        <v>41.91</v>
      </c>
      <c r="AQ744" s="9">
        <f t="shared" si="45"/>
        <v>2.1</v>
      </c>
      <c r="AR744" s="3">
        <f t="shared" si="46"/>
        <v>228635.32</v>
      </c>
      <c r="AS744" s="10">
        <f t="shared" si="47"/>
        <v>44.01</v>
      </c>
    </row>
    <row r="745" spans="1:45" x14ac:dyDescent="0.25">
      <c r="A745">
        <v>1</v>
      </c>
      <c r="B745" s="7">
        <v>43952</v>
      </c>
      <c r="C745" s="7">
        <v>44348</v>
      </c>
      <c r="D745">
        <v>200317</v>
      </c>
      <c r="E745" s="7">
        <v>44348</v>
      </c>
      <c r="F745" s="13">
        <v>15089.03</v>
      </c>
      <c r="G745" s="1">
        <v>15089.03</v>
      </c>
      <c r="H745">
        <v>3.3329999999999999E-2</v>
      </c>
      <c r="I745" s="1">
        <v>41.91</v>
      </c>
      <c r="J745" s="1">
        <v>328611.21000000002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98742.51</v>
      </c>
      <c r="T745" s="1">
        <v>0</v>
      </c>
      <c r="U745" s="1">
        <v>0</v>
      </c>
      <c r="V745" t="s">
        <v>260</v>
      </c>
      <c r="W745" s="11" t="s">
        <v>71</v>
      </c>
      <c r="X745">
        <v>15</v>
      </c>
      <c r="Y745" t="s">
        <v>53</v>
      </c>
      <c r="Z745" t="s">
        <v>72</v>
      </c>
      <c r="AA745" s="1">
        <v>0</v>
      </c>
      <c r="AB745" s="1">
        <v>0</v>
      </c>
      <c r="AC745" t="s">
        <v>225</v>
      </c>
      <c r="AD745" s="1">
        <v>2.1</v>
      </c>
      <c r="AE745" s="1">
        <v>3691.59</v>
      </c>
      <c r="AF745" s="1">
        <v>1.67E-3</v>
      </c>
      <c r="AG745" s="1">
        <v>15089.03</v>
      </c>
      <c r="AH745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2.1</v>
      </c>
      <c r="AO745" s="1">
        <v>41.910000000000004</v>
      </c>
      <c r="AP745" s="8">
        <f t="shared" si="44"/>
        <v>41.91</v>
      </c>
      <c r="AQ745" s="9">
        <f t="shared" si="45"/>
        <v>2.1</v>
      </c>
      <c r="AR745" s="3">
        <f t="shared" si="46"/>
        <v>332302.80000000005</v>
      </c>
      <c r="AS745" s="10">
        <f t="shared" si="47"/>
        <v>44.01</v>
      </c>
    </row>
    <row r="746" spans="1:45" x14ac:dyDescent="0.25">
      <c r="A746">
        <v>1</v>
      </c>
      <c r="B746" s="7">
        <v>43952</v>
      </c>
      <c r="C746" s="7">
        <v>44348</v>
      </c>
      <c r="D746">
        <v>153</v>
      </c>
      <c r="E746" s="7">
        <v>44197</v>
      </c>
      <c r="F746" s="13">
        <v>0</v>
      </c>
      <c r="G746" s="1">
        <v>0</v>
      </c>
      <c r="H746">
        <v>2.9520000000000001E-2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t="s">
        <v>261</v>
      </c>
      <c r="W746" s="11" t="s">
        <v>74</v>
      </c>
      <c r="X746">
        <v>15</v>
      </c>
      <c r="Y746" t="s">
        <v>53</v>
      </c>
      <c r="Z746" t="s">
        <v>75</v>
      </c>
      <c r="AA746" s="1">
        <v>0</v>
      </c>
      <c r="AB746" s="1">
        <v>0</v>
      </c>
      <c r="AC746" t="s">
        <v>225</v>
      </c>
      <c r="AD746" s="1">
        <v>0</v>
      </c>
      <c r="AE746" s="1">
        <v>0</v>
      </c>
      <c r="AF746" s="1">
        <v>1.48E-3</v>
      </c>
      <c r="AG746" s="1">
        <v>0</v>
      </c>
      <c r="AH746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8">
        <f t="shared" si="44"/>
        <v>0</v>
      </c>
      <c r="AQ746" s="9">
        <f t="shared" si="45"/>
        <v>0</v>
      </c>
      <c r="AR746" s="3">
        <f t="shared" si="46"/>
        <v>0</v>
      </c>
      <c r="AS746" s="10">
        <f t="shared" si="47"/>
        <v>0</v>
      </c>
    </row>
    <row r="747" spans="1:45" x14ac:dyDescent="0.25">
      <c r="A747">
        <v>1</v>
      </c>
      <c r="B747" s="7">
        <v>43952</v>
      </c>
      <c r="C747" s="7">
        <v>44348</v>
      </c>
      <c r="D747">
        <v>153</v>
      </c>
      <c r="E747" s="7">
        <v>44228</v>
      </c>
      <c r="F747" s="13">
        <v>0</v>
      </c>
      <c r="G747" s="1">
        <v>0</v>
      </c>
      <c r="H747">
        <v>2.9520000000000001E-2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t="s">
        <v>261</v>
      </c>
      <c r="W747" s="11" t="s">
        <v>74</v>
      </c>
      <c r="X747">
        <v>15</v>
      </c>
      <c r="Y747" t="s">
        <v>53</v>
      </c>
      <c r="Z747" t="s">
        <v>75</v>
      </c>
      <c r="AA747" s="1">
        <v>0</v>
      </c>
      <c r="AB747" s="1">
        <v>0</v>
      </c>
      <c r="AC747" t="s">
        <v>225</v>
      </c>
      <c r="AD747" s="1">
        <v>0</v>
      </c>
      <c r="AE747" s="1">
        <v>0</v>
      </c>
      <c r="AF747" s="1">
        <v>1.48E-3</v>
      </c>
      <c r="AG747" s="1">
        <v>0</v>
      </c>
      <c r="AH747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8">
        <f t="shared" si="44"/>
        <v>0</v>
      </c>
      <c r="AQ747" s="9">
        <f t="shared" si="45"/>
        <v>0</v>
      </c>
      <c r="AR747" s="3">
        <f t="shared" si="46"/>
        <v>0</v>
      </c>
      <c r="AS747" s="10">
        <f t="shared" si="47"/>
        <v>0</v>
      </c>
    </row>
    <row r="748" spans="1:45" x14ac:dyDescent="0.25">
      <c r="A748">
        <v>1</v>
      </c>
      <c r="B748" s="7">
        <v>43952</v>
      </c>
      <c r="C748" s="7">
        <v>44348</v>
      </c>
      <c r="D748">
        <v>153</v>
      </c>
      <c r="E748" s="7">
        <v>44256</v>
      </c>
      <c r="F748" s="13">
        <v>0</v>
      </c>
      <c r="G748" s="1">
        <v>0</v>
      </c>
      <c r="H748">
        <v>2.9520000000000001E-2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t="s">
        <v>261</v>
      </c>
      <c r="W748" s="11" t="s">
        <v>74</v>
      </c>
      <c r="X748">
        <v>15</v>
      </c>
      <c r="Y748" t="s">
        <v>53</v>
      </c>
      <c r="Z748" t="s">
        <v>75</v>
      </c>
      <c r="AA748" s="1">
        <v>0</v>
      </c>
      <c r="AB748" s="1">
        <v>0</v>
      </c>
      <c r="AC748" t="s">
        <v>225</v>
      </c>
      <c r="AD748" s="1">
        <v>0</v>
      </c>
      <c r="AE748" s="1">
        <v>0</v>
      </c>
      <c r="AF748" s="1">
        <v>1.48E-3</v>
      </c>
      <c r="AG748" s="1">
        <v>0</v>
      </c>
      <c r="AH748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8">
        <f t="shared" si="44"/>
        <v>0</v>
      </c>
      <c r="AQ748" s="9">
        <f t="shared" si="45"/>
        <v>0</v>
      </c>
      <c r="AR748" s="3">
        <f t="shared" si="46"/>
        <v>0</v>
      </c>
      <c r="AS748" s="10">
        <f t="shared" si="47"/>
        <v>0</v>
      </c>
    </row>
    <row r="749" spans="1:45" x14ac:dyDescent="0.25">
      <c r="A749">
        <v>1</v>
      </c>
      <c r="B749" s="7">
        <v>43952</v>
      </c>
      <c r="C749" s="7">
        <v>44348</v>
      </c>
      <c r="D749">
        <v>153</v>
      </c>
      <c r="E749" s="7">
        <v>44287</v>
      </c>
      <c r="F749" s="13">
        <v>0</v>
      </c>
      <c r="G749" s="1">
        <v>0</v>
      </c>
      <c r="H749">
        <v>2.9520000000000001E-2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t="s">
        <v>261</v>
      </c>
      <c r="W749" s="11" t="s">
        <v>74</v>
      </c>
      <c r="X749">
        <v>15</v>
      </c>
      <c r="Y749" t="s">
        <v>53</v>
      </c>
      <c r="Z749" t="s">
        <v>75</v>
      </c>
      <c r="AA749" s="1">
        <v>0</v>
      </c>
      <c r="AB749" s="1">
        <v>0</v>
      </c>
      <c r="AC749" t="s">
        <v>225</v>
      </c>
      <c r="AD749" s="1">
        <v>0</v>
      </c>
      <c r="AE749" s="1">
        <v>0</v>
      </c>
      <c r="AF749" s="1">
        <v>1.48E-3</v>
      </c>
      <c r="AG749" s="1">
        <v>0</v>
      </c>
      <c r="AH749">
        <v>0</v>
      </c>
      <c r="AI749" s="1">
        <v>0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8">
        <f t="shared" si="44"/>
        <v>0</v>
      </c>
      <c r="AQ749" s="9">
        <f t="shared" si="45"/>
        <v>0</v>
      </c>
      <c r="AR749" s="3">
        <f t="shared" si="46"/>
        <v>0</v>
      </c>
      <c r="AS749" s="10">
        <f t="shared" si="47"/>
        <v>0</v>
      </c>
    </row>
    <row r="750" spans="1:45" x14ac:dyDescent="0.25">
      <c r="A750">
        <v>1</v>
      </c>
      <c r="B750" s="7">
        <v>43952</v>
      </c>
      <c r="C750" s="7">
        <v>44348</v>
      </c>
      <c r="D750">
        <v>153</v>
      </c>
      <c r="E750" s="7">
        <v>44317</v>
      </c>
      <c r="F750" s="13">
        <v>0</v>
      </c>
      <c r="G750" s="1">
        <v>0</v>
      </c>
      <c r="H750">
        <v>2.9520000000000001E-2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t="s">
        <v>261</v>
      </c>
      <c r="W750" s="11" t="s">
        <v>74</v>
      </c>
      <c r="X750">
        <v>15</v>
      </c>
      <c r="Y750" t="s">
        <v>53</v>
      </c>
      <c r="Z750" t="s">
        <v>75</v>
      </c>
      <c r="AA750" s="1">
        <v>0</v>
      </c>
      <c r="AB750" s="1">
        <v>0</v>
      </c>
      <c r="AC750" t="s">
        <v>225</v>
      </c>
      <c r="AD750" s="1">
        <v>0</v>
      </c>
      <c r="AE750" s="1">
        <v>0</v>
      </c>
      <c r="AF750" s="1">
        <v>1.48E-3</v>
      </c>
      <c r="AG750" s="1">
        <v>0</v>
      </c>
      <c r="AH750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8">
        <f t="shared" si="44"/>
        <v>0</v>
      </c>
      <c r="AQ750" s="9">
        <f t="shared" si="45"/>
        <v>0</v>
      </c>
      <c r="AR750" s="3">
        <f t="shared" si="46"/>
        <v>0</v>
      </c>
      <c r="AS750" s="10">
        <f t="shared" si="47"/>
        <v>0</v>
      </c>
    </row>
    <row r="751" spans="1:45" x14ac:dyDescent="0.25">
      <c r="A751">
        <v>1</v>
      </c>
      <c r="B751" s="7">
        <v>43952</v>
      </c>
      <c r="C751" s="7">
        <v>44348</v>
      </c>
      <c r="D751">
        <v>153</v>
      </c>
      <c r="E751" s="7">
        <v>44348</v>
      </c>
      <c r="F751" s="13">
        <v>0</v>
      </c>
      <c r="G751" s="1">
        <v>0</v>
      </c>
      <c r="H751">
        <v>2.9520000000000001E-2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t="s">
        <v>261</v>
      </c>
      <c r="W751" s="11" t="s">
        <v>74</v>
      </c>
      <c r="X751">
        <v>15</v>
      </c>
      <c r="Y751" t="s">
        <v>53</v>
      </c>
      <c r="Z751" t="s">
        <v>75</v>
      </c>
      <c r="AA751" s="1">
        <v>0</v>
      </c>
      <c r="AB751" s="1">
        <v>0</v>
      </c>
      <c r="AC751" t="s">
        <v>225</v>
      </c>
      <c r="AD751" s="1">
        <v>0</v>
      </c>
      <c r="AE751" s="1">
        <v>0</v>
      </c>
      <c r="AF751" s="1">
        <v>1.48E-3</v>
      </c>
      <c r="AG751" s="1">
        <v>0</v>
      </c>
      <c r="AH751">
        <v>0</v>
      </c>
      <c r="AI751" s="1">
        <v>0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8">
        <f t="shared" si="44"/>
        <v>0</v>
      </c>
      <c r="AQ751" s="9">
        <f t="shared" si="45"/>
        <v>0</v>
      </c>
      <c r="AR751" s="3">
        <f t="shared" si="46"/>
        <v>0</v>
      </c>
      <c r="AS751" s="10">
        <f t="shared" si="47"/>
        <v>0</v>
      </c>
    </row>
    <row r="752" spans="1:45" x14ac:dyDescent="0.25">
      <c r="A752">
        <v>1</v>
      </c>
      <c r="B752" s="7">
        <v>43952</v>
      </c>
      <c r="C752" s="7">
        <v>44348</v>
      </c>
      <c r="D752">
        <v>200226</v>
      </c>
      <c r="E752" s="7">
        <v>44197</v>
      </c>
      <c r="F752" s="13">
        <v>6064437.4299999997</v>
      </c>
      <c r="G752" s="1">
        <v>6064437.4299999997</v>
      </c>
      <c r="H752">
        <v>2.9520000000000001E-2</v>
      </c>
      <c r="I752" s="1">
        <v>14918.52</v>
      </c>
      <c r="J752" s="1">
        <v>673472.36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t="s">
        <v>262</v>
      </c>
      <c r="W752" s="11" t="s">
        <v>74</v>
      </c>
      <c r="X752">
        <v>15</v>
      </c>
      <c r="Y752" t="s">
        <v>53</v>
      </c>
      <c r="Z752" t="s">
        <v>75</v>
      </c>
      <c r="AA752" s="1">
        <v>0</v>
      </c>
      <c r="AB752" s="1">
        <v>0</v>
      </c>
      <c r="AC752" t="s">
        <v>225</v>
      </c>
      <c r="AD752" s="1">
        <v>747.95</v>
      </c>
      <c r="AE752" s="1">
        <v>-18402.48</v>
      </c>
      <c r="AF752" s="1">
        <v>1.48E-3</v>
      </c>
      <c r="AG752" s="1">
        <v>6064437.4299999997</v>
      </c>
      <c r="AH752">
        <v>0</v>
      </c>
      <c r="AI752" s="1">
        <v>0</v>
      </c>
      <c r="AJ752" s="1">
        <v>0</v>
      </c>
      <c r="AK752" s="1">
        <v>0</v>
      </c>
      <c r="AL752" s="1">
        <v>0</v>
      </c>
      <c r="AM752" s="1">
        <v>0</v>
      </c>
      <c r="AN752" s="1">
        <v>747.95</v>
      </c>
      <c r="AO752" s="1">
        <v>14918.52</v>
      </c>
      <c r="AP752" s="8">
        <f t="shared" si="44"/>
        <v>14918.52</v>
      </c>
      <c r="AQ752" s="9">
        <f t="shared" si="45"/>
        <v>747.95</v>
      </c>
      <c r="AR752" s="3">
        <f t="shared" si="46"/>
        <v>655069.88</v>
      </c>
      <c r="AS752" s="10">
        <f t="shared" si="47"/>
        <v>15666.470000000001</v>
      </c>
    </row>
    <row r="753" spans="1:45" x14ac:dyDescent="0.25">
      <c r="A753">
        <v>1</v>
      </c>
      <c r="B753" s="7">
        <v>43952</v>
      </c>
      <c r="C753" s="7">
        <v>44348</v>
      </c>
      <c r="D753">
        <v>200226</v>
      </c>
      <c r="E753" s="7">
        <v>44228</v>
      </c>
      <c r="F753" s="13">
        <v>6075250.6799999997</v>
      </c>
      <c r="G753" s="1">
        <v>6075250.6799999997</v>
      </c>
      <c r="H753">
        <v>2.9520000000000001E-2</v>
      </c>
      <c r="I753" s="1">
        <v>14945.12</v>
      </c>
      <c r="J753" s="1">
        <v>688417.48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t="s">
        <v>262</v>
      </c>
      <c r="W753" s="11" t="s">
        <v>74</v>
      </c>
      <c r="X753">
        <v>15</v>
      </c>
      <c r="Y753" t="s">
        <v>53</v>
      </c>
      <c r="Z753" t="s">
        <v>75</v>
      </c>
      <c r="AA753" s="1">
        <v>0</v>
      </c>
      <c r="AB753" s="1">
        <v>0</v>
      </c>
      <c r="AC753" t="s">
        <v>225</v>
      </c>
      <c r="AD753" s="1">
        <v>749.28</v>
      </c>
      <c r="AE753" s="1">
        <v>-17653.2</v>
      </c>
      <c r="AF753" s="1">
        <v>1.48E-3</v>
      </c>
      <c r="AG753" s="1">
        <v>6075250.6799999997</v>
      </c>
      <c r="AH753">
        <v>0</v>
      </c>
      <c r="AI753" s="1">
        <v>0</v>
      </c>
      <c r="AJ753" s="1">
        <v>0</v>
      </c>
      <c r="AK753" s="1">
        <v>0</v>
      </c>
      <c r="AL753" s="1">
        <v>0</v>
      </c>
      <c r="AM753" s="1">
        <v>0</v>
      </c>
      <c r="AN753" s="1">
        <v>749.28</v>
      </c>
      <c r="AO753" s="1">
        <v>14945.12</v>
      </c>
      <c r="AP753" s="8">
        <f t="shared" si="44"/>
        <v>14945.12</v>
      </c>
      <c r="AQ753" s="9">
        <f t="shared" si="45"/>
        <v>749.28</v>
      </c>
      <c r="AR753" s="3">
        <f t="shared" si="46"/>
        <v>670764.28</v>
      </c>
      <c r="AS753" s="10">
        <f t="shared" si="47"/>
        <v>15694.400000000001</v>
      </c>
    </row>
    <row r="754" spans="1:45" x14ac:dyDescent="0.25">
      <c r="A754">
        <v>1</v>
      </c>
      <c r="B754" s="7">
        <v>43952</v>
      </c>
      <c r="C754" s="7">
        <v>44348</v>
      </c>
      <c r="D754">
        <v>200226</v>
      </c>
      <c r="E754" s="7">
        <v>44256</v>
      </c>
      <c r="F754" s="13">
        <v>6082089</v>
      </c>
      <c r="G754" s="1">
        <v>6082089</v>
      </c>
      <c r="H754">
        <v>2.9520000000000001E-2</v>
      </c>
      <c r="I754" s="1">
        <v>14961.94</v>
      </c>
      <c r="J754" s="1">
        <v>703379.42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t="s">
        <v>262</v>
      </c>
      <c r="W754" s="11" t="s">
        <v>74</v>
      </c>
      <c r="X754">
        <v>15</v>
      </c>
      <c r="Y754" t="s">
        <v>53</v>
      </c>
      <c r="Z754" t="s">
        <v>75</v>
      </c>
      <c r="AA754" s="1">
        <v>0</v>
      </c>
      <c r="AB754" s="1">
        <v>0</v>
      </c>
      <c r="AC754" t="s">
        <v>225</v>
      </c>
      <c r="AD754" s="1">
        <v>750.12</v>
      </c>
      <c r="AE754" s="1">
        <v>-16903.080000000002</v>
      </c>
      <c r="AF754" s="1">
        <v>1.48E-3</v>
      </c>
      <c r="AG754" s="1">
        <v>6082089</v>
      </c>
      <c r="AH754">
        <v>0</v>
      </c>
      <c r="AI754" s="1">
        <v>0</v>
      </c>
      <c r="AJ754" s="1">
        <v>0</v>
      </c>
      <c r="AK754" s="1">
        <v>0</v>
      </c>
      <c r="AL754" s="1">
        <v>0</v>
      </c>
      <c r="AM754" s="1">
        <v>0</v>
      </c>
      <c r="AN754" s="1">
        <v>750.12</v>
      </c>
      <c r="AO754" s="1">
        <v>14961.94</v>
      </c>
      <c r="AP754" s="8">
        <f t="shared" si="44"/>
        <v>14961.94</v>
      </c>
      <c r="AQ754" s="9">
        <f t="shared" si="45"/>
        <v>750.12</v>
      </c>
      <c r="AR754" s="3">
        <f t="shared" si="46"/>
        <v>686476.34000000008</v>
      </c>
      <c r="AS754" s="10">
        <f t="shared" si="47"/>
        <v>15712.060000000001</v>
      </c>
    </row>
    <row r="755" spans="1:45" x14ac:dyDescent="0.25">
      <c r="A755">
        <v>1</v>
      </c>
      <c r="B755" s="7">
        <v>43952</v>
      </c>
      <c r="C755" s="7">
        <v>44348</v>
      </c>
      <c r="D755">
        <v>200226</v>
      </c>
      <c r="E755" s="7">
        <v>44287</v>
      </c>
      <c r="F755" s="13">
        <v>6082089</v>
      </c>
      <c r="G755" s="1">
        <v>6082089</v>
      </c>
      <c r="H755">
        <v>2.9520000000000001E-2</v>
      </c>
      <c r="I755" s="1">
        <v>14961.94</v>
      </c>
      <c r="J755" s="1">
        <v>718341.36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t="s">
        <v>262</v>
      </c>
      <c r="W755" s="11" t="s">
        <v>74</v>
      </c>
      <c r="X755">
        <v>15</v>
      </c>
      <c r="Y755" t="s">
        <v>53</v>
      </c>
      <c r="Z755" t="s">
        <v>75</v>
      </c>
      <c r="AA755" s="1">
        <v>0</v>
      </c>
      <c r="AB755" s="1">
        <v>0</v>
      </c>
      <c r="AC755" t="s">
        <v>225</v>
      </c>
      <c r="AD755" s="1">
        <v>750.12</v>
      </c>
      <c r="AE755" s="1">
        <v>-16152.96</v>
      </c>
      <c r="AF755" s="1">
        <v>1.48E-3</v>
      </c>
      <c r="AG755" s="1">
        <v>6082089</v>
      </c>
      <c r="AH755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750.12</v>
      </c>
      <c r="AO755" s="1">
        <v>14961.94</v>
      </c>
      <c r="AP755" s="8">
        <f t="shared" si="44"/>
        <v>14961.94</v>
      </c>
      <c r="AQ755" s="9">
        <f t="shared" si="45"/>
        <v>750.12</v>
      </c>
      <c r="AR755" s="3">
        <f t="shared" si="46"/>
        <v>702188.4</v>
      </c>
      <c r="AS755" s="10">
        <f t="shared" si="47"/>
        <v>15712.060000000001</v>
      </c>
    </row>
    <row r="756" spans="1:45" x14ac:dyDescent="0.25">
      <c r="A756">
        <v>1</v>
      </c>
      <c r="B756" s="7">
        <v>43952</v>
      </c>
      <c r="C756" s="7">
        <v>44348</v>
      </c>
      <c r="D756">
        <v>200226</v>
      </c>
      <c r="E756" s="7">
        <v>44317</v>
      </c>
      <c r="F756" s="13">
        <v>6082089</v>
      </c>
      <c r="G756" s="1">
        <v>6082089</v>
      </c>
      <c r="H756">
        <v>2.9520000000000001E-2</v>
      </c>
      <c r="I756" s="1">
        <v>14961.94</v>
      </c>
      <c r="J756" s="1">
        <v>733303.3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t="s">
        <v>262</v>
      </c>
      <c r="W756" s="11" t="s">
        <v>74</v>
      </c>
      <c r="X756">
        <v>15</v>
      </c>
      <c r="Y756" t="s">
        <v>53</v>
      </c>
      <c r="Z756" t="s">
        <v>75</v>
      </c>
      <c r="AA756" s="1">
        <v>0</v>
      </c>
      <c r="AB756" s="1">
        <v>0</v>
      </c>
      <c r="AC756" t="s">
        <v>225</v>
      </c>
      <c r="AD756" s="1">
        <v>750.12</v>
      </c>
      <c r="AE756" s="1">
        <v>-15402.84</v>
      </c>
      <c r="AF756" s="1">
        <v>1.48E-3</v>
      </c>
      <c r="AG756" s="1">
        <v>6082089</v>
      </c>
      <c r="AH756">
        <v>0</v>
      </c>
      <c r="AI756" s="1">
        <v>0</v>
      </c>
      <c r="AJ756" s="1">
        <v>0</v>
      </c>
      <c r="AK756" s="1">
        <v>0</v>
      </c>
      <c r="AL756" s="1">
        <v>0</v>
      </c>
      <c r="AM756" s="1">
        <v>0</v>
      </c>
      <c r="AN756" s="1">
        <v>750.12</v>
      </c>
      <c r="AO756" s="1">
        <v>14961.94</v>
      </c>
      <c r="AP756" s="8">
        <f t="shared" si="44"/>
        <v>14961.94</v>
      </c>
      <c r="AQ756" s="9">
        <f t="shared" si="45"/>
        <v>750.12</v>
      </c>
      <c r="AR756" s="3">
        <f t="shared" si="46"/>
        <v>717900.46000000008</v>
      </c>
      <c r="AS756" s="10">
        <f t="shared" si="47"/>
        <v>15712.060000000001</v>
      </c>
    </row>
    <row r="757" spans="1:45" x14ac:dyDescent="0.25">
      <c r="A757">
        <v>1</v>
      </c>
      <c r="B757" s="7">
        <v>43952</v>
      </c>
      <c r="C757" s="7">
        <v>44348</v>
      </c>
      <c r="D757">
        <v>200226</v>
      </c>
      <c r="E757" s="7">
        <v>44348</v>
      </c>
      <c r="F757" s="13">
        <v>6082089</v>
      </c>
      <c r="G757" s="1">
        <v>6082089</v>
      </c>
      <c r="H757">
        <v>2.9520000000000001E-2</v>
      </c>
      <c r="I757" s="1">
        <v>14961.94</v>
      </c>
      <c r="J757" s="1">
        <v>208794.1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-539471.14</v>
      </c>
      <c r="S757" s="1">
        <v>0</v>
      </c>
      <c r="T757" s="1">
        <v>0</v>
      </c>
      <c r="U757" s="1">
        <v>0</v>
      </c>
      <c r="V757" t="s">
        <v>262</v>
      </c>
      <c r="W757" s="11" t="s">
        <v>74</v>
      </c>
      <c r="X757">
        <v>15</v>
      </c>
      <c r="Y757" t="s">
        <v>53</v>
      </c>
      <c r="Z757" t="s">
        <v>75</v>
      </c>
      <c r="AA757" s="1">
        <v>0</v>
      </c>
      <c r="AB757" s="1">
        <v>0</v>
      </c>
      <c r="AC757" t="s">
        <v>225</v>
      </c>
      <c r="AD757" s="1">
        <v>750.12</v>
      </c>
      <c r="AE757" s="1">
        <v>-3321.3</v>
      </c>
      <c r="AF757" s="1">
        <v>1.48E-3</v>
      </c>
      <c r="AG757" s="1">
        <v>6082089</v>
      </c>
      <c r="AH757">
        <v>0</v>
      </c>
      <c r="AI757" s="1">
        <v>0</v>
      </c>
      <c r="AJ757" s="1">
        <v>0</v>
      </c>
      <c r="AK757" s="1">
        <v>0</v>
      </c>
      <c r="AL757" s="1">
        <v>0</v>
      </c>
      <c r="AM757" s="1">
        <v>0</v>
      </c>
      <c r="AN757" s="1">
        <v>750.12</v>
      </c>
      <c r="AO757" s="1">
        <v>14961.94</v>
      </c>
      <c r="AP757" s="8">
        <f t="shared" si="44"/>
        <v>14961.94</v>
      </c>
      <c r="AQ757" s="9">
        <f t="shared" si="45"/>
        <v>750.12</v>
      </c>
      <c r="AR757" s="3">
        <f t="shared" si="46"/>
        <v>205472.80000000002</v>
      </c>
      <c r="AS757" s="10">
        <f t="shared" si="47"/>
        <v>15712.060000000001</v>
      </c>
    </row>
    <row r="758" spans="1:45" x14ac:dyDescent="0.25">
      <c r="A758">
        <v>1</v>
      </c>
      <c r="B758" s="7">
        <v>43952</v>
      </c>
      <c r="C758" s="7">
        <v>44348</v>
      </c>
      <c r="D758">
        <v>200272</v>
      </c>
      <c r="E758" s="7">
        <v>44197</v>
      </c>
      <c r="F758" s="13">
        <v>47934.37</v>
      </c>
      <c r="G758" s="1">
        <v>47934.37</v>
      </c>
      <c r="H758">
        <v>2.9520000000000001E-2</v>
      </c>
      <c r="I758" s="1">
        <v>117.92</v>
      </c>
      <c r="J758" s="1">
        <v>9786.2800000000007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t="s">
        <v>263</v>
      </c>
      <c r="W758" s="11" t="s">
        <v>74</v>
      </c>
      <c r="X758">
        <v>15</v>
      </c>
      <c r="Y758" t="s">
        <v>53</v>
      </c>
      <c r="Z758" t="s">
        <v>75</v>
      </c>
      <c r="AA758" s="1">
        <v>0</v>
      </c>
      <c r="AB758" s="1">
        <v>0</v>
      </c>
      <c r="AC758" t="s">
        <v>225</v>
      </c>
      <c r="AD758" s="1">
        <v>5.91</v>
      </c>
      <c r="AE758" s="1">
        <v>467.19</v>
      </c>
      <c r="AF758" s="1">
        <v>1.48E-3</v>
      </c>
      <c r="AG758" s="1">
        <v>47934.37</v>
      </c>
      <c r="AH758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5.91</v>
      </c>
      <c r="AO758" s="1">
        <v>117.92</v>
      </c>
      <c r="AP758" s="8">
        <f t="shared" si="44"/>
        <v>117.92</v>
      </c>
      <c r="AQ758" s="9">
        <f t="shared" si="45"/>
        <v>5.91</v>
      </c>
      <c r="AR758" s="3">
        <f t="shared" si="46"/>
        <v>10253.470000000001</v>
      </c>
      <c r="AS758" s="10">
        <f t="shared" si="47"/>
        <v>123.83</v>
      </c>
    </row>
    <row r="759" spans="1:45" x14ac:dyDescent="0.25">
      <c r="A759">
        <v>1</v>
      </c>
      <c r="B759" s="7">
        <v>43952</v>
      </c>
      <c r="C759" s="7">
        <v>44348</v>
      </c>
      <c r="D759">
        <v>200272</v>
      </c>
      <c r="E759" s="7">
        <v>44228</v>
      </c>
      <c r="F759" s="13">
        <v>47934.37</v>
      </c>
      <c r="G759" s="1">
        <v>47934.37</v>
      </c>
      <c r="H759">
        <v>2.9520000000000001E-2</v>
      </c>
      <c r="I759" s="1">
        <v>117.92</v>
      </c>
      <c r="J759" s="1">
        <v>9904.2000000000007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t="s">
        <v>263</v>
      </c>
      <c r="W759" s="11" t="s">
        <v>74</v>
      </c>
      <c r="X759">
        <v>15</v>
      </c>
      <c r="Y759" t="s">
        <v>53</v>
      </c>
      <c r="Z759" t="s">
        <v>75</v>
      </c>
      <c r="AA759" s="1">
        <v>0</v>
      </c>
      <c r="AB759" s="1">
        <v>0</v>
      </c>
      <c r="AC759" t="s">
        <v>225</v>
      </c>
      <c r="AD759" s="1">
        <v>5.91</v>
      </c>
      <c r="AE759" s="1">
        <v>473.1</v>
      </c>
      <c r="AF759" s="1">
        <v>1.48E-3</v>
      </c>
      <c r="AG759" s="1">
        <v>47934.37</v>
      </c>
      <c r="AH759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5.91</v>
      </c>
      <c r="AO759" s="1">
        <v>117.92</v>
      </c>
      <c r="AP759" s="8">
        <f t="shared" si="44"/>
        <v>117.92</v>
      </c>
      <c r="AQ759" s="9">
        <f t="shared" si="45"/>
        <v>5.91</v>
      </c>
      <c r="AR759" s="3">
        <f t="shared" si="46"/>
        <v>10377.300000000001</v>
      </c>
      <c r="AS759" s="10">
        <f t="shared" si="47"/>
        <v>123.83</v>
      </c>
    </row>
    <row r="760" spans="1:45" x14ac:dyDescent="0.25">
      <c r="A760">
        <v>1</v>
      </c>
      <c r="B760" s="7">
        <v>43952</v>
      </c>
      <c r="C760" s="7">
        <v>44348</v>
      </c>
      <c r="D760">
        <v>200272</v>
      </c>
      <c r="E760" s="7">
        <v>44256</v>
      </c>
      <c r="F760" s="13">
        <v>47934.37</v>
      </c>
      <c r="G760" s="1">
        <v>47934.37</v>
      </c>
      <c r="H760">
        <v>2.9520000000000001E-2</v>
      </c>
      <c r="I760" s="1">
        <v>117.92</v>
      </c>
      <c r="J760" s="1">
        <v>10022.120000000001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t="s">
        <v>263</v>
      </c>
      <c r="W760" s="11" t="s">
        <v>74</v>
      </c>
      <c r="X760">
        <v>15</v>
      </c>
      <c r="Y760" t="s">
        <v>53</v>
      </c>
      <c r="Z760" t="s">
        <v>75</v>
      </c>
      <c r="AA760" s="1">
        <v>0</v>
      </c>
      <c r="AB760" s="1">
        <v>0</v>
      </c>
      <c r="AC760" t="s">
        <v>225</v>
      </c>
      <c r="AD760" s="1">
        <v>5.91</v>
      </c>
      <c r="AE760" s="1">
        <v>479.01</v>
      </c>
      <c r="AF760" s="1">
        <v>1.48E-3</v>
      </c>
      <c r="AG760" s="1">
        <v>47934.37</v>
      </c>
      <c r="AH760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0</v>
      </c>
      <c r="AN760" s="1">
        <v>5.91</v>
      </c>
      <c r="AO760" s="1">
        <v>117.92</v>
      </c>
      <c r="AP760" s="8">
        <f t="shared" si="44"/>
        <v>117.92</v>
      </c>
      <c r="AQ760" s="9">
        <f t="shared" si="45"/>
        <v>5.91</v>
      </c>
      <c r="AR760" s="3">
        <f t="shared" si="46"/>
        <v>10501.130000000001</v>
      </c>
      <c r="AS760" s="10">
        <f t="shared" si="47"/>
        <v>123.83</v>
      </c>
    </row>
    <row r="761" spans="1:45" x14ac:dyDescent="0.25">
      <c r="A761">
        <v>1</v>
      </c>
      <c r="B761" s="7">
        <v>43952</v>
      </c>
      <c r="C761" s="7">
        <v>44348</v>
      </c>
      <c r="D761">
        <v>200272</v>
      </c>
      <c r="E761" s="7">
        <v>44287</v>
      </c>
      <c r="F761" s="13">
        <v>47934.37</v>
      </c>
      <c r="G761" s="1">
        <v>47934.37</v>
      </c>
      <c r="H761">
        <v>2.9520000000000001E-2</v>
      </c>
      <c r="I761" s="1">
        <v>117.92</v>
      </c>
      <c r="J761" s="1">
        <v>10140.040000000001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t="s">
        <v>263</v>
      </c>
      <c r="W761" s="11" t="s">
        <v>74</v>
      </c>
      <c r="X761">
        <v>15</v>
      </c>
      <c r="Y761" t="s">
        <v>53</v>
      </c>
      <c r="Z761" t="s">
        <v>75</v>
      </c>
      <c r="AA761" s="1">
        <v>0</v>
      </c>
      <c r="AB761" s="1">
        <v>0</v>
      </c>
      <c r="AC761" t="s">
        <v>225</v>
      </c>
      <c r="AD761" s="1">
        <v>5.91</v>
      </c>
      <c r="AE761" s="1">
        <v>484.92</v>
      </c>
      <c r="AF761" s="1">
        <v>1.48E-3</v>
      </c>
      <c r="AG761" s="1">
        <v>47934.37</v>
      </c>
      <c r="AH761">
        <v>0</v>
      </c>
      <c r="AI761" s="1">
        <v>0</v>
      </c>
      <c r="AJ761" s="1">
        <v>0</v>
      </c>
      <c r="AK761" s="1">
        <v>0</v>
      </c>
      <c r="AL761" s="1">
        <v>0</v>
      </c>
      <c r="AM761" s="1">
        <v>0</v>
      </c>
      <c r="AN761" s="1">
        <v>5.91</v>
      </c>
      <c r="AO761" s="1">
        <v>117.92</v>
      </c>
      <c r="AP761" s="8">
        <f t="shared" si="44"/>
        <v>117.92</v>
      </c>
      <c r="AQ761" s="9">
        <f t="shared" si="45"/>
        <v>5.91</v>
      </c>
      <c r="AR761" s="3">
        <f t="shared" si="46"/>
        <v>10624.960000000001</v>
      </c>
      <c r="AS761" s="10">
        <f t="shared" si="47"/>
        <v>123.83</v>
      </c>
    </row>
    <row r="762" spans="1:45" x14ac:dyDescent="0.25">
      <c r="A762">
        <v>1</v>
      </c>
      <c r="B762" s="7">
        <v>43952</v>
      </c>
      <c r="C762" s="7">
        <v>44348</v>
      </c>
      <c r="D762">
        <v>200272</v>
      </c>
      <c r="E762" s="7">
        <v>44317</v>
      </c>
      <c r="F762" s="13">
        <v>47934.37</v>
      </c>
      <c r="G762" s="1">
        <v>47934.37</v>
      </c>
      <c r="H762">
        <v>2.9520000000000001E-2</v>
      </c>
      <c r="I762" s="1">
        <v>117.92</v>
      </c>
      <c r="J762" s="1">
        <v>10257.959999999999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t="s">
        <v>263</v>
      </c>
      <c r="W762" s="11" t="s">
        <v>74</v>
      </c>
      <c r="X762">
        <v>15</v>
      </c>
      <c r="Y762" t="s">
        <v>53</v>
      </c>
      <c r="Z762" t="s">
        <v>75</v>
      </c>
      <c r="AA762" s="1">
        <v>0</v>
      </c>
      <c r="AB762" s="1">
        <v>0</v>
      </c>
      <c r="AC762" t="s">
        <v>225</v>
      </c>
      <c r="AD762" s="1">
        <v>5.91</v>
      </c>
      <c r="AE762" s="1">
        <v>490.83</v>
      </c>
      <c r="AF762" s="1">
        <v>1.48E-3</v>
      </c>
      <c r="AG762" s="1">
        <v>47934.37</v>
      </c>
      <c r="AH762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5.91</v>
      </c>
      <c r="AO762" s="1">
        <v>117.92</v>
      </c>
      <c r="AP762" s="8">
        <f t="shared" si="44"/>
        <v>117.92</v>
      </c>
      <c r="AQ762" s="9">
        <f t="shared" si="45"/>
        <v>5.91</v>
      </c>
      <c r="AR762" s="3">
        <f t="shared" si="46"/>
        <v>10748.789999999999</v>
      </c>
      <c r="AS762" s="10">
        <f t="shared" si="47"/>
        <v>123.83</v>
      </c>
    </row>
    <row r="763" spans="1:45" x14ac:dyDescent="0.25">
      <c r="A763">
        <v>1</v>
      </c>
      <c r="B763" s="7">
        <v>43952</v>
      </c>
      <c r="C763" s="7">
        <v>44348</v>
      </c>
      <c r="D763">
        <v>200272</v>
      </c>
      <c r="E763" s="7">
        <v>44348</v>
      </c>
      <c r="F763" s="13">
        <v>47934.37</v>
      </c>
      <c r="G763" s="1">
        <v>47934.37</v>
      </c>
      <c r="H763">
        <v>2.9520000000000001E-2</v>
      </c>
      <c r="I763" s="1">
        <v>117.92</v>
      </c>
      <c r="J763" s="1">
        <v>10398.6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22.72</v>
      </c>
      <c r="T763" s="1">
        <v>0</v>
      </c>
      <c r="U763" s="1">
        <v>0</v>
      </c>
      <c r="V763" t="s">
        <v>263</v>
      </c>
      <c r="W763" s="11" t="s">
        <v>74</v>
      </c>
      <c r="X763">
        <v>15</v>
      </c>
      <c r="Y763" t="s">
        <v>53</v>
      </c>
      <c r="Z763" t="s">
        <v>75</v>
      </c>
      <c r="AA763" s="1">
        <v>0</v>
      </c>
      <c r="AB763" s="1">
        <v>0</v>
      </c>
      <c r="AC763" t="s">
        <v>225</v>
      </c>
      <c r="AD763" s="1">
        <v>5.91</v>
      </c>
      <c r="AE763" s="1">
        <v>496.26</v>
      </c>
      <c r="AF763" s="1">
        <v>1.48E-3</v>
      </c>
      <c r="AG763" s="1">
        <v>47934.37</v>
      </c>
      <c r="AH763">
        <v>0</v>
      </c>
      <c r="AI763" s="1">
        <v>0</v>
      </c>
      <c r="AJ763" s="1">
        <v>0</v>
      </c>
      <c r="AK763" s="1">
        <v>0</v>
      </c>
      <c r="AL763" s="1">
        <v>0</v>
      </c>
      <c r="AM763" s="1">
        <v>0</v>
      </c>
      <c r="AN763" s="1">
        <v>5.91</v>
      </c>
      <c r="AO763" s="1">
        <v>117.92</v>
      </c>
      <c r="AP763" s="8">
        <f t="shared" si="44"/>
        <v>117.92</v>
      </c>
      <c r="AQ763" s="9">
        <f t="shared" si="45"/>
        <v>5.91</v>
      </c>
      <c r="AR763" s="3">
        <f t="shared" si="46"/>
        <v>10894.86</v>
      </c>
      <c r="AS763" s="10">
        <f t="shared" si="47"/>
        <v>123.83</v>
      </c>
    </row>
    <row r="764" spans="1:45" x14ac:dyDescent="0.25">
      <c r="A764">
        <v>1</v>
      </c>
      <c r="B764" s="7">
        <v>43952</v>
      </c>
      <c r="C764" s="7">
        <v>44348</v>
      </c>
      <c r="D764">
        <v>200318</v>
      </c>
      <c r="E764" s="7">
        <v>44197</v>
      </c>
      <c r="F764" s="13">
        <v>0</v>
      </c>
      <c r="G764" s="1">
        <v>0</v>
      </c>
      <c r="H764">
        <v>2.9520000000000001E-2</v>
      </c>
      <c r="I764" s="1">
        <v>0</v>
      </c>
      <c r="J764" s="1">
        <v>1486224.59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t="s">
        <v>264</v>
      </c>
      <c r="W764" s="11" t="s">
        <v>74</v>
      </c>
      <c r="X764">
        <v>15</v>
      </c>
      <c r="Y764" t="s">
        <v>53</v>
      </c>
      <c r="Z764" t="s">
        <v>75</v>
      </c>
      <c r="AA764" s="1">
        <v>0</v>
      </c>
      <c r="AB764" s="1">
        <v>0</v>
      </c>
      <c r="AC764" t="s">
        <v>225</v>
      </c>
      <c r="AD764" s="1">
        <v>0</v>
      </c>
      <c r="AE764" s="1">
        <v>-44152.84</v>
      </c>
      <c r="AF764" s="1">
        <v>1.48E-3</v>
      </c>
      <c r="AG764" s="1">
        <v>0</v>
      </c>
      <c r="AH764">
        <v>0</v>
      </c>
      <c r="AI764" s="1">
        <v>0</v>
      </c>
      <c r="AJ764" s="1">
        <v>0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8">
        <f t="shared" si="44"/>
        <v>0</v>
      </c>
      <c r="AQ764" s="9">
        <f t="shared" si="45"/>
        <v>0</v>
      </c>
      <c r="AR764" s="3">
        <f t="shared" si="46"/>
        <v>1442071.75</v>
      </c>
      <c r="AS764" s="10">
        <f t="shared" si="47"/>
        <v>0</v>
      </c>
    </row>
    <row r="765" spans="1:45" x14ac:dyDescent="0.25">
      <c r="A765">
        <v>1</v>
      </c>
      <c r="B765" s="7">
        <v>43952</v>
      </c>
      <c r="C765" s="7">
        <v>44348</v>
      </c>
      <c r="D765">
        <v>200318</v>
      </c>
      <c r="E765" s="7">
        <v>44228</v>
      </c>
      <c r="F765" s="13">
        <v>0</v>
      </c>
      <c r="G765" s="1">
        <v>0</v>
      </c>
      <c r="H765">
        <v>2.9520000000000001E-2</v>
      </c>
      <c r="I765" s="1">
        <v>0</v>
      </c>
      <c r="J765" s="1">
        <v>1486224.59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t="s">
        <v>264</v>
      </c>
      <c r="W765" s="11" t="s">
        <v>74</v>
      </c>
      <c r="X765">
        <v>15</v>
      </c>
      <c r="Y765" t="s">
        <v>53</v>
      </c>
      <c r="Z765" t="s">
        <v>75</v>
      </c>
      <c r="AA765" s="1">
        <v>0</v>
      </c>
      <c r="AB765" s="1">
        <v>0</v>
      </c>
      <c r="AC765" t="s">
        <v>225</v>
      </c>
      <c r="AD765" s="1">
        <v>0</v>
      </c>
      <c r="AE765" s="1">
        <v>-44152.84</v>
      </c>
      <c r="AF765" s="1">
        <v>1.48E-3</v>
      </c>
      <c r="AG765" s="1">
        <v>0</v>
      </c>
      <c r="AH765">
        <v>0</v>
      </c>
      <c r="AI765" s="1">
        <v>0</v>
      </c>
      <c r="AJ765" s="1">
        <v>0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8">
        <f t="shared" si="44"/>
        <v>0</v>
      </c>
      <c r="AQ765" s="9">
        <f t="shared" si="45"/>
        <v>0</v>
      </c>
      <c r="AR765" s="3">
        <f t="shared" si="46"/>
        <v>1442071.75</v>
      </c>
      <c r="AS765" s="10">
        <f t="shared" si="47"/>
        <v>0</v>
      </c>
    </row>
    <row r="766" spans="1:45" x14ac:dyDescent="0.25">
      <c r="A766">
        <v>1</v>
      </c>
      <c r="B766" s="7">
        <v>43952</v>
      </c>
      <c r="C766" s="7">
        <v>44348</v>
      </c>
      <c r="D766">
        <v>200318</v>
      </c>
      <c r="E766" s="7">
        <v>44256</v>
      </c>
      <c r="F766" s="13">
        <v>0</v>
      </c>
      <c r="G766" s="1">
        <v>0</v>
      </c>
      <c r="H766">
        <v>2.9520000000000001E-2</v>
      </c>
      <c r="I766" s="1">
        <v>0</v>
      </c>
      <c r="J766" s="1">
        <v>1486224.59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t="s">
        <v>264</v>
      </c>
      <c r="W766" s="11" t="s">
        <v>74</v>
      </c>
      <c r="X766">
        <v>15</v>
      </c>
      <c r="Y766" t="s">
        <v>53</v>
      </c>
      <c r="Z766" t="s">
        <v>75</v>
      </c>
      <c r="AA766" s="1">
        <v>0</v>
      </c>
      <c r="AB766" s="1">
        <v>0</v>
      </c>
      <c r="AC766" t="s">
        <v>225</v>
      </c>
      <c r="AD766" s="1">
        <v>0</v>
      </c>
      <c r="AE766" s="1">
        <v>-44152.84</v>
      </c>
      <c r="AF766" s="1">
        <v>1.48E-3</v>
      </c>
      <c r="AG766" s="1">
        <v>0</v>
      </c>
      <c r="AH766">
        <v>0</v>
      </c>
      <c r="AI766" s="1">
        <v>0</v>
      </c>
      <c r="AJ766" s="1">
        <v>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8">
        <f t="shared" si="44"/>
        <v>0</v>
      </c>
      <c r="AQ766" s="9">
        <f t="shared" si="45"/>
        <v>0</v>
      </c>
      <c r="AR766" s="3">
        <f t="shared" si="46"/>
        <v>1442071.75</v>
      </c>
      <c r="AS766" s="10">
        <f t="shared" si="47"/>
        <v>0</v>
      </c>
    </row>
    <row r="767" spans="1:45" x14ac:dyDescent="0.25">
      <c r="A767">
        <v>1</v>
      </c>
      <c r="B767" s="7">
        <v>43952</v>
      </c>
      <c r="C767" s="7">
        <v>44348</v>
      </c>
      <c r="D767">
        <v>200318</v>
      </c>
      <c r="E767" s="7">
        <v>44287</v>
      </c>
      <c r="F767" s="13">
        <v>0</v>
      </c>
      <c r="G767" s="1">
        <v>0</v>
      </c>
      <c r="H767">
        <v>2.9520000000000001E-2</v>
      </c>
      <c r="I767" s="1">
        <v>0</v>
      </c>
      <c r="J767" s="1">
        <v>1486224.59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t="s">
        <v>264</v>
      </c>
      <c r="W767" s="11" t="s">
        <v>74</v>
      </c>
      <c r="X767">
        <v>15</v>
      </c>
      <c r="Y767" t="s">
        <v>53</v>
      </c>
      <c r="Z767" t="s">
        <v>75</v>
      </c>
      <c r="AA767" s="1">
        <v>0</v>
      </c>
      <c r="AB767" s="1">
        <v>0</v>
      </c>
      <c r="AC767" t="s">
        <v>225</v>
      </c>
      <c r="AD767" s="1">
        <v>0</v>
      </c>
      <c r="AE767" s="1">
        <v>-44152.84</v>
      </c>
      <c r="AF767" s="1">
        <v>1.48E-3</v>
      </c>
      <c r="AG767" s="1">
        <v>0</v>
      </c>
      <c r="AH767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8">
        <f t="shared" si="44"/>
        <v>0</v>
      </c>
      <c r="AQ767" s="9">
        <f t="shared" si="45"/>
        <v>0</v>
      </c>
      <c r="AR767" s="3">
        <f t="shared" si="46"/>
        <v>1442071.75</v>
      </c>
      <c r="AS767" s="10">
        <f t="shared" si="47"/>
        <v>0</v>
      </c>
    </row>
    <row r="768" spans="1:45" x14ac:dyDescent="0.25">
      <c r="A768">
        <v>1</v>
      </c>
      <c r="B768" s="7">
        <v>43952</v>
      </c>
      <c r="C768" s="7">
        <v>44348</v>
      </c>
      <c r="D768">
        <v>200318</v>
      </c>
      <c r="E768" s="7">
        <v>44317</v>
      </c>
      <c r="F768" s="13">
        <v>27284</v>
      </c>
      <c r="G768" s="1">
        <v>27284</v>
      </c>
      <c r="H768">
        <v>2.9520000000000001E-2</v>
      </c>
      <c r="I768" s="1">
        <v>67.12</v>
      </c>
      <c r="J768" s="1">
        <v>1486291.71</v>
      </c>
      <c r="K768" s="1">
        <v>67.12</v>
      </c>
      <c r="L768" s="1">
        <v>0</v>
      </c>
      <c r="M768" s="1">
        <v>-67.12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t="s">
        <v>264</v>
      </c>
      <c r="W768" s="11" t="s">
        <v>74</v>
      </c>
      <c r="X768">
        <v>15</v>
      </c>
      <c r="Y768" t="s">
        <v>53</v>
      </c>
      <c r="Z768" t="s">
        <v>75</v>
      </c>
      <c r="AA768" s="1">
        <v>0</v>
      </c>
      <c r="AB768" s="1">
        <v>0</v>
      </c>
      <c r="AC768" t="s">
        <v>225</v>
      </c>
      <c r="AD768" s="1">
        <v>3.37</v>
      </c>
      <c r="AE768" s="1">
        <v>-44149.47</v>
      </c>
      <c r="AF768" s="1">
        <v>1.48E-3</v>
      </c>
      <c r="AG768" s="1">
        <v>27284</v>
      </c>
      <c r="AH768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3.37</v>
      </c>
      <c r="AO768" s="1">
        <v>67.12</v>
      </c>
      <c r="AP768" s="8">
        <f t="shared" si="44"/>
        <v>67.12</v>
      </c>
      <c r="AQ768" s="9">
        <f t="shared" si="45"/>
        <v>3.37</v>
      </c>
      <c r="AR768" s="3">
        <f t="shared" si="46"/>
        <v>1442142.24</v>
      </c>
      <c r="AS768" s="10">
        <f t="shared" si="47"/>
        <v>70.490000000000009</v>
      </c>
    </row>
    <row r="769" spans="1:45" x14ac:dyDescent="0.25">
      <c r="A769">
        <v>1</v>
      </c>
      <c r="B769" s="7">
        <v>43952</v>
      </c>
      <c r="C769" s="7">
        <v>44348</v>
      </c>
      <c r="D769">
        <v>200318</v>
      </c>
      <c r="E769" s="7">
        <v>44348</v>
      </c>
      <c r="F769" s="13">
        <v>27284</v>
      </c>
      <c r="G769" s="1">
        <v>27284</v>
      </c>
      <c r="H769">
        <v>2.9520000000000001E-2</v>
      </c>
      <c r="I769" s="1">
        <v>67.12</v>
      </c>
      <c r="J769" s="1">
        <v>2025807.25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539448.42000000004</v>
      </c>
      <c r="T769" s="1">
        <v>0</v>
      </c>
      <c r="U769" s="1">
        <v>0</v>
      </c>
      <c r="V769" t="s">
        <v>264</v>
      </c>
      <c r="W769" s="11" t="s">
        <v>74</v>
      </c>
      <c r="X769">
        <v>15</v>
      </c>
      <c r="Y769" t="s">
        <v>53</v>
      </c>
      <c r="Z769" t="s">
        <v>75</v>
      </c>
      <c r="AA769" s="1">
        <v>0</v>
      </c>
      <c r="AB769" s="1">
        <v>0</v>
      </c>
      <c r="AC769" t="s">
        <v>225</v>
      </c>
      <c r="AD769" s="1">
        <v>3.37</v>
      </c>
      <c r="AE769" s="1">
        <v>-55477.04</v>
      </c>
      <c r="AF769" s="1">
        <v>1.48E-3</v>
      </c>
      <c r="AG769" s="1">
        <v>27284</v>
      </c>
      <c r="AH769">
        <v>0</v>
      </c>
      <c r="AI769" s="1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3.37</v>
      </c>
      <c r="AO769" s="1">
        <v>67.12</v>
      </c>
      <c r="AP769" s="8">
        <f t="shared" si="44"/>
        <v>67.12</v>
      </c>
      <c r="AQ769" s="9">
        <f t="shared" si="45"/>
        <v>3.37</v>
      </c>
      <c r="AR769" s="3">
        <f t="shared" si="46"/>
        <v>1970330.21</v>
      </c>
      <c r="AS769" s="10">
        <f t="shared" si="47"/>
        <v>70.490000000000009</v>
      </c>
    </row>
    <row r="770" spans="1:45" x14ac:dyDescent="0.25">
      <c r="A770">
        <v>1</v>
      </c>
      <c r="B770" s="7">
        <v>43952</v>
      </c>
      <c r="C770" s="7">
        <v>44348</v>
      </c>
      <c r="D770">
        <v>154</v>
      </c>
      <c r="E770" s="7">
        <v>44197</v>
      </c>
      <c r="F770" s="13">
        <v>0</v>
      </c>
      <c r="G770" s="1">
        <v>0</v>
      </c>
      <c r="H770">
        <v>1.8030000000000001E-2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t="s">
        <v>265</v>
      </c>
      <c r="W770" s="11" t="s">
        <v>77</v>
      </c>
      <c r="X770">
        <v>15</v>
      </c>
      <c r="Y770" t="s">
        <v>53</v>
      </c>
      <c r="Z770" t="s">
        <v>78</v>
      </c>
      <c r="AA770" s="1">
        <v>0</v>
      </c>
      <c r="AB770" s="1">
        <v>0</v>
      </c>
      <c r="AC770" t="s">
        <v>225</v>
      </c>
      <c r="AD770" s="1">
        <v>0</v>
      </c>
      <c r="AE770" s="1">
        <v>0</v>
      </c>
      <c r="AF770" s="1">
        <v>3.9699999999999996E-3</v>
      </c>
      <c r="AG770" s="1">
        <v>0</v>
      </c>
      <c r="AH770">
        <v>0</v>
      </c>
      <c r="AI770" s="1">
        <v>0</v>
      </c>
      <c r="AJ770" s="1">
        <v>0</v>
      </c>
      <c r="AK770" s="1">
        <v>0</v>
      </c>
      <c r="AL770" s="1">
        <v>0</v>
      </c>
      <c r="AM770" s="1">
        <v>0</v>
      </c>
      <c r="AN770" s="1">
        <v>0</v>
      </c>
      <c r="AO770" s="1">
        <v>0</v>
      </c>
      <c r="AP770" s="8">
        <f t="shared" ref="AP770:AP833" si="48">I770+K770+M770+T770</f>
        <v>0</v>
      </c>
      <c r="AQ770" s="9">
        <f t="shared" ref="AQ770:AQ833" si="49">AD770+AL770</f>
        <v>0</v>
      </c>
      <c r="AR770" s="3">
        <f t="shared" ref="AR770:AR833" si="50">AE770+J770</f>
        <v>0</v>
      </c>
      <c r="AS770" s="10">
        <f t="shared" ref="AS770:AS833" si="51">I770+K770+M770+T770+AD770+AL770</f>
        <v>0</v>
      </c>
    </row>
    <row r="771" spans="1:45" x14ac:dyDescent="0.25">
      <c r="A771">
        <v>1</v>
      </c>
      <c r="B771" s="7">
        <v>43952</v>
      </c>
      <c r="C771" s="7">
        <v>44348</v>
      </c>
      <c r="D771">
        <v>154</v>
      </c>
      <c r="E771" s="7">
        <v>44228</v>
      </c>
      <c r="F771" s="13">
        <v>0</v>
      </c>
      <c r="G771" s="1">
        <v>0</v>
      </c>
      <c r="H771">
        <v>1.8030000000000001E-2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t="s">
        <v>265</v>
      </c>
      <c r="W771" s="11" t="s">
        <v>77</v>
      </c>
      <c r="X771">
        <v>15</v>
      </c>
      <c r="Y771" t="s">
        <v>53</v>
      </c>
      <c r="Z771" t="s">
        <v>78</v>
      </c>
      <c r="AA771" s="1">
        <v>0</v>
      </c>
      <c r="AB771" s="1">
        <v>0</v>
      </c>
      <c r="AC771" t="s">
        <v>225</v>
      </c>
      <c r="AD771" s="1">
        <v>0</v>
      </c>
      <c r="AE771" s="1">
        <v>0</v>
      </c>
      <c r="AF771" s="1">
        <v>3.9699999999999996E-3</v>
      </c>
      <c r="AG771" s="1">
        <v>0</v>
      </c>
      <c r="AH771">
        <v>0</v>
      </c>
      <c r="AI771" s="1">
        <v>0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8">
        <f t="shared" si="48"/>
        <v>0</v>
      </c>
      <c r="AQ771" s="9">
        <f t="shared" si="49"/>
        <v>0</v>
      </c>
      <c r="AR771" s="3">
        <f t="shared" si="50"/>
        <v>0</v>
      </c>
      <c r="AS771" s="10">
        <f t="shared" si="51"/>
        <v>0</v>
      </c>
    </row>
    <row r="772" spans="1:45" x14ac:dyDescent="0.25">
      <c r="A772">
        <v>1</v>
      </c>
      <c r="B772" s="7">
        <v>43952</v>
      </c>
      <c r="C772" s="7">
        <v>44348</v>
      </c>
      <c r="D772">
        <v>154</v>
      </c>
      <c r="E772" s="7">
        <v>44256</v>
      </c>
      <c r="F772" s="13">
        <v>0</v>
      </c>
      <c r="G772" s="1">
        <v>0</v>
      </c>
      <c r="H772">
        <v>1.8030000000000001E-2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t="s">
        <v>265</v>
      </c>
      <c r="W772" s="11" t="s">
        <v>77</v>
      </c>
      <c r="X772">
        <v>15</v>
      </c>
      <c r="Y772" t="s">
        <v>53</v>
      </c>
      <c r="Z772" t="s">
        <v>78</v>
      </c>
      <c r="AA772" s="1">
        <v>0</v>
      </c>
      <c r="AB772" s="1">
        <v>0</v>
      </c>
      <c r="AC772" t="s">
        <v>225</v>
      </c>
      <c r="AD772" s="1">
        <v>0</v>
      </c>
      <c r="AE772" s="1">
        <v>0</v>
      </c>
      <c r="AF772" s="1">
        <v>3.9699999999999996E-3</v>
      </c>
      <c r="AG772" s="1">
        <v>0</v>
      </c>
      <c r="AH772">
        <v>0</v>
      </c>
      <c r="AI772" s="1">
        <v>0</v>
      </c>
      <c r="AJ772" s="1"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8">
        <f t="shared" si="48"/>
        <v>0</v>
      </c>
      <c r="AQ772" s="9">
        <f t="shared" si="49"/>
        <v>0</v>
      </c>
      <c r="AR772" s="3">
        <f t="shared" si="50"/>
        <v>0</v>
      </c>
      <c r="AS772" s="10">
        <f t="shared" si="51"/>
        <v>0</v>
      </c>
    </row>
    <row r="773" spans="1:45" x14ac:dyDescent="0.25">
      <c r="A773">
        <v>1</v>
      </c>
      <c r="B773" s="7">
        <v>43952</v>
      </c>
      <c r="C773" s="7">
        <v>44348</v>
      </c>
      <c r="D773">
        <v>154</v>
      </c>
      <c r="E773" s="7">
        <v>44287</v>
      </c>
      <c r="F773" s="13">
        <v>0</v>
      </c>
      <c r="G773" s="1">
        <v>0</v>
      </c>
      <c r="H773">
        <v>1.8030000000000001E-2</v>
      </c>
      <c r="I773" s="1">
        <v>0</v>
      </c>
      <c r="J773" s="1">
        <v>-0.01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-3289892.5</v>
      </c>
      <c r="S773" s="1">
        <v>3289892.49</v>
      </c>
      <c r="T773" s="1">
        <v>0</v>
      </c>
      <c r="U773" s="1">
        <v>0</v>
      </c>
      <c r="V773" t="s">
        <v>265</v>
      </c>
      <c r="W773" s="11" t="s">
        <v>77</v>
      </c>
      <c r="X773">
        <v>15</v>
      </c>
      <c r="Y773" t="s">
        <v>53</v>
      </c>
      <c r="Z773" t="s">
        <v>78</v>
      </c>
      <c r="AA773" s="1">
        <v>0</v>
      </c>
      <c r="AB773" s="1">
        <v>0</v>
      </c>
      <c r="AC773" t="s">
        <v>225</v>
      </c>
      <c r="AD773" s="1">
        <v>0</v>
      </c>
      <c r="AE773" s="1">
        <v>-0.01</v>
      </c>
      <c r="AF773" s="1">
        <v>3.9699999999999996E-3</v>
      </c>
      <c r="AG773" s="1">
        <v>0</v>
      </c>
      <c r="AH773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8">
        <f t="shared" si="48"/>
        <v>0</v>
      </c>
      <c r="AQ773" s="9">
        <f t="shared" si="49"/>
        <v>0</v>
      </c>
      <c r="AR773" s="3">
        <f t="shared" si="50"/>
        <v>-0.02</v>
      </c>
      <c r="AS773" s="10">
        <f t="shared" si="51"/>
        <v>0</v>
      </c>
    </row>
    <row r="774" spans="1:45" x14ac:dyDescent="0.25">
      <c r="A774">
        <v>1</v>
      </c>
      <c r="B774" s="7">
        <v>43952</v>
      </c>
      <c r="C774" s="7">
        <v>44348</v>
      </c>
      <c r="D774">
        <v>154</v>
      </c>
      <c r="E774" s="7">
        <v>44317</v>
      </c>
      <c r="F774" s="13">
        <v>0</v>
      </c>
      <c r="G774" s="1">
        <v>0</v>
      </c>
      <c r="H774">
        <v>1.8030000000000001E-2</v>
      </c>
      <c r="I774" s="1">
        <v>0</v>
      </c>
      <c r="J774" s="1">
        <v>-0.01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t="s">
        <v>265</v>
      </c>
      <c r="W774" s="11" t="s">
        <v>77</v>
      </c>
      <c r="X774">
        <v>15</v>
      </c>
      <c r="Y774" t="s">
        <v>53</v>
      </c>
      <c r="Z774" t="s">
        <v>78</v>
      </c>
      <c r="AA774" s="1">
        <v>0</v>
      </c>
      <c r="AB774" s="1">
        <v>0</v>
      </c>
      <c r="AC774" t="s">
        <v>225</v>
      </c>
      <c r="AD774" s="1">
        <v>0</v>
      </c>
      <c r="AE774" s="1">
        <v>-0.01</v>
      </c>
      <c r="AF774" s="1">
        <v>3.9699999999999996E-3</v>
      </c>
      <c r="AG774" s="1">
        <v>0</v>
      </c>
      <c r="AH774">
        <v>0</v>
      </c>
      <c r="AI774" s="1">
        <v>0</v>
      </c>
      <c r="AJ774" s="1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8">
        <f t="shared" si="48"/>
        <v>0</v>
      </c>
      <c r="AQ774" s="9">
        <f t="shared" si="49"/>
        <v>0</v>
      </c>
      <c r="AR774" s="3">
        <f t="shared" si="50"/>
        <v>-0.02</v>
      </c>
      <c r="AS774" s="10">
        <f t="shared" si="51"/>
        <v>0</v>
      </c>
    </row>
    <row r="775" spans="1:45" x14ac:dyDescent="0.25">
      <c r="A775">
        <v>1</v>
      </c>
      <c r="B775" s="7">
        <v>43952</v>
      </c>
      <c r="C775" s="7">
        <v>44348</v>
      </c>
      <c r="D775">
        <v>154</v>
      </c>
      <c r="E775" s="7">
        <v>44348</v>
      </c>
      <c r="F775" s="13">
        <v>0</v>
      </c>
      <c r="G775" s="1">
        <v>0</v>
      </c>
      <c r="H775">
        <v>1.8030000000000001E-2</v>
      </c>
      <c r="I775" s="1">
        <v>0</v>
      </c>
      <c r="J775" s="1">
        <v>-0.01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t="s">
        <v>265</v>
      </c>
      <c r="W775" s="11" t="s">
        <v>77</v>
      </c>
      <c r="X775">
        <v>15</v>
      </c>
      <c r="Y775" t="s">
        <v>53</v>
      </c>
      <c r="Z775" t="s">
        <v>78</v>
      </c>
      <c r="AA775" s="1">
        <v>0</v>
      </c>
      <c r="AB775" s="1">
        <v>0</v>
      </c>
      <c r="AC775" t="s">
        <v>225</v>
      </c>
      <c r="AD775" s="1">
        <v>0</v>
      </c>
      <c r="AE775" s="1">
        <v>-0.01</v>
      </c>
      <c r="AF775" s="1">
        <v>3.9699999999999996E-3</v>
      </c>
      <c r="AG775" s="1">
        <v>0</v>
      </c>
      <c r="AH775">
        <v>0</v>
      </c>
      <c r="AI775" s="1">
        <v>0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8">
        <f t="shared" si="48"/>
        <v>0</v>
      </c>
      <c r="AQ775" s="9">
        <f t="shared" si="49"/>
        <v>0</v>
      </c>
      <c r="AR775" s="3">
        <f t="shared" si="50"/>
        <v>-0.02</v>
      </c>
      <c r="AS775" s="10">
        <f t="shared" si="51"/>
        <v>0</v>
      </c>
    </row>
    <row r="776" spans="1:45" x14ac:dyDescent="0.25">
      <c r="A776">
        <v>1</v>
      </c>
      <c r="B776" s="7">
        <v>43952</v>
      </c>
      <c r="C776" s="7">
        <v>44348</v>
      </c>
      <c r="D776">
        <v>200227</v>
      </c>
      <c r="E776" s="7">
        <v>44197</v>
      </c>
      <c r="F776" s="13">
        <v>40280393.310000002</v>
      </c>
      <c r="G776" s="1">
        <v>40280393.310000002</v>
      </c>
      <c r="H776">
        <v>1.8030000000000001E-2</v>
      </c>
      <c r="I776" s="1">
        <v>60521.29</v>
      </c>
      <c r="J776" s="1">
        <v>3233758.12</v>
      </c>
      <c r="K776" s="1">
        <v>0</v>
      </c>
      <c r="L776" s="1">
        <v>-4569.24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t="s">
        <v>266</v>
      </c>
      <c r="W776" s="11" t="s">
        <v>77</v>
      </c>
      <c r="X776">
        <v>15</v>
      </c>
      <c r="Y776" t="s">
        <v>53</v>
      </c>
      <c r="Z776" t="s">
        <v>78</v>
      </c>
      <c r="AA776" s="1">
        <v>0</v>
      </c>
      <c r="AB776" s="1">
        <v>0</v>
      </c>
      <c r="AC776" t="s">
        <v>225</v>
      </c>
      <c r="AD776" s="1">
        <v>13326.1</v>
      </c>
      <c r="AE776" s="1">
        <v>5081.03</v>
      </c>
      <c r="AF776" s="1">
        <v>3.9699999999999996E-3</v>
      </c>
      <c r="AG776" s="1">
        <v>40280393.310000002</v>
      </c>
      <c r="AH776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13326.1</v>
      </c>
      <c r="AO776" s="1">
        <v>60521.29</v>
      </c>
      <c r="AP776" s="8">
        <f t="shared" si="48"/>
        <v>60521.29</v>
      </c>
      <c r="AQ776" s="9">
        <f t="shared" si="49"/>
        <v>13326.1</v>
      </c>
      <c r="AR776" s="3">
        <f t="shared" si="50"/>
        <v>3238839.15</v>
      </c>
      <c r="AS776" s="10">
        <f t="shared" si="51"/>
        <v>73847.39</v>
      </c>
    </row>
    <row r="777" spans="1:45" x14ac:dyDescent="0.25">
      <c r="A777">
        <v>1</v>
      </c>
      <c r="B777" s="7">
        <v>43952</v>
      </c>
      <c r="C777" s="7">
        <v>44348</v>
      </c>
      <c r="D777">
        <v>200227</v>
      </c>
      <c r="E777" s="7">
        <v>44228</v>
      </c>
      <c r="F777" s="13">
        <v>40398484.840000004</v>
      </c>
      <c r="G777" s="1">
        <v>40398484.840000004</v>
      </c>
      <c r="H777">
        <v>1.8030000000000001E-2</v>
      </c>
      <c r="I777" s="1">
        <v>60698.720000000001</v>
      </c>
      <c r="J777" s="1">
        <v>3294456.84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t="s">
        <v>266</v>
      </c>
      <c r="W777" s="11" t="s">
        <v>77</v>
      </c>
      <c r="X777">
        <v>15</v>
      </c>
      <c r="Y777" t="s">
        <v>53</v>
      </c>
      <c r="Z777" t="s">
        <v>78</v>
      </c>
      <c r="AA777" s="1">
        <v>0</v>
      </c>
      <c r="AB777" s="1">
        <v>0</v>
      </c>
      <c r="AC777" t="s">
        <v>225</v>
      </c>
      <c r="AD777" s="1">
        <v>13365.17</v>
      </c>
      <c r="AE777" s="1">
        <v>18446.2</v>
      </c>
      <c r="AF777" s="1">
        <v>3.9699999999999996E-3</v>
      </c>
      <c r="AG777" s="1">
        <v>40398484.840000004</v>
      </c>
      <c r="AH777">
        <v>0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13365.17</v>
      </c>
      <c r="AO777" s="1">
        <v>60698.720000000001</v>
      </c>
      <c r="AP777" s="8">
        <f t="shared" si="48"/>
        <v>60698.720000000001</v>
      </c>
      <c r="AQ777" s="9">
        <f t="shared" si="49"/>
        <v>13365.17</v>
      </c>
      <c r="AR777" s="3">
        <f t="shared" si="50"/>
        <v>3312903.04</v>
      </c>
      <c r="AS777" s="10">
        <f t="shared" si="51"/>
        <v>74063.89</v>
      </c>
    </row>
    <row r="778" spans="1:45" x14ac:dyDescent="0.25">
      <c r="A778">
        <v>1</v>
      </c>
      <c r="B778" s="7">
        <v>43952</v>
      </c>
      <c r="C778" s="7">
        <v>44348</v>
      </c>
      <c r="D778">
        <v>200227</v>
      </c>
      <c r="E778" s="7">
        <v>44256</v>
      </c>
      <c r="F778" s="13">
        <v>40490617.520000003</v>
      </c>
      <c r="G778" s="1">
        <v>40490617.520000003</v>
      </c>
      <c r="H778">
        <v>1.8030000000000001E-2</v>
      </c>
      <c r="I778" s="1">
        <v>60837.15</v>
      </c>
      <c r="J778" s="1">
        <v>3289892.51</v>
      </c>
      <c r="K778" s="1">
        <v>0</v>
      </c>
      <c r="L778" s="1">
        <v>-1927.83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t="s">
        <v>266</v>
      </c>
      <c r="W778" s="11" t="s">
        <v>77</v>
      </c>
      <c r="X778">
        <v>15</v>
      </c>
      <c r="Y778" t="s">
        <v>53</v>
      </c>
      <c r="Z778" t="s">
        <v>78</v>
      </c>
      <c r="AA778" s="1">
        <v>0</v>
      </c>
      <c r="AB778" s="1">
        <v>-65401.48</v>
      </c>
      <c r="AC778" t="s">
        <v>225</v>
      </c>
      <c r="AD778" s="1">
        <v>13395.65</v>
      </c>
      <c r="AE778" s="1">
        <v>29914.02</v>
      </c>
      <c r="AF778" s="1">
        <v>3.9699999999999996E-3</v>
      </c>
      <c r="AG778" s="1">
        <v>40490617.520000003</v>
      </c>
      <c r="AH778">
        <v>0</v>
      </c>
      <c r="AI778" s="1">
        <v>0</v>
      </c>
      <c r="AJ778" s="1">
        <v>0</v>
      </c>
      <c r="AK778" s="1">
        <v>0</v>
      </c>
      <c r="AL778" s="1">
        <v>0</v>
      </c>
      <c r="AM778" s="1">
        <v>0</v>
      </c>
      <c r="AN778" s="1">
        <v>13395.65</v>
      </c>
      <c r="AO778" s="1">
        <v>60837.15</v>
      </c>
      <c r="AP778" s="8">
        <f t="shared" si="48"/>
        <v>60837.15</v>
      </c>
      <c r="AQ778" s="9">
        <f t="shared" si="49"/>
        <v>13395.65</v>
      </c>
      <c r="AR778" s="3">
        <f t="shared" si="50"/>
        <v>3319806.53</v>
      </c>
      <c r="AS778" s="10">
        <f t="shared" si="51"/>
        <v>74232.800000000003</v>
      </c>
    </row>
    <row r="779" spans="1:45" x14ac:dyDescent="0.25">
      <c r="A779">
        <v>1</v>
      </c>
      <c r="B779" s="7">
        <v>43952</v>
      </c>
      <c r="C779" s="7">
        <v>44348</v>
      </c>
      <c r="D779">
        <v>200227</v>
      </c>
      <c r="E779" s="7">
        <v>44287</v>
      </c>
      <c r="F779" s="13">
        <v>40639534.850000001</v>
      </c>
      <c r="G779" s="1">
        <v>40639534.850000001</v>
      </c>
      <c r="H779">
        <v>1.8030000000000001E-2</v>
      </c>
      <c r="I779" s="1">
        <v>61060.9</v>
      </c>
      <c r="J779" s="1">
        <v>1002967.52</v>
      </c>
      <c r="K779" s="1">
        <v>0</v>
      </c>
      <c r="L779" s="1">
        <v>-918.64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-3289892.49</v>
      </c>
      <c r="S779" s="1">
        <v>941906.6</v>
      </c>
      <c r="T779" s="1">
        <v>0</v>
      </c>
      <c r="U779" s="1">
        <v>0</v>
      </c>
      <c r="V779" t="s">
        <v>266</v>
      </c>
      <c r="W779" s="11" t="s">
        <v>77</v>
      </c>
      <c r="X779">
        <v>15</v>
      </c>
      <c r="Y779" t="s">
        <v>53</v>
      </c>
      <c r="Z779" t="s">
        <v>78</v>
      </c>
      <c r="AA779" s="1">
        <v>0</v>
      </c>
      <c r="AB779" s="1">
        <v>0</v>
      </c>
      <c r="AC779" t="s">
        <v>225</v>
      </c>
      <c r="AD779" s="1">
        <v>13444.91</v>
      </c>
      <c r="AE779" s="1">
        <v>21090.7</v>
      </c>
      <c r="AF779" s="1">
        <v>3.9699999999999996E-3</v>
      </c>
      <c r="AG779" s="1">
        <v>40639534.850000001</v>
      </c>
      <c r="AH779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13444.91</v>
      </c>
      <c r="AO779" s="1">
        <v>61060.9</v>
      </c>
      <c r="AP779" s="8">
        <f t="shared" si="48"/>
        <v>61060.9</v>
      </c>
      <c r="AQ779" s="9">
        <f t="shared" si="49"/>
        <v>13444.91</v>
      </c>
      <c r="AR779" s="3">
        <f t="shared" si="50"/>
        <v>1024058.22</v>
      </c>
      <c r="AS779" s="10">
        <f t="shared" si="51"/>
        <v>74505.81</v>
      </c>
    </row>
    <row r="780" spans="1:45" x14ac:dyDescent="0.25">
      <c r="A780">
        <v>1</v>
      </c>
      <c r="B780" s="7">
        <v>43952</v>
      </c>
      <c r="C780" s="7">
        <v>44348</v>
      </c>
      <c r="D780">
        <v>200227</v>
      </c>
      <c r="E780" s="7">
        <v>44317</v>
      </c>
      <c r="F780" s="13">
        <v>13778619.15</v>
      </c>
      <c r="G780" s="1">
        <v>13778619.15</v>
      </c>
      <c r="H780">
        <v>1.8030000000000001E-2</v>
      </c>
      <c r="I780" s="1">
        <v>20702.38</v>
      </c>
      <c r="J780" s="1">
        <v>1023669.9</v>
      </c>
      <c r="K780" s="1">
        <v>0</v>
      </c>
      <c r="L780" s="1">
        <v>-1123.57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t="s">
        <v>266</v>
      </c>
      <c r="W780" s="11" t="s">
        <v>77</v>
      </c>
      <c r="X780">
        <v>15</v>
      </c>
      <c r="Y780" t="s">
        <v>53</v>
      </c>
      <c r="Z780" t="s">
        <v>78</v>
      </c>
      <c r="AA780" s="1">
        <v>0</v>
      </c>
      <c r="AB780" s="1">
        <v>0</v>
      </c>
      <c r="AC780" t="s">
        <v>225</v>
      </c>
      <c r="AD780" s="1">
        <v>4558.43</v>
      </c>
      <c r="AE780" s="1">
        <v>24525.56</v>
      </c>
      <c r="AF780" s="1">
        <v>3.9699999999999996E-3</v>
      </c>
      <c r="AG780" s="1">
        <v>13778619.15</v>
      </c>
      <c r="AH780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4558.43</v>
      </c>
      <c r="AO780" s="1">
        <v>20702.38</v>
      </c>
      <c r="AP780" s="8">
        <f t="shared" si="48"/>
        <v>20702.38</v>
      </c>
      <c r="AQ780" s="9">
        <f t="shared" si="49"/>
        <v>4558.43</v>
      </c>
      <c r="AR780" s="3">
        <f t="shared" si="50"/>
        <v>1048195.4600000001</v>
      </c>
      <c r="AS780" s="10">
        <f t="shared" si="51"/>
        <v>25260.81</v>
      </c>
    </row>
    <row r="781" spans="1:45" x14ac:dyDescent="0.25">
      <c r="A781">
        <v>1</v>
      </c>
      <c r="B781" s="7">
        <v>43952</v>
      </c>
      <c r="C781" s="7">
        <v>44348</v>
      </c>
      <c r="D781">
        <v>200227</v>
      </c>
      <c r="E781" s="7">
        <v>44348</v>
      </c>
      <c r="F781" s="13">
        <v>13851963.15</v>
      </c>
      <c r="G781" s="1">
        <v>13851963.15</v>
      </c>
      <c r="H781">
        <v>1.8030000000000001E-2</v>
      </c>
      <c r="I781" s="1">
        <v>20812.57</v>
      </c>
      <c r="J781" s="1">
        <v>1040335.6</v>
      </c>
      <c r="K781" s="1">
        <v>0</v>
      </c>
      <c r="L781" s="1">
        <v>0.25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t="s">
        <v>266</v>
      </c>
      <c r="W781" s="11" t="s">
        <v>77</v>
      </c>
      <c r="X781">
        <v>15</v>
      </c>
      <c r="Y781" t="s">
        <v>53</v>
      </c>
      <c r="Z781" t="s">
        <v>78</v>
      </c>
      <c r="AA781" s="1">
        <v>0</v>
      </c>
      <c r="AB781" s="1">
        <v>-4146.87</v>
      </c>
      <c r="AC781" t="s">
        <v>225</v>
      </c>
      <c r="AD781" s="1">
        <v>4582.6899999999996</v>
      </c>
      <c r="AE781" s="1">
        <v>29108.5</v>
      </c>
      <c r="AF781" s="1">
        <v>3.9699999999999996E-3</v>
      </c>
      <c r="AG781" s="1">
        <v>13851963.15</v>
      </c>
      <c r="AH78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4582.6900000000005</v>
      </c>
      <c r="AO781" s="1">
        <v>20812.57</v>
      </c>
      <c r="AP781" s="8">
        <f t="shared" si="48"/>
        <v>20812.57</v>
      </c>
      <c r="AQ781" s="9">
        <f t="shared" si="49"/>
        <v>4582.6899999999996</v>
      </c>
      <c r="AR781" s="3">
        <f t="shared" si="50"/>
        <v>1069444.1000000001</v>
      </c>
      <c r="AS781" s="10">
        <f t="shared" si="51"/>
        <v>25395.26</v>
      </c>
    </row>
    <row r="782" spans="1:45" x14ac:dyDescent="0.25">
      <c r="A782">
        <v>1</v>
      </c>
      <c r="B782" s="7">
        <v>43952</v>
      </c>
      <c r="C782" s="7">
        <v>44348</v>
      </c>
      <c r="D782">
        <v>200273</v>
      </c>
      <c r="E782" s="7">
        <v>44197</v>
      </c>
      <c r="F782" s="13">
        <v>1395118.02</v>
      </c>
      <c r="G782" s="1">
        <v>1395118.02</v>
      </c>
      <c r="H782">
        <v>1.8030000000000001E-2</v>
      </c>
      <c r="I782" s="1">
        <v>2096.16</v>
      </c>
      <c r="J782" s="1">
        <v>132456.35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t="s">
        <v>267</v>
      </c>
      <c r="W782" s="11" t="s">
        <v>77</v>
      </c>
      <c r="X782">
        <v>15</v>
      </c>
      <c r="Y782" t="s">
        <v>53</v>
      </c>
      <c r="Z782" t="s">
        <v>78</v>
      </c>
      <c r="AA782" s="1">
        <v>0</v>
      </c>
      <c r="AB782" s="1">
        <v>0</v>
      </c>
      <c r="AC782" t="s">
        <v>225</v>
      </c>
      <c r="AD782" s="1">
        <v>461.55</v>
      </c>
      <c r="AE782" s="1">
        <v>28762.05</v>
      </c>
      <c r="AF782" s="1">
        <v>3.9699999999999996E-3</v>
      </c>
      <c r="AG782" s="1">
        <v>1395118.02</v>
      </c>
      <c r="AH782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461.55</v>
      </c>
      <c r="AO782" s="1">
        <v>2096.16</v>
      </c>
      <c r="AP782" s="8">
        <f t="shared" si="48"/>
        <v>2096.16</v>
      </c>
      <c r="AQ782" s="9">
        <f t="shared" si="49"/>
        <v>461.55</v>
      </c>
      <c r="AR782" s="3">
        <f t="shared" si="50"/>
        <v>161218.4</v>
      </c>
      <c r="AS782" s="10">
        <f t="shared" si="51"/>
        <v>2557.71</v>
      </c>
    </row>
    <row r="783" spans="1:45" x14ac:dyDescent="0.25">
      <c r="A783">
        <v>1</v>
      </c>
      <c r="B783" s="7">
        <v>43952</v>
      </c>
      <c r="C783" s="7">
        <v>44348</v>
      </c>
      <c r="D783">
        <v>200273</v>
      </c>
      <c r="E783" s="7">
        <v>44228</v>
      </c>
      <c r="F783" s="13">
        <v>1469663.5</v>
      </c>
      <c r="G783" s="1">
        <v>1469663.5</v>
      </c>
      <c r="H783">
        <v>1.8030000000000001E-2</v>
      </c>
      <c r="I783" s="1">
        <v>2208.17</v>
      </c>
      <c r="J783" s="1">
        <v>134664.51999999999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t="s">
        <v>267</v>
      </c>
      <c r="W783" s="11" t="s">
        <v>77</v>
      </c>
      <c r="X783">
        <v>15</v>
      </c>
      <c r="Y783" t="s">
        <v>53</v>
      </c>
      <c r="Z783" t="s">
        <v>78</v>
      </c>
      <c r="AA783" s="1">
        <v>0</v>
      </c>
      <c r="AB783" s="1">
        <v>0</v>
      </c>
      <c r="AC783" t="s">
        <v>225</v>
      </c>
      <c r="AD783" s="1">
        <v>486.21</v>
      </c>
      <c r="AE783" s="1">
        <v>29248.26</v>
      </c>
      <c r="AF783" s="1">
        <v>3.9699999999999996E-3</v>
      </c>
      <c r="AG783" s="1">
        <v>1469663.5</v>
      </c>
      <c r="AH783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486.21000000000004</v>
      </c>
      <c r="AO783" s="1">
        <v>2208.17</v>
      </c>
      <c r="AP783" s="8">
        <f t="shared" si="48"/>
        <v>2208.17</v>
      </c>
      <c r="AQ783" s="9">
        <f t="shared" si="49"/>
        <v>486.21</v>
      </c>
      <c r="AR783" s="3">
        <f t="shared" si="50"/>
        <v>163912.78</v>
      </c>
      <c r="AS783" s="10">
        <f t="shared" si="51"/>
        <v>2694.38</v>
      </c>
    </row>
    <row r="784" spans="1:45" x14ac:dyDescent="0.25">
      <c r="A784">
        <v>1</v>
      </c>
      <c r="B784" s="7">
        <v>43952</v>
      </c>
      <c r="C784" s="7">
        <v>44348</v>
      </c>
      <c r="D784">
        <v>200273</v>
      </c>
      <c r="E784" s="7">
        <v>44256</v>
      </c>
      <c r="F784" s="13">
        <v>1510348.13</v>
      </c>
      <c r="G784" s="1">
        <v>1510348.13</v>
      </c>
      <c r="H784">
        <v>1.8030000000000001E-2</v>
      </c>
      <c r="I784" s="1">
        <v>2269.3000000000002</v>
      </c>
      <c r="J784" s="1">
        <v>136933.82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t="s">
        <v>267</v>
      </c>
      <c r="W784" s="11" t="s">
        <v>77</v>
      </c>
      <c r="X784">
        <v>15</v>
      </c>
      <c r="Y784" t="s">
        <v>53</v>
      </c>
      <c r="Z784" t="s">
        <v>78</v>
      </c>
      <c r="AA784" s="1">
        <v>0</v>
      </c>
      <c r="AB784" s="1">
        <v>0</v>
      </c>
      <c r="AC784" t="s">
        <v>225</v>
      </c>
      <c r="AD784" s="1">
        <v>499.67</v>
      </c>
      <c r="AE784" s="1">
        <v>29747.93</v>
      </c>
      <c r="AF784" s="1">
        <v>3.9699999999999996E-3</v>
      </c>
      <c r="AG784" s="1">
        <v>1510348.13</v>
      </c>
      <c r="AH784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499.67</v>
      </c>
      <c r="AO784" s="1">
        <v>2269.3000000000002</v>
      </c>
      <c r="AP784" s="8">
        <f t="shared" si="48"/>
        <v>2269.3000000000002</v>
      </c>
      <c r="AQ784" s="9">
        <f t="shared" si="49"/>
        <v>499.67</v>
      </c>
      <c r="AR784" s="3">
        <f t="shared" si="50"/>
        <v>166681.75</v>
      </c>
      <c r="AS784" s="10">
        <f t="shared" si="51"/>
        <v>2768.9700000000003</v>
      </c>
    </row>
    <row r="785" spans="1:45" x14ac:dyDescent="0.25">
      <c r="A785">
        <v>1</v>
      </c>
      <c r="B785" s="7">
        <v>43952</v>
      </c>
      <c r="C785" s="7">
        <v>44348</v>
      </c>
      <c r="D785">
        <v>200273</v>
      </c>
      <c r="E785" s="7">
        <v>44287</v>
      </c>
      <c r="F785" s="13">
        <v>1587581.83</v>
      </c>
      <c r="G785" s="1">
        <v>1587581.83</v>
      </c>
      <c r="H785">
        <v>1.8030000000000001E-2</v>
      </c>
      <c r="I785" s="1">
        <v>2385.34</v>
      </c>
      <c r="J785" s="1">
        <v>143241.07999999999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3921.92</v>
      </c>
      <c r="T785" s="1">
        <v>0</v>
      </c>
      <c r="U785" s="1">
        <v>0</v>
      </c>
      <c r="V785" t="s">
        <v>267</v>
      </c>
      <c r="W785" s="11" t="s">
        <v>77</v>
      </c>
      <c r="X785">
        <v>15</v>
      </c>
      <c r="Y785" t="s">
        <v>53</v>
      </c>
      <c r="Z785" t="s">
        <v>78</v>
      </c>
      <c r="AA785" s="1">
        <v>0</v>
      </c>
      <c r="AB785" s="1">
        <v>0</v>
      </c>
      <c r="AC785" t="s">
        <v>225</v>
      </c>
      <c r="AD785" s="1">
        <v>525.22</v>
      </c>
      <c r="AE785" s="1">
        <v>30308.81</v>
      </c>
      <c r="AF785" s="1">
        <v>3.9699999999999996E-3</v>
      </c>
      <c r="AG785" s="1">
        <v>1587581.83</v>
      </c>
      <c r="AH785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525.22</v>
      </c>
      <c r="AO785" s="1">
        <v>2385.34</v>
      </c>
      <c r="AP785" s="8">
        <f t="shared" si="48"/>
        <v>2385.34</v>
      </c>
      <c r="AQ785" s="9">
        <f t="shared" si="49"/>
        <v>525.22</v>
      </c>
      <c r="AR785" s="3">
        <f t="shared" si="50"/>
        <v>173549.88999999998</v>
      </c>
      <c r="AS785" s="10">
        <f t="shared" si="51"/>
        <v>2910.5600000000004</v>
      </c>
    </row>
    <row r="786" spans="1:45" x14ac:dyDescent="0.25">
      <c r="A786">
        <v>1</v>
      </c>
      <c r="B786" s="7">
        <v>43952</v>
      </c>
      <c r="C786" s="7">
        <v>44348</v>
      </c>
      <c r="D786">
        <v>200273</v>
      </c>
      <c r="E786" s="7">
        <v>44317</v>
      </c>
      <c r="F786" s="13">
        <v>1992223.37</v>
      </c>
      <c r="G786" s="1">
        <v>1992223.37</v>
      </c>
      <c r="H786">
        <v>1.8030000000000001E-2</v>
      </c>
      <c r="I786" s="1">
        <v>2993.32</v>
      </c>
      <c r="J786" s="1">
        <v>146234.4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t="s">
        <v>267</v>
      </c>
      <c r="W786" s="11" t="s">
        <v>77</v>
      </c>
      <c r="X786">
        <v>15</v>
      </c>
      <c r="Y786" t="s">
        <v>53</v>
      </c>
      <c r="Z786" t="s">
        <v>78</v>
      </c>
      <c r="AA786" s="1">
        <v>0</v>
      </c>
      <c r="AB786" s="1">
        <v>0</v>
      </c>
      <c r="AC786" t="s">
        <v>225</v>
      </c>
      <c r="AD786" s="1">
        <v>659.09</v>
      </c>
      <c r="AE786" s="1">
        <v>30967.9</v>
      </c>
      <c r="AF786" s="1">
        <v>3.9699999999999996E-3</v>
      </c>
      <c r="AG786" s="1">
        <v>1992223.37</v>
      </c>
      <c r="AH786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659.09</v>
      </c>
      <c r="AO786" s="1">
        <v>2993.32</v>
      </c>
      <c r="AP786" s="8">
        <f t="shared" si="48"/>
        <v>2993.32</v>
      </c>
      <c r="AQ786" s="9">
        <f t="shared" si="49"/>
        <v>659.09</v>
      </c>
      <c r="AR786" s="3">
        <f t="shared" si="50"/>
        <v>177202.3</v>
      </c>
      <c r="AS786" s="10">
        <f t="shared" si="51"/>
        <v>3652.4100000000003</v>
      </c>
    </row>
    <row r="787" spans="1:45" x14ac:dyDescent="0.25">
      <c r="A787">
        <v>1</v>
      </c>
      <c r="B787" s="7">
        <v>43952</v>
      </c>
      <c r="C787" s="7">
        <v>44348</v>
      </c>
      <c r="D787">
        <v>200273</v>
      </c>
      <c r="E787" s="7">
        <v>44348</v>
      </c>
      <c r="F787" s="13">
        <v>2117572.96</v>
      </c>
      <c r="G787" s="1">
        <v>2117572.96</v>
      </c>
      <c r="H787">
        <v>1.8030000000000001E-2</v>
      </c>
      <c r="I787" s="1">
        <v>3181.65</v>
      </c>
      <c r="J787" s="1">
        <v>149416.04999999999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t="s">
        <v>267</v>
      </c>
      <c r="W787" s="11" t="s">
        <v>77</v>
      </c>
      <c r="X787">
        <v>15</v>
      </c>
      <c r="Y787" t="s">
        <v>53</v>
      </c>
      <c r="Z787" t="s">
        <v>78</v>
      </c>
      <c r="AA787" s="1">
        <v>0</v>
      </c>
      <c r="AB787" s="1">
        <v>0</v>
      </c>
      <c r="AC787" t="s">
        <v>225</v>
      </c>
      <c r="AD787" s="1">
        <v>700.56</v>
      </c>
      <c r="AE787" s="1">
        <v>31668.46</v>
      </c>
      <c r="AF787" s="1">
        <v>3.9699999999999996E-3</v>
      </c>
      <c r="AG787" s="1">
        <v>2117572.96</v>
      </c>
      <c r="AH787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700.56000000000006</v>
      </c>
      <c r="AO787" s="1">
        <v>3181.65</v>
      </c>
      <c r="AP787" s="8">
        <f t="shared" si="48"/>
        <v>3181.65</v>
      </c>
      <c r="AQ787" s="9">
        <f t="shared" si="49"/>
        <v>700.56</v>
      </c>
      <c r="AR787" s="3">
        <f t="shared" si="50"/>
        <v>181084.50999999998</v>
      </c>
      <c r="AS787" s="10">
        <f t="shared" si="51"/>
        <v>3882.21</v>
      </c>
    </row>
    <row r="788" spans="1:45" x14ac:dyDescent="0.25">
      <c r="A788">
        <v>1</v>
      </c>
      <c r="B788" s="7">
        <v>43952</v>
      </c>
      <c r="C788" s="7">
        <v>44348</v>
      </c>
      <c r="D788">
        <v>200319</v>
      </c>
      <c r="E788" s="7">
        <v>44197</v>
      </c>
      <c r="F788" s="13">
        <v>1949182.38</v>
      </c>
      <c r="G788" s="1">
        <v>1949182.38</v>
      </c>
      <c r="H788">
        <v>1.8030000000000001E-2</v>
      </c>
      <c r="I788" s="1">
        <v>2928.65</v>
      </c>
      <c r="J788" s="1">
        <v>7548873.4100000001</v>
      </c>
      <c r="K788" s="1">
        <v>0</v>
      </c>
      <c r="L788" s="1">
        <v>-4771.88</v>
      </c>
      <c r="M788" s="1">
        <v>-2928.65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t="s">
        <v>268</v>
      </c>
      <c r="W788" s="11" t="s">
        <v>77</v>
      </c>
      <c r="X788">
        <v>15</v>
      </c>
      <c r="Y788" t="s">
        <v>53</v>
      </c>
      <c r="Z788" t="s">
        <v>78</v>
      </c>
      <c r="AA788" s="1">
        <v>0</v>
      </c>
      <c r="AB788" s="1">
        <v>0</v>
      </c>
      <c r="AC788" t="s">
        <v>225</v>
      </c>
      <c r="AD788" s="1">
        <v>644.85</v>
      </c>
      <c r="AE788" s="1">
        <v>-401689.24</v>
      </c>
      <c r="AF788" s="1">
        <v>3.9699999999999996E-3</v>
      </c>
      <c r="AG788" s="1">
        <v>1949182.38</v>
      </c>
      <c r="AH788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644.85</v>
      </c>
      <c r="AO788" s="1">
        <v>0</v>
      </c>
      <c r="AP788" s="8">
        <f t="shared" si="48"/>
        <v>0</v>
      </c>
      <c r="AQ788" s="9">
        <f t="shared" si="49"/>
        <v>644.85</v>
      </c>
      <c r="AR788" s="3">
        <f t="shared" si="50"/>
        <v>7147184.1699999999</v>
      </c>
      <c r="AS788" s="10">
        <f t="shared" si="51"/>
        <v>644.85</v>
      </c>
    </row>
    <row r="789" spans="1:45" x14ac:dyDescent="0.25">
      <c r="A789">
        <v>1</v>
      </c>
      <c r="B789" s="7">
        <v>43952</v>
      </c>
      <c r="C789" s="7">
        <v>44348</v>
      </c>
      <c r="D789">
        <v>200319</v>
      </c>
      <c r="E789" s="7">
        <v>44228</v>
      </c>
      <c r="F789" s="13">
        <v>2381200.19</v>
      </c>
      <c r="G789" s="1">
        <v>2381200.19</v>
      </c>
      <c r="H789">
        <v>1.8030000000000001E-2</v>
      </c>
      <c r="I789" s="1">
        <v>3577.75</v>
      </c>
      <c r="J789" s="1">
        <v>7548873.4100000001</v>
      </c>
      <c r="K789" s="1">
        <v>0</v>
      </c>
      <c r="L789" s="1">
        <v>-567.87</v>
      </c>
      <c r="M789" s="1">
        <v>-3577.75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t="s">
        <v>268</v>
      </c>
      <c r="W789" s="11" t="s">
        <v>77</v>
      </c>
      <c r="X789">
        <v>15</v>
      </c>
      <c r="Y789" t="s">
        <v>53</v>
      </c>
      <c r="Z789" t="s">
        <v>78</v>
      </c>
      <c r="AA789" s="1">
        <v>0</v>
      </c>
      <c r="AB789" s="1">
        <v>0</v>
      </c>
      <c r="AC789" t="s">
        <v>225</v>
      </c>
      <c r="AD789" s="1">
        <v>787.78</v>
      </c>
      <c r="AE789" s="1">
        <v>-401469.33</v>
      </c>
      <c r="AF789" s="1">
        <v>3.9699999999999996E-3</v>
      </c>
      <c r="AG789" s="1">
        <v>2381200.19</v>
      </c>
      <c r="AH789">
        <v>0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787.78</v>
      </c>
      <c r="AO789" s="1">
        <v>0</v>
      </c>
      <c r="AP789" s="8">
        <f t="shared" si="48"/>
        <v>0</v>
      </c>
      <c r="AQ789" s="9">
        <f t="shared" si="49"/>
        <v>787.78</v>
      </c>
      <c r="AR789" s="3">
        <f t="shared" si="50"/>
        <v>7147404.0800000001</v>
      </c>
      <c r="AS789" s="10">
        <f t="shared" si="51"/>
        <v>787.78</v>
      </c>
    </row>
    <row r="790" spans="1:45" x14ac:dyDescent="0.25">
      <c r="A790">
        <v>1</v>
      </c>
      <c r="B790" s="7">
        <v>43952</v>
      </c>
      <c r="C790" s="7">
        <v>44348</v>
      </c>
      <c r="D790">
        <v>200319</v>
      </c>
      <c r="E790" s="7">
        <v>44256</v>
      </c>
      <c r="F790" s="13">
        <v>2703208.47</v>
      </c>
      <c r="G790" s="1">
        <v>2703208.47</v>
      </c>
      <c r="H790">
        <v>1.8030000000000001E-2</v>
      </c>
      <c r="I790" s="1">
        <v>4061.57</v>
      </c>
      <c r="J790" s="1">
        <v>7559441.3799999999</v>
      </c>
      <c r="K790" s="1">
        <v>10567.97</v>
      </c>
      <c r="L790" s="1">
        <v>0</v>
      </c>
      <c r="M790" s="1">
        <v>-4061.57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t="s">
        <v>268</v>
      </c>
      <c r="W790" s="11" t="s">
        <v>77</v>
      </c>
      <c r="X790">
        <v>15</v>
      </c>
      <c r="Y790" t="s">
        <v>53</v>
      </c>
      <c r="Z790" t="s">
        <v>78</v>
      </c>
      <c r="AA790" s="1">
        <v>0</v>
      </c>
      <c r="AB790" s="1">
        <v>0</v>
      </c>
      <c r="AC790" t="s">
        <v>225</v>
      </c>
      <c r="AD790" s="1">
        <v>894.31</v>
      </c>
      <c r="AE790" s="1">
        <v>-400575.02</v>
      </c>
      <c r="AF790" s="1">
        <v>3.9699999999999996E-3</v>
      </c>
      <c r="AG790" s="1">
        <v>2703208.47</v>
      </c>
      <c r="AH790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894.31000000000006</v>
      </c>
      <c r="AO790" s="1">
        <v>10567.97</v>
      </c>
      <c r="AP790" s="8">
        <f t="shared" si="48"/>
        <v>10567.97</v>
      </c>
      <c r="AQ790" s="9">
        <f t="shared" si="49"/>
        <v>894.31</v>
      </c>
      <c r="AR790" s="3">
        <f t="shared" si="50"/>
        <v>7158866.3599999994</v>
      </c>
      <c r="AS790" s="10">
        <f t="shared" si="51"/>
        <v>11462.279999999999</v>
      </c>
    </row>
    <row r="791" spans="1:45" x14ac:dyDescent="0.25">
      <c r="A791">
        <v>1</v>
      </c>
      <c r="B791" s="7">
        <v>43952</v>
      </c>
      <c r="C791" s="7">
        <v>44348</v>
      </c>
      <c r="D791">
        <v>200319</v>
      </c>
      <c r="E791" s="7">
        <v>44287</v>
      </c>
      <c r="F791" s="13">
        <v>2957908.98</v>
      </c>
      <c r="G791" s="1">
        <v>2957908.98</v>
      </c>
      <c r="H791">
        <v>1.8030000000000001E-2</v>
      </c>
      <c r="I791" s="1">
        <v>4444.26</v>
      </c>
      <c r="J791" s="1">
        <v>9905094.3800000008</v>
      </c>
      <c r="K791" s="1">
        <v>0</v>
      </c>
      <c r="L791" s="1">
        <v>-24635.919999999998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2341208.7400000002</v>
      </c>
      <c r="T791" s="1">
        <v>0</v>
      </c>
      <c r="U791" s="1">
        <v>0</v>
      </c>
      <c r="V791" t="s">
        <v>268</v>
      </c>
      <c r="W791" s="11" t="s">
        <v>77</v>
      </c>
      <c r="X791">
        <v>15</v>
      </c>
      <c r="Y791" t="s">
        <v>53</v>
      </c>
      <c r="Z791" t="s">
        <v>78</v>
      </c>
      <c r="AA791" s="1">
        <v>0</v>
      </c>
      <c r="AB791" s="1">
        <v>0</v>
      </c>
      <c r="AC791" t="s">
        <v>225</v>
      </c>
      <c r="AD791" s="1">
        <v>978.57</v>
      </c>
      <c r="AE791" s="1">
        <v>-402944.42</v>
      </c>
      <c r="AF791" s="1">
        <v>3.9699999999999996E-3</v>
      </c>
      <c r="AG791" s="1">
        <v>2957908.98</v>
      </c>
      <c r="AH791">
        <v>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978.57</v>
      </c>
      <c r="AO791" s="1">
        <v>4444.26</v>
      </c>
      <c r="AP791" s="8">
        <f t="shared" si="48"/>
        <v>4444.26</v>
      </c>
      <c r="AQ791" s="9">
        <f t="shared" si="49"/>
        <v>978.57</v>
      </c>
      <c r="AR791" s="3">
        <f t="shared" si="50"/>
        <v>9502149.9600000009</v>
      </c>
      <c r="AS791" s="10">
        <f t="shared" si="51"/>
        <v>5422.83</v>
      </c>
    </row>
    <row r="792" spans="1:45" x14ac:dyDescent="0.25">
      <c r="A792">
        <v>1</v>
      </c>
      <c r="B792" s="7">
        <v>43952</v>
      </c>
      <c r="C792" s="7">
        <v>44348</v>
      </c>
      <c r="D792">
        <v>200319</v>
      </c>
      <c r="E792" s="7">
        <v>44317</v>
      </c>
      <c r="F792" s="13">
        <v>29953782.91</v>
      </c>
      <c r="G792" s="1">
        <v>29953782.91</v>
      </c>
      <c r="H792">
        <v>1.8030000000000001E-2</v>
      </c>
      <c r="I792" s="1">
        <v>45005.56</v>
      </c>
      <c r="J792" s="1">
        <v>9950099.9399999995</v>
      </c>
      <c r="K792" s="1">
        <v>0</v>
      </c>
      <c r="L792" s="1">
        <v>-4169.5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t="s">
        <v>268</v>
      </c>
      <c r="W792" s="11" t="s">
        <v>77</v>
      </c>
      <c r="X792">
        <v>15</v>
      </c>
      <c r="Y792" t="s">
        <v>53</v>
      </c>
      <c r="Z792" t="s">
        <v>78</v>
      </c>
      <c r="AA792" s="1">
        <v>0</v>
      </c>
      <c r="AB792" s="1">
        <v>0</v>
      </c>
      <c r="AC792" t="s">
        <v>225</v>
      </c>
      <c r="AD792" s="1">
        <v>9909.7099999999991</v>
      </c>
      <c r="AE792" s="1">
        <v>-397204.21</v>
      </c>
      <c r="AF792" s="1">
        <v>3.9699999999999996E-3</v>
      </c>
      <c r="AG792" s="1">
        <v>29953782.91</v>
      </c>
      <c r="AH792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9909.7100000000009</v>
      </c>
      <c r="AO792" s="1">
        <v>45005.56</v>
      </c>
      <c r="AP792" s="8">
        <f t="shared" si="48"/>
        <v>45005.56</v>
      </c>
      <c r="AQ792" s="9">
        <f t="shared" si="49"/>
        <v>9909.7099999999991</v>
      </c>
      <c r="AR792" s="3">
        <f t="shared" si="50"/>
        <v>9552895.7299999986</v>
      </c>
      <c r="AS792" s="10">
        <f t="shared" si="51"/>
        <v>54915.27</v>
      </c>
    </row>
    <row r="793" spans="1:45" x14ac:dyDescent="0.25">
      <c r="A793">
        <v>1</v>
      </c>
      <c r="B793" s="7">
        <v>43952</v>
      </c>
      <c r="C793" s="7">
        <v>44348</v>
      </c>
      <c r="D793">
        <v>200319</v>
      </c>
      <c r="E793" s="7">
        <v>44348</v>
      </c>
      <c r="F793" s="13">
        <v>30428332.140000001</v>
      </c>
      <c r="G793" s="1">
        <v>30428332.140000001</v>
      </c>
      <c r="H793">
        <v>1.8030000000000001E-2</v>
      </c>
      <c r="I793" s="1">
        <v>45718.57</v>
      </c>
      <c r="J793" s="1">
        <v>9995818.5099999998</v>
      </c>
      <c r="K793" s="1">
        <v>0</v>
      </c>
      <c r="L793" s="1">
        <v>-6875.73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t="s">
        <v>268</v>
      </c>
      <c r="W793" s="11" t="s">
        <v>77</v>
      </c>
      <c r="X793">
        <v>15</v>
      </c>
      <c r="Y793" t="s">
        <v>53</v>
      </c>
      <c r="Z793" t="s">
        <v>78</v>
      </c>
      <c r="AA793" s="1">
        <v>0</v>
      </c>
      <c r="AB793" s="1">
        <v>0</v>
      </c>
      <c r="AC793" t="s">
        <v>225</v>
      </c>
      <c r="AD793" s="1">
        <v>10066.709999999999</v>
      </c>
      <c r="AE793" s="1">
        <v>-394013.23</v>
      </c>
      <c r="AF793" s="1">
        <v>3.9699999999999996E-3</v>
      </c>
      <c r="AG793" s="1">
        <v>30428332.140000001</v>
      </c>
      <c r="AH793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10066.710000000001</v>
      </c>
      <c r="AO793" s="1">
        <v>45718.57</v>
      </c>
      <c r="AP793" s="8">
        <f t="shared" si="48"/>
        <v>45718.57</v>
      </c>
      <c r="AQ793" s="9">
        <f t="shared" si="49"/>
        <v>10066.709999999999</v>
      </c>
      <c r="AR793" s="3">
        <f t="shared" si="50"/>
        <v>9601805.2799999993</v>
      </c>
      <c r="AS793" s="10">
        <f t="shared" si="51"/>
        <v>55785.279999999999</v>
      </c>
    </row>
    <row r="794" spans="1:45" x14ac:dyDescent="0.25">
      <c r="A794">
        <v>1</v>
      </c>
      <c r="B794" s="7">
        <v>43952</v>
      </c>
      <c r="C794" s="7">
        <v>44348</v>
      </c>
      <c r="D794">
        <v>155</v>
      </c>
      <c r="E794" s="7">
        <v>44197</v>
      </c>
      <c r="F794" s="13">
        <v>0</v>
      </c>
      <c r="G794" s="1">
        <v>0</v>
      </c>
      <c r="H794">
        <v>4.0890000000000003E-2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t="s">
        <v>269</v>
      </c>
      <c r="W794" s="11" t="s">
        <v>80</v>
      </c>
      <c r="X794">
        <v>15</v>
      </c>
      <c r="Y794" t="s">
        <v>53</v>
      </c>
      <c r="Z794" t="s">
        <v>81</v>
      </c>
      <c r="AA794" s="1">
        <v>0</v>
      </c>
      <c r="AB794" s="1">
        <v>0</v>
      </c>
      <c r="AC794" t="s">
        <v>225</v>
      </c>
      <c r="AD794" s="1">
        <v>0</v>
      </c>
      <c r="AE794" s="1">
        <v>0</v>
      </c>
      <c r="AF794" s="1">
        <v>5.1110000000000003E-2</v>
      </c>
      <c r="AG794" s="1">
        <v>0</v>
      </c>
      <c r="AH794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8">
        <f t="shared" si="48"/>
        <v>0</v>
      </c>
      <c r="AQ794" s="9">
        <f t="shared" si="49"/>
        <v>0</v>
      </c>
      <c r="AR794" s="3">
        <f t="shared" si="50"/>
        <v>0</v>
      </c>
      <c r="AS794" s="10">
        <f t="shared" si="51"/>
        <v>0</v>
      </c>
    </row>
    <row r="795" spans="1:45" x14ac:dyDescent="0.25">
      <c r="A795">
        <v>1</v>
      </c>
      <c r="B795" s="7">
        <v>43952</v>
      </c>
      <c r="C795" s="7">
        <v>44348</v>
      </c>
      <c r="D795">
        <v>155</v>
      </c>
      <c r="E795" s="7">
        <v>44228</v>
      </c>
      <c r="F795" s="13">
        <v>0</v>
      </c>
      <c r="G795" s="1">
        <v>0</v>
      </c>
      <c r="H795">
        <v>4.0890000000000003E-2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t="s">
        <v>269</v>
      </c>
      <c r="W795" s="11" t="s">
        <v>80</v>
      </c>
      <c r="X795">
        <v>15</v>
      </c>
      <c r="Y795" t="s">
        <v>53</v>
      </c>
      <c r="Z795" t="s">
        <v>81</v>
      </c>
      <c r="AA795" s="1">
        <v>0</v>
      </c>
      <c r="AB795" s="1">
        <v>0</v>
      </c>
      <c r="AC795" t="s">
        <v>225</v>
      </c>
      <c r="AD795" s="1">
        <v>0</v>
      </c>
      <c r="AE795" s="1">
        <v>0</v>
      </c>
      <c r="AF795" s="1">
        <v>5.1110000000000003E-2</v>
      </c>
      <c r="AG795" s="1">
        <v>0</v>
      </c>
      <c r="AH795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8">
        <f t="shared" si="48"/>
        <v>0</v>
      </c>
      <c r="AQ795" s="9">
        <f t="shared" si="49"/>
        <v>0</v>
      </c>
      <c r="AR795" s="3">
        <f t="shared" si="50"/>
        <v>0</v>
      </c>
      <c r="AS795" s="10">
        <f t="shared" si="51"/>
        <v>0</v>
      </c>
    </row>
    <row r="796" spans="1:45" x14ac:dyDescent="0.25">
      <c r="A796">
        <v>1</v>
      </c>
      <c r="B796" s="7">
        <v>43952</v>
      </c>
      <c r="C796" s="7">
        <v>44348</v>
      </c>
      <c r="D796">
        <v>155</v>
      </c>
      <c r="E796" s="7">
        <v>44256</v>
      </c>
      <c r="F796" s="13">
        <v>0</v>
      </c>
      <c r="G796" s="1">
        <v>0</v>
      </c>
      <c r="H796">
        <v>4.0890000000000003E-2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t="s">
        <v>269</v>
      </c>
      <c r="W796" s="11" t="s">
        <v>80</v>
      </c>
      <c r="X796">
        <v>15</v>
      </c>
      <c r="Y796" t="s">
        <v>53</v>
      </c>
      <c r="Z796" t="s">
        <v>81</v>
      </c>
      <c r="AA796" s="1">
        <v>0</v>
      </c>
      <c r="AB796" s="1">
        <v>0</v>
      </c>
      <c r="AC796" t="s">
        <v>225</v>
      </c>
      <c r="AD796" s="1">
        <v>0</v>
      </c>
      <c r="AE796" s="1">
        <v>0</v>
      </c>
      <c r="AF796" s="1">
        <v>5.1110000000000003E-2</v>
      </c>
      <c r="AG796" s="1">
        <v>0</v>
      </c>
      <c r="AH796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8">
        <f t="shared" si="48"/>
        <v>0</v>
      </c>
      <c r="AQ796" s="9">
        <f t="shared" si="49"/>
        <v>0</v>
      </c>
      <c r="AR796" s="3">
        <f t="shared" si="50"/>
        <v>0</v>
      </c>
      <c r="AS796" s="10">
        <f t="shared" si="51"/>
        <v>0</v>
      </c>
    </row>
    <row r="797" spans="1:45" x14ac:dyDescent="0.25">
      <c r="A797">
        <v>1</v>
      </c>
      <c r="B797" s="7">
        <v>43952</v>
      </c>
      <c r="C797" s="7">
        <v>44348</v>
      </c>
      <c r="D797">
        <v>155</v>
      </c>
      <c r="E797" s="7">
        <v>44287</v>
      </c>
      <c r="F797" s="13">
        <v>0</v>
      </c>
      <c r="G797" s="1">
        <v>0</v>
      </c>
      <c r="H797">
        <v>4.0890000000000003E-2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t="s">
        <v>269</v>
      </c>
      <c r="W797" s="11" t="s">
        <v>80</v>
      </c>
      <c r="X797">
        <v>15</v>
      </c>
      <c r="Y797" t="s">
        <v>53</v>
      </c>
      <c r="Z797" t="s">
        <v>81</v>
      </c>
      <c r="AA797" s="1">
        <v>0</v>
      </c>
      <c r="AB797" s="1">
        <v>0</v>
      </c>
      <c r="AC797" t="s">
        <v>225</v>
      </c>
      <c r="AD797" s="1">
        <v>0</v>
      </c>
      <c r="AE797" s="1">
        <v>0</v>
      </c>
      <c r="AF797" s="1">
        <v>5.1110000000000003E-2</v>
      </c>
      <c r="AG797" s="1">
        <v>0</v>
      </c>
      <c r="AH797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8">
        <f t="shared" si="48"/>
        <v>0</v>
      </c>
      <c r="AQ797" s="9">
        <f t="shared" si="49"/>
        <v>0</v>
      </c>
      <c r="AR797" s="3">
        <f t="shared" si="50"/>
        <v>0</v>
      </c>
      <c r="AS797" s="10">
        <f t="shared" si="51"/>
        <v>0</v>
      </c>
    </row>
    <row r="798" spans="1:45" x14ac:dyDescent="0.25">
      <c r="A798">
        <v>1</v>
      </c>
      <c r="B798" s="7">
        <v>43952</v>
      </c>
      <c r="C798" s="7">
        <v>44348</v>
      </c>
      <c r="D798">
        <v>155</v>
      </c>
      <c r="E798" s="7">
        <v>44317</v>
      </c>
      <c r="F798" s="13">
        <v>0</v>
      </c>
      <c r="G798" s="1">
        <v>0</v>
      </c>
      <c r="H798">
        <v>4.0890000000000003E-2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t="s">
        <v>269</v>
      </c>
      <c r="W798" s="11" t="s">
        <v>80</v>
      </c>
      <c r="X798">
        <v>15</v>
      </c>
      <c r="Y798" t="s">
        <v>53</v>
      </c>
      <c r="Z798" t="s">
        <v>81</v>
      </c>
      <c r="AA798" s="1">
        <v>0</v>
      </c>
      <c r="AB798" s="1">
        <v>0</v>
      </c>
      <c r="AC798" t="s">
        <v>225</v>
      </c>
      <c r="AD798" s="1">
        <v>0</v>
      </c>
      <c r="AE798" s="1">
        <v>0</v>
      </c>
      <c r="AF798" s="1">
        <v>5.1110000000000003E-2</v>
      </c>
      <c r="AG798" s="1">
        <v>0</v>
      </c>
      <c r="AH798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8">
        <f t="shared" si="48"/>
        <v>0</v>
      </c>
      <c r="AQ798" s="9">
        <f t="shared" si="49"/>
        <v>0</v>
      </c>
      <c r="AR798" s="3">
        <f t="shared" si="50"/>
        <v>0</v>
      </c>
      <c r="AS798" s="10">
        <f t="shared" si="51"/>
        <v>0</v>
      </c>
    </row>
    <row r="799" spans="1:45" x14ac:dyDescent="0.25">
      <c r="A799">
        <v>1</v>
      </c>
      <c r="B799" s="7">
        <v>43952</v>
      </c>
      <c r="C799" s="7">
        <v>44348</v>
      </c>
      <c r="D799">
        <v>155</v>
      </c>
      <c r="E799" s="7">
        <v>44348</v>
      </c>
      <c r="F799" s="13">
        <v>0</v>
      </c>
      <c r="G799" s="1">
        <v>0</v>
      </c>
      <c r="H799">
        <v>4.0890000000000003E-2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t="s">
        <v>269</v>
      </c>
      <c r="W799" s="11" t="s">
        <v>80</v>
      </c>
      <c r="X799">
        <v>15</v>
      </c>
      <c r="Y799" t="s">
        <v>53</v>
      </c>
      <c r="Z799" t="s">
        <v>81</v>
      </c>
      <c r="AA799" s="1">
        <v>0</v>
      </c>
      <c r="AB799" s="1">
        <v>0</v>
      </c>
      <c r="AC799" t="s">
        <v>225</v>
      </c>
      <c r="AD799" s="1">
        <v>0</v>
      </c>
      <c r="AE799" s="1">
        <v>0</v>
      </c>
      <c r="AF799" s="1">
        <v>5.1110000000000003E-2</v>
      </c>
      <c r="AG799" s="1">
        <v>0</v>
      </c>
      <c r="AH799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8">
        <f t="shared" si="48"/>
        <v>0</v>
      </c>
      <c r="AQ799" s="9">
        <f t="shared" si="49"/>
        <v>0</v>
      </c>
      <c r="AR799" s="3">
        <f t="shared" si="50"/>
        <v>0</v>
      </c>
      <c r="AS799" s="10">
        <f t="shared" si="51"/>
        <v>0</v>
      </c>
    </row>
    <row r="800" spans="1:45" x14ac:dyDescent="0.25">
      <c r="A800">
        <v>1</v>
      </c>
      <c r="B800" s="7">
        <v>43952</v>
      </c>
      <c r="C800" s="7">
        <v>44348</v>
      </c>
      <c r="D800">
        <v>200228</v>
      </c>
      <c r="E800" s="7">
        <v>44197</v>
      </c>
      <c r="F800" s="13">
        <v>1602827.94</v>
      </c>
      <c r="G800" s="1">
        <v>1602827.94</v>
      </c>
      <c r="H800">
        <v>4.0890000000000003E-2</v>
      </c>
      <c r="I800" s="1">
        <v>5461.64</v>
      </c>
      <c r="J800" s="1">
        <v>475329.9</v>
      </c>
      <c r="K800" s="1">
        <v>0</v>
      </c>
      <c r="L800" s="1">
        <v>-3271.56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t="s">
        <v>270</v>
      </c>
      <c r="W800" s="11" t="s">
        <v>80</v>
      </c>
      <c r="X800">
        <v>15</v>
      </c>
      <c r="Y800" t="s">
        <v>53</v>
      </c>
      <c r="Z800" t="s">
        <v>81</v>
      </c>
      <c r="AA800" s="1">
        <v>0</v>
      </c>
      <c r="AB800" s="1">
        <v>0</v>
      </c>
      <c r="AC800" t="s">
        <v>225</v>
      </c>
      <c r="AD800" s="1">
        <v>6826.71</v>
      </c>
      <c r="AE800" s="1">
        <v>736357.4</v>
      </c>
      <c r="AF800" s="1">
        <v>5.1110000000000003E-2</v>
      </c>
      <c r="AG800" s="1">
        <v>1602827.94</v>
      </c>
      <c r="AH800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6826.71</v>
      </c>
      <c r="AO800" s="1">
        <v>5461.64</v>
      </c>
      <c r="AP800" s="8">
        <f t="shared" si="48"/>
        <v>5461.64</v>
      </c>
      <c r="AQ800" s="9">
        <f t="shared" si="49"/>
        <v>6826.71</v>
      </c>
      <c r="AR800" s="3">
        <f t="shared" si="50"/>
        <v>1211687.3</v>
      </c>
      <c r="AS800" s="10">
        <f t="shared" si="51"/>
        <v>12288.35</v>
      </c>
    </row>
    <row r="801" spans="1:45" x14ac:dyDescent="0.25">
      <c r="A801">
        <v>1</v>
      </c>
      <c r="B801" s="7">
        <v>43952</v>
      </c>
      <c r="C801" s="7">
        <v>44348</v>
      </c>
      <c r="D801">
        <v>200228</v>
      </c>
      <c r="E801" s="7">
        <v>44228</v>
      </c>
      <c r="F801" s="13">
        <v>1605198.35</v>
      </c>
      <c r="G801" s="1">
        <v>1605198.35</v>
      </c>
      <c r="H801">
        <v>4.0890000000000003E-2</v>
      </c>
      <c r="I801" s="1">
        <v>5469.71</v>
      </c>
      <c r="J801" s="1">
        <v>480799.61</v>
      </c>
      <c r="K801" s="1">
        <v>0</v>
      </c>
      <c r="L801" s="1">
        <v>-4568.8900000000003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t="s">
        <v>270</v>
      </c>
      <c r="W801" s="11" t="s">
        <v>80</v>
      </c>
      <c r="X801">
        <v>15</v>
      </c>
      <c r="Y801" t="s">
        <v>53</v>
      </c>
      <c r="Z801" t="s">
        <v>81</v>
      </c>
      <c r="AA801" s="1">
        <v>0</v>
      </c>
      <c r="AB801" s="1">
        <v>0</v>
      </c>
      <c r="AC801" t="s">
        <v>225</v>
      </c>
      <c r="AD801" s="1">
        <v>6836.81</v>
      </c>
      <c r="AE801" s="1">
        <v>738625.32</v>
      </c>
      <c r="AF801" s="1">
        <v>5.1110000000000003E-2</v>
      </c>
      <c r="AG801" s="1">
        <v>1605198.35</v>
      </c>
      <c r="AH80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6836.81</v>
      </c>
      <c r="AO801" s="1">
        <v>5469.71</v>
      </c>
      <c r="AP801" s="8">
        <f t="shared" si="48"/>
        <v>5469.71</v>
      </c>
      <c r="AQ801" s="9">
        <f t="shared" si="49"/>
        <v>6836.81</v>
      </c>
      <c r="AR801" s="3">
        <f t="shared" si="50"/>
        <v>1219424.93</v>
      </c>
      <c r="AS801" s="10">
        <f t="shared" si="51"/>
        <v>12306.52</v>
      </c>
    </row>
    <row r="802" spans="1:45" x14ac:dyDescent="0.25">
      <c r="A802">
        <v>1</v>
      </c>
      <c r="B802" s="7">
        <v>43952</v>
      </c>
      <c r="C802" s="7">
        <v>44348</v>
      </c>
      <c r="D802">
        <v>200228</v>
      </c>
      <c r="E802" s="7">
        <v>44256</v>
      </c>
      <c r="F802" s="13">
        <v>1606726.56</v>
      </c>
      <c r="G802" s="1">
        <v>1606726.56</v>
      </c>
      <c r="H802">
        <v>4.0890000000000003E-2</v>
      </c>
      <c r="I802" s="1">
        <v>5474.92</v>
      </c>
      <c r="J802" s="1">
        <v>481877.08</v>
      </c>
      <c r="K802" s="1">
        <v>0</v>
      </c>
      <c r="L802" s="1">
        <v>-59032.72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t="s">
        <v>270</v>
      </c>
      <c r="W802" s="11" t="s">
        <v>80</v>
      </c>
      <c r="X802">
        <v>15</v>
      </c>
      <c r="Y802" t="s">
        <v>53</v>
      </c>
      <c r="Z802" t="s">
        <v>81</v>
      </c>
      <c r="AA802" s="1">
        <v>0</v>
      </c>
      <c r="AB802" s="1">
        <v>-4397.45</v>
      </c>
      <c r="AC802" t="s">
        <v>225</v>
      </c>
      <c r="AD802" s="1">
        <v>6843.32</v>
      </c>
      <c r="AE802" s="1">
        <v>686435.92</v>
      </c>
      <c r="AF802" s="1">
        <v>5.1110000000000003E-2</v>
      </c>
      <c r="AG802" s="1">
        <v>1606726.56</v>
      </c>
      <c r="AH802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6843.32</v>
      </c>
      <c r="AO802" s="1">
        <v>5474.92</v>
      </c>
      <c r="AP802" s="8">
        <f t="shared" si="48"/>
        <v>5474.92</v>
      </c>
      <c r="AQ802" s="9">
        <f t="shared" si="49"/>
        <v>6843.32</v>
      </c>
      <c r="AR802" s="3">
        <f t="shared" si="50"/>
        <v>1168313</v>
      </c>
      <c r="AS802" s="10">
        <f t="shared" si="51"/>
        <v>12318.24</v>
      </c>
    </row>
    <row r="803" spans="1:45" x14ac:dyDescent="0.25">
      <c r="A803">
        <v>1</v>
      </c>
      <c r="B803" s="7">
        <v>43952</v>
      </c>
      <c r="C803" s="7">
        <v>44348</v>
      </c>
      <c r="D803">
        <v>200228</v>
      </c>
      <c r="E803" s="7">
        <v>44287</v>
      </c>
      <c r="F803" s="13">
        <v>1600799.96</v>
      </c>
      <c r="G803" s="1">
        <v>1600799.96</v>
      </c>
      <c r="H803">
        <v>4.0890000000000003E-2</v>
      </c>
      <c r="I803" s="1">
        <v>5454.73</v>
      </c>
      <c r="J803" s="1">
        <v>487331.81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t="s">
        <v>270</v>
      </c>
      <c r="W803" s="11" t="s">
        <v>80</v>
      </c>
      <c r="X803">
        <v>15</v>
      </c>
      <c r="Y803" t="s">
        <v>53</v>
      </c>
      <c r="Z803" t="s">
        <v>81</v>
      </c>
      <c r="AA803" s="1">
        <v>0</v>
      </c>
      <c r="AB803" s="1">
        <v>0</v>
      </c>
      <c r="AC803" t="s">
        <v>225</v>
      </c>
      <c r="AD803" s="1">
        <v>6818.07</v>
      </c>
      <c r="AE803" s="1">
        <v>693253.99</v>
      </c>
      <c r="AF803" s="1">
        <v>5.1110000000000003E-2</v>
      </c>
      <c r="AG803" s="1">
        <v>1600799.96</v>
      </c>
      <c r="AH803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6818.07</v>
      </c>
      <c r="AO803" s="1">
        <v>5454.7300000000005</v>
      </c>
      <c r="AP803" s="8">
        <f t="shared" si="48"/>
        <v>5454.73</v>
      </c>
      <c r="AQ803" s="9">
        <f t="shared" si="49"/>
        <v>6818.07</v>
      </c>
      <c r="AR803" s="3">
        <f t="shared" si="50"/>
        <v>1180585.8</v>
      </c>
      <c r="AS803" s="10">
        <f t="shared" si="51"/>
        <v>12272.8</v>
      </c>
    </row>
    <row r="804" spans="1:45" x14ac:dyDescent="0.25">
      <c r="A804">
        <v>1</v>
      </c>
      <c r="B804" s="7">
        <v>43952</v>
      </c>
      <c r="C804" s="7">
        <v>44348</v>
      </c>
      <c r="D804">
        <v>200228</v>
      </c>
      <c r="E804" s="7">
        <v>44317</v>
      </c>
      <c r="F804" s="13">
        <v>1600799.96</v>
      </c>
      <c r="G804" s="1">
        <v>1600799.96</v>
      </c>
      <c r="H804">
        <v>4.0890000000000003E-2</v>
      </c>
      <c r="I804" s="1">
        <v>5454.73</v>
      </c>
      <c r="J804" s="1">
        <v>492786.54</v>
      </c>
      <c r="K804" s="1">
        <v>0</v>
      </c>
      <c r="L804" s="1">
        <v>2611.29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t="s">
        <v>270</v>
      </c>
      <c r="W804" s="11" t="s">
        <v>80</v>
      </c>
      <c r="X804">
        <v>15</v>
      </c>
      <c r="Y804" t="s">
        <v>53</v>
      </c>
      <c r="Z804" t="s">
        <v>81</v>
      </c>
      <c r="AA804" s="1">
        <v>0</v>
      </c>
      <c r="AB804" s="1">
        <v>0</v>
      </c>
      <c r="AC804" t="s">
        <v>225</v>
      </c>
      <c r="AD804" s="1">
        <v>6818.07</v>
      </c>
      <c r="AE804" s="1">
        <v>702683.35</v>
      </c>
      <c r="AF804" s="1">
        <v>5.1110000000000003E-2</v>
      </c>
      <c r="AG804" s="1">
        <v>1600799.96</v>
      </c>
      <c r="AH804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6818.07</v>
      </c>
      <c r="AO804" s="1">
        <v>5454.7300000000005</v>
      </c>
      <c r="AP804" s="8">
        <f t="shared" si="48"/>
        <v>5454.73</v>
      </c>
      <c r="AQ804" s="9">
        <f t="shared" si="49"/>
        <v>6818.07</v>
      </c>
      <c r="AR804" s="3">
        <f t="shared" si="50"/>
        <v>1195469.8899999999</v>
      </c>
      <c r="AS804" s="10">
        <f t="shared" si="51"/>
        <v>12272.8</v>
      </c>
    </row>
    <row r="805" spans="1:45" x14ac:dyDescent="0.25">
      <c r="A805">
        <v>1</v>
      </c>
      <c r="B805" s="7">
        <v>43952</v>
      </c>
      <c r="C805" s="7">
        <v>44348</v>
      </c>
      <c r="D805">
        <v>200228</v>
      </c>
      <c r="E805" s="7">
        <v>44348</v>
      </c>
      <c r="F805" s="13">
        <v>1600752.51</v>
      </c>
      <c r="G805" s="1">
        <v>1600752.51</v>
      </c>
      <c r="H805">
        <v>4.0890000000000003E-2</v>
      </c>
      <c r="I805" s="1">
        <v>5454.56</v>
      </c>
      <c r="J805" s="1">
        <v>161420.32</v>
      </c>
      <c r="K805" s="1">
        <v>0</v>
      </c>
      <c r="L805" s="1">
        <v>-16796.3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-335367.06</v>
      </c>
      <c r="S805" s="1">
        <v>0</v>
      </c>
      <c r="T805" s="1">
        <v>0</v>
      </c>
      <c r="U805" s="1">
        <v>0</v>
      </c>
      <c r="V805" t="s">
        <v>270</v>
      </c>
      <c r="W805" s="11" t="s">
        <v>80</v>
      </c>
      <c r="X805">
        <v>15</v>
      </c>
      <c r="Y805" t="s">
        <v>53</v>
      </c>
      <c r="Z805" t="s">
        <v>81</v>
      </c>
      <c r="AA805" s="1">
        <v>0</v>
      </c>
      <c r="AB805" s="1">
        <v>-1453.72</v>
      </c>
      <c r="AC805" t="s">
        <v>225</v>
      </c>
      <c r="AD805" s="1">
        <v>6817.87</v>
      </c>
      <c r="AE805" s="1">
        <v>214492.22</v>
      </c>
      <c r="AF805" s="1">
        <v>5.1110000000000003E-2</v>
      </c>
      <c r="AG805" s="1">
        <v>1600752.51</v>
      </c>
      <c r="AH805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6817.87</v>
      </c>
      <c r="AO805" s="1">
        <v>5454.56</v>
      </c>
      <c r="AP805" s="8">
        <f t="shared" si="48"/>
        <v>5454.56</v>
      </c>
      <c r="AQ805" s="9">
        <f t="shared" si="49"/>
        <v>6817.87</v>
      </c>
      <c r="AR805" s="3">
        <f t="shared" si="50"/>
        <v>375912.54000000004</v>
      </c>
      <c r="AS805" s="10">
        <f t="shared" si="51"/>
        <v>12272.43</v>
      </c>
    </row>
    <row r="806" spans="1:45" x14ac:dyDescent="0.25">
      <c r="A806">
        <v>1</v>
      </c>
      <c r="B806" s="7">
        <v>43952</v>
      </c>
      <c r="C806" s="7">
        <v>44348</v>
      </c>
      <c r="D806">
        <v>200274</v>
      </c>
      <c r="E806" s="7">
        <v>44197</v>
      </c>
      <c r="F806" s="13">
        <v>0</v>
      </c>
      <c r="G806" s="1">
        <v>0</v>
      </c>
      <c r="H806">
        <v>4.0890000000000003E-2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t="s">
        <v>271</v>
      </c>
      <c r="W806" s="11" t="s">
        <v>80</v>
      </c>
      <c r="X806">
        <v>15</v>
      </c>
      <c r="Y806" t="s">
        <v>53</v>
      </c>
      <c r="Z806" t="s">
        <v>81</v>
      </c>
      <c r="AA806" s="1">
        <v>0</v>
      </c>
      <c r="AB806" s="1">
        <v>0</v>
      </c>
      <c r="AC806" t="s">
        <v>225</v>
      </c>
      <c r="AD806" s="1">
        <v>0</v>
      </c>
      <c r="AE806" s="1">
        <v>0</v>
      </c>
      <c r="AF806" s="1">
        <v>5.1110000000000003E-2</v>
      </c>
      <c r="AG806" s="1">
        <v>0</v>
      </c>
      <c r="AH806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8">
        <f t="shared" si="48"/>
        <v>0</v>
      </c>
      <c r="AQ806" s="9">
        <f t="shared" si="49"/>
        <v>0</v>
      </c>
      <c r="AR806" s="3">
        <f t="shared" si="50"/>
        <v>0</v>
      </c>
      <c r="AS806" s="10">
        <f t="shared" si="51"/>
        <v>0</v>
      </c>
    </row>
    <row r="807" spans="1:45" x14ac:dyDescent="0.25">
      <c r="A807">
        <v>1</v>
      </c>
      <c r="B807" s="7">
        <v>43952</v>
      </c>
      <c r="C807" s="7">
        <v>44348</v>
      </c>
      <c r="D807">
        <v>200274</v>
      </c>
      <c r="E807" s="7">
        <v>44228</v>
      </c>
      <c r="F807" s="13">
        <v>0</v>
      </c>
      <c r="G807" s="1">
        <v>0</v>
      </c>
      <c r="H807">
        <v>4.0890000000000003E-2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t="s">
        <v>271</v>
      </c>
      <c r="W807" s="11" t="s">
        <v>80</v>
      </c>
      <c r="X807">
        <v>15</v>
      </c>
      <c r="Y807" t="s">
        <v>53</v>
      </c>
      <c r="Z807" t="s">
        <v>81</v>
      </c>
      <c r="AA807" s="1">
        <v>0</v>
      </c>
      <c r="AB807" s="1">
        <v>0</v>
      </c>
      <c r="AC807" t="s">
        <v>225</v>
      </c>
      <c r="AD807" s="1">
        <v>0</v>
      </c>
      <c r="AE807" s="1">
        <v>0</v>
      </c>
      <c r="AF807" s="1">
        <v>5.1110000000000003E-2</v>
      </c>
      <c r="AG807" s="1">
        <v>0</v>
      </c>
      <c r="AH807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8">
        <f t="shared" si="48"/>
        <v>0</v>
      </c>
      <c r="AQ807" s="9">
        <f t="shared" si="49"/>
        <v>0</v>
      </c>
      <c r="AR807" s="3">
        <f t="shared" si="50"/>
        <v>0</v>
      </c>
      <c r="AS807" s="10">
        <f t="shared" si="51"/>
        <v>0</v>
      </c>
    </row>
    <row r="808" spans="1:45" x14ac:dyDescent="0.25">
      <c r="A808">
        <v>1</v>
      </c>
      <c r="B808" s="7">
        <v>43952</v>
      </c>
      <c r="C808" s="7">
        <v>44348</v>
      </c>
      <c r="D808">
        <v>200274</v>
      </c>
      <c r="E808" s="7">
        <v>44256</v>
      </c>
      <c r="F808" s="13">
        <v>0</v>
      </c>
      <c r="G808" s="1">
        <v>0</v>
      </c>
      <c r="H808">
        <v>4.0890000000000003E-2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t="s">
        <v>271</v>
      </c>
      <c r="W808" s="11" t="s">
        <v>80</v>
      </c>
      <c r="X808">
        <v>15</v>
      </c>
      <c r="Y808" t="s">
        <v>53</v>
      </c>
      <c r="Z808" t="s">
        <v>81</v>
      </c>
      <c r="AA808" s="1">
        <v>0</v>
      </c>
      <c r="AB808" s="1">
        <v>0</v>
      </c>
      <c r="AC808" t="s">
        <v>225</v>
      </c>
      <c r="AD808" s="1">
        <v>0</v>
      </c>
      <c r="AE808" s="1">
        <v>0</v>
      </c>
      <c r="AF808" s="1">
        <v>5.1110000000000003E-2</v>
      </c>
      <c r="AG808" s="1">
        <v>0</v>
      </c>
      <c r="AH808">
        <v>0</v>
      </c>
      <c r="AI808" s="1">
        <v>0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8">
        <f t="shared" si="48"/>
        <v>0</v>
      </c>
      <c r="AQ808" s="9">
        <f t="shared" si="49"/>
        <v>0</v>
      </c>
      <c r="AR808" s="3">
        <f t="shared" si="50"/>
        <v>0</v>
      </c>
      <c r="AS808" s="10">
        <f t="shared" si="51"/>
        <v>0</v>
      </c>
    </row>
    <row r="809" spans="1:45" x14ac:dyDescent="0.25">
      <c r="A809">
        <v>1</v>
      </c>
      <c r="B809" s="7">
        <v>43952</v>
      </c>
      <c r="C809" s="7">
        <v>44348</v>
      </c>
      <c r="D809">
        <v>200274</v>
      </c>
      <c r="E809" s="7">
        <v>44287</v>
      </c>
      <c r="F809" s="13">
        <v>0</v>
      </c>
      <c r="G809" s="1">
        <v>0</v>
      </c>
      <c r="H809">
        <v>4.0890000000000003E-2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t="s">
        <v>271</v>
      </c>
      <c r="W809" s="11" t="s">
        <v>80</v>
      </c>
      <c r="X809">
        <v>15</v>
      </c>
      <c r="Y809" t="s">
        <v>53</v>
      </c>
      <c r="Z809" t="s">
        <v>81</v>
      </c>
      <c r="AA809" s="1">
        <v>0</v>
      </c>
      <c r="AB809" s="1">
        <v>0</v>
      </c>
      <c r="AC809" t="s">
        <v>225</v>
      </c>
      <c r="AD809" s="1">
        <v>0</v>
      </c>
      <c r="AE809" s="1">
        <v>0</v>
      </c>
      <c r="AF809" s="1">
        <v>5.1110000000000003E-2</v>
      </c>
      <c r="AG809" s="1">
        <v>0</v>
      </c>
      <c r="AH809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8">
        <f t="shared" si="48"/>
        <v>0</v>
      </c>
      <c r="AQ809" s="9">
        <f t="shared" si="49"/>
        <v>0</v>
      </c>
      <c r="AR809" s="3">
        <f t="shared" si="50"/>
        <v>0</v>
      </c>
      <c r="AS809" s="10">
        <f t="shared" si="51"/>
        <v>0</v>
      </c>
    </row>
    <row r="810" spans="1:45" x14ac:dyDescent="0.25">
      <c r="A810">
        <v>1</v>
      </c>
      <c r="B810" s="7">
        <v>43952</v>
      </c>
      <c r="C810" s="7">
        <v>44348</v>
      </c>
      <c r="D810">
        <v>200274</v>
      </c>
      <c r="E810" s="7">
        <v>44317</v>
      </c>
      <c r="F810" s="13">
        <v>0</v>
      </c>
      <c r="G810" s="1">
        <v>0</v>
      </c>
      <c r="H810">
        <v>4.0890000000000003E-2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t="s">
        <v>271</v>
      </c>
      <c r="W810" s="11" t="s">
        <v>80</v>
      </c>
      <c r="X810">
        <v>15</v>
      </c>
      <c r="Y810" t="s">
        <v>53</v>
      </c>
      <c r="Z810" t="s">
        <v>81</v>
      </c>
      <c r="AA810" s="1">
        <v>0</v>
      </c>
      <c r="AB810" s="1">
        <v>0</v>
      </c>
      <c r="AC810" t="s">
        <v>225</v>
      </c>
      <c r="AD810" s="1">
        <v>0</v>
      </c>
      <c r="AE810" s="1">
        <v>0</v>
      </c>
      <c r="AF810" s="1">
        <v>5.1110000000000003E-2</v>
      </c>
      <c r="AG810" s="1">
        <v>0</v>
      </c>
      <c r="AH810">
        <v>0</v>
      </c>
      <c r="AI810" s="1">
        <v>0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8">
        <f t="shared" si="48"/>
        <v>0</v>
      </c>
      <c r="AQ810" s="9">
        <f t="shared" si="49"/>
        <v>0</v>
      </c>
      <c r="AR810" s="3">
        <f t="shared" si="50"/>
        <v>0</v>
      </c>
      <c r="AS810" s="10">
        <f t="shared" si="51"/>
        <v>0</v>
      </c>
    </row>
    <row r="811" spans="1:45" x14ac:dyDescent="0.25">
      <c r="A811">
        <v>1</v>
      </c>
      <c r="B811" s="7">
        <v>43952</v>
      </c>
      <c r="C811" s="7">
        <v>44348</v>
      </c>
      <c r="D811">
        <v>200274</v>
      </c>
      <c r="E811" s="7">
        <v>44348</v>
      </c>
      <c r="F811" s="13">
        <v>0</v>
      </c>
      <c r="G811" s="1">
        <v>0</v>
      </c>
      <c r="H811">
        <v>4.0890000000000003E-2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t="s">
        <v>271</v>
      </c>
      <c r="W811" s="11" t="s">
        <v>80</v>
      </c>
      <c r="X811">
        <v>15</v>
      </c>
      <c r="Y811" t="s">
        <v>53</v>
      </c>
      <c r="Z811" t="s">
        <v>81</v>
      </c>
      <c r="AA811" s="1">
        <v>0</v>
      </c>
      <c r="AB811" s="1">
        <v>0</v>
      </c>
      <c r="AC811" t="s">
        <v>225</v>
      </c>
      <c r="AD811" s="1">
        <v>0</v>
      </c>
      <c r="AE811" s="1">
        <v>0</v>
      </c>
      <c r="AF811" s="1">
        <v>5.1110000000000003E-2</v>
      </c>
      <c r="AG811" s="1">
        <v>0</v>
      </c>
      <c r="AH811">
        <v>0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8">
        <f t="shared" si="48"/>
        <v>0</v>
      </c>
      <c r="AQ811" s="9">
        <f t="shared" si="49"/>
        <v>0</v>
      </c>
      <c r="AR811" s="3">
        <f t="shared" si="50"/>
        <v>0</v>
      </c>
      <c r="AS811" s="10">
        <f t="shared" si="51"/>
        <v>0</v>
      </c>
    </row>
    <row r="812" spans="1:45" x14ac:dyDescent="0.25">
      <c r="A812">
        <v>1</v>
      </c>
      <c r="B812" s="7">
        <v>43952</v>
      </c>
      <c r="C812" s="7">
        <v>44348</v>
      </c>
      <c r="D812">
        <v>200320</v>
      </c>
      <c r="E812" s="7">
        <v>44197</v>
      </c>
      <c r="F812" s="13">
        <v>0</v>
      </c>
      <c r="G812" s="1">
        <v>0</v>
      </c>
      <c r="H812">
        <v>4.0890000000000003E-2</v>
      </c>
      <c r="I812" s="1">
        <v>0</v>
      </c>
      <c r="J812" s="1">
        <v>703361.21</v>
      </c>
      <c r="K812" s="1">
        <v>0</v>
      </c>
      <c r="L812" s="1">
        <v>-53454.13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t="s">
        <v>272</v>
      </c>
      <c r="W812" s="11" t="s">
        <v>80</v>
      </c>
      <c r="X812">
        <v>15</v>
      </c>
      <c r="Y812" t="s">
        <v>53</v>
      </c>
      <c r="Z812" t="s">
        <v>81</v>
      </c>
      <c r="AA812" s="1">
        <v>0</v>
      </c>
      <c r="AB812" s="1">
        <v>0</v>
      </c>
      <c r="AC812" t="s">
        <v>225</v>
      </c>
      <c r="AD812" s="1">
        <v>0</v>
      </c>
      <c r="AE812" s="1">
        <v>756135.36</v>
      </c>
      <c r="AF812" s="1">
        <v>5.1110000000000003E-2</v>
      </c>
      <c r="AG812" s="1">
        <v>0</v>
      </c>
      <c r="AH812">
        <v>0</v>
      </c>
      <c r="AI812" s="1">
        <v>0</v>
      </c>
      <c r="AJ812" s="1">
        <v>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8">
        <f t="shared" si="48"/>
        <v>0</v>
      </c>
      <c r="AQ812" s="9">
        <f t="shared" si="49"/>
        <v>0</v>
      </c>
      <c r="AR812" s="3">
        <f t="shared" si="50"/>
        <v>1459496.5699999998</v>
      </c>
      <c r="AS812" s="10">
        <f t="shared" si="51"/>
        <v>0</v>
      </c>
    </row>
    <row r="813" spans="1:45" x14ac:dyDescent="0.25">
      <c r="A813">
        <v>1</v>
      </c>
      <c r="B813" s="7">
        <v>43952</v>
      </c>
      <c r="C813" s="7">
        <v>44348</v>
      </c>
      <c r="D813">
        <v>200320</v>
      </c>
      <c r="E813" s="7">
        <v>44228</v>
      </c>
      <c r="F813" s="13">
        <v>2040.99</v>
      </c>
      <c r="G813" s="1">
        <v>2040.99</v>
      </c>
      <c r="H813">
        <v>4.0890000000000003E-2</v>
      </c>
      <c r="I813" s="1">
        <v>6.95</v>
      </c>
      <c r="J813" s="1">
        <v>703361.21</v>
      </c>
      <c r="K813" s="1">
        <v>0</v>
      </c>
      <c r="L813" s="1">
        <v>22847.599999999999</v>
      </c>
      <c r="M813" s="1">
        <v>-6.95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t="s">
        <v>272</v>
      </c>
      <c r="W813" s="11" t="s">
        <v>80</v>
      </c>
      <c r="X813">
        <v>15</v>
      </c>
      <c r="Y813" t="s">
        <v>53</v>
      </c>
      <c r="Z813" t="s">
        <v>81</v>
      </c>
      <c r="AA813" s="1">
        <v>0</v>
      </c>
      <c r="AB813" s="1">
        <v>0</v>
      </c>
      <c r="AC813" t="s">
        <v>225</v>
      </c>
      <c r="AD813" s="1">
        <v>8.69</v>
      </c>
      <c r="AE813" s="1">
        <v>778991.65</v>
      </c>
      <c r="AF813" s="1">
        <v>5.1110000000000003E-2</v>
      </c>
      <c r="AG813" s="1">
        <v>2040.99</v>
      </c>
      <c r="AH813">
        <v>0</v>
      </c>
      <c r="AI813" s="1">
        <v>0</v>
      </c>
      <c r="AJ813" s="1">
        <v>0</v>
      </c>
      <c r="AK813" s="1">
        <v>0</v>
      </c>
      <c r="AL813" s="1">
        <v>0</v>
      </c>
      <c r="AM813" s="1">
        <v>0</v>
      </c>
      <c r="AN813" s="1">
        <v>8.69</v>
      </c>
      <c r="AO813" s="1">
        <v>0</v>
      </c>
      <c r="AP813" s="8">
        <f t="shared" si="48"/>
        <v>0</v>
      </c>
      <c r="AQ813" s="9">
        <f t="shared" si="49"/>
        <v>8.69</v>
      </c>
      <c r="AR813" s="3">
        <f t="shared" si="50"/>
        <v>1482352.8599999999</v>
      </c>
      <c r="AS813" s="10">
        <f t="shared" si="51"/>
        <v>8.69</v>
      </c>
    </row>
    <row r="814" spans="1:45" x14ac:dyDescent="0.25">
      <c r="A814">
        <v>1</v>
      </c>
      <c r="B814" s="7">
        <v>43952</v>
      </c>
      <c r="C814" s="7">
        <v>44348</v>
      </c>
      <c r="D814">
        <v>200320</v>
      </c>
      <c r="E814" s="7">
        <v>44256</v>
      </c>
      <c r="F814" s="13">
        <v>2041.31</v>
      </c>
      <c r="G814" s="1">
        <v>2041.31</v>
      </c>
      <c r="H814">
        <v>4.0890000000000003E-2</v>
      </c>
      <c r="I814" s="1">
        <v>6.96</v>
      </c>
      <c r="J814" s="1">
        <v>703375.12</v>
      </c>
      <c r="K814" s="1">
        <v>13.91</v>
      </c>
      <c r="L814" s="1">
        <v>-12618.14</v>
      </c>
      <c r="M814" s="1">
        <v>-6.96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t="s">
        <v>272</v>
      </c>
      <c r="W814" s="11" t="s">
        <v>80</v>
      </c>
      <c r="X814">
        <v>15</v>
      </c>
      <c r="Y814" t="s">
        <v>53</v>
      </c>
      <c r="Z814" t="s">
        <v>81</v>
      </c>
      <c r="AA814" s="1">
        <v>0</v>
      </c>
      <c r="AB814" s="1">
        <v>0</v>
      </c>
      <c r="AC814" t="s">
        <v>225</v>
      </c>
      <c r="AD814" s="1">
        <v>8.69</v>
      </c>
      <c r="AE814" s="1">
        <v>766382.2</v>
      </c>
      <c r="AF814" s="1">
        <v>5.1110000000000003E-2</v>
      </c>
      <c r="AG814" s="1">
        <v>2041.31</v>
      </c>
      <c r="AH814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8.69</v>
      </c>
      <c r="AO814" s="1">
        <v>13.91</v>
      </c>
      <c r="AP814" s="8">
        <f t="shared" si="48"/>
        <v>13.91</v>
      </c>
      <c r="AQ814" s="9">
        <f t="shared" si="49"/>
        <v>8.69</v>
      </c>
      <c r="AR814" s="3">
        <f t="shared" si="50"/>
        <v>1469757.3199999998</v>
      </c>
      <c r="AS814" s="10">
        <f t="shared" si="51"/>
        <v>22.6</v>
      </c>
    </row>
    <row r="815" spans="1:45" x14ac:dyDescent="0.25">
      <c r="A815">
        <v>1</v>
      </c>
      <c r="B815" s="7">
        <v>43952</v>
      </c>
      <c r="C815" s="7">
        <v>44348</v>
      </c>
      <c r="D815">
        <v>200320</v>
      </c>
      <c r="E815" s="7">
        <v>44287</v>
      </c>
      <c r="F815" s="13">
        <v>2041.31</v>
      </c>
      <c r="G815" s="1">
        <v>2041.31</v>
      </c>
      <c r="H815">
        <v>4.0890000000000003E-2</v>
      </c>
      <c r="I815" s="1">
        <v>6.96</v>
      </c>
      <c r="J815" s="1">
        <v>703382.08</v>
      </c>
      <c r="K815" s="1">
        <v>6.96</v>
      </c>
      <c r="L815" s="1">
        <v>0</v>
      </c>
      <c r="M815" s="1">
        <v>-6.96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t="s">
        <v>272</v>
      </c>
      <c r="W815" s="11" t="s">
        <v>80</v>
      </c>
      <c r="X815">
        <v>15</v>
      </c>
      <c r="Y815" t="s">
        <v>53</v>
      </c>
      <c r="Z815" t="s">
        <v>81</v>
      </c>
      <c r="AA815" s="1">
        <v>0</v>
      </c>
      <c r="AB815" s="1">
        <v>0</v>
      </c>
      <c r="AC815" t="s">
        <v>225</v>
      </c>
      <c r="AD815" s="1">
        <v>8.69</v>
      </c>
      <c r="AE815" s="1">
        <v>766390.89</v>
      </c>
      <c r="AF815" s="1">
        <v>5.1110000000000003E-2</v>
      </c>
      <c r="AG815" s="1">
        <v>2041.31</v>
      </c>
      <c r="AH815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8.69</v>
      </c>
      <c r="AO815" s="1">
        <v>6.96</v>
      </c>
      <c r="AP815" s="8">
        <f t="shared" si="48"/>
        <v>6.96</v>
      </c>
      <c r="AQ815" s="9">
        <f t="shared" si="49"/>
        <v>8.69</v>
      </c>
      <c r="AR815" s="3">
        <f t="shared" si="50"/>
        <v>1469772.97</v>
      </c>
      <c r="AS815" s="10">
        <f t="shared" si="51"/>
        <v>15.649999999999999</v>
      </c>
    </row>
    <row r="816" spans="1:45" x14ac:dyDescent="0.25">
      <c r="A816">
        <v>1</v>
      </c>
      <c r="B816" s="7">
        <v>43952</v>
      </c>
      <c r="C816" s="7">
        <v>44348</v>
      </c>
      <c r="D816">
        <v>200320</v>
      </c>
      <c r="E816" s="7">
        <v>44317</v>
      </c>
      <c r="F816" s="13">
        <v>2041.31</v>
      </c>
      <c r="G816" s="1">
        <v>2041.31</v>
      </c>
      <c r="H816">
        <v>4.0890000000000003E-2</v>
      </c>
      <c r="I816" s="1">
        <v>6.96</v>
      </c>
      <c r="J816" s="1">
        <v>703389.04</v>
      </c>
      <c r="K816" s="1">
        <v>6.96</v>
      </c>
      <c r="L816" s="1">
        <v>0</v>
      </c>
      <c r="M816" s="1">
        <v>-6.96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t="s">
        <v>272</v>
      </c>
      <c r="W816" s="11" t="s">
        <v>80</v>
      </c>
      <c r="X816">
        <v>15</v>
      </c>
      <c r="Y816" t="s">
        <v>53</v>
      </c>
      <c r="Z816" t="s">
        <v>81</v>
      </c>
      <c r="AA816" s="1">
        <v>0</v>
      </c>
      <c r="AB816" s="1">
        <v>0</v>
      </c>
      <c r="AC816" t="s">
        <v>225</v>
      </c>
      <c r="AD816" s="1">
        <v>8.69</v>
      </c>
      <c r="AE816" s="1">
        <v>766399.58</v>
      </c>
      <c r="AF816" s="1">
        <v>5.1110000000000003E-2</v>
      </c>
      <c r="AG816" s="1">
        <v>2041.31</v>
      </c>
      <c r="AH816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8.69</v>
      </c>
      <c r="AO816" s="1">
        <v>6.96</v>
      </c>
      <c r="AP816" s="8">
        <f t="shared" si="48"/>
        <v>6.96</v>
      </c>
      <c r="AQ816" s="9">
        <f t="shared" si="49"/>
        <v>8.69</v>
      </c>
      <c r="AR816" s="3">
        <f t="shared" si="50"/>
        <v>1469788.62</v>
      </c>
      <c r="AS816" s="10">
        <f t="shared" si="51"/>
        <v>15.649999999999999</v>
      </c>
    </row>
    <row r="817" spans="1:45" x14ac:dyDescent="0.25">
      <c r="A817">
        <v>1</v>
      </c>
      <c r="B817" s="7">
        <v>43952</v>
      </c>
      <c r="C817" s="7">
        <v>44348</v>
      </c>
      <c r="D817">
        <v>200320</v>
      </c>
      <c r="E817" s="7">
        <v>44348</v>
      </c>
      <c r="F817" s="13">
        <v>2041.31</v>
      </c>
      <c r="G817" s="1">
        <v>2041.31</v>
      </c>
      <c r="H817">
        <v>4.0890000000000003E-2</v>
      </c>
      <c r="I817" s="1">
        <v>6.96</v>
      </c>
      <c r="J817" s="1">
        <v>1038763.06</v>
      </c>
      <c r="K817" s="1">
        <v>6.96</v>
      </c>
      <c r="L817" s="1">
        <v>-1735.38</v>
      </c>
      <c r="M817" s="1">
        <v>-6.96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335367.06</v>
      </c>
      <c r="T817" s="1">
        <v>0</v>
      </c>
      <c r="U817" s="1">
        <v>0</v>
      </c>
      <c r="V817" t="s">
        <v>272</v>
      </c>
      <c r="W817" s="11" t="s">
        <v>80</v>
      </c>
      <c r="X817">
        <v>15</v>
      </c>
      <c r="Y817" t="s">
        <v>53</v>
      </c>
      <c r="Z817" t="s">
        <v>81</v>
      </c>
      <c r="AA817" s="1">
        <v>0</v>
      </c>
      <c r="AB817" s="1">
        <v>0</v>
      </c>
      <c r="AC817" t="s">
        <v>225</v>
      </c>
      <c r="AD817" s="1">
        <v>8.69</v>
      </c>
      <c r="AE817" s="1">
        <v>1242885.5900000001</v>
      </c>
      <c r="AF817" s="1">
        <v>5.1110000000000003E-2</v>
      </c>
      <c r="AG817" s="1">
        <v>2041.31</v>
      </c>
      <c r="AH817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8.69</v>
      </c>
      <c r="AO817" s="1">
        <v>6.96</v>
      </c>
      <c r="AP817" s="8">
        <f t="shared" si="48"/>
        <v>6.96</v>
      </c>
      <c r="AQ817" s="9">
        <f t="shared" si="49"/>
        <v>8.69</v>
      </c>
      <c r="AR817" s="3">
        <f t="shared" si="50"/>
        <v>2281648.6500000004</v>
      </c>
      <c r="AS817" s="10">
        <f t="shared" si="51"/>
        <v>15.649999999999999</v>
      </c>
    </row>
    <row r="818" spans="1:45" x14ac:dyDescent="0.25">
      <c r="A818">
        <v>1</v>
      </c>
      <c r="B818" s="7">
        <v>43952</v>
      </c>
      <c r="C818" s="7">
        <v>44348</v>
      </c>
      <c r="D818">
        <v>156</v>
      </c>
      <c r="E818" s="7">
        <v>44197</v>
      </c>
      <c r="F818" s="13">
        <v>0</v>
      </c>
      <c r="G818" s="1">
        <v>0</v>
      </c>
      <c r="H818">
        <v>1.8030000000000001E-2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t="s">
        <v>273</v>
      </c>
      <c r="W818" s="11" t="s">
        <v>83</v>
      </c>
      <c r="X818">
        <v>15</v>
      </c>
      <c r="Y818" t="s">
        <v>53</v>
      </c>
      <c r="Z818" t="s">
        <v>84</v>
      </c>
      <c r="AA818" s="1">
        <v>0</v>
      </c>
      <c r="AB818" s="1">
        <v>0</v>
      </c>
      <c r="AC818" t="s">
        <v>225</v>
      </c>
      <c r="AD818" s="1">
        <v>0</v>
      </c>
      <c r="AE818" s="1">
        <v>0</v>
      </c>
      <c r="AF818" s="1">
        <v>3.9699999999999996E-3</v>
      </c>
      <c r="AG818" s="1">
        <v>0</v>
      </c>
      <c r="AH818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8">
        <f t="shared" si="48"/>
        <v>0</v>
      </c>
      <c r="AQ818" s="9">
        <f t="shared" si="49"/>
        <v>0</v>
      </c>
      <c r="AR818" s="3">
        <f t="shared" si="50"/>
        <v>0</v>
      </c>
      <c r="AS818" s="10">
        <f t="shared" si="51"/>
        <v>0</v>
      </c>
    </row>
    <row r="819" spans="1:45" x14ac:dyDescent="0.25">
      <c r="A819">
        <v>1</v>
      </c>
      <c r="B819" s="7">
        <v>43952</v>
      </c>
      <c r="C819" s="7">
        <v>44348</v>
      </c>
      <c r="D819">
        <v>156</v>
      </c>
      <c r="E819" s="7">
        <v>44228</v>
      </c>
      <c r="F819" s="13">
        <v>0</v>
      </c>
      <c r="G819" s="1">
        <v>0</v>
      </c>
      <c r="H819">
        <v>1.8030000000000001E-2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t="s">
        <v>273</v>
      </c>
      <c r="W819" s="11" t="s">
        <v>83</v>
      </c>
      <c r="X819">
        <v>15</v>
      </c>
      <c r="Y819" t="s">
        <v>53</v>
      </c>
      <c r="Z819" t="s">
        <v>84</v>
      </c>
      <c r="AA819" s="1">
        <v>0</v>
      </c>
      <c r="AB819" s="1">
        <v>0</v>
      </c>
      <c r="AC819" t="s">
        <v>225</v>
      </c>
      <c r="AD819" s="1">
        <v>0</v>
      </c>
      <c r="AE819" s="1">
        <v>0</v>
      </c>
      <c r="AF819" s="1">
        <v>3.9699999999999996E-3</v>
      </c>
      <c r="AG819" s="1">
        <v>0</v>
      </c>
      <c r="AH819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8">
        <f t="shared" si="48"/>
        <v>0</v>
      </c>
      <c r="AQ819" s="9">
        <f t="shared" si="49"/>
        <v>0</v>
      </c>
      <c r="AR819" s="3">
        <f t="shared" si="50"/>
        <v>0</v>
      </c>
      <c r="AS819" s="10">
        <f t="shared" si="51"/>
        <v>0</v>
      </c>
    </row>
    <row r="820" spans="1:45" x14ac:dyDescent="0.25">
      <c r="A820">
        <v>1</v>
      </c>
      <c r="B820" s="7">
        <v>43952</v>
      </c>
      <c r="C820" s="7">
        <v>44348</v>
      </c>
      <c r="D820">
        <v>156</v>
      </c>
      <c r="E820" s="7">
        <v>44256</v>
      </c>
      <c r="F820" s="13">
        <v>0</v>
      </c>
      <c r="G820" s="1">
        <v>0</v>
      </c>
      <c r="H820">
        <v>1.8030000000000001E-2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t="s">
        <v>273</v>
      </c>
      <c r="W820" s="11" t="s">
        <v>83</v>
      </c>
      <c r="X820">
        <v>15</v>
      </c>
      <c r="Y820" t="s">
        <v>53</v>
      </c>
      <c r="Z820" t="s">
        <v>84</v>
      </c>
      <c r="AA820" s="1">
        <v>0</v>
      </c>
      <c r="AB820" s="1">
        <v>0</v>
      </c>
      <c r="AC820" t="s">
        <v>225</v>
      </c>
      <c r="AD820" s="1">
        <v>0</v>
      </c>
      <c r="AE820" s="1">
        <v>0</v>
      </c>
      <c r="AF820" s="1">
        <v>3.9699999999999996E-3</v>
      </c>
      <c r="AG820" s="1">
        <v>0</v>
      </c>
      <c r="AH820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8">
        <f t="shared" si="48"/>
        <v>0</v>
      </c>
      <c r="AQ820" s="9">
        <f t="shared" si="49"/>
        <v>0</v>
      </c>
      <c r="AR820" s="3">
        <f t="shared" si="50"/>
        <v>0</v>
      </c>
      <c r="AS820" s="10">
        <f t="shared" si="51"/>
        <v>0</v>
      </c>
    </row>
    <row r="821" spans="1:45" x14ac:dyDescent="0.25">
      <c r="A821">
        <v>1</v>
      </c>
      <c r="B821" s="7">
        <v>43952</v>
      </c>
      <c r="C821" s="7">
        <v>44348</v>
      </c>
      <c r="D821">
        <v>156</v>
      </c>
      <c r="E821" s="7">
        <v>44287</v>
      </c>
      <c r="F821" s="13">
        <v>0</v>
      </c>
      <c r="G821" s="1">
        <v>0</v>
      </c>
      <c r="H821">
        <v>1.8030000000000001E-2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t="s">
        <v>273</v>
      </c>
      <c r="W821" s="11" t="s">
        <v>83</v>
      </c>
      <c r="X821">
        <v>15</v>
      </c>
      <c r="Y821" t="s">
        <v>53</v>
      </c>
      <c r="Z821" t="s">
        <v>84</v>
      </c>
      <c r="AA821" s="1">
        <v>0</v>
      </c>
      <c r="AB821" s="1">
        <v>0</v>
      </c>
      <c r="AC821" t="s">
        <v>225</v>
      </c>
      <c r="AD821" s="1">
        <v>0</v>
      </c>
      <c r="AE821" s="1">
        <v>0</v>
      </c>
      <c r="AF821" s="1">
        <v>3.9699999999999996E-3</v>
      </c>
      <c r="AG821" s="1">
        <v>0</v>
      </c>
      <c r="AH82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8">
        <f t="shared" si="48"/>
        <v>0</v>
      </c>
      <c r="AQ821" s="9">
        <f t="shared" si="49"/>
        <v>0</v>
      </c>
      <c r="AR821" s="3">
        <f t="shared" si="50"/>
        <v>0</v>
      </c>
      <c r="AS821" s="10">
        <f t="shared" si="51"/>
        <v>0</v>
      </c>
    </row>
    <row r="822" spans="1:45" x14ac:dyDescent="0.25">
      <c r="A822">
        <v>1</v>
      </c>
      <c r="B822" s="7">
        <v>43952</v>
      </c>
      <c r="C822" s="7">
        <v>44348</v>
      </c>
      <c r="D822">
        <v>156</v>
      </c>
      <c r="E822" s="7">
        <v>44317</v>
      </c>
      <c r="F822" s="13">
        <v>0</v>
      </c>
      <c r="G822" s="1">
        <v>0</v>
      </c>
      <c r="H822">
        <v>1.8030000000000001E-2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t="s">
        <v>273</v>
      </c>
      <c r="W822" s="11" t="s">
        <v>83</v>
      </c>
      <c r="X822">
        <v>15</v>
      </c>
      <c r="Y822" t="s">
        <v>53</v>
      </c>
      <c r="Z822" t="s">
        <v>84</v>
      </c>
      <c r="AA822" s="1">
        <v>0</v>
      </c>
      <c r="AB822" s="1">
        <v>0</v>
      </c>
      <c r="AC822" t="s">
        <v>225</v>
      </c>
      <c r="AD822" s="1">
        <v>0</v>
      </c>
      <c r="AE822" s="1">
        <v>0</v>
      </c>
      <c r="AF822" s="1">
        <v>3.9699999999999996E-3</v>
      </c>
      <c r="AG822" s="1">
        <v>0</v>
      </c>
      <c r="AH822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8">
        <f t="shared" si="48"/>
        <v>0</v>
      </c>
      <c r="AQ822" s="9">
        <f t="shared" si="49"/>
        <v>0</v>
      </c>
      <c r="AR822" s="3">
        <f t="shared" si="50"/>
        <v>0</v>
      </c>
      <c r="AS822" s="10">
        <f t="shared" si="51"/>
        <v>0</v>
      </c>
    </row>
    <row r="823" spans="1:45" x14ac:dyDescent="0.25">
      <c r="A823">
        <v>1</v>
      </c>
      <c r="B823" s="7">
        <v>43952</v>
      </c>
      <c r="C823" s="7">
        <v>44348</v>
      </c>
      <c r="D823">
        <v>156</v>
      </c>
      <c r="E823" s="7">
        <v>44348</v>
      </c>
      <c r="F823" s="13">
        <v>0</v>
      </c>
      <c r="G823" s="1">
        <v>0</v>
      </c>
      <c r="H823">
        <v>1.8030000000000001E-2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t="s">
        <v>273</v>
      </c>
      <c r="W823" s="11" t="s">
        <v>83</v>
      </c>
      <c r="X823">
        <v>15</v>
      </c>
      <c r="Y823" t="s">
        <v>53</v>
      </c>
      <c r="Z823" t="s">
        <v>84</v>
      </c>
      <c r="AA823" s="1">
        <v>0</v>
      </c>
      <c r="AB823" s="1">
        <v>0</v>
      </c>
      <c r="AC823" t="s">
        <v>225</v>
      </c>
      <c r="AD823" s="1">
        <v>0</v>
      </c>
      <c r="AE823" s="1">
        <v>0</v>
      </c>
      <c r="AF823" s="1">
        <v>3.9699999999999996E-3</v>
      </c>
      <c r="AG823" s="1">
        <v>0</v>
      </c>
      <c r="AH823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8">
        <f t="shared" si="48"/>
        <v>0</v>
      </c>
      <c r="AQ823" s="9">
        <f t="shared" si="49"/>
        <v>0</v>
      </c>
      <c r="AR823" s="3">
        <f t="shared" si="50"/>
        <v>0</v>
      </c>
      <c r="AS823" s="10">
        <f t="shared" si="51"/>
        <v>0</v>
      </c>
    </row>
    <row r="824" spans="1:45" x14ac:dyDescent="0.25">
      <c r="A824">
        <v>1</v>
      </c>
      <c r="B824" s="7">
        <v>43952</v>
      </c>
      <c r="C824" s="7">
        <v>44348</v>
      </c>
      <c r="D824">
        <v>200229</v>
      </c>
      <c r="E824" s="7">
        <v>44197</v>
      </c>
      <c r="F824" s="13">
        <v>28585470.170000002</v>
      </c>
      <c r="G824" s="1">
        <v>28585470.170000002</v>
      </c>
      <c r="H824">
        <v>1.8030000000000001E-2</v>
      </c>
      <c r="I824" s="1">
        <v>42949.67</v>
      </c>
      <c r="J824" s="1">
        <v>997029.56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t="s">
        <v>274</v>
      </c>
      <c r="W824" s="11" t="s">
        <v>83</v>
      </c>
      <c r="X824">
        <v>15</v>
      </c>
      <c r="Y824" t="s">
        <v>53</v>
      </c>
      <c r="Z824" t="s">
        <v>84</v>
      </c>
      <c r="AA824" s="1">
        <v>0</v>
      </c>
      <c r="AB824" s="1">
        <v>0</v>
      </c>
      <c r="AC824" t="s">
        <v>225</v>
      </c>
      <c r="AD824" s="1">
        <v>9457.0300000000007</v>
      </c>
      <c r="AE824" s="1">
        <v>-1246799.77</v>
      </c>
      <c r="AF824" s="1">
        <v>3.9699999999999996E-3</v>
      </c>
      <c r="AG824" s="1">
        <v>28585470.170000002</v>
      </c>
      <c r="AH824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9457.0300000000007</v>
      </c>
      <c r="AO824" s="1">
        <v>42949.67</v>
      </c>
      <c r="AP824" s="8">
        <f t="shared" si="48"/>
        <v>42949.67</v>
      </c>
      <c r="AQ824" s="9">
        <f t="shared" si="49"/>
        <v>9457.0300000000007</v>
      </c>
      <c r="AR824" s="3">
        <f t="shared" si="50"/>
        <v>-249770.20999999996</v>
      </c>
      <c r="AS824" s="10">
        <f t="shared" si="51"/>
        <v>52406.7</v>
      </c>
    </row>
    <row r="825" spans="1:45" x14ac:dyDescent="0.25">
      <c r="A825">
        <v>1</v>
      </c>
      <c r="B825" s="7">
        <v>43952</v>
      </c>
      <c r="C825" s="7">
        <v>44348</v>
      </c>
      <c r="D825">
        <v>200229</v>
      </c>
      <c r="E825" s="7">
        <v>44228</v>
      </c>
      <c r="F825" s="13">
        <v>28594838.050000001</v>
      </c>
      <c r="G825" s="1">
        <v>28594838.050000001</v>
      </c>
      <c r="H825">
        <v>1.8030000000000001E-2</v>
      </c>
      <c r="I825" s="1">
        <v>42963.74</v>
      </c>
      <c r="J825" s="1">
        <v>1039993.3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t="s">
        <v>274</v>
      </c>
      <c r="W825" s="11" t="s">
        <v>83</v>
      </c>
      <c r="X825">
        <v>15</v>
      </c>
      <c r="Y825" t="s">
        <v>53</v>
      </c>
      <c r="Z825" t="s">
        <v>84</v>
      </c>
      <c r="AA825" s="1">
        <v>0</v>
      </c>
      <c r="AB825" s="1">
        <v>0</v>
      </c>
      <c r="AC825" t="s">
        <v>225</v>
      </c>
      <c r="AD825" s="1">
        <v>9460.1299999999992</v>
      </c>
      <c r="AE825" s="1">
        <v>-1237339.6399999999</v>
      </c>
      <c r="AF825" s="1">
        <v>3.9699999999999996E-3</v>
      </c>
      <c r="AG825" s="1">
        <v>28594838.050000001</v>
      </c>
      <c r="AH825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9460.130000000001</v>
      </c>
      <c r="AO825" s="1">
        <v>42963.74</v>
      </c>
      <c r="AP825" s="8">
        <f t="shared" si="48"/>
        <v>42963.74</v>
      </c>
      <c r="AQ825" s="9">
        <f t="shared" si="49"/>
        <v>9460.1299999999992</v>
      </c>
      <c r="AR825" s="3">
        <f t="shared" si="50"/>
        <v>-197346.33999999985</v>
      </c>
      <c r="AS825" s="10">
        <f t="shared" si="51"/>
        <v>52423.869999999995</v>
      </c>
    </row>
    <row r="826" spans="1:45" x14ac:dyDescent="0.25">
      <c r="A826">
        <v>1</v>
      </c>
      <c r="B826" s="7">
        <v>43952</v>
      </c>
      <c r="C826" s="7">
        <v>44348</v>
      </c>
      <c r="D826">
        <v>200229</v>
      </c>
      <c r="E826" s="7">
        <v>44256</v>
      </c>
      <c r="F826" s="13">
        <v>28606714.219999999</v>
      </c>
      <c r="G826" s="1">
        <v>28606714.219999999</v>
      </c>
      <c r="H826">
        <v>1.8030000000000001E-2</v>
      </c>
      <c r="I826" s="1">
        <v>42981.59</v>
      </c>
      <c r="J826" s="1">
        <v>1082974.8899999999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t="s">
        <v>274</v>
      </c>
      <c r="W826" s="11" t="s">
        <v>83</v>
      </c>
      <c r="X826">
        <v>15</v>
      </c>
      <c r="Y826" t="s">
        <v>53</v>
      </c>
      <c r="Z826" t="s">
        <v>84</v>
      </c>
      <c r="AA826" s="1">
        <v>0</v>
      </c>
      <c r="AB826" s="1">
        <v>0</v>
      </c>
      <c r="AC826" t="s">
        <v>225</v>
      </c>
      <c r="AD826" s="1">
        <v>9464.0499999999993</v>
      </c>
      <c r="AE826" s="1">
        <v>-1227875.5900000001</v>
      </c>
      <c r="AF826" s="1">
        <v>3.9699999999999996E-3</v>
      </c>
      <c r="AG826" s="1">
        <v>28606714.219999999</v>
      </c>
      <c r="AH826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9464.0500000000011</v>
      </c>
      <c r="AO826" s="1">
        <v>42981.590000000004</v>
      </c>
      <c r="AP826" s="8">
        <f t="shared" si="48"/>
        <v>42981.59</v>
      </c>
      <c r="AQ826" s="9">
        <f t="shared" si="49"/>
        <v>9464.0499999999993</v>
      </c>
      <c r="AR826" s="3">
        <f t="shared" si="50"/>
        <v>-144900.70000000019</v>
      </c>
      <c r="AS826" s="10">
        <f t="shared" si="51"/>
        <v>52445.64</v>
      </c>
    </row>
    <row r="827" spans="1:45" x14ac:dyDescent="0.25">
      <c r="A827">
        <v>1</v>
      </c>
      <c r="B827" s="7">
        <v>43952</v>
      </c>
      <c r="C827" s="7">
        <v>44348</v>
      </c>
      <c r="D827">
        <v>200229</v>
      </c>
      <c r="E827" s="7">
        <v>44287</v>
      </c>
      <c r="F827" s="13">
        <v>28760872.300000001</v>
      </c>
      <c r="G827" s="1">
        <v>28760872.300000001</v>
      </c>
      <c r="H827">
        <v>1.8030000000000001E-2</v>
      </c>
      <c r="I827" s="1">
        <v>43213.21</v>
      </c>
      <c r="J827" s="1">
        <v>1126188.1000000001</v>
      </c>
      <c r="K827" s="1">
        <v>0</v>
      </c>
      <c r="L827" s="1">
        <v>-56215.13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t="s">
        <v>274</v>
      </c>
      <c r="W827" s="11" t="s">
        <v>83</v>
      </c>
      <c r="X827">
        <v>15</v>
      </c>
      <c r="Y827" t="s">
        <v>53</v>
      </c>
      <c r="Z827" t="s">
        <v>84</v>
      </c>
      <c r="AA827" s="1">
        <v>0</v>
      </c>
      <c r="AB827" s="1">
        <v>0</v>
      </c>
      <c r="AC827" t="s">
        <v>225</v>
      </c>
      <c r="AD827" s="1">
        <v>9515.06</v>
      </c>
      <c r="AE827" s="1">
        <v>-1274575.6599999999</v>
      </c>
      <c r="AF827" s="1">
        <v>3.9699999999999996E-3</v>
      </c>
      <c r="AG827" s="1">
        <v>28760872.300000001</v>
      </c>
      <c r="AH827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9515.06</v>
      </c>
      <c r="AO827" s="1">
        <v>43213.21</v>
      </c>
      <c r="AP827" s="8">
        <f t="shared" si="48"/>
        <v>43213.21</v>
      </c>
      <c r="AQ827" s="9">
        <f t="shared" si="49"/>
        <v>9515.06</v>
      </c>
      <c r="AR827" s="3">
        <f t="shared" si="50"/>
        <v>-148387.55999999982</v>
      </c>
      <c r="AS827" s="10">
        <f t="shared" si="51"/>
        <v>52728.27</v>
      </c>
    </row>
    <row r="828" spans="1:45" x14ac:dyDescent="0.25">
      <c r="A828">
        <v>1</v>
      </c>
      <c r="B828" s="7">
        <v>43952</v>
      </c>
      <c r="C828" s="7">
        <v>44348</v>
      </c>
      <c r="D828">
        <v>200229</v>
      </c>
      <c r="E828" s="7">
        <v>44317</v>
      </c>
      <c r="F828" s="13">
        <v>28793659.32</v>
      </c>
      <c r="G828" s="1">
        <v>28793659.32</v>
      </c>
      <c r="H828">
        <v>1.8030000000000001E-2</v>
      </c>
      <c r="I828" s="1">
        <v>43262.47</v>
      </c>
      <c r="J828" s="1">
        <v>1169450.57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t="s">
        <v>274</v>
      </c>
      <c r="W828" s="11" t="s">
        <v>83</v>
      </c>
      <c r="X828">
        <v>15</v>
      </c>
      <c r="Y828" t="s">
        <v>53</v>
      </c>
      <c r="Z828" t="s">
        <v>84</v>
      </c>
      <c r="AA828" s="1">
        <v>0</v>
      </c>
      <c r="AB828" s="1">
        <v>0</v>
      </c>
      <c r="AC828" t="s">
        <v>225</v>
      </c>
      <c r="AD828" s="1">
        <v>9525.9</v>
      </c>
      <c r="AE828" s="1">
        <v>-1265049.76</v>
      </c>
      <c r="AF828" s="1">
        <v>3.9699999999999996E-3</v>
      </c>
      <c r="AG828" s="1">
        <v>28793659.32</v>
      </c>
      <c r="AH828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9525.9</v>
      </c>
      <c r="AO828" s="1">
        <v>43262.47</v>
      </c>
      <c r="AP828" s="8">
        <f t="shared" si="48"/>
        <v>43262.47</v>
      </c>
      <c r="AQ828" s="9">
        <f t="shared" si="49"/>
        <v>9525.9</v>
      </c>
      <c r="AR828" s="3">
        <f t="shared" si="50"/>
        <v>-95599.189999999944</v>
      </c>
      <c r="AS828" s="10">
        <f t="shared" si="51"/>
        <v>52788.37</v>
      </c>
    </row>
    <row r="829" spans="1:45" x14ac:dyDescent="0.25">
      <c r="A829">
        <v>1</v>
      </c>
      <c r="B829" s="7">
        <v>43952</v>
      </c>
      <c r="C829" s="7">
        <v>44348</v>
      </c>
      <c r="D829">
        <v>200229</v>
      </c>
      <c r="E829" s="7">
        <v>44348</v>
      </c>
      <c r="F829" s="13">
        <v>28854699.960000001</v>
      </c>
      <c r="G829" s="1">
        <v>28854699.960000001</v>
      </c>
      <c r="H829">
        <v>1.8030000000000001E-2</v>
      </c>
      <c r="I829" s="1">
        <v>43354.19</v>
      </c>
      <c r="J829" s="1">
        <v>345381.6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-867423.16</v>
      </c>
      <c r="S829" s="1">
        <v>0</v>
      </c>
      <c r="T829" s="1">
        <v>0</v>
      </c>
      <c r="U829" s="1">
        <v>0</v>
      </c>
      <c r="V829" t="s">
        <v>274</v>
      </c>
      <c r="W829" s="11" t="s">
        <v>83</v>
      </c>
      <c r="X829">
        <v>15</v>
      </c>
      <c r="Y829" t="s">
        <v>53</v>
      </c>
      <c r="Z829" t="s">
        <v>84</v>
      </c>
      <c r="AA829" s="1">
        <v>0</v>
      </c>
      <c r="AB829" s="1">
        <v>0</v>
      </c>
      <c r="AC829" t="s">
        <v>225</v>
      </c>
      <c r="AD829" s="1">
        <v>9546.1</v>
      </c>
      <c r="AE829" s="1">
        <v>-317171.23</v>
      </c>
      <c r="AF829" s="1">
        <v>3.9699999999999996E-3</v>
      </c>
      <c r="AG829" s="1">
        <v>28854699.960000001</v>
      </c>
      <c r="AH829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9546.1</v>
      </c>
      <c r="AO829" s="1">
        <v>43354.19</v>
      </c>
      <c r="AP829" s="8">
        <f t="shared" si="48"/>
        <v>43354.19</v>
      </c>
      <c r="AQ829" s="9">
        <f t="shared" si="49"/>
        <v>9546.1</v>
      </c>
      <c r="AR829" s="3">
        <f t="shared" si="50"/>
        <v>28210.369999999995</v>
      </c>
      <c r="AS829" s="10">
        <f t="shared" si="51"/>
        <v>52900.29</v>
      </c>
    </row>
    <row r="830" spans="1:45" x14ac:dyDescent="0.25">
      <c r="A830">
        <v>1</v>
      </c>
      <c r="B830" s="7">
        <v>43952</v>
      </c>
      <c r="C830" s="7">
        <v>44348</v>
      </c>
      <c r="D830">
        <v>200275</v>
      </c>
      <c r="E830" s="7">
        <v>44197</v>
      </c>
      <c r="F830" s="13">
        <v>0</v>
      </c>
      <c r="G830" s="1">
        <v>0</v>
      </c>
      <c r="H830">
        <v>1.8030000000000001E-2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t="s">
        <v>275</v>
      </c>
      <c r="W830" s="11" t="s">
        <v>83</v>
      </c>
      <c r="X830">
        <v>15</v>
      </c>
      <c r="Y830" t="s">
        <v>53</v>
      </c>
      <c r="Z830" t="s">
        <v>84</v>
      </c>
      <c r="AA830" s="1">
        <v>0</v>
      </c>
      <c r="AB830" s="1">
        <v>0</v>
      </c>
      <c r="AC830" t="s">
        <v>225</v>
      </c>
      <c r="AD830" s="1">
        <v>0</v>
      </c>
      <c r="AE830" s="1">
        <v>0</v>
      </c>
      <c r="AF830" s="1">
        <v>3.9699999999999996E-3</v>
      </c>
      <c r="AG830" s="1">
        <v>0</v>
      </c>
      <c r="AH830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8">
        <f t="shared" si="48"/>
        <v>0</v>
      </c>
      <c r="AQ830" s="9">
        <f t="shared" si="49"/>
        <v>0</v>
      </c>
      <c r="AR830" s="3">
        <f t="shared" si="50"/>
        <v>0</v>
      </c>
      <c r="AS830" s="10">
        <f t="shared" si="51"/>
        <v>0</v>
      </c>
    </row>
    <row r="831" spans="1:45" x14ac:dyDescent="0.25">
      <c r="A831">
        <v>1</v>
      </c>
      <c r="B831" s="7">
        <v>43952</v>
      </c>
      <c r="C831" s="7">
        <v>44348</v>
      </c>
      <c r="D831">
        <v>200275</v>
      </c>
      <c r="E831" s="7">
        <v>44228</v>
      </c>
      <c r="F831" s="13">
        <v>0</v>
      </c>
      <c r="G831" s="1">
        <v>0</v>
      </c>
      <c r="H831">
        <v>1.8030000000000001E-2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t="s">
        <v>275</v>
      </c>
      <c r="W831" s="11" t="s">
        <v>83</v>
      </c>
      <c r="X831">
        <v>15</v>
      </c>
      <c r="Y831" t="s">
        <v>53</v>
      </c>
      <c r="Z831" t="s">
        <v>84</v>
      </c>
      <c r="AA831" s="1">
        <v>0</v>
      </c>
      <c r="AB831" s="1">
        <v>0</v>
      </c>
      <c r="AC831" t="s">
        <v>225</v>
      </c>
      <c r="AD831" s="1">
        <v>0</v>
      </c>
      <c r="AE831" s="1">
        <v>0</v>
      </c>
      <c r="AF831" s="1">
        <v>3.9699999999999996E-3</v>
      </c>
      <c r="AG831" s="1">
        <v>0</v>
      </c>
      <c r="AH831">
        <v>0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8">
        <f t="shared" si="48"/>
        <v>0</v>
      </c>
      <c r="AQ831" s="9">
        <f t="shared" si="49"/>
        <v>0</v>
      </c>
      <c r="AR831" s="3">
        <f t="shared" si="50"/>
        <v>0</v>
      </c>
      <c r="AS831" s="10">
        <f t="shared" si="51"/>
        <v>0</v>
      </c>
    </row>
    <row r="832" spans="1:45" x14ac:dyDescent="0.25">
      <c r="A832">
        <v>1</v>
      </c>
      <c r="B832" s="7">
        <v>43952</v>
      </c>
      <c r="C832" s="7">
        <v>44348</v>
      </c>
      <c r="D832">
        <v>200275</v>
      </c>
      <c r="E832" s="7">
        <v>44256</v>
      </c>
      <c r="F832" s="13">
        <v>0</v>
      </c>
      <c r="G832" s="1">
        <v>0</v>
      </c>
      <c r="H832">
        <v>1.8030000000000001E-2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t="s">
        <v>275</v>
      </c>
      <c r="W832" s="11" t="s">
        <v>83</v>
      </c>
      <c r="X832">
        <v>15</v>
      </c>
      <c r="Y832" t="s">
        <v>53</v>
      </c>
      <c r="Z832" t="s">
        <v>84</v>
      </c>
      <c r="AA832" s="1">
        <v>0</v>
      </c>
      <c r="AB832" s="1">
        <v>0</v>
      </c>
      <c r="AC832" t="s">
        <v>225</v>
      </c>
      <c r="AD832" s="1">
        <v>0</v>
      </c>
      <c r="AE832" s="1">
        <v>0</v>
      </c>
      <c r="AF832" s="1">
        <v>3.9699999999999996E-3</v>
      </c>
      <c r="AG832" s="1">
        <v>0</v>
      </c>
      <c r="AH832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8">
        <f t="shared" si="48"/>
        <v>0</v>
      </c>
      <c r="AQ832" s="9">
        <f t="shared" si="49"/>
        <v>0</v>
      </c>
      <c r="AR832" s="3">
        <f t="shared" si="50"/>
        <v>0</v>
      </c>
      <c r="AS832" s="10">
        <f t="shared" si="51"/>
        <v>0</v>
      </c>
    </row>
    <row r="833" spans="1:45" x14ac:dyDescent="0.25">
      <c r="A833">
        <v>1</v>
      </c>
      <c r="B833" s="7">
        <v>43952</v>
      </c>
      <c r="C833" s="7">
        <v>44348</v>
      </c>
      <c r="D833">
        <v>200275</v>
      </c>
      <c r="E833" s="7">
        <v>44287</v>
      </c>
      <c r="F833" s="13">
        <v>0</v>
      </c>
      <c r="G833" s="1">
        <v>0</v>
      </c>
      <c r="H833">
        <v>1.8030000000000001E-2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t="s">
        <v>275</v>
      </c>
      <c r="W833" s="11" t="s">
        <v>83</v>
      </c>
      <c r="X833">
        <v>15</v>
      </c>
      <c r="Y833" t="s">
        <v>53</v>
      </c>
      <c r="Z833" t="s">
        <v>84</v>
      </c>
      <c r="AA833" s="1">
        <v>0</v>
      </c>
      <c r="AB833" s="1">
        <v>0</v>
      </c>
      <c r="AC833" t="s">
        <v>225</v>
      </c>
      <c r="AD833" s="1">
        <v>0</v>
      </c>
      <c r="AE833" s="1">
        <v>0</v>
      </c>
      <c r="AF833" s="1">
        <v>3.9699999999999996E-3</v>
      </c>
      <c r="AG833" s="1">
        <v>0</v>
      </c>
      <c r="AH833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8">
        <f t="shared" si="48"/>
        <v>0</v>
      </c>
      <c r="AQ833" s="9">
        <f t="shared" si="49"/>
        <v>0</v>
      </c>
      <c r="AR833" s="3">
        <f t="shared" si="50"/>
        <v>0</v>
      </c>
      <c r="AS833" s="10">
        <f t="shared" si="51"/>
        <v>0</v>
      </c>
    </row>
    <row r="834" spans="1:45" x14ac:dyDescent="0.25">
      <c r="A834">
        <v>1</v>
      </c>
      <c r="B834" s="7">
        <v>43952</v>
      </c>
      <c r="C834" s="7">
        <v>44348</v>
      </c>
      <c r="D834">
        <v>200275</v>
      </c>
      <c r="E834" s="7">
        <v>44317</v>
      </c>
      <c r="F834" s="13">
        <v>0</v>
      </c>
      <c r="G834" s="1">
        <v>0</v>
      </c>
      <c r="H834">
        <v>1.8030000000000001E-2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t="s">
        <v>275</v>
      </c>
      <c r="W834" s="11" t="s">
        <v>83</v>
      </c>
      <c r="X834">
        <v>15</v>
      </c>
      <c r="Y834" t="s">
        <v>53</v>
      </c>
      <c r="Z834" t="s">
        <v>84</v>
      </c>
      <c r="AA834" s="1">
        <v>0</v>
      </c>
      <c r="AB834" s="1">
        <v>0</v>
      </c>
      <c r="AC834" t="s">
        <v>225</v>
      </c>
      <c r="AD834" s="1">
        <v>0</v>
      </c>
      <c r="AE834" s="1">
        <v>0</v>
      </c>
      <c r="AF834" s="1">
        <v>3.9699999999999996E-3</v>
      </c>
      <c r="AG834" s="1">
        <v>0</v>
      </c>
      <c r="AH834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8">
        <f t="shared" ref="AP834:AP897" si="52">I834+K834+M834+T834</f>
        <v>0</v>
      </c>
      <c r="AQ834" s="9">
        <f t="shared" ref="AQ834:AQ897" si="53">AD834+AL834</f>
        <v>0</v>
      </c>
      <c r="AR834" s="3">
        <f t="shared" ref="AR834:AR897" si="54">AE834+J834</f>
        <v>0</v>
      </c>
      <c r="AS834" s="10">
        <f t="shared" ref="AS834:AS897" si="55">I834+K834+M834+T834+AD834+AL834</f>
        <v>0</v>
      </c>
    </row>
    <row r="835" spans="1:45" x14ac:dyDescent="0.25">
      <c r="A835">
        <v>1</v>
      </c>
      <c r="B835" s="7">
        <v>43952</v>
      </c>
      <c r="C835" s="7">
        <v>44348</v>
      </c>
      <c r="D835">
        <v>200275</v>
      </c>
      <c r="E835" s="7">
        <v>44348</v>
      </c>
      <c r="F835" s="13">
        <v>0</v>
      </c>
      <c r="G835" s="1">
        <v>0</v>
      </c>
      <c r="H835">
        <v>1.8030000000000001E-2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t="s">
        <v>275</v>
      </c>
      <c r="W835" s="11" t="s">
        <v>83</v>
      </c>
      <c r="X835">
        <v>15</v>
      </c>
      <c r="Y835" t="s">
        <v>53</v>
      </c>
      <c r="Z835" t="s">
        <v>84</v>
      </c>
      <c r="AA835" s="1">
        <v>0</v>
      </c>
      <c r="AB835" s="1">
        <v>0</v>
      </c>
      <c r="AC835" t="s">
        <v>225</v>
      </c>
      <c r="AD835" s="1">
        <v>0</v>
      </c>
      <c r="AE835" s="1">
        <v>0</v>
      </c>
      <c r="AF835" s="1">
        <v>3.9699999999999996E-3</v>
      </c>
      <c r="AG835" s="1">
        <v>0</v>
      </c>
      <c r="AH835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8">
        <f t="shared" si="52"/>
        <v>0</v>
      </c>
      <c r="AQ835" s="9">
        <f t="shared" si="53"/>
        <v>0</v>
      </c>
      <c r="AR835" s="3">
        <f t="shared" si="54"/>
        <v>0</v>
      </c>
      <c r="AS835" s="10">
        <f t="shared" si="55"/>
        <v>0</v>
      </c>
    </row>
    <row r="836" spans="1:45" x14ac:dyDescent="0.25">
      <c r="A836">
        <v>1</v>
      </c>
      <c r="B836" s="7">
        <v>43952</v>
      </c>
      <c r="C836" s="7">
        <v>44348</v>
      </c>
      <c r="D836">
        <v>200321</v>
      </c>
      <c r="E836" s="7">
        <v>44197</v>
      </c>
      <c r="F836" s="13">
        <v>4709274.72</v>
      </c>
      <c r="G836" s="1">
        <v>4709274.72</v>
      </c>
      <c r="H836">
        <v>1.8030000000000001E-2</v>
      </c>
      <c r="I836" s="1">
        <v>7075.69</v>
      </c>
      <c r="J836" s="1">
        <v>1690107.25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t="s">
        <v>276</v>
      </c>
      <c r="W836" s="11" t="s">
        <v>83</v>
      </c>
      <c r="X836">
        <v>15</v>
      </c>
      <c r="Y836" t="s">
        <v>53</v>
      </c>
      <c r="Z836" t="s">
        <v>84</v>
      </c>
      <c r="AA836" s="1">
        <v>0</v>
      </c>
      <c r="AB836" s="1">
        <v>0</v>
      </c>
      <c r="AC836" t="s">
        <v>225</v>
      </c>
      <c r="AD836" s="1">
        <v>1557.99</v>
      </c>
      <c r="AE836" s="1">
        <v>-278021.7</v>
      </c>
      <c r="AF836" s="1">
        <v>3.9699999999999996E-3</v>
      </c>
      <c r="AG836" s="1">
        <v>4709274.72</v>
      </c>
      <c r="AH836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1557.99</v>
      </c>
      <c r="AO836" s="1">
        <v>7075.6900000000005</v>
      </c>
      <c r="AP836" s="8">
        <f t="shared" si="52"/>
        <v>7075.69</v>
      </c>
      <c r="AQ836" s="9">
        <f t="shared" si="53"/>
        <v>1557.99</v>
      </c>
      <c r="AR836" s="3">
        <f t="shared" si="54"/>
        <v>1412085.55</v>
      </c>
      <c r="AS836" s="10">
        <f t="shared" si="55"/>
        <v>8633.68</v>
      </c>
    </row>
    <row r="837" spans="1:45" x14ac:dyDescent="0.25">
      <c r="A837">
        <v>1</v>
      </c>
      <c r="B837" s="7">
        <v>43952</v>
      </c>
      <c r="C837" s="7">
        <v>44348</v>
      </c>
      <c r="D837">
        <v>200321</v>
      </c>
      <c r="E837" s="7">
        <v>44228</v>
      </c>
      <c r="F837" s="13">
        <v>5050483.6100000003</v>
      </c>
      <c r="G837" s="1">
        <v>5050483.6100000003</v>
      </c>
      <c r="H837">
        <v>1.8030000000000001E-2</v>
      </c>
      <c r="I837" s="1">
        <v>7588.35</v>
      </c>
      <c r="J837" s="1">
        <v>1697695.6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t="s">
        <v>276</v>
      </c>
      <c r="W837" s="11" t="s">
        <v>83</v>
      </c>
      <c r="X837">
        <v>15</v>
      </c>
      <c r="Y837" t="s">
        <v>53</v>
      </c>
      <c r="Z837" t="s">
        <v>84</v>
      </c>
      <c r="AA837" s="1">
        <v>0</v>
      </c>
      <c r="AB837" s="1">
        <v>0</v>
      </c>
      <c r="AC837" t="s">
        <v>225</v>
      </c>
      <c r="AD837" s="1">
        <v>1670.87</v>
      </c>
      <c r="AE837" s="1">
        <v>-276350.83</v>
      </c>
      <c r="AF837" s="1">
        <v>3.9699999999999996E-3</v>
      </c>
      <c r="AG837" s="1">
        <v>5050483.6100000003</v>
      </c>
      <c r="AH837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1670.8700000000001</v>
      </c>
      <c r="AO837" s="1">
        <v>7588.35</v>
      </c>
      <c r="AP837" s="8">
        <f t="shared" si="52"/>
        <v>7588.35</v>
      </c>
      <c r="AQ837" s="9">
        <f t="shared" si="53"/>
        <v>1670.87</v>
      </c>
      <c r="AR837" s="3">
        <f t="shared" si="54"/>
        <v>1421344.77</v>
      </c>
      <c r="AS837" s="10">
        <f t="shared" si="55"/>
        <v>9259.2200000000012</v>
      </c>
    </row>
    <row r="838" spans="1:45" x14ac:dyDescent="0.25">
      <c r="A838">
        <v>1</v>
      </c>
      <c r="B838" s="7">
        <v>43952</v>
      </c>
      <c r="C838" s="7">
        <v>44348</v>
      </c>
      <c r="D838">
        <v>200321</v>
      </c>
      <c r="E838" s="7">
        <v>44256</v>
      </c>
      <c r="F838" s="13">
        <v>5640997.8899999997</v>
      </c>
      <c r="G838" s="1">
        <v>5640997.8899999997</v>
      </c>
      <c r="H838">
        <v>1.8030000000000001E-2</v>
      </c>
      <c r="I838" s="1">
        <v>8475.6</v>
      </c>
      <c r="J838" s="1">
        <v>1706171.2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t="s">
        <v>276</v>
      </c>
      <c r="W838" s="11" t="s">
        <v>83</v>
      </c>
      <c r="X838">
        <v>15</v>
      </c>
      <c r="Y838" t="s">
        <v>53</v>
      </c>
      <c r="Z838" t="s">
        <v>84</v>
      </c>
      <c r="AA838" s="1">
        <v>0</v>
      </c>
      <c r="AB838" s="1">
        <v>0</v>
      </c>
      <c r="AC838" t="s">
        <v>225</v>
      </c>
      <c r="AD838" s="1">
        <v>1866.23</v>
      </c>
      <c r="AE838" s="1">
        <v>-274484.59999999998</v>
      </c>
      <c r="AF838" s="1">
        <v>3.9699999999999996E-3</v>
      </c>
      <c r="AG838" s="1">
        <v>5640997.8899999997</v>
      </c>
      <c r="AH838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1866.23</v>
      </c>
      <c r="AO838" s="1">
        <v>8475.6</v>
      </c>
      <c r="AP838" s="8">
        <f t="shared" si="52"/>
        <v>8475.6</v>
      </c>
      <c r="AQ838" s="9">
        <f t="shared" si="53"/>
        <v>1866.23</v>
      </c>
      <c r="AR838" s="3">
        <f t="shared" si="54"/>
        <v>1431686.6</v>
      </c>
      <c r="AS838" s="10">
        <f t="shared" si="55"/>
        <v>10341.83</v>
      </c>
    </row>
    <row r="839" spans="1:45" x14ac:dyDescent="0.25">
      <c r="A839">
        <v>1</v>
      </c>
      <c r="B839" s="7">
        <v>43952</v>
      </c>
      <c r="C839" s="7">
        <v>44348</v>
      </c>
      <c r="D839">
        <v>200321</v>
      </c>
      <c r="E839" s="7">
        <v>44287</v>
      </c>
      <c r="F839" s="13">
        <v>7281755.5300000003</v>
      </c>
      <c r="G839" s="1">
        <v>7281755.5300000003</v>
      </c>
      <c r="H839">
        <v>1.8030000000000001E-2</v>
      </c>
      <c r="I839" s="1">
        <v>10940.84</v>
      </c>
      <c r="J839" s="1">
        <v>1717112.04</v>
      </c>
      <c r="K839" s="1">
        <v>0</v>
      </c>
      <c r="L839" s="1">
        <v>-7885.22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t="s">
        <v>276</v>
      </c>
      <c r="W839" s="11" t="s">
        <v>83</v>
      </c>
      <c r="X839">
        <v>15</v>
      </c>
      <c r="Y839" t="s">
        <v>53</v>
      </c>
      <c r="Z839" t="s">
        <v>84</v>
      </c>
      <c r="AA839" s="1">
        <v>0</v>
      </c>
      <c r="AB839" s="1">
        <v>0</v>
      </c>
      <c r="AC839" t="s">
        <v>225</v>
      </c>
      <c r="AD839" s="1">
        <v>2409.0500000000002</v>
      </c>
      <c r="AE839" s="1">
        <v>-279960.77</v>
      </c>
      <c r="AF839" s="1">
        <v>3.9699999999999996E-3</v>
      </c>
      <c r="AG839" s="1">
        <v>7281755.5300000003</v>
      </c>
      <c r="AH839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2409.0500000000002</v>
      </c>
      <c r="AO839" s="1">
        <v>10940.84</v>
      </c>
      <c r="AP839" s="8">
        <f t="shared" si="52"/>
        <v>10940.84</v>
      </c>
      <c r="AQ839" s="9">
        <f t="shared" si="53"/>
        <v>2409.0500000000002</v>
      </c>
      <c r="AR839" s="3">
        <f t="shared" si="54"/>
        <v>1437151.27</v>
      </c>
      <c r="AS839" s="10">
        <f t="shared" si="55"/>
        <v>13349.89</v>
      </c>
    </row>
    <row r="840" spans="1:45" x14ac:dyDescent="0.25">
      <c r="A840">
        <v>1</v>
      </c>
      <c r="B840" s="7">
        <v>43952</v>
      </c>
      <c r="C840" s="7">
        <v>44348</v>
      </c>
      <c r="D840">
        <v>200321</v>
      </c>
      <c r="E840" s="7">
        <v>44317</v>
      </c>
      <c r="F840" s="13">
        <v>7682059.3899999997</v>
      </c>
      <c r="G840" s="1">
        <v>7682059.3899999997</v>
      </c>
      <c r="H840">
        <v>1.8030000000000001E-2</v>
      </c>
      <c r="I840" s="1">
        <v>11542.29</v>
      </c>
      <c r="J840" s="1">
        <v>1728654.33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t="s">
        <v>276</v>
      </c>
      <c r="W840" s="11" t="s">
        <v>83</v>
      </c>
      <c r="X840">
        <v>15</v>
      </c>
      <c r="Y840" t="s">
        <v>53</v>
      </c>
      <c r="Z840" t="s">
        <v>84</v>
      </c>
      <c r="AA840" s="1">
        <v>0</v>
      </c>
      <c r="AB840" s="1">
        <v>0</v>
      </c>
      <c r="AC840" t="s">
        <v>225</v>
      </c>
      <c r="AD840" s="1">
        <v>2541.48</v>
      </c>
      <c r="AE840" s="1">
        <v>-277419.28999999998</v>
      </c>
      <c r="AF840" s="1">
        <v>3.9699999999999996E-3</v>
      </c>
      <c r="AG840" s="1">
        <v>7682059.3899999997</v>
      </c>
      <c r="AH840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2541.48</v>
      </c>
      <c r="AO840" s="1">
        <v>11542.29</v>
      </c>
      <c r="AP840" s="8">
        <f t="shared" si="52"/>
        <v>11542.29</v>
      </c>
      <c r="AQ840" s="9">
        <f t="shared" si="53"/>
        <v>2541.48</v>
      </c>
      <c r="AR840" s="3">
        <f t="shared" si="54"/>
        <v>1451235.04</v>
      </c>
      <c r="AS840" s="10">
        <f t="shared" si="55"/>
        <v>14083.77</v>
      </c>
    </row>
    <row r="841" spans="1:45" x14ac:dyDescent="0.25">
      <c r="A841">
        <v>1</v>
      </c>
      <c r="B841" s="7">
        <v>43952</v>
      </c>
      <c r="C841" s="7">
        <v>44348</v>
      </c>
      <c r="D841">
        <v>200321</v>
      </c>
      <c r="E841" s="7">
        <v>44348</v>
      </c>
      <c r="F841" s="13">
        <v>8187773.75</v>
      </c>
      <c r="G841" s="1">
        <v>8187773.75</v>
      </c>
      <c r="H841">
        <v>1.8030000000000001E-2</v>
      </c>
      <c r="I841" s="1">
        <v>12302.13</v>
      </c>
      <c r="J841" s="1">
        <v>2608379.62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867423.16</v>
      </c>
      <c r="T841" s="1">
        <v>0</v>
      </c>
      <c r="U841" s="1">
        <v>0</v>
      </c>
      <c r="V841" t="s">
        <v>276</v>
      </c>
      <c r="W841" s="11" t="s">
        <v>83</v>
      </c>
      <c r="X841">
        <v>15</v>
      </c>
      <c r="Y841" t="s">
        <v>53</v>
      </c>
      <c r="Z841" t="s">
        <v>84</v>
      </c>
      <c r="AA841" s="1">
        <v>0</v>
      </c>
      <c r="AB841" s="1">
        <v>0</v>
      </c>
      <c r="AC841" t="s">
        <v>225</v>
      </c>
      <c r="AD841" s="1">
        <v>2708.79</v>
      </c>
      <c r="AE841" s="1">
        <v>-1213042.93</v>
      </c>
      <c r="AF841" s="1">
        <v>3.9699999999999996E-3</v>
      </c>
      <c r="AG841" s="1">
        <v>8187773.75</v>
      </c>
      <c r="AH84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2708.79</v>
      </c>
      <c r="AO841" s="1">
        <v>12302.130000000001</v>
      </c>
      <c r="AP841" s="8">
        <f t="shared" si="52"/>
        <v>12302.13</v>
      </c>
      <c r="AQ841" s="9">
        <f t="shared" si="53"/>
        <v>2708.79</v>
      </c>
      <c r="AR841" s="3">
        <f t="shared" si="54"/>
        <v>1395336.6900000002</v>
      </c>
      <c r="AS841" s="10">
        <f t="shared" si="55"/>
        <v>15010.919999999998</v>
      </c>
    </row>
    <row r="842" spans="1:45" x14ac:dyDescent="0.25">
      <c r="A842">
        <v>1</v>
      </c>
      <c r="B842" s="7">
        <v>43952</v>
      </c>
      <c r="C842" s="7">
        <v>44348</v>
      </c>
      <c r="D842">
        <v>157</v>
      </c>
      <c r="E842" s="7">
        <v>44197</v>
      </c>
      <c r="F842" s="13">
        <v>0</v>
      </c>
      <c r="G842" s="1">
        <v>0</v>
      </c>
      <c r="H842">
        <v>3.5999999999999997E-2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t="s">
        <v>277</v>
      </c>
      <c r="W842" s="11" t="s">
        <v>86</v>
      </c>
      <c r="X842">
        <v>15</v>
      </c>
      <c r="Y842" t="s">
        <v>53</v>
      </c>
      <c r="Z842" t="s">
        <v>87</v>
      </c>
      <c r="AA842" s="1">
        <v>0</v>
      </c>
      <c r="AB842" s="1">
        <v>0</v>
      </c>
      <c r="AC842" t="s">
        <v>225</v>
      </c>
      <c r="AD842" s="1">
        <v>0</v>
      </c>
      <c r="AE842" s="1">
        <v>0</v>
      </c>
      <c r="AF842" s="1">
        <v>0</v>
      </c>
      <c r="AG842" s="1">
        <v>0</v>
      </c>
      <c r="AH842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8">
        <f t="shared" si="52"/>
        <v>0</v>
      </c>
      <c r="AQ842" s="9">
        <f t="shared" si="53"/>
        <v>0</v>
      </c>
      <c r="AR842" s="3">
        <f t="shared" si="54"/>
        <v>0</v>
      </c>
      <c r="AS842" s="10">
        <f t="shared" si="55"/>
        <v>0</v>
      </c>
    </row>
    <row r="843" spans="1:45" x14ac:dyDescent="0.25">
      <c r="A843">
        <v>1</v>
      </c>
      <c r="B843" s="7">
        <v>43952</v>
      </c>
      <c r="C843" s="7">
        <v>44348</v>
      </c>
      <c r="D843">
        <v>157</v>
      </c>
      <c r="E843" s="7">
        <v>44228</v>
      </c>
      <c r="F843" s="13">
        <v>0</v>
      </c>
      <c r="G843" s="1">
        <v>0</v>
      </c>
      <c r="H843">
        <v>3.5999999999999997E-2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t="s">
        <v>277</v>
      </c>
      <c r="W843" s="11" t="s">
        <v>86</v>
      </c>
      <c r="X843">
        <v>15</v>
      </c>
      <c r="Y843" t="s">
        <v>53</v>
      </c>
      <c r="Z843" t="s">
        <v>87</v>
      </c>
      <c r="AA843" s="1">
        <v>0</v>
      </c>
      <c r="AB843" s="1">
        <v>0</v>
      </c>
      <c r="AC843" t="s">
        <v>225</v>
      </c>
      <c r="AD843" s="1">
        <v>0</v>
      </c>
      <c r="AE843" s="1">
        <v>0</v>
      </c>
      <c r="AF843" s="1">
        <v>0</v>
      </c>
      <c r="AG843" s="1">
        <v>0</v>
      </c>
      <c r="AH843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8">
        <f t="shared" si="52"/>
        <v>0</v>
      </c>
      <c r="AQ843" s="9">
        <f t="shared" si="53"/>
        <v>0</v>
      </c>
      <c r="AR843" s="3">
        <f t="shared" si="54"/>
        <v>0</v>
      </c>
      <c r="AS843" s="10">
        <f t="shared" si="55"/>
        <v>0</v>
      </c>
    </row>
    <row r="844" spans="1:45" x14ac:dyDescent="0.25">
      <c r="A844">
        <v>1</v>
      </c>
      <c r="B844" s="7">
        <v>43952</v>
      </c>
      <c r="C844" s="7">
        <v>44348</v>
      </c>
      <c r="D844">
        <v>157</v>
      </c>
      <c r="E844" s="7">
        <v>44256</v>
      </c>
      <c r="F844" s="13">
        <v>0</v>
      </c>
      <c r="G844" s="1">
        <v>0</v>
      </c>
      <c r="H844">
        <v>3.5999999999999997E-2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t="s">
        <v>277</v>
      </c>
      <c r="W844" s="11" t="s">
        <v>86</v>
      </c>
      <c r="X844">
        <v>15</v>
      </c>
      <c r="Y844" t="s">
        <v>53</v>
      </c>
      <c r="Z844" t="s">
        <v>87</v>
      </c>
      <c r="AA844" s="1">
        <v>0</v>
      </c>
      <c r="AB844" s="1">
        <v>0</v>
      </c>
      <c r="AC844" t="s">
        <v>225</v>
      </c>
      <c r="AD844" s="1">
        <v>0</v>
      </c>
      <c r="AE844" s="1">
        <v>0</v>
      </c>
      <c r="AF844" s="1">
        <v>0</v>
      </c>
      <c r="AG844" s="1">
        <v>0</v>
      </c>
      <c r="AH844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8">
        <f t="shared" si="52"/>
        <v>0</v>
      </c>
      <c r="AQ844" s="9">
        <f t="shared" si="53"/>
        <v>0</v>
      </c>
      <c r="AR844" s="3">
        <f t="shared" si="54"/>
        <v>0</v>
      </c>
      <c r="AS844" s="10">
        <f t="shared" si="55"/>
        <v>0</v>
      </c>
    </row>
    <row r="845" spans="1:45" x14ac:dyDescent="0.25">
      <c r="A845">
        <v>1</v>
      </c>
      <c r="B845" s="7">
        <v>43952</v>
      </c>
      <c r="C845" s="7">
        <v>44348</v>
      </c>
      <c r="D845">
        <v>157</v>
      </c>
      <c r="E845" s="7">
        <v>44287</v>
      </c>
      <c r="F845" s="13">
        <v>0</v>
      </c>
      <c r="G845" s="1">
        <v>0</v>
      </c>
      <c r="H845">
        <v>3.5999999999999997E-2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-1036841.38</v>
      </c>
      <c r="S845" s="1">
        <v>1036841.38</v>
      </c>
      <c r="T845" s="1">
        <v>0</v>
      </c>
      <c r="U845" s="1">
        <v>0</v>
      </c>
      <c r="V845" t="s">
        <v>277</v>
      </c>
      <c r="W845" s="11" t="s">
        <v>86</v>
      </c>
      <c r="X845">
        <v>15</v>
      </c>
      <c r="Y845" t="s">
        <v>53</v>
      </c>
      <c r="Z845" t="s">
        <v>87</v>
      </c>
      <c r="AA845" s="1">
        <v>0</v>
      </c>
      <c r="AB845" s="1">
        <v>0</v>
      </c>
      <c r="AC845" t="s">
        <v>225</v>
      </c>
      <c r="AD845" s="1">
        <v>0</v>
      </c>
      <c r="AE845" s="1">
        <v>0</v>
      </c>
      <c r="AF845" s="1">
        <v>0</v>
      </c>
      <c r="AG845" s="1">
        <v>0</v>
      </c>
      <c r="AH845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8">
        <f t="shared" si="52"/>
        <v>0</v>
      </c>
      <c r="AQ845" s="9">
        <f t="shared" si="53"/>
        <v>0</v>
      </c>
      <c r="AR845" s="3">
        <f t="shared" si="54"/>
        <v>0</v>
      </c>
      <c r="AS845" s="10">
        <f t="shared" si="55"/>
        <v>0</v>
      </c>
    </row>
    <row r="846" spans="1:45" x14ac:dyDescent="0.25">
      <c r="A846">
        <v>1</v>
      </c>
      <c r="B846" s="7">
        <v>43952</v>
      </c>
      <c r="C846" s="7">
        <v>44348</v>
      </c>
      <c r="D846">
        <v>157</v>
      </c>
      <c r="E846" s="7">
        <v>44317</v>
      </c>
      <c r="F846" s="13">
        <v>0</v>
      </c>
      <c r="G846" s="1">
        <v>0</v>
      </c>
      <c r="H846">
        <v>3.5999999999999997E-2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t="s">
        <v>277</v>
      </c>
      <c r="W846" s="11" t="s">
        <v>86</v>
      </c>
      <c r="X846">
        <v>15</v>
      </c>
      <c r="Y846" t="s">
        <v>53</v>
      </c>
      <c r="Z846" t="s">
        <v>87</v>
      </c>
      <c r="AA846" s="1">
        <v>0</v>
      </c>
      <c r="AB846" s="1">
        <v>0</v>
      </c>
      <c r="AC846" t="s">
        <v>225</v>
      </c>
      <c r="AD846" s="1">
        <v>0</v>
      </c>
      <c r="AE846" s="1">
        <v>0</v>
      </c>
      <c r="AF846" s="1">
        <v>0</v>
      </c>
      <c r="AG846" s="1">
        <v>0</v>
      </c>
      <c r="AH846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8">
        <f t="shared" si="52"/>
        <v>0</v>
      </c>
      <c r="AQ846" s="9">
        <f t="shared" si="53"/>
        <v>0</v>
      </c>
      <c r="AR846" s="3">
        <f t="shared" si="54"/>
        <v>0</v>
      </c>
      <c r="AS846" s="10">
        <f t="shared" si="55"/>
        <v>0</v>
      </c>
    </row>
    <row r="847" spans="1:45" x14ac:dyDescent="0.25">
      <c r="A847">
        <v>1</v>
      </c>
      <c r="B847" s="7">
        <v>43952</v>
      </c>
      <c r="C847" s="7">
        <v>44348</v>
      </c>
      <c r="D847">
        <v>157</v>
      </c>
      <c r="E847" s="7">
        <v>44348</v>
      </c>
      <c r="F847" s="13">
        <v>0</v>
      </c>
      <c r="G847" s="1">
        <v>0</v>
      </c>
      <c r="H847">
        <v>3.5999999999999997E-2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t="s">
        <v>277</v>
      </c>
      <c r="W847" s="11" t="s">
        <v>86</v>
      </c>
      <c r="X847">
        <v>15</v>
      </c>
      <c r="Y847" t="s">
        <v>53</v>
      </c>
      <c r="Z847" t="s">
        <v>87</v>
      </c>
      <c r="AA847" s="1">
        <v>0</v>
      </c>
      <c r="AB847" s="1">
        <v>0</v>
      </c>
      <c r="AC847" t="s">
        <v>225</v>
      </c>
      <c r="AD847" s="1">
        <v>0</v>
      </c>
      <c r="AE847" s="1">
        <v>0</v>
      </c>
      <c r="AF847" s="1">
        <v>0</v>
      </c>
      <c r="AG847" s="1">
        <v>0</v>
      </c>
      <c r="AH847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8">
        <f t="shared" si="52"/>
        <v>0</v>
      </c>
      <c r="AQ847" s="9">
        <f t="shared" si="53"/>
        <v>0</v>
      </c>
      <c r="AR847" s="3">
        <f t="shared" si="54"/>
        <v>0</v>
      </c>
      <c r="AS847" s="10">
        <f t="shared" si="55"/>
        <v>0</v>
      </c>
    </row>
    <row r="848" spans="1:45" x14ac:dyDescent="0.25">
      <c r="A848">
        <v>1</v>
      </c>
      <c r="B848" s="7">
        <v>43952</v>
      </c>
      <c r="C848" s="7">
        <v>44348</v>
      </c>
      <c r="D848">
        <v>200230</v>
      </c>
      <c r="E848" s="7">
        <v>44197</v>
      </c>
      <c r="F848" s="13">
        <v>12310154.189999999</v>
      </c>
      <c r="G848" s="1">
        <v>12310154.189999999</v>
      </c>
      <c r="H848">
        <v>3.5999999999999997E-2</v>
      </c>
      <c r="I848" s="1">
        <v>36930.46</v>
      </c>
      <c r="J848" s="1">
        <v>962435.74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t="s">
        <v>278</v>
      </c>
      <c r="W848" s="11" t="s">
        <v>86</v>
      </c>
      <c r="X848">
        <v>15</v>
      </c>
      <c r="Y848" t="s">
        <v>53</v>
      </c>
      <c r="Z848" t="s">
        <v>87</v>
      </c>
      <c r="AA848" s="1">
        <v>0</v>
      </c>
      <c r="AB848" s="1">
        <v>0</v>
      </c>
      <c r="AC848" t="s">
        <v>225</v>
      </c>
      <c r="AD848" s="1">
        <v>0</v>
      </c>
      <c r="AE848" s="1">
        <v>0</v>
      </c>
      <c r="AF848" s="1">
        <v>0</v>
      </c>
      <c r="AG848" s="1">
        <v>12310154.189999999</v>
      </c>
      <c r="AH848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36930.46</v>
      </c>
      <c r="AP848" s="8">
        <f t="shared" si="52"/>
        <v>36930.46</v>
      </c>
      <c r="AQ848" s="9">
        <f t="shared" si="53"/>
        <v>0</v>
      </c>
      <c r="AR848" s="3">
        <f t="shared" si="54"/>
        <v>962435.74</v>
      </c>
      <c r="AS848" s="10">
        <f t="shared" si="55"/>
        <v>36930.46</v>
      </c>
    </row>
    <row r="849" spans="1:45" x14ac:dyDescent="0.25">
      <c r="A849">
        <v>1</v>
      </c>
      <c r="B849" s="7">
        <v>43952</v>
      </c>
      <c r="C849" s="7">
        <v>44348</v>
      </c>
      <c r="D849">
        <v>200230</v>
      </c>
      <c r="E849" s="7">
        <v>44228</v>
      </c>
      <c r="F849" s="13">
        <v>12379502.17</v>
      </c>
      <c r="G849" s="1">
        <v>12379502.17</v>
      </c>
      <c r="H849">
        <v>3.5999999999999997E-2</v>
      </c>
      <c r="I849" s="1">
        <v>37138.51</v>
      </c>
      <c r="J849" s="1">
        <v>999574.25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t="s">
        <v>278</v>
      </c>
      <c r="W849" s="11" t="s">
        <v>86</v>
      </c>
      <c r="X849">
        <v>15</v>
      </c>
      <c r="Y849" t="s">
        <v>53</v>
      </c>
      <c r="Z849" t="s">
        <v>87</v>
      </c>
      <c r="AA849" s="1">
        <v>0</v>
      </c>
      <c r="AB849" s="1">
        <v>0</v>
      </c>
      <c r="AC849" t="s">
        <v>225</v>
      </c>
      <c r="AD849" s="1">
        <v>0</v>
      </c>
      <c r="AE849" s="1">
        <v>0</v>
      </c>
      <c r="AF849" s="1">
        <v>0</v>
      </c>
      <c r="AG849" s="1">
        <v>12379502.17</v>
      </c>
      <c r="AH849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37138.51</v>
      </c>
      <c r="AP849" s="8">
        <f t="shared" si="52"/>
        <v>37138.51</v>
      </c>
      <c r="AQ849" s="9">
        <f t="shared" si="53"/>
        <v>0</v>
      </c>
      <c r="AR849" s="3">
        <f t="shared" si="54"/>
        <v>999574.25</v>
      </c>
      <c r="AS849" s="10">
        <f t="shared" si="55"/>
        <v>37138.51</v>
      </c>
    </row>
    <row r="850" spans="1:45" x14ac:dyDescent="0.25">
      <c r="A850">
        <v>1</v>
      </c>
      <c r="B850" s="7">
        <v>43952</v>
      </c>
      <c r="C850" s="7">
        <v>44348</v>
      </c>
      <c r="D850">
        <v>200230</v>
      </c>
      <c r="E850" s="7">
        <v>44256</v>
      </c>
      <c r="F850" s="13">
        <v>12422376.890000001</v>
      </c>
      <c r="G850" s="1">
        <v>12422376.890000001</v>
      </c>
      <c r="H850">
        <v>3.5999999999999997E-2</v>
      </c>
      <c r="I850" s="1">
        <v>37267.129999999997</v>
      </c>
      <c r="J850" s="1">
        <v>1036841.38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t="s">
        <v>278</v>
      </c>
      <c r="W850" s="11" t="s">
        <v>86</v>
      </c>
      <c r="X850">
        <v>15</v>
      </c>
      <c r="Y850" t="s">
        <v>53</v>
      </c>
      <c r="Z850" t="s">
        <v>87</v>
      </c>
      <c r="AA850" s="1">
        <v>0</v>
      </c>
      <c r="AB850" s="1">
        <v>0</v>
      </c>
      <c r="AC850" t="s">
        <v>225</v>
      </c>
      <c r="AD850" s="1">
        <v>0</v>
      </c>
      <c r="AE850" s="1">
        <v>0</v>
      </c>
      <c r="AF850" s="1">
        <v>0</v>
      </c>
      <c r="AG850" s="1">
        <v>12422376.890000001</v>
      </c>
      <c r="AH850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37267.129999999997</v>
      </c>
      <c r="AP850" s="8">
        <f t="shared" si="52"/>
        <v>37267.129999999997</v>
      </c>
      <c r="AQ850" s="9">
        <f t="shared" si="53"/>
        <v>0</v>
      </c>
      <c r="AR850" s="3">
        <f t="shared" si="54"/>
        <v>1036841.38</v>
      </c>
      <c r="AS850" s="10">
        <f t="shared" si="55"/>
        <v>37267.129999999997</v>
      </c>
    </row>
    <row r="851" spans="1:45" x14ac:dyDescent="0.25">
      <c r="A851">
        <v>1</v>
      </c>
      <c r="B851" s="7">
        <v>43952</v>
      </c>
      <c r="C851" s="7">
        <v>44348</v>
      </c>
      <c r="D851">
        <v>200230</v>
      </c>
      <c r="E851" s="7">
        <v>44287</v>
      </c>
      <c r="F851" s="13">
        <v>12496451.560000001</v>
      </c>
      <c r="G851" s="1">
        <v>12496451.560000001</v>
      </c>
      <c r="H851">
        <v>3.5999999999999997E-2</v>
      </c>
      <c r="I851" s="1">
        <v>37489.35</v>
      </c>
      <c r="J851" s="1">
        <v>336207.1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-1036841.38</v>
      </c>
      <c r="S851" s="1">
        <v>298717.75</v>
      </c>
      <c r="T851" s="1">
        <v>0</v>
      </c>
      <c r="U851" s="1">
        <v>0</v>
      </c>
      <c r="V851" t="s">
        <v>278</v>
      </c>
      <c r="W851" s="11" t="s">
        <v>86</v>
      </c>
      <c r="X851">
        <v>15</v>
      </c>
      <c r="Y851" t="s">
        <v>53</v>
      </c>
      <c r="Z851" t="s">
        <v>87</v>
      </c>
      <c r="AA851" s="1">
        <v>0</v>
      </c>
      <c r="AB851" s="1">
        <v>0</v>
      </c>
      <c r="AC851" t="s">
        <v>225</v>
      </c>
      <c r="AD851" s="1">
        <v>0</v>
      </c>
      <c r="AE851" s="1">
        <v>0</v>
      </c>
      <c r="AF851" s="1">
        <v>0</v>
      </c>
      <c r="AG851" s="1">
        <v>12496451.560000001</v>
      </c>
      <c r="AH85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37489.35</v>
      </c>
      <c r="AP851" s="8">
        <f t="shared" si="52"/>
        <v>37489.35</v>
      </c>
      <c r="AQ851" s="9">
        <f t="shared" si="53"/>
        <v>0</v>
      </c>
      <c r="AR851" s="3">
        <f t="shared" si="54"/>
        <v>336207.1</v>
      </c>
      <c r="AS851" s="10">
        <f t="shared" si="55"/>
        <v>37489.35</v>
      </c>
    </row>
    <row r="852" spans="1:45" x14ac:dyDescent="0.25">
      <c r="A852">
        <v>1</v>
      </c>
      <c r="B852" s="7">
        <v>43952</v>
      </c>
      <c r="C852" s="7">
        <v>44348</v>
      </c>
      <c r="D852">
        <v>200230</v>
      </c>
      <c r="E852" s="7">
        <v>44317</v>
      </c>
      <c r="F852" s="13">
        <v>3197405.41</v>
      </c>
      <c r="G852" s="1">
        <v>3197405.41</v>
      </c>
      <c r="H852">
        <v>3.5999999999999997E-2</v>
      </c>
      <c r="I852" s="1">
        <v>9592.2199999999993</v>
      </c>
      <c r="J852" s="1">
        <v>345799.32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t="s">
        <v>278</v>
      </c>
      <c r="W852" s="11" t="s">
        <v>86</v>
      </c>
      <c r="X852">
        <v>15</v>
      </c>
      <c r="Y852" t="s">
        <v>53</v>
      </c>
      <c r="Z852" t="s">
        <v>87</v>
      </c>
      <c r="AA852" s="1">
        <v>0</v>
      </c>
      <c r="AB852" s="1">
        <v>0</v>
      </c>
      <c r="AC852" t="s">
        <v>225</v>
      </c>
      <c r="AD852" s="1">
        <v>0</v>
      </c>
      <c r="AE852" s="1">
        <v>0</v>
      </c>
      <c r="AF852" s="1">
        <v>0</v>
      </c>
      <c r="AG852" s="1">
        <v>3197405.41</v>
      </c>
      <c r="AH852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9592.2199999999993</v>
      </c>
      <c r="AP852" s="8">
        <f t="shared" si="52"/>
        <v>9592.2199999999993</v>
      </c>
      <c r="AQ852" s="9">
        <f t="shared" si="53"/>
        <v>0</v>
      </c>
      <c r="AR852" s="3">
        <f t="shared" si="54"/>
        <v>345799.32</v>
      </c>
      <c r="AS852" s="10">
        <f t="shared" si="55"/>
        <v>9592.2199999999993</v>
      </c>
    </row>
    <row r="853" spans="1:45" x14ac:dyDescent="0.25">
      <c r="A853">
        <v>1</v>
      </c>
      <c r="B853" s="7">
        <v>43952</v>
      </c>
      <c r="C853" s="7">
        <v>44348</v>
      </c>
      <c r="D853">
        <v>200230</v>
      </c>
      <c r="E853" s="7">
        <v>44348</v>
      </c>
      <c r="F853" s="13">
        <v>3206768.6400000001</v>
      </c>
      <c r="G853" s="1">
        <v>3206768.6400000001</v>
      </c>
      <c r="H853">
        <v>3.5999999999999997E-2</v>
      </c>
      <c r="I853" s="1">
        <v>9620.31</v>
      </c>
      <c r="J853" s="1">
        <v>355419.63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t="s">
        <v>278</v>
      </c>
      <c r="W853" s="11" t="s">
        <v>86</v>
      </c>
      <c r="X853">
        <v>15</v>
      </c>
      <c r="Y853" t="s">
        <v>53</v>
      </c>
      <c r="Z853" t="s">
        <v>87</v>
      </c>
      <c r="AA853" s="1">
        <v>0</v>
      </c>
      <c r="AB853" s="1">
        <v>0</v>
      </c>
      <c r="AC853" t="s">
        <v>225</v>
      </c>
      <c r="AD853" s="1">
        <v>0</v>
      </c>
      <c r="AE853" s="1">
        <v>0</v>
      </c>
      <c r="AF853" s="1">
        <v>0</v>
      </c>
      <c r="AG853" s="1">
        <v>3206768.6400000001</v>
      </c>
      <c r="AH853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9620.31</v>
      </c>
      <c r="AP853" s="8">
        <f t="shared" si="52"/>
        <v>9620.31</v>
      </c>
      <c r="AQ853" s="9">
        <f t="shared" si="53"/>
        <v>0</v>
      </c>
      <c r="AR853" s="3">
        <f t="shared" si="54"/>
        <v>355419.63</v>
      </c>
      <c r="AS853" s="10">
        <f t="shared" si="55"/>
        <v>9620.31</v>
      </c>
    </row>
    <row r="854" spans="1:45" x14ac:dyDescent="0.25">
      <c r="A854">
        <v>1</v>
      </c>
      <c r="B854" s="7">
        <v>43952</v>
      </c>
      <c r="C854" s="7">
        <v>44348</v>
      </c>
      <c r="D854">
        <v>200276</v>
      </c>
      <c r="E854" s="7">
        <v>44197</v>
      </c>
      <c r="F854" s="13">
        <v>327217.88</v>
      </c>
      <c r="G854" s="1">
        <v>327217.88</v>
      </c>
      <c r="H854">
        <v>3.5999999999999997E-2</v>
      </c>
      <c r="I854" s="1">
        <v>981.65</v>
      </c>
      <c r="J854" s="1">
        <v>71700.240000000005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t="s">
        <v>279</v>
      </c>
      <c r="W854" s="11" t="s">
        <v>86</v>
      </c>
      <c r="X854">
        <v>15</v>
      </c>
      <c r="Y854" t="s">
        <v>53</v>
      </c>
      <c r="Z854" t="s">
        <v>87</v>
      </c>
      <c r="AA854" s="1">
        <v>0</v>
      </c>
      <c r="AB854" s="1">
        <v>0</v>
      </c>
      <c r="AC854" t="s">
        <v>225</v>
      </c>
      <c r="AD854" s="1">
        <v>0</v>
      </c>
      <c r="AE854" s="1">
        <v>0</v>
      </c>
      <c r="AF854" s="1">
        <v>0</v>
      </c>
      <c r="AG854" s="1">
        <v>327217.88</v>
      </c>
      <c r="AH854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981.65</v>
      </c>
      <c r="AP854" s="8">
        <f t="shared" si="52"/>
        <v>981.65</v>
      </c>
      <c r="AQ854" s="9">
        <f t="shared" si="53"/>
        <v>0</v>
      </c>
      <c r="AR854" s="3">
        <f t="shared" si="54"/>
        <v>71700.240000000005</v>
      </c>
      <c r="AS854" s="10">
        <f t="shared" si="55"/>
        <v>981.65</v>
      </c>
    </row>
    <row r="855" spans="1:45" x14ac:dyDescent="0.25">
      <c r="A855">
        <v>1</v>
      </c>
      <c r="B855" s="7">
        <v>43952</v>
      </c>
      <c r="C855" s="7">
        <v>44348</v>
      </c>
      <c r="D855">
        <v>200276</v>
      </c>
      <c r="E855" s="7">
        <v>44228</v>
      </c>
      <c r="F855" s="13">
        <v>327217.88</v>
      </c>
      <c r="G855" s="1">
        <v>327217.88</v>
      </c>
      <c r="H855">
        <v>3.5999999999999997E-2</v>
      </c>
      <c r="I855" s="1">
        <v>981.65</v>
      </c>
      <c r="J855" s="1">
        <v>72681.89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t="s">
        <v>279</v>
      </c>
      <c r="W855" s="11" t="s">
        <v>86</v>
      </c>
      <c r="X855">
        <v>15</v>
      </c>
      <c r="Y855" t="s">
        <v>53</v>
      </c>
      <c r="Z855" t="s">
        <v>87</v>
      </c>
      <c r="AA855" s="1">
        <v>0</v>
      </c>
      <c r="AB855" s="1">
        <v>0</v>
      </c>
      <c r="AC855" t="s">
        <v>225</v>
      </c>
      <c r="AD855" s="1">
        <v>0</v>
      </c>
      <c r="AE855" s="1">
        <v>0</v>
      </c>
      <c r="AF855" s="1">
        <v>0</v>
      </c>
      <c r="AG855" s="1">
        <v>327217.88</v>
      </c>
      <c r="AH855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981.65</v>
      </c>
      <c r="AP855" s="8">
        <f t="shared" si="52"/>
        <v>981.65</v>
      </c>
      <c r="AQ855" s="9">
        <f t="shared" si="53"/>
        <v>0</v>
      </c>
      <c r="AR855" s="3">
        <f t="shared" si="54"/>
        <v>72681.89</v>
      </c>
      <c r="AS855" s="10">
        <f t="shared" si="55"/>
        <v>981.65</v>
      </c>
    </row>
    <row r="856" spans="1:45" x14ac:dyDescent="0.25">
      <c r="A856">
        <v>1</v>
      </c>
      <c r="B856" s="7">
        <v>43952</v>
      </c>
      <c r="C856" s="7">
        <v>44348</v>
      </c>
      <c r="D856">
        <v>200276</v>
      </c>
      <c r="E856" s="7">
        <v>44256</v>
      </c>
      <c r="F856" s="13">
        <v>330481.38</v>
      </c>
      <c r="G856" s="1">
        <v>330481.38</v>
      </c>
      <c r="H856">
        <v>3.5999999999999997E-2</v>
      </c>
      <c r="I856" s="1">
        <v>991.44</v>
      </c>
      <c r="J856" s="1">
        <v>73673.33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t="s">
        <v>279</v>
      </c>
      <c r="W856" s="11" t="s">
        <v>86</v>
      </c>
      <c r="X856">
        <v>15</v>
      </c>
      <c r="Y856" t="s">
        <v>53</v>
      </c>
      <c r="Z856" t="s">
        <v>87</v>
      </c>
      <c r="AA856" s="1">
        <v>0</v>
      </c>
      <c r="AB856" s="1">
        <v>0</v>
      </c>
      <c r="AC856" t="s">
        <v>225</v>
      </c>
      <c r="AD856" s="1">
        <v>0</v>
      </c>
      <c r="AE856" s="1">
        <v>0</v>
      </c>
      <c r="AF856" s="1">
        <v>0</v>
      </c>
      <c r="AG856" s="1">
        <v>330481.38</v>
      </c>
      <c r="AH856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991.44</v>
      </c>
      <c r="AP856" s="8">
        <f t="shared" si="52"/>
        <v>991.44</v>
      </c>
      <c r="AQ856" s="9">
        <f t="shared" si="53"/>
        <v>0</v>
      </c>
      <c r="AR856" s="3">
        <f t="shared" si="54"/>
        <v>73673.33</v>
      </c>
      <c r="AS856" s="10">
        <f t="shared" si="55"/>
        <v>991.44</v>
      </c>
    </row>
    <row r="857" spans="1:45" x14ac:dyDescent="0.25">
      <c r="A857">
        <v>1</v>
      </c>
      <c r="B857" s="7">
        <v>43952</v>
      </c>
      <c r="C857" s="7">
        <v>44348</v>
      </c>
      <c r="D857">
        <v>200276</v>
      </c>
      <c r="E857" s="7">
        <v>44287</v>
      </c>
      <c r="F857" s="13">
        <v>365684.54</v>
      </c>
      <c r="G857" s="1">
        <v>365684.54</v>
      </c>
      <c r="H857">
        <v>3.5999999999999997E-2</v>
      </c>
      <c r="I857" s="1">
        <v>1097.05</v>
      </c>
      <c r="J857" s="1">
        <v>76043.33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1272.95</v>
      </c>
      <c r="T857" s="1">
        <v>0</v>
      </c>
      <c r="U857" s="1">
        <v>0</v>
      </c>
      <c r="V857" t="s">
        <v>279</v>
      </c>
      <c r="W857" s="11" t="s">
        <v>86</v>
      </c>
      <c r="X857">
        <v>15</v>
      </c>
      <c r="Y857" t="s">
        <v>53</v>
      </c>
      <c r="Z857" t="s">
        <v>87</v>
      </c>
      <c r="AA857" s="1">
        <v>0</v>
      </c>
      <c r="AB857" s="1">
        <v>0</v>
      </c>
      <c r="AC857" t="s">
        <v>225</v>
      </c>
      <c r="AD857" s="1">
        <v>0</v>
      </c>
      <c r="AE857" s="1">
        <v>0</v>
      </c>
      <c r="AF857" s="1">
        <v>0</v>
      </c>
      <c r="AG857" s="1">
        <v>365684.54</v>
      </c>
      <c r="AH857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1097.05</v>
      </c>
      <c r="AP857" s="8">
        <f t="shared" si="52"/>
        <v>1097.05</v>
      </c>
      <c r="AQ857" s="9">
        <f t="shared" si="53"/>
        <v>0</v>
      </c>
      <c r="AR857" s="3">
        <f t="shared" si="54"/>
        <v>76043.33</v>
      </c>
      <c r="AS857" s="10">
        <f t="shared" si="55"/>
        <v>1097.05</v>
      </c>
    </row>
    <row r="858" spans="1:45" x14ac:dyDescent="0.25">
      <c r="A858">
        <v>1</v>
      </c>
      <c r="B858" s="7">
        <v>43952</v>
      </c>
      <c r="C858" s="7">
        <v>44348</v>
      </c>
      <c r="D858">
        <v>200276</v>
      </c>
      <c r="E858" s="7">
        <v>44317</v>
      </c>
      <c r="F858" s="13">
        <v>495412.05</v>
      </c>
      <c r="G858" s="1">
        <v>495412.05</v>
      </c>
      <c r="H858">
        <v>3.5999999999999997E-2</v>
      </c>
      <c r="I858" s="1">
        <v>1486.24</v>
      </c>
      <c r="J858" s="1">
        <v>77529.570000000007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t="s">
        <v>279</v>
      </c>
      <c r="W858" s="11" t="s">
        <v>86</v>
      </c>
      <c r="X858">
        <v>15</v>
      </c>
      <c r="Y858" t="s">
        <v>53</v>
      </c>
      <c r="Z858" t="s">
        <v>87</v>
      </c>
      <c r="AA858" s="1">
        <v>0</v>
      </c>
      <c r="AB858" s="1">
        <v>0</v>
      </c>
      <c r="AC858" t="s">
        <v>225</v>
      </c>
      <c r="AD858" s="1">
        <v>0</v>
      </c>
      <c r="AE858" s="1">
        <v>0</v>
      </c>
      <c r="AF858" s="1">
        <v>0</v>
      </c>
      <c r="AG858" s="1">
        <v>495412.05</v>
      </c>
      <c r="AH858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1486.24</v>
      </c>
      <c r="AP858" s="8">
        <f t="shared" si="52"/>
        <v>1486.24</v>
      </c>
      <c r="AQ858" s="9">
        <f t="shared" si="53"/>
        <v>0</v>
      </c>
      <c r="AR858" s="3">
        <f t="shared" si="54"/>
        <v>77529.570000000007</v>
      </c>
      <c r="AS858" s="10">
        <f t="shared" si="55"/>
        <v>1486.24</v>
      </c>
    </row>
    <row r="859" spans="1:45" x14ac:dyDescent="0.25">
      <c r="A859">
        <v>1</v>
      </c>
      <c r="B859" s="7">
        <v>43952</v>
      </c>
      <c r="C859" s="7">
        <v>44348</v>
      </c>
      <c r="D859">
        <v>200276</v>
      </c>
      <c r="E859" s="7">
        <v>44348</v>
      </c>
      <c r="F859" s="13">
        <v>503825.86</v>
      </c>
      <c r="G859" s="1">
        <v>503825.86</v>
      </c>
      <c r="H859">
        <v>3.5999999999999997E-2</v>
      </c>
      <c r="I859" s="1">
        <v>1511.48</v>
      </c>
      <c r="J859" s="1">
        <v>79041.05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t="s">
        <v>279</v>
      </c>
      <c r="W859" s="11" t="s">
        <v>86</v>
      </c>
      <c r="X859">
        <v>15</v>
      </c>
      <c r="Y859" t="s">
        <v>53</v>
      </c>
      <c r="Z859" t="s">
        <v>87</v>
      </c>
      <c r="AA859" s="1">
        <v>0</v>
      </c>
      <c r="AB859" s="1">
        <v>0</v>
      </c>
      <c r="AC859" t="s">
        <v>225</v>
      </c>
      <c r="AD859" s="1">
        <v>0</v>
      </c>
      <c r="AE859" s="1">
        <v>0</v>
      </c>
      <c r="AF859" s="1">
        <v>0</v>
      </c>
      <c r="AG859" s="1">
        <v>503825.86</v>
      </c>
      <c r="AH859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1511.48</v>
      </c>
      <c r="AP859" s="8">
        <f t="shared" si="52"/>
        <v>1511.48</v>
      </c>
      <c r="AQ859" s="9">
        <f t="shared" si="53"/>
        <v>0</v>
      </c>
      <c r="AR859" s="3">
        <f t="shared" si="54"/>
        <v>79041.05</v>
      </c>
      <c r="AS859" s="10">
        <f t="shared" si="55"/>
        <v>1511.48</v>
      </c>
    </row>
    <row r="860" spans="1:45" x14ac:dyDescent="0.25">
      <c r="A860">
        <v>1</v>
      </c>
      <c r="B860" s="7">
        <v>43952</v>
      </c>
      <c r="C860" s="7">
        <v>44348</v>
      </c>
      <c r="D860">
        <v>200322</v>
      </c>
      <c r="E860" s="7">
        <v>44197</v>
      </c>
      <c r="F860" s="13">
        <v>798496.63</v>
      </c>
      <c r="G860" s="1">
        <v>798496.63</v>
      </c>
      <c r="H860">
        <v>3.5999999999999997E-2</v>
      </c>
      <c r="I860" s="1">
        <v>2395.4899999999998</v>
      </c>
      <c r="J860" s="1">
        <v>3589035.2</v>
      </c>
      <c r="K860" s="1">
        <v>0</v>
      </c>
      <c r="L860" s="1">
        <v>0</v>
      </c>
      <c r="M860" s="1">
        <v>-2395.4899999999998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t="s">
        <v>280</v>
      </c>
      <c r="W860" s="11" t="s">
        <v>86</v>
      </c>
      <c r="X860">
        <v>15</v>
      </c>
      <c r="Y860" t="s">
        <v>53</v>
      </c>
      <c r="Z860" t="s">
        <v>87</v>
      </c>
      <c r="AA860" s="1">
        <v>0</v>
      </c>
      <c r="AB860" s="1">
        <v>0</v>
      </c>
      <c r="AC860" t="s">
        <v>225</v>
      </c>
      <c r="AD860" s="1">
        <v>0</v>
      </c>
      <c r="AE860" s="1">
        <v>0</v>
      </c>
      <c r="AF860" s="1">
        <v>0</v>
      </c>
      <c r="AG860" s="1">
        <v>798496.63</v>
      </c>
      <c r="AH860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8">
        <f t="shared" si="52"/>
        <v>0</v>
      </c>
      <c r="AQ860" s="9">
        <f t="shared" si="53"/>
        <v>0</v>
      </c>
      <c r="AR860" s="3">
        <f t="shared" si="54"/>
        <v>3589035.2</v>
      </c>
      <c r="AS860" s="10">
        <f t="shared" si="55"/>
        <v>0</v>
      </c>
    </row>
    <row r="861" spans="1:45" x14ac:dyDescent="0.25">
      <c r="A861">
        <v>1</v>
      </c>
      <c r="B861" s="7">
        <v>43952</v>
      </c>
      <c r="C861" s="7">
        <v>44348</v>
      </c>
      <c r="D861">
        <v>200322</v>
      </c>
      <c r="E861" s="7">
        <v>44228</v>
      </c>
      <c r="F861" s="13">
        <v>1145327.45</v>
      </c>
      <c r="G861" s="1">
        <v>1145327.45</v>
      </c>
      <c r="H861">
        <v>3.5999999999999997E-2</v>
      </c>
      <c r="I861" s="1">
        <v>3435.98</v>
      </c>
      <c r="J861" s="1">
        <v>3589035.2</v>
      </c>
      <c r="K861" s="1">
        <v>0</v>
      </c>
      <c r="L861" s="1">
        <v>0</v>
      </c>
      <c r="M861" s="1">
        <v>-3435.98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t="s">
        <v>280</v>
      </c>
      <c r="W861" s="11" t="s">
        <v>86</v>
      </c>
      <c r="X861">
        <v>15</v>
      </c>
      <c r="Y861" t="s">
        <v>53</v>
      </c>
      <c r="Z861" t="s">
        <v>87</v>
      </c>
      <c r="AA861" s="1">
        <v>0</v>
      </c>
      <c r="AB861" s="1">
        <v>0</v>
      </c>
      <c r="AC861" t="s">
        <v>225</v>
      </c>
      <c r="AD861" s="1">
        <v>0</v>
      </c>
      <c r="AE861" s="1">
        <v>0</v>
      </c>
      <c r="AF861" s="1">
        <v>0</v>
      </c>
      <c r="AG861" s="1">
        <v>1145327.45</v>
      </c>
      <c r="AH86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8">
        <f t="shared" si="52"/>
        <v>0</v>
      </c>
      <c r="AQ861" s="9">
        <f t="shared" si="53"/>
        <v>0</v>
      </c>
      <c r="AR861" s="3">
        <f t="shared" si="54"/>
        <v>3589035.2</v>
      </c>
      <c r="AS861" s="10">
        <f t="shared" si="55"/>
        <v>0</v>
      </c>
    </row>
    <row r="862" spans="1:45" x14ac:dyDescent="0.25">
      <c r="A862">
        <v>1</v>
      </c>
      <c r="B862" s="7">
        <v>43952</v>
      </c>
      <c r="C862" s="7">
        <v>44348</v>
      </c>
      <c r="D862">
        <v>200322</v>
      </c>
      <c r="E862" s="7">
        <v>44256</v>
      </c>
      <c r="F862" s="13">
        <v>1236893.52</v>
      </c>
      <c r="G862" s="1">
        <v>1236893.52</v>
      </c>
      <c r="H862">
        <v>3.5999999999999997E-2</v>
      </c>
      <c r="I862" s="1">
        <v>3710.68</v>
      </c>
      <c r="J862" s="1">
        <v>3598577.35</v>
      </c>
      <c r="K862" s="1">
        <v>9542.15</v>
      </c>
      <c r="L862" s="1">
        <v>0</v>
      </c>
      <c r="M862" s="1">
        <v>-3710.68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t="s">
        <v>280</v>
      </c>
      <c r="W862" s="11" t="s">
        <v>86</v>
      </c>
      <c r="X862">
        <v>15</v>
      </c>
      <c r="Y862" t="s">
        <v>53</v>
      </c>
      <c r="Z862" t="s">
        <v>87</v>
      </c>
      <c r="AA862" s="1">
        <v>0</v>
      </c>
      <c r="AB862" s="1">
        <v>0</v>
      </c>
      <c r="AC862" t="s">
        <v>225</v>
      </c>
      <c r="AD862" s="1">
        <v>0</v>
      </c>
      <c r="AE862" s="1">
        <v>0</v>
      </c>
      <c r="AF862" s="1">
        <v>0</v>
      </c>
      <c r="AG862" s="1">
        <v>1236893.52</v>
      </c>
      <c r="AH862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9542.15</v>
      </c>
      <c r="AP862" s="8">
        <f t="shared" si="52"/>
        <v>9542.15</v>
      </c>
      <c r="AQ862" s="9">
        <f t="shared" si="53"/>
        <v>0</v>
      </c>
      <c r="AR862" s="3">
        <f t="shared" si="54"/>
        <v>3598577.35</v>
      </c>
      <c r="AS862" s="10">
        <f t="shared" si="55"/>
        <v>9542.15</v>
      </c>
    </row>
    <row r="863" spans="1:45" x14ac:dyDescent="0.25">
      <c r="A863">
        <v>1</v>
      </c>
      <c r="B863" s="7">
        <v>43952</v>
      </c>
      <c r="C863" s="7">
        <v>44348</v>
      </c>
      <c r="D863">
        <v>200322</v>
      </c>
      <c r="E863" s="7">
        <v>44287</v>
      </c>
      <c r="F863" s="13">
        <v>1496994.94</v>
      </c>
      <c r="G863" s="1">
        <v>1496994.94</v>
      </c>
      <c r="H863">
        <v>3.5999999999999997E-2</v>
      </c>
      <c r="I863" s="1">
        <v>4490.9799999999996</v>
      </c>
      <c r="J863" s="1">
        <v>4339919.01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736850.68</v>
      </c>
      <c r="T863" s="1">
        <v>0</v>
      </c>
      <c r="U863" s="1">
        <v>0</v>
      </c>
      <c r="V863" t="s">
        <v>280</v>
      </c>
      <c r="W863" s="11" t="s">
        <v>86</v>
      </c>
      <c r="X863">
        <v>15</v>
      </c>
      <c r="Y863" t="s">
        <v>53</v>
      </c>
      <c r="Z863" t="s">
        <v>87</v>
      </c>
      <c r="AA863" s="1">
        <v>0</v>
      </c>
      <c r="AB863" s="1">
        <v>0</v>
      </c>
      <c r="AC863" t="s">
        <v>225</v>
      </c>
      <c r="AD863" s="1">
        <v>0</v>
      </c>
      <c r="AE863" s="1">
        <v>0</v>
      </c>
      <c r="AF863" s="1">
        <v>0</v>
      </c>
      <c r="AG863" s="1">
        <v>1496994.94</v>
      </c>
      <c r="AH863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4490.9800000000005</v>
      </c>
      <c r="AP863" s="8">
        <f t="shared" si="52"/>
        <v>4490.9799999999996</v>
      </c>
      <c r="AQ863" s="9">
        <f t="shared" si="53"/>
        <v>0</v>
      </c>
      <c r="AR863" s="3">
        <f t="shared" si="54"/>
        <v>4339919.01</v>
      </c>
      <c r="AS863" s="10">
        <f t="shared" si="55"/>
        <v>4490.9799999999996</v>
      </c>
    </row>
    <row r="864" spans="1:45" x14ac:dyDescent="0.25">
      <c r="A864">
        <v>1</v>
      </c>
      <c r="B864" s="7">
        <v>43952</v>
      </c>
      <c r="C864" s="7">
        <v>44348</v>
      </c>
      <c r="D864">
        <v>200322</v>
      </c>
      <c r="E864" s="7">
        <v>44317</v>
      </c>
      <c r="F864" s="13">
        <v>10886463.369999999</v>
      </c>
      <c r="G864" s="1">
        <v>10886463.369999999</v>
      </c>
      <c r="H864">
        <v>3.5999999999999997E-2</v>
      </c>
      <c r="I864" s="1">
        <v>32659.39</v>
      </c>
      <c r="J864" s="1">
        <v>4372578.4000000004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t="s">
        <v>280</v>
      </c>
      <c r="W864" s="11" t="s">
        <v>86</v>
      </c>
      <c r="X864">
        <v>15</v>
      </c>
      <c r="Y864" t="s">
        <v>53</v>
      </c>
      <c r="Z864" t="s">
        <v>87</v>
      </c>
      <c r="AA864" s="1">
        <v>0</v>
      </c>
      <c r="AB864" s="1">
        <v>0</v>
      </c>
      <c r="AC864" t="s">
        <v>225</v>
      </c>
      <c r="AD864" s="1">
        <v>0</v>
      </c>
      <c r="AE864" s="1">
        <v>0</v>
      </c>
      <c r="AF864" s="1">
        <v>0</v>
      </c>
      <c r="AG864" s="1">
        <v>10886463.369999999</v>
      </c>
      <c r="AH864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32659.39</v>
      </c>
      <c r="AP864" s="8">
        <f t="shared" si="52"/>
        <v>32659.39</v>
      </c>
      <c r="AQ864" s="9">
        <f t="shared" si="53"/>
        <v>0</v>
      </c>
      <c r="AR864" s="3">
        <f t="shared" si="54"/>
        <v>4372578.4000000004</v>
      </c>
      <c r="AS864" s="10">
        <f t="shared" si="55"/>
        <v>32659.39</v>
      </c>
    </row>
    <row r="865" spans="1:45" x14ac:dyDescent="0.25">
      <c r="A865">
        <v>1</v>
      </c>
      <c r="B865" s="7">
        <v>43952</v>
      </c>
      <c r="C865" s="7">
        <v>44348</v>
      </c>
      <c r="D865">
        <v>200322</v>
      </c>
      <c r="E865" s="7">
        <v>44348</v>
      </c>
      <c r="F865" s="13">
        <v>10976711.800000001</v>
      </c>
      <c r="G865" s="1">
        <v>10976711.800000001</v>
      </c>
      <c r="H865">
        <v>3.5999999999999997E-2</v>
      </c>
      <c r="I865" s="1">
        <v>32930.14</v>
      </c>
      <c r="J865" s="1">
        <v>4405508.54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t="s">
        <v>280</v>
      </c>
      <c r="W865" s="11" t="s">
        <v>86</v>
      </c>
      <c r="X865">
        <v>15</v>
      </c>
      <c r="Y865" t="s">
        <v>53</v>
      </c>
      <c r="Z865" t="s">
        <v>87</v>
      </c>
      <c r="AA865" s="1">
        <v>0</v>
      </c>
      <c r="AB865" s="1">
        <v>0</v>
      </c>
      <c r="AC865" t="s">
        <v>225</v>
      </c>
      <c r="AD865" s="1">
        <v>0</v>
      </c>
      <c r="AE865" s="1">
        <v>0</v>
      </c>
      <c r="AF865" s="1">
        <v>0</v>
      </c>
      <c r="AG865" s="1">
        <v>10976711.800000001</v>
      </c>
      <c r="AH865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32930.14</v>
      </c>
      <c r="AP865" s="8">
        <f t="shared" si="52"/>
        <v>32930.14</v>
      </c>
      <c r="AQ865" s="9">
        <f t="shared" si="53"/>
        <v>0</v>
      </c>
      <c r="AR865" s="3">
        <f t="shared" si="54"/>
        <v>4405508.54</v>
      </c>
      <c r="AS865" s="10">
        <f t="shared" si="55"/>
        <v>32930.14</v>
      </c>
    </row>
    <row r="866" spans="1:45" x14ac:dyDescent="0.25">
      <c r="A866">
        <v>1</v>
      </c>
      <c r="B866" s="7">
        <v>43952</v>
      </c>
      <c r="C866" s="7">
        <v>44348</v>
      </c>
      <c r="D866">
        <v>158</v>
      </c>
      <c r="E866" s="7">
        <v>44197</v>
      </c>
      <c r="F866" s="13">
        <v>0</v>
      </c>
      <c r="G866" s="1">
        <v>0</v>
      </c>
      <c r="H866">
        <v>2.9090000000000001E-2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t="s">
        <v>281</v>
      </c>
      <c r="W866" s="11" t="s">
        <v>91</v>
      </c>
      <c r="X866">
        <v>15</v>
      </c>
      <c r="Y866" t="s">
        <v>53</v>
      </c>
      <c r="Z866" t="s">
        <v>92</v>
      </c>
      <c r="AA866" s="1">
        <v>0</v>
      </c>
      <c r="AB866" s="1">
        <v>0</v>
      </c>
      <c r="AC866" t="s">
        <v>225</v>
      </c>
      <c r="AD866" s="1">
        <v>0</v>
      </c>
      <c r="AE866" s="1">
        <v>0</v>
      </c>
      <c r="AF866" s="1">
        <v>2.9099999999999998E-3</v>
      </c>
      <c r="AG866" s="1">
        <v>0</v>
      </c>
      <c r="AH866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8">
        <f t="shared" si="52"/>
        <v>0</v>
      </c>
      <c r="AQ866" s="9">
        <f t="shared" si="53"/>
        <v>0</v>
      </c>
      <c r="AR866" s="3">
        <f t="shared" si="54"/>
        <v>0</v>
      </c>
      <c r="AS866" s="10">
        <f t="shared" si="55"/>
        <v>0</v>
      </c>
    </row>
    <row r="867" spans="1:45" x14ac:dyDescent="0.25">
      <c r="A867">
        <v>1</v>
      </c>
      <c r="B867" s="7">
        <v>43952</v>
      </c>
      <c r="C867" s="7">
        <v>44348</v>
      </c>
      <c r="D867">
        <v>158</v>
      </c>
      <c r="E867" s="7">
        <v>44228</v>
      </c>
      <c r="F867" s="13">
        <v>0</v>
      </c>
      <c r="G867" s="1">
        <v>0</v>
      </c>
      <c r="H867">
        <v>2.9090000000000001E-2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t="s">
        <v>281</v>
      </c>
      <c r="W867" s="11" t="s">
        <v>91</v>
      </c>
      <c r="X867">
        <v>15</v>
      </c>
      <c r="Y867" t="s">
        <v>53</v>
      </c>
      <c r="Z867" t="s">
        <v>92</v>
      </c>
      <c r="AA867" s="1">
        <v>0</v>
      </c>
      <c r="AB867" s="1">
        <v>0</v>
      </c>
      <c r="AC867" t="s">
        <v>225</v>
      </c>
      <c r="AD867" s="1">
        <v>0</v>
      </c>
      <c r="AE867" s="1">
        <v>0</v>
      </c>
      <c r="AF867" s="1">
        <v>2.9099999999999998E-3</v>
      </c>
      <c r="AG867" s="1">
        <v>0</v>
      </c>
      <c r="AH867">
        <v>0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8">
        <f t="shared" si="52"/>
        <v>0</v>
      </c>
      <c r="AQ867" s="9">
        <f t="shared" si="53"/>
        <v>0</v>
      </c>
      <c r="AR867" s="3">
        <f t="shared" si="54"/>
        <v>0</v>
      </c>
      <c r="AS867" s="10">
        <f t="shared" si="55"/>
        <v>0</v>
      </c>
    </row>
    <row r="868" spans="1:45" x14ac:dyDescent="0.25">
      <c r="A868">
        <v>1</v>
      </c>
      <c r="B868" s="7">
        <v>43952</v>
      </c>
      <c r="C868" s="7">
        <v>44348</v>
      </c>
      <c r="D868">
        <v>158</v>
      </c>
      <c r="E868" s="7">
        <v>44256</v>
      </c>
      <c r="F868" s="13">
        <v>0</v>
      </c>
      <c r="G868" s="1">
        <v>0</v>
      </c>
      <c r="H868">
        <v>2.9090000000000001E-2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t="s">
        <v>281</v>
      </c>
      <c r="W868" s="11" t="s">
        <v>91</v>
      </c>
      <c r="X868">
        <v>15</v>
      </c>
      <c r="Y868" t="s">
        <v>53</v>
      </c>
      <c r="Z868" t="s">
        <v>92</v>
      </c>
      <c r="AA868" s="1">
        <v>0</v>
      </c>
      <c r="AB868" s="1">
        <v>0</v>
      </c>
      <c r="AC868" t="s">
        <v>225</v>
      </c>
      <c r="AD868" s="1">
        <v>0</v>
      </c>
      <c r="AE868" s="1">
        <v>0</v>
      </c>
      <c r="AF868" s="1">
        <v>2.9099999999999998E-3</v>
      </c>
      <c r="AG868" s="1">
        <v>0</v>
      </c>
      <c r="AH868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8">
        <f t="shared" si="52"/>
        <v>0</v>
      </c>
      <c r="AQ868" s="9">
        <f t="shared" si="53"/>
        <v>0</v>
      </c>
      <c r="AR868" s="3">
        <f t="shared" si="54"/>
        <v>0</v>
      </c>
      <c r="AS868" s="10">
        <f t="shared" si="55"/>
        <v>0</v>
      </c>
    </row>
    <row r="869" spans="1:45" x14ac:dyDescent="0.25">
      <c r="A869">
        <v>1</v>
      </c>
      <c r="B869" s="7">
        <v>43952</v>
      </c>
      <c r="C869" s="7">
        <v>44348</v>
      </c>
      <c r="D869">
        <v>158</v>
      </c>
      <c r="E869" s="7">
        <v>44287</v>
      </c>
      <c r="F869" s="13">
        <v>0</v>
      </c>
      <c r="G869" s="1">
        <v>0</v>
      </c>
      <c r="H869">
        <v>2.9090000000000001E-2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t="s">
        <v>281</v>
      </c>
      <c r="W869" s="11" t="s">
        <v>91</v>
      </c>
      <c r="X869">
        <v>15</v>
      </c>
      <c r="Y869" t="s">
        <v>53</v>
      </c>
      <c r="Z869" t="s">
        <v>92</v>
      </c>
      <c r="AA869" s="1">
        <v>0</v>
      </c>
      <c r="AB869" s="1">
        <v>0</v>
      </c>
      <c r="AC869" t="s">
        <v>225</v>
      </c>
      <c r="AD869" s="1">
        <v>0</v>
      </c>
      <c r="AE869" s="1">
        <v>0</v>
      </c>
      <c r="AF869" s="1">
        <v>2.9099999999999998E-3</v>
      </c>
      <c r="AG869" s="1">
        <v>0</v>
      </c>
      <c r="AH869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8">
        <f t="shared" si="52"/>
        <v>0</v>
      </c>
      <c r="AQ869" s="9">
        <f t="shared" si="53"/>
        <v>0</v>
      </c>
      <c r="AR869" s="3">
        <f t="shared" si="54"/>
        <v>0</v>
      </c>
      <c r="AS869" s="10">
        <f t="shared" si="55"/>
        <v>0</v>
      </c>
    </row>
    <row r="870" spans="1:45" x14ac:dyDescent="0.25">
      <c r="A870">
        <v>1</v>
      </c>
      <c r="B870" s="7">
        <v>43952</v>
      </c>
      <c r="C870" s="7">
        <v>44348</v>
      </c>
      <c r="D870">
        <v>158</v>
      </c>
      <c r="E870" s="7">
        <v>44317</v>
      </c>
      <c r="F870" s="13">
        <v>0</v>
      </c>
      <c r="G870" s="1">
        <v>0</v>
      </c>
      <c r="H870">
        <v>2.9090000000000001E-2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t="s">
        <v>281</v>
      </c>
      <c r="W870" s="11" t="s">
        <v>91</v>
      </c>
      <c r="X870">
        <v>15</v>
      </c>
      <c r="Y870" t="s">
        <v>53</v>
      </c>
      <c r="Z870" t="s">
        <v>92</v>
      </c>
      <c r="AA870" s="1">
        <v>0</v>
      </c>
      <c r="AB870" s="1">
        <v>0</v>
      </c>
      <c r="AC870" t="s">
        <v>225</v>
      </c>
      <c r="AD870" s="1">
        <v>0</v>
      </c>
      <c r="AE870" s="1">
        <v>0</v>
      </c>
      <c r="AF870" s="1">
        <v>2.9099999999999998E-3</v>
      </c>
      <c r="AG870" s="1">
        <v>0</v>
      </c>
      <c r="AH870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8">
        <f t="shared" si="52"/>
        <v>0</v>
      </c>
      <c r="AQ870" s="9">
        <f t="shared" si="53"/>
        <v>0</v>
      </c>
      <c r="AR870" s="3">
        <f t="shared" si="54"/>
        <v>0</v>
      </c>
      <c r="AS870" s="10">
        <f t="shared" si="55"/>
        <v>0</v>
      </c>
    </row>
    <row r="871" spans="1:45" x14ac:dyDescent="0.25">
      <c r="A871">
        <v>1</v>
      </c>
      <c r="B871" s="7">
        <v>43952</v>
      </c>
      <c r="C871" s="7">
        <v>44348</v>
      </c>
      <c r="D871">
        <v>158</v>
      </c>
      <c r="E871" s="7">
        <v>44348</v>
      </c>
      <c r="F871" s="13">
        <v>0</v>
      </c>
      <c r="G871" s="1">
        <v>0</v>
      </c>
      <c r="H871">
        <v>2.9090000000000001E-2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t="s">
        <v>281</v>
      </c>
      <c r="W871" s="11" t="s">
        <v>91</v>
      </c>
      <c r="X871">
        <v>15</v>
      </c>
      <c r="Y871" t="s">
        <v>53</v>
      </c>
      <c r="Z871" t="s">
        <v>92</v>
      </c>
      <c r="AA871" s="1">
        <v>0</v>
      </c>
      <c r="AB871" s="1">
        <v>0</v>
      </c>
      <c r="AC871" t="s">
        <v>225</v>
      </c>
      <c r="AD871" s="1">
        <v>0</v>
      </c>
      <c r="AE871" s="1">
        <v>0</v>
      </c>
      <c r="AF871" s="1">
        <v>2.9099999999999998E-3</v>
      </c>
      <c r="AG871" s="1">
        <v>0</v>
      </c>
      <c r="AH87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8">
        <f t="shared" si="52"/>
        <v>0</v>
      </c>
      <c r="AQ871" s="9">
        <f t="shared" si="53"/>
        <v>0</v>
      </c>
      <c r="AR871" s="3">
        <f t="shared" si="54"/>
        <v>0</v>
      </c>
      <c r="AS871" s="10">
        <f t="shared" si="55"/>
        <v>0</v>
      </c>
    </row>
    <row r="872" spans="1:45" x14ac:dyDescent="0.25">
      <c r="A872">
        <v>1</v>
      </c>
      <c r="B872" s="7">
        <v>43952</v>
      </c>
      <c r="C872" s="7">
        <v>44348</v>
      </c>
      <c r="D872">
        <v>200231</v>
      </c>
      <c r="E872" s="7">
        <v>44197</v>
      </c>
      <c r="F872" s="13">
        <v>10034041.880000001</v>
      </c>
      <c r="G872" s="1">
        <v>10034041.880000001</v>
      </c>
      <c r="H872">
        <v>2.9090000000000001E-2</v>
      </c>
      <c r="I872" s="1">
        <v>24324.19</v>
      </c>
      <c r="J872" s="1">
        <v>1140678.27</v>
      </c>
      <c r="K872" s="1">
        <v>0</v>
      </c>
      <c r="L872" s="1">
        <v>-947.96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t="s">
        <v>282</v>
      </c>
      <c r="W872" s="11" t="s">
        <v>91</v>
      </c>
      <c r="X872">
        <v>15</v>
      </c>
      <c r="Y872" t="s">
        <v>53</v>
      </c>
      <c r="Z872" t="s">
        <v>92</v>
      </c>
      <c r="AA872" s="1">
        <v>0</v>
      </c>
      <c r="AB872" s="1">
        <v>0</v>
      </c>
      <c r="AC872" t="s">
        <v>225</v>
      </c>
      <c r="AD872" s="1">
        <v>2433.2600000000002</v>
      </c>
      <c r="AE872" s="1">
        <v>-49238.51</v>
      </c>
      <c r="AF872" s="1">
        <v>2.9099999999999998E-3</v>
      </c>
      <c r="AG872" s="1">
        <v>10034041.880000001</v>
      </c>
      <c r="AH872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2433.2600000000002</v>
      </c>
      <c r="AO872" s="1">
        <v>24324.19</v>
      </c>
      <c r="AP872" s="8">
        <f t="shared" si="52"/>
        <v>24324.19</v>
      </c>
      <c r="AQ872" s="9">
        <f t="shared" si="53"/>
        <v>2433.2600000000002</v>
      </c>
      <c r="AR872" s="3">
        <f t="shared" si="54"/>
        <v>1091439.76</v>
      </c>
      <c r="AS872" s="10">
        <f t="shared" si="55"/>
        <v>26757.449999999997</v>
      </c>
    </row>
    <row r="873" spans="1:45" x14ac:dyDescent="0.25">
      <c r="A873">
        <v>1</v>
      </c>
      <c r="B873" s="7">
        <v>43952</v>
      </c>
      <c r="C873" s="7">
        <v>44348</v>
      </c>
      <c r="D873">
        <v>200231</v>
      </c>
      <c r="E873" s="7">
        <v>44228</v>
      </c>
      <c r="F873" s="13">
        <v>10064767.07</v>
      </c>
      <c r="G873" s="1">
        <v>10064767.07</v>
      </c>
      <c r="H873">
        <v>2.9090000000000001E-2</v>
      </c>
      <c r="I873" s="1">
        <v>24398.67</v>
      </c>
      <c r="J873" s="1">
        <v>1165076.94</v>
      </c>
      <c r="K873" s="1">
        <v>0</v>
      </c>
      <c r="L873" s="1">
        <v>-5995.46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t="s">
        <v>282</v>
      </c>
      <c r="W873" s="11" t="s">
        <v>91</v>
      </c>
      <c r="X873">
        <v>15</v>
      </c>
      <c r="Y873" t="s">
        <v>53</v>
      </c>
      <c r="Z873" t="s">
        <v>92</v>
      </c>
      <c r="AA873" s="1">
        <v>0</v>
      </c>
      <c r="AB873" s="1">
        <v>0</v>
      </c>
      <c r="AC873" t="s">
        <v>225</v>
      </c>
      <c r="AD873" s="1">
        <v>2440.71</v>
      </c>
      <c r="AE873" s="1">
        <v>-52793.26</v>
      </c>
      <c r="AF873" s="1">
        <v>2.9099999999999998E-3</v>
      </c>
      <c r="AG873" s="1">
        <v>10064767.07</v>
      </c>
      <c r="AH873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2440.71</v>
      </c>
      <c r="AO873" s="1">
        <v>24398.670000000002</v>
      </c>
      <c r="AP873" s="8">
        <f t="shared" si="52"/>
        <v>24398.67</v>
      </c>
      <c r="AQ873" s="9">
        <f t="shared" si="53"/>
        <v>2440.71</v>
      </c>
      <c r="AR873" s="3">
        <f t="shared" si="54"/>
        <v>1112283.68</v>
      </c>
      <c r="AS873" s="10">
        <f t="shared" si="55"/>
        <v>26839.379999999997</v>
      </c>
    </row>
    <row r="874" spans="1:45" x14ac:dyDescent="0.25">
      <c r="A874">
        <v>1</v>
      </c>
      <c r="B874" s="7">
        <v>43952</v>
      </c>
      <c r="C874" s="7">
        <v>44348</v>
      </c>
      <c r="D874">
        <v>200231</v>
      </c>
      <c r="E874" s="7">
        <v>44256</v>
      </c>
      <c r="F874" s="13">
        <v>10105297.67</v>
      </c>
      <c r="G874" s="1">
        <v>10105297.67</v>
      </c>
      <c r="H874">
        <v>2.9090000000000001E-2</v>
      </c>
      <c r="I874" s="1">
        <v>24496.93</v>
      </c>
      <c r="J874" s="1">
        <v>1189573.8700000001</v>
      </c>
      <c r="K874" s="1">
        <v>0</v>
      </c>
      <c r="L874" s="1">
        <v>-1181.3399999999999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t="s">
        <v>282</v>
      </c>
      <c r="W874" s="11" t="s">
        <v>91</v>
      </c>
      <c r="X874">
        <v>15</v>
      </c>
      <c r="Y874" t="s">
        <v>53</v>
      </c>
      <c r="Z874" t="s">
        <v>92</v>
      </c>
      <c r="AA874" s="1">
        <v>0</v>
      </c>
      <c r="AB874" s="1">
        <v>0</v>
      </c>
      <c r="AC874" t="s">
        <v>225</v>
      </c>
      <c r="AD874" s="1">
        <v>2450.5300000000002</v>
      </c>
      <c r="AE874" s="1">
        <v>-51524.07</v>
      </c>
      <c r="AF874" s="1">
        <v>2.9099999999999998E-3</v>
      </c>
      <c r="AG874" s="1">
        <v>10105297.67</v>
      </c>
      <c r="AH874">
        <v>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2450.5300000000002</v>
      </c>
      <c r="AO874" s="1">
        <v>24496.93</v>
      </c>
      <c r="AP874" s="8">
        <f t="shared" si="52"/>
        <v>24496.93</v>
      </c>
      <c r="AQ874" s="9">
        <f t="shared" si="53"/>
        <v>2450.5300000000002</v>
      </c>
      <c r="AR874" s="3">
        <f t="shared" si="54"/>
        <v>1138049.8</v>
      </c>
      <c r="AS874" s="10">
        <f t="shared" si="55"/>
        <v>26947.46</v>
      </c>
    </row>
    <row r="875" spans="1:45" x14ac:dyDescent="0.25">
      <c r="A875">
        <v>1</v>
      </c>
      <c r="B875" s="7">
        <v>43952</v>
      </c>
      <c r="C875" s="7">
        <v>44348</v>
      </c>
      <c r="D875">
        <v>200231</v>
      </c>
      <c r="E875" s="7">
        <v>44287</v>
      </c>
      <c r="F875" s="13">
        <v>10132039.59</v>
      </c>
      <c r="G875" s="1">
        <v>10132039.59</v>
      </c>
      <c r="H875">
        <v>2.9090000000000001E-2</v>
      </c>
      <c r="I875" s="1">
        <v>24561.75</v>
      </c>
      <c r="J875" s="1">
        <v>1214135.6200000001</v>
      </c>
      <c r="K875" s="1">
        <v>0</v>
      </c>
      <c r="L875" s="1">
        <v>-636.49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t="s">
        <v>282</v>
      </c>
      <c r="W875" s="11" t="s">
        <v>91</v>
      </c>
      <c r="X875">
        <v>15</v>
      </c>
      <c r="Y875" t="s">
        <v>53</v>
      </c>
      <c r="Z875" t="s">
        <v>92</v>
      </c>
      <c r="AA875" s="1">
        <v>0</v>
      </c>
      <c r="AB875" s="1">
        <v>0</v>
      </c>
      <c r="AC875" t="s">
        <v>225</v>
      </c>
      <c r="AD875" s="1">
        <v>2457.02</v>
      </c>
      <c r="AE875" s="1">
        <v>-49703.54</v>
      </c>
      <c r="AF875" s="1">
        <v>2.9099999999999998E-3</v>
      </c>
      <c r="AG875" s="1">
        <v>10132039.59</v>
      </c>
      <c r="AH875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2457.02</v>
      </c>
      <c r="AO875" s="1">
        <v>24561.75</v>
      </c>
      <c r="AP875" s="8">
        <f t="shared" si="52"/>
        <v>24561.75</v>
      </c>
      <c r="AQ875" s="9">
        <f t="shared" si="53"/>
        <v>2457.02</v>
      </c>
      <c r="AR875" s="3">
        <f t="shared" si="54"/>
        <v>1164432.08</v>
      </c>
      <c r="AS875" s="10">
        <f t="shared" si="55"/>
        <v>27018.77</v>
      </c>
    </row>
    <row r="876" spans="1:45" x14ac:dyDescent="0.25">
      <c r="A876">
        <v>1</v>
      </c>
      <c r="B876" s="7">
        <v>43952</v>
      </c>
      <c r="C876" s="7">
        <v>44348</v>
      </c>
      <c r="D876">
        <v>200231</v>
      </c>
      <c r="E876" s="7">
        <v>44317</v>
      </c>
      <c r="F876" s="13">
        <v>10172234.710000001</v>
      </c>
      <c r="G876" s="1">
        <v>10172234.710000001</v>
      </c>
      <c r="H876">
        <v>2.9090000000000001E-2</v>
      </c>
      <c r="I876" s="1">
        <v>24659.19</v>
      </c>
      <c r="J876" s="1">
        <v>1238794.81</v>
      </c>
      <c r="K876" s="1">
        <v>0</v>
      </c>
      <c r="L876" s="1">
        <v>-695.06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t="s">
        <v>282</v>
      </c>
      <c r="W876" s="11" t="s">
        <v>91</v>
      </c>
      <c r="X876">
        <v>15</v>
      </c>
      <c r="Y876" t="s">
        <v>53</v>
      </c>
      <c r="Z876" t="s">
        <v>92</v>
      </c>
      <c r="AA876" s="1">
        <v>0</v>
      </c>
      <c r="AB876" s="1">
        <v>0</v>
      </c>
      <c r="AC876" t="s">
        <v>225</v>
      </c>
      <c r="AD876" s="1">
        <v>2466.77</v>
      </c>
      <c r="AE876" s="1">
        <v>-47931.83</v>
      </c>
      <c r="AF876" s="1">
        <v>2.9099999999999998E-3</v>
      </c>
      <c r="AG876" s="1">
        <v>10172234.710000001</v>
      </c>
      <c r="AH876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2466.77</v>
      </c>
      <c r="AO876" s="1">
        <v>24659.190000000002</v>
      </c>
      <c r="AP876" s="8">
        <f t="shared" si="52"/>
        <v>24659.19</v>
      </c>
      <c r="AQ876" s="9">
        <f t="shared" si="53"/>
        <v>2466.77</v>
      </c>
      <c r="AR876" s="3">
        <f t="shared" si="54"/>
        <v>1190862.98</v>
      </c>
      <c r="AS876" s="10">
        <f t="shared" si="55"/>
        <v>27125.96</v>
      </c>
    </row>
    <row r="877" spans="1:45" x14ac:dyDescent="0.25">
      <c r="A877">
        <v>1</v>
      </c>
      <c r="B877" s="7">
        <v>43952</v>
      </c>
      <c r="C877" s="7">
        <v>44348</v>
      </c>
      <c r="D877">
        <v>200231</v>
      </c>
      <c r="E877" s="7">
        <v>44348</v>
      </c>
      <c r="F877" s="13">
        <v>10186881.27</v>
      </c>
      <c r="G877" s="1">
        <v>10186881.27</v>
      </c>
      <c r="H877">
        <v>2.9090000000000001E-2</v>
      </c>
      <c r="I877" s="1">
        <v>24694.7</v>
      </c>
      <c r="J877" s="1">
        <v>473867.21</v>
      </c>
      <c r="K877" s="1">
        <v>0</v>
      </c>
      <c r="L877" s="1">
        <v>-928.32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-789622.3</v>
      </c>
      <c r="S877" s="1">
        <v>0</v>
      </c>
      <c r="T877" s="1">
        <v>0</v>
      </c>
      <c r="U877" s="1">
        <v>0</v>
      </c>
      <c r="V877" t="s">
        <v>282</v>
      </c>
      <c r="W877" s="11" t="s">
        <v>91</v>
      </c>
      <c r="X877">
        <v>15</v>
      </c>
      <c r="Y877" t="s">
        <v>53</v>
      </c>
      <c r="Z877" t="s">
        <v>92</v>
      </c>
      <c r="AA877" s="1">
        <v>0</v>
      </c>
      <c r="AB877" s="1">
        <v>0</v>
      </c>
      <c r="AC877" t="s">
        <v>225</v>
      </c>
      <c r="AD877" s="1">
        <v>2470.3200000000002</v>
      </c>
      <c r="AE877" s="1">
        <v>-15837.53</v>
      </c>
      <c r="AF877" s="1">
        <v>2.9099999999999998E-3</v>
      </c>
      <c r="AG877" s="1">
        <v>10186881.27</v>
      </c>
      <c r="AH877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2470.3200000000002</v>
      </c>
      <c r="AO877" s="1">
        <v>24694.7</v>
      </c>
      <c r="AP877" s="8">
        <f t="shared" si="52"/>
        <v>24694.7</v>
      </c>
      <c r="AQ877" s="9">
        <f t="shared" si="53"/>
        <v>2470.3200000000002</v>
      </c>
      <c r="AR877" s="3">
        <f t="shared" si="54"/>
        <v>458029.68</v>
      </c>
      <c r="AS877" s="10">
        <f t="shared" si="55"/>
        <v>27165.02</v>
      </c>
    </row>
    <row r="878" spans="1:45" x14ac:dyDescent="0.25">
      <c r="A878">
        <v>1</v>
      </c>
      <c r="B878" s="7">
        <v>43952</v>
      </c>
      <c r="C878" s="7">
        <v>44348</v>
      </c>
      <c r="D878">
        <v>200277</v>
      </c>
      <c r="E878" s="7">
        <v>44197</v>
      </c>
      <c r="F878" s="13">
        <v>278550.40000000002</v>
      </c>
      <c r="G878" s="1">
        <v>278550.40000000002</v>
      </c>
      <c r="H878">
        <v>2.9090000000000001E-2</v>
      </c>
      <c r="I878" s="1">
        <v>675.25</v>
      </c>
      <c r="J878" s="1">
        <v>32926.5</v>
      </c>
      <c r="K878" s="1">
        <v>0</v>
      </c>
      <c r="L878" s="1">
        <v>-21.69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t="s">
        <v>283</v>
      </c>
      <c r="W878" s="11" t="s">
        <v>91</v>
      </c>
      <c r="X878">
        <v>15</v>
      </c>
      <c r="Y878" t="s">
        <v>53</v>
      </c>
      <c r="Z878" t="s">
        <v>92</v>
      </c>
      <c r="AA878" s="1">
        <v>0</v>
      </c>
      <c r="AB878" s="1">
        <v>0</v>
      </c>
      <c r="AC878" t="s">
        <v>225</v>
      </c>
      <c r="AD878" s="1">
        <v>67.55</v>
      </c>
      <c r="AE878" s="1">
        <v>3330.06</v>
      </c>
      <c r="AF878" s="1">
        <v>2.9099999999999998E-3</v>
      </c>
      <c r="AG878" s="1">
        <v>278550.40000000002</v>
      </c>
      <c r="AH878">
        <v>0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67.55</v>
      </c>
      <c r="AO878" s="1">
        <v>675.25</v>
      </c>
      <c r="AP878" s="8">
        <f t="shared" si="52"/>
        <v>675.25</v>
      </c>
      <c r="AQ878" s="9">
        <f t="shared" si="53"/>
        <v>67.55</v>
      </c>
      <c r="AR878" s="3">
        <f t="shared" si="54"/>
        <v>36256.559999999998</v>
      </c>
      <c r="AS878" s="10">
        <f t="shared" si="55"/>
        <v>742.8</v>
      </c>
    </row>
    <row r="879" spans="1:45" x14ac:dyDescent="0.25">
      <c r="A879">
        <v>1</v>
      </c>
      <c r="B879" s="7">
        <v>43952</v>
      </c>
      <c r="C879" s="7">
        <v>44348</v>
      </c>
      <c r="D879">
        <v>200277</v>
      </c>
      <c r="E879" s="7">
        <v>44228</v>
      </c>
      <c r="F879" s="13">
        <v>290210.59999999998</v>
      </c>
      <c r="G879" s="1">
        <v>290210.59999999998</v>
      </c>
      <c r="H879">
        <v>2.9090000000000001E-2</v>
      </c>
      <c r="I879" s="1">
        <v>703.52</v>
      </c>
      <c r="J879" s="1">
        <v>33630.019999999997</v>
      </c>
      <c r="K879" s="1">
        <v>0</v>
      </c>
      <c r="L879" s="1">
        <v>-101.81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t="s">
        <v>283</v>
      </c>
      <c r="W879" s="11" t="s">
        <v>91</v>
      </c>
      <c r="X879">
        <v>15</v>
      </c>
      <c r="Y879" t="s">
        <v>53</v>
      </c>
      <c r="Z879" t="s">
        <v>92</v>
      </c>
      <c r="AA879" s="1">
        <v>0</v>
      </c>
      <c r="AB879" s="1">
        <v>0</v>
      </c>
      <c r="AC879" t="s">
        <v>225</v>
      </c>
      <c r="AD879" s="1">
        <v>70.38</v>
      </c>
      <c r="AE879" s="1">
        <v>3298.63</v>
      </c>
      <c r="AF879" s="1">
        <v>2.9099999999999998E-3</v>
      </c>
      <c r="AG879" s="1">
        <v>290210.59999999998</v>
      </c>
      <c r="AH879">
        <v>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70.38</v>
      </c>
      <c r="AO879" s="1">
        <v>703.52</v>
      </c>
      <c r="AP879" s="8">
        <f t="shared" si="52"/>
        <v>703.52</v>
      </c>
      <c r="AQ879" s="9">
        <f t="shared" si="53"/>
        <v>70.38</v>
      </c>
      <c r="AR879" s="3">
        <f t="shared" si="54"/>
        <v>36928.649999999994</v>
      </c>
      <c r="AS879" s="10">
        <f t="shared" si="55"/>
        <v>773.9</v>
      </c>
    </row>
    <row r="880" spans="1:45" x14ac:dyDescent="0.25">
      <c r="A880">
        <v>1</v>
      </c>
      <c r="B880" s="7">
        <v>43952</v>
      </c>
      <c r="C880" s="7">
        <v>44348</v>
      </c>
      <c r="D880">
        <v>200277</v>
      </c>
      <c r="E880" s="7">
        <v>44256</v>
      </c>
      <c r="F880" s="13">
        <v>302884.61</v>
      </c>
      <c r="G880" s="1">
        <v>302884.61</v>
      </c>
      <c r="H880">
        <v>2.9090000000000001E-2</v>
      </c>
      <c r="I880" s="1">
        <v>734.24</v>
      </c>
      <c r="J880" s="1">
        <v>34364.26</v>
      </c>
      <c r="K880" s="1">
        <v>0</v>
      </c>
      <c r="L880" s="1">
        <v>-29.84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t="s">
        <v>283</v>
      </c>
      <c r="W880" s="11" t="s">
        <v>91</v>
      </c>
      <c r="X880">
        <v>15</v>
      </c>
      <c r="Y880" t="s">
        <v>53</v>
      </c>
      <c r="Z880" t="s">
        <v>92</v>
      </c>
      <c r="AA880" s="1">
        <v>0</v>
      </c>
      <c r="AB880" s="1">
        <v>0</v>
      </c>
      <c r="AC880" t="s">
        <v>225</v>
      </c>
      <c r="AD880" s="1">
        <v>73.45</v>
      </c>
      <c r="AE880" s="1">
        <v>3342.24</v>
      </c>
      <c r="AF880" s="1">
        <v>2.9099999999999998E-3</v>
      </c>
      <c r="AG880" s="1">
        <v>302884.61</v>
      </c>
      <c r="AH880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73.45</v>
      </c>
      <c r="AO880" s="1">
        <v>734.24</v>
      </c>
      <c r="AP880" s="8">
        <f t="shared" si="52"/>
        <v>734.24</v>
      </c>
      <c r="AQ880" s="9">
        <f t="shared" si="53"/>
        <v>73.45</v>
      </c>
      <c r="AR880" s="3">
        <f t="shared" si="54"/>
        <v>37706.5</v>
      </c>
      <c r="AS880" s="10">
        <f t="shared" si="55"/>
        <v>807.69</v>
      </c>
    </row>
    <row r="881" spans="1:45" x14ac:dyDescent="0.25">
      <c r="A881">
        <v>1</v>
      </c>
      <c r="B881" s="7">
        <v>43952</v>
      </c>
      <c r="C881" s="7">
        <v>44348</v>
      </c>
      <c r="D881">
        <v>200277</v>
      </c>
      <c r="E881" s="7">
        <v>44287</v>
      </c>
      <c r="F881" s="13">
        <v>306597.61</v>
      </c>
      <c r="G881" s="1">
        <v>306597.61</v>
      </c>
      <c r="H881">
        <v>2.9090000000000001E-2</v>
      </c>
      <c r="I881" s="1">
        <v>743.24</v>
      </c>
      <c r="J881" s="1">
        <v>35107.5</v>
      </c>
      <c r="K881" s="1">
        <v>0</v>
      </c>
      <c r="L881" s="1">
        <v>-116.68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t="s">
        <v>283</v>
      </c>
      <c r="W881" s="11" t="s">
        <v>91</v>
      </c>
      <c r="X881">
        <v>15</v>
      </c>
      <c r="Y881" t="s">
        <v>53</v>
      </c>
      <c r="Z881" t="s">
        <v>92</v>
      </c>
      <c r="AA881" s="1">
        <v>0</v>
      </c>
      <c r="AB881" s="1">
        <v>0</v>
      </c>
      <c r="AC881" t="s">
        <v>225</v>
      </c>
      <c r="AD881" s="1">
        <v>74.349999999999994</v>
      </c>
      <c r="AE881" s="1">
        <v>3299.91</v>
      </c>
      <c r="AF881" s="1">
        <v>2.9099999999999998E-3</v>
      </c>
      <c r="AG881" s="1">
        <v>306597.61</v>
      </c>
      <c r="AH88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74.350000000000009</v>
      </c>
      <c r="AO881" s="1">
        <v>743.24</v>
      </c>
      <c r="AP881" s="8">
        <f t="shared" si="52"/>
        <v>743.24</v>
      </c>
      <c r="AQ881" s="9">
        <f t="shared" si="53"/>
        <v>74.349999999999994</v>
      </c>
      <c r="AR881" s="3">
        <f t="shared" si="54"/>
        <v>38407.410000000003</v>
      </c>
      <c r="AS881" s="10">
        <f t="shared" si="55"/>
        <v>817.59</v>
      </c>
    </row>
    <row r="882" spans="1:45" x14ac:dyDescent="0.25">
      <c r="A882">
        <v>1</v>
      </c>
      <c r="B882" s="7">
        <v>43952</v>
      </c>
      <c r="C882" s="7">
        <v>44348</v>
      </c>
      <c r="D882">
        <v>200277</v>
      </c>
      <c r="E882" s="7">
        <v>44317</v>
      </c>
      <c r="F882" s="13">
        <v>321121.65000000002</v>
      </c>
      <c r="G882" s="1">
        <v>321121.65000000002</v>
      </c>
      <c r="H882">
        <v>2.9090000000000001E-2</v>
      </c>
      <c r="I882" s="1">
        <v>778.45</v>
      </c>
      <c r="J882" s="1">
        <v>35885.949999999997</v>
      </c>
      <c r="K882" s="1">
        <v>0</v>
      </c>
      <c r="L882" s="1">
        <v>-264.99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t="s">
        <v>283</v>
      </c>
      <c r="W882" s="11" t="s">
        <v>91</v>
      </c>
      <c r="X882">
        <v>15</v>
      </c>
      <c r="Y882" t="s">
        <v>53</v>
      </c>
      <c r="Z882" t="s">
        <v>92</v>
      </c>
      <c r="AA882" s="1">
        <v>0</v>
      </c>
      <c r="AB882" s="1">
        <v>0</v>
      </c>
      <c r="AC882" t="s">
        <v>225</v>
      </c>
      <c r="AD882" s="1">
        <v>77.87</v>
      </c>
      <c r="AE882" s="1">
        <v>3112.79</v>
      </c>
      <c r="AF882" s="1">
        <v>2.9099999999999998E-3</v>
      </c>
      <c r="AG882" s="1">
        <v>321121.65000000002</v>
      </c>
      <c r="AH882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77.87</v>
      </c>
      <c r="AO882" s="1">
        <v>778.45</v>
      </c>
      <c r="AP882" s="8">
        <f t="shared" si="52"/>
        <v>778.45</v>
      </c>
      <c r="AQ882" s="9">
        <f t="shared" si="53"/>
        <v>77.87</v>
      </c>
      <c r="AR882" s="3">
        <f t="shared" si="54"/>
        <v>38998.74</v>
      </c>
      <c r="AS882" s="10">
        <f t="shared" si="55"/>
        <v>856.32</v>
      </c>
    </row>
    <row r="883" spans="1:45" x14ac:dyDescent="0.25">
      <c r="A883">
        <v>1</v>
      </c>
      <c r="B883" s="7">
        <v>43952</v>
      </c>
      <c r="C883" s="7">
        <v>44348</v>
      </c>
      <c r="D883">
        <v>200277</v>
      </c>
      <c r="E883" s="7">
        <v>44348</v>
      </c>
      <c r="F883" s="13">
        <v>360324.85</v>
      </c>
      <c r="G883" s="1">
        <v>360324.85</v>
      </c>
      <c r="H883">
        <v>2.9090000000000001E-2</v>
      </c>
      <c r="I883" s="1">
        <v>873.49</v>
      </c>
      <c r="J883" s="1">
        <v>39033.82</v>
      </c>
      <c r="K883" s="1">
        <v>0</v>
      </c>
      <c r="L883" s="1">
        <v>-365.5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2274.38</v>
      </c>
      <c r="T883" s="1">
        <v>0</v>
      </c>
      <c r="U883" s="1">
        <v>0</v>
      </c>
      <c r="V883" t="s">
        <v>283</v>
      </c>
      <c r="W883" s="11" t="s">
        <v>91</v>
      </c>
      <c r="X883">
        <v>15</v>
      </c>
      <c r="Y883" t="s">
        <v>53</v>
      </c>
      <c r="Z883" t="s">
        <v>92</v>
      </c>
      <c r="AA883" s="1">
        <v>0</v>
      </c>
      <c r="AB883" s="1">
        <v>0</v>
      </c>
      <c r="AC883" t="s">
        <v>225</v>
      </c>
      <c r="AD883" s="1">
        <v>87.38</v>
      </c>
      <c r="AE883" s="1">
        <v>2746.66</v>
      </c>
      <c r="AF883" s="1">
        <v>2.9099999999999998E-3</v>
      </c>
      <c r="AG883" s="1">
        <v>360324.85</v>
      </c>
      <c r="AH883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87.38</v>
      </c>
      <c r="AO883" s="1">
        <v>873.49</v>
      </c>
      <c r="AP883" s="8">
        <f t="shared" si="52"/>
        <v>873.49</v>
      </c>
      <c r="AQ883" s="9">
        <f t="shared" si="53"/>
        <v>87.38</v>
      </c>
      <c r="AR883" s="3">
        <f t="shared" si="54"/>
        <v>41780.479999999996</v>
      </c>
      <c r="AS883" s="10">
        <f t="shared" si="55"/>
        <v>960.87</v>
      </c>
    </row>
    <row r="884" spans="1:45" x14ac:dyDescent="0.25">
      <c r="A884">
        <v>1</v>
      </c>
      <c r="B884" s="7">
        <v>43952</v>
      </c>
      <c r="C884" s="7">
        <v>44348</v>
      </c>
      <c r="D884">
        <v>200323</v>
      </c>
      <c r="E884" s="7">
        <v>44197</v>
      </c>
      <c r="F884" s="13">
        <v>501448.26</v>
      </c>
      <c r="G884" s="1">
        <v>501448.26</v>
      </c>
      <c r="H884">
        <v>2.9090000000000001E-2</v>
      </c>
      <c r="I884" s="1">
        <v>1215.5899999999999</v>
      </c>
      <c r="J884" s="1">
        <v>1590594.28</v>
      </c>
      <c r="K884" s="1">
        <v>0</v>
      </c>
      <c r="L884" s="1">
        <v>-3700.4</v>
      </c>
      <c r="M884" s="1">
        <v>-1215.5899999999999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t="s">
        <v>284</v>
      </c>
      <c r="W884" s="11" t="s">
        <v>91</v>
      </c>
      <c r="X884">
        <v>15</v>
      </c>
      <c r="Y884" t="s">
        <v>53</v>
      </c>
      <c r="Z884" t="s">
        <v>92</v>
      </c>
      <c r="AA884" s="1">
        <v>0</v>
      </c>
      <c r="AB884" s="1">
        <v>0</v>
      </c>
      <c r="AC884" t="s">
        <v>225</v>
      </c>
      <c r="AD884" s="1">
        <v>121.6</v>
      </c>
      <c r="AE884" s="1">
        <v>-137231.67999999999</v>
      </c>
      <c r="AF884" s="1">
        <v>2.9099999999999998E-3</v>
      </c>
      <c r="AG884" s="1">
        <v>501448.26</v>
      </c>
      <c r="AH884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121.60000000000001</v>
      </c>
      <c r="AO884" s="1">
        <v>0</v>
      </c>
      <c r="AP884" s="8">
        <f t="shared" si="52"/>
        <v>0</v>
      </c>
      <c r="AQ884" s="9">
        <f t="shared" si="53"/>
        <v>121.6</v>
      </c>
      <c r="AR884" s="3">
        <f t="shared" si="54"/>
        <v>1453362.6</v>
      </c>
      <c r="AS884" s="10">
        <f t="shared" si="55"/>
        <v>121.6</v>
      </c>
    </row>
    <row r="885" spans="1:45" x14ac:dyDescent="0.25">
      <c r="A885">
        <v>1</v>
      </c>
      <c r="B885" s="7">
        <v>43952</v>
      </c>
      <c r="C885" s="7">
        <v>44348</v>
      </c>
      <c r="D885">
        <v>200323</v>
      </c>
      <c r="E885" s="7">
        <v>44228</v>
      </c>
      <c r="F885" s="13">
        <v>560458.06999999995</v>
      </c>
      <c r="G885" s="1">
        <v>560458.06999999995</v>
      </c>
      <c r="H885">
        <v>2.9090000000000001E-2</v>
      </c>
      <c r="I885" s="1">
        <v>1358.64</v>
      </c>
      <c r="J885" s="1">
        <v>1590594.28</v>
      </c>
      <c r="K885" s="1">
        <v>0</v>
      </c>
      <c r="L885" s="1">
        <v>-10243.61</v>
      </c>
      <c r="M885" s="1">
        <v>-1358.64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t="s">
        <v>284</v>
      </c>
      <c r="W885" s="11" t="s">
        <v>91</v>
      </c>
      <c r="X885">
        <v>15</v>
      </c>
      <c r="Y885" t="s">
        <v>53</v>
      </c>
      <c r="Z885" t="s">
        <v>92</v>
      </c>
      <c r="AA885" s="1">
        <v>0</v>
      </c>
      <c r="AB885" s="1">
        <v>0</v>
      </c>
      <c r="AC885" t="s">
        <v>225</v>
      </c>
      <c r="AD885" s="1">
        <v>135.91</v>
      </c>
      <c r="AE885" s="1">
        <v>-147339.38</v>
      </c>
      <c r="AF885" s="1">
        <v>2.9099999999999998E-3</v>
      </c>
      <c r="AG885" s="1">
        <v>560458.06999999995</v>
      </c>
      <c r="AH885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135.91</v>
      </c>
      <c r="AO885" s="1">
        <v>0</v>
      </c>
      <c r="AP885" s="8">
        <f t="shared" si="52"/>
        <v>0</v>
      </c>
      <c r="AQ885" s="9">
        <f t="shared" si="53"/>
        <v>135.91</v>
      </c>
      <c r="AR885" s="3">
        <f t="shared" si="54"/>
        <v>1443254.9</v>
      </c>
      <c r="AS885" s="10">
        <f t="shared" si="55"/>
        <v>135.91</v>
      </c>
    </row>
    <row r="886" spans="1:45" x14ac:dyDescent="0.25">
      <c r="A886">
        <v>1</v>
      </c>
      <c r="B886" s="7">
        <v>43952</v>
      </c>
      <c r="C886" s="7">
        <v>44348</v>
      </c>
      <c r="D886">
        <v>200323</v>
      </c>
      <c r="E886" s="7">
        <v>44256</v>
      </c>
      <c r="F886" s="13">
        <v>645872.96</v>
      </c>
      <c r="G886" s="1">
        <v>645872.96</v>
      </c>
      <c r="H886">
        <v>2.9090000000000001E-2</v>
      </c>
      <c r="I886" s="1">
        <v>1565.7</v>
      </c>
      <c r="J886" s="1">
        <v>1594734.21</v>
      </c>
      <c r="K886" s="1">
        <v>4139.93</v>
      </c>
      <c r="L886" s="1">
        <v>-4010.17</v>
      </c>
      <c r="M886" s="1">
        <v>-1565.7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t="s">
        <v>284</v>
      </c>
      <c r="W886" s="11" t="s">
        <v>91</v>
      </c>
      <c r="X886">
        <v>15</v>
      </c>
      <c r="Y886" t="s">
        <v>53</v>
      </c>
      <c r="Z886" t="s">
        <v>92</v>
      </c>
      <c r="AA886" s="1">
        <v>0</v>
      </c>
      <c r="AB886" s="1">
        <v>0</v>
      </c>
      <c r="AC886" t="s">
        <v>225</v>
      </c>
      <c r="AD886" s="1">
        <v>156.62</v>
      </c>
      <c r="AE886" s="1">
        <v>-151192.93</v>
      </c>
      <c r="AF886" s="1">
        <v>2.9099999999999998E-3</v>
      </c>
      <c r="AG886" s="1">
        <v>645872.96</v>
      </c>
      <c r="AH886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156.62</v>
      </c>
      <c r="AO886" s="1">
        <v>4139.93</v>
      </c>
      <c r="AP886" s="8">
        <f t="shared" si="52"/>
        <v>4139.93</v>
      </c>
      <c r="AQ886" s="9">
        <f t="shared" si="53"/>
        <v>156.62</v>
      </c>
      <c r="AR886" s="3">
        <f t="shared" si="54"/>
        <v>1443541.28</v>
      </c>
      <c r="AS886" s="10">
        <f t="shared" si="55"/>
        <v>4296.55</v>
      </c>
    </row>
    <row r="887" spans="1:45" x14ac:dyDescent="0.25">
      <c r="A887">
        <v>1</v>
      </c>
      <c r="B887" s="7">
        <v>43952</v>
      </c>
      <c r="C887" s="7">
        <v>44348</v>
      </c>
      <c r="D887">
        <v>200323</v>
      </c>
      <c r="E887" s="7">
        <v>44287</v>
      </c>
      <c r="F887" s="13">
        <v>714595.86</v>
      </c>
      <c r="G887" s="1">
        <v>714595.86</v>
      </c>
      <c r="H887">
        <v>2.9090000000000001E-2</v>
      </c>
      <c r="I887" s="1">
        <v>1732.3</v>
      </c>
      <c r="J887" s="1">
        <v>1596466.51</v>
      </c>
      <c r="K887" s="1">
        <v>1732.3</v>
      </c>
      <c r="L887" s="1">
        <v>-12530.15</v>
      </c>
      <c r="M887" s="1">
        <v>-1732.3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t="s">
        <v>284</v>
      </c>
      <c r="W887" s="11" t="s">
        <v>91</v>
      </c>
      <c r="X887">
        <v>15</v>
      </c>
      <c r="Y887" t="s">
        <v>53</v>
      </c>
      <c r="Z887" t="s">
        <v>92</v>
      </c>
      <c r="AA887" s="1">
        <v>0</v>
      </c>
      <c r="AB887" s="1">
        <v>0</v>
      </c>
      <c r="AC887" t="s">
        <v>225</v>
      </c>
      <c r="AD887" s="1">
        <v>173.29</v>
      </c>
      <c r="AE887" s="1">
        <v>-163549.79</v>
      </c>
      <c r="AF887" s="1">
        <v>2.9099999999999998E-3</v>
      </c>
      <c r="AG887" s="1">
        <v>714595.86</v>
      </c>
      <c r="AH887">
        <v>0</v>
      </c>
      <c r="AI887" s="1">
        <v>0</v>
      </c>
      <c r="AJ887" s="1">
        <v>0</v>
      </c>
      <c r="AK887" s="1">
        <v>0</v>
      </c>
      <c r="AL887" s="1">
        <v>0</v>
      </c>
      <c r="AM887" s="1">
        <v>0</v>
      </c>
      <c r="AN887" s="1">
        <v>173.29</v>
      </c>
      <c r="AO887" s="1">
        <v>1732.3</v>
      </c>
      <c r="AP887" s="8">
        <f t="shared" si="52"/>
        <v>1732.3</v>
      </c>
      <c r="AQ887" s="9">
        <f t="shared" si="53"/>
        <v>173.29</v>
      </c>
      <c r="AR887" s="3">
        <f t="shared" si="54"/>
        <v>1432916.72</v>
      </c>
      <c r="AS887" s="10">
        <f t="shared" si="55"/>
        <v>1905.59</v>
      </c>
    </row>
    <row r="888" spans="1:45" x14ac:dyDescent="0.25">
      <c r="A888">
        <v>1</v>
      </c>
      <c r="B888" s="7">
        <v>43952</v>
      </c>
      <c r="C888" s="7">
        <v>44348</v>
      </c>
      <c r="D888">
        <v>200323</v>
      </c>
      <c r="E888" s="7">
        <v>44317</v>
      </c>
      <c r="F888" s="13">
        <v>901588.78</v>
      </c>
      <c r="G888" s="1">
        <v>901588.78</v>
      </c>
      <c r="H888">
        <v>2.9090000000000001E-2</v>
      </c>
      <c r="I888" s="1">
        <v>2185.6</v>
      </c>
      <c r="J888" s="1">
        <v>1598652.11</v>
      </c>
      <c r="K888" s="1">
        <v>2185.6</v>
      </c>
      <c r="L888" s="1">
        <v>7153.16</v>
      </c>
      <c r="M888" s="1">
        <v>-2185.6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t="s">
        <v>284</v>
      </c>
      <c r="W888" s="11" t="s">
        <v>91</v>
      </c>
      <c r="X888">
        <v>15</v>
      </c>
      <c r="Y888" t="s">
        <v>53</v>
      </c>
      <c r="Z888" t="s">
        <v>92</v>
      </c>
      <c r="AA888" s="1">
        <v>0</v>
      </c>
      <c r="AB888" s="1">
        <v>0</v>
      </c>
      <c r="AC888" t="s">
        <v>225</v>
      </c>
      <c r="AD888" s="1">
        <v>218.64</v>
      </c>
      <c r="AE888" s="1">
        <v>-156177.99</v>
      </c>
      <c r="AF888" s="1">
        <v>2.9099999999999998E-3</v>
      </c>
      <c r="AG888" s="1">
        <v>901588.78</v>
      </c>
      <c r="AH888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218.64000000000001</v>
      </c>
      <c r="AO888" s="1">
        <v>2185.6</v>
      </c>
      <c r="AP888" s="8">
        <f t="shared" si="52"/>
        <v>2185.6</v>
      </c>
      <c r="AQ888" s="9">
        <f t="shared" si="53"/>
        <v>218.64</v>
      </c>
      <c r="AR888" s="3">
        <f t="shared" si="54"/>
        <v>1442474.12</v>
      </c>
      <c r="AS888" s="10">
        <f t="shared" si="55"/>
        <v>2404.2399999999998</v>
      </c>
    </row>
    <row r="889" spans="1:45" x14ac:dyDescent="0.25">
      <c r="A889">
        <v>1</v>
      </c>
      <c r="B889" s="7">
        <v>43952</v>
      </c>
      <c r="C889" s="7">
        <v>44348</v>
      </c>
      <c r="D889">
        <v>200323</v>
      </c>
      <c r="E889" s="7">
        <v>44348</v>
      </c>
      <c r="F889" s="13">
        <v>807661.69</v>
      </c>
      <c r="G889" s="1">
        <v>807661.69</v>
      </c>
      <c r="H889">
        <v>2.9090000000000001E-2</v>
      </c>
      <c r="I889" s="1">
        <v>1957.91</v>
      </c>
      <c r="J889" s="1">
        <v>2387957.94</v>
      </c>
      <c r="K889" s="1">
        <v>0</v>
      </c>
      <c r="L889" s="1">
        <v>-5222.7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787347.92</v>
      </c>
      <c r="T889" s="1">
        <v>0</v>
      </c>
      <c r="U889" s="1">
        <v>0</v>
      </c>
      <c r="V889" t="s">
        <v>284</v>
      </c>
      <c r="W889" s="11" t="s">
        <v>91</v>
      </c>
      <c r="X889">
        <v>15</v>
      </c>
      <c r="Y889" t="s">
        <v>53</v>
      </c>
      <c r="Z889" t="s">
        <v>92</v>
      </c>
      <c r="AA889" s="1">
        <v>0</v>
      </c>
      <c r="AB889" s="1">
        <v>0</v>
      </c>
      <c r="AC889" t="s">
        <v>225</v>
      </c>
      <c r="AD889" s="1">
        <v>195.86</v>
      </c>
      <c r="AE889" s="1">
        <v>-191669.12</v>
      </c>
      <c r="AF889" s="1">
        <v>2.9099999999999998E-3</v>
      </c>
      <c r="AG889" s="1">
        <v>807661.69</v>
      </c>
      <c r="AH889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195.86</v>
      </c>
      <c r="AO889" s="1">
        <v>1957.91</v>
      </c>
      <c r="AP889" s="8">
        <f t="shared" si="52"/>
        <v>1957.91</v>
      </c>
      <c r="AQ889" s="9">
        <f t="shared" si="53"/>
        <v>195.86</v>
      </c>
      <c r="AR889" s="3">
        <f t="shared" si="54"/>
        <v>2196288.8199999998</v>
      </c>
      <c r="AS889" s="10">
        <f t="shared" si="55"/>
        <v>2153.77</v>
      </c>
    </row>
    <row r="890" spans="1:45" x14ac:dyDescent="0.25">
      <c r="A890">
        <v>1</v>
      </c>
      <c r="B890" s="7">
        <v>43952</v>
      </c>
      <c r="C890" s="7">
        <v>44348</v>
      </c>
      <c r="D890">
        <v>159</v>
      </c>
      <c r="E890" s="7">
        <v>44197</v>
      </c>
      <c r="F890" s="13">
        <v>0</v>
      </c>
      <c r="G890" s="1">
        <v>0</v>
      </c>
      <c r="H890">
        <v>3.3000000000000002E-2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t="s">
        <v>285</v>
      </c>
      <c r="W890" s="11" t="s">
        <v>96</v>
      </c>
      <c r="X890">
        <v>15</v>
      </c>
      <c r="Y890" t="s">
        <v>53</v>
      </c>
      <c r="Z890" t="s">
        <v>97</v>
      </c>
      <c r="AA890" s="1">
        <v>0</v>
      </c>
      <c r="AB890" s="1">
        <v>0</v>
      </c>
      <c r="AC890" t="s">
        <v>225</v>
      </c>
      <c r="AD890" s="1">
        <v>0</v>
      </c>
      <c r="AE890" s="1">
        <v>0</v>
      </c>
      <c r="AF890" s="1">
        <v>0</v>
      </c>
      <c r="AG890" s="1">
        <v>0</v>
      </c>
      <c r="AH890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8">
        <f t="shared" si="52"/>
        <v>0</v>
      </c>
      <c r="AQ890" s="9">
        <f t="shared" si="53"/>
        <v>0</v>
      </c>
      <c r="AR890" s="3">
        <f t="shared" si="54"/>
        <v>0</v>
      </c>
      <c r="AS890" s="10">
        <f t="shared" si="55"/>
        <v>0</v>
      </c>
    </row>
    <row r="891" spans="1:45" x14ac:dyDescent="0.25">
      <c r="A891">
        <v>1</v>
      </c>
      <c r="B891" s="7">
        <v>43952</v>
      </c>
      <c r="C891" s="7">
        <v>44348</v>
      </c>
      <c r="D891">
        <v>159</v>
      </c>
      <c r="E891" s="7">
        <v>44228</v>
      </c>
      <c r="F891" s="13">
        <v>0</v>
      </c>
      <c r="G891" s="1">
        <v>0</v>
      </c>
      <c r="H891">
        <v>3.3000000000000002E-2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t="s">
        <v>285</v>
      </c>
      <c r="W891" s="11" t="s">
        <v>96</v>
      </c>
      <c r="X891">
        <v>15</v>
      </c>
      <c r="Y891" t="s">
        <v>53</v>
      </c>
      <c r="Z891" t="s">
        <v>97</v>
      </c>
      <c r="AA891" s="1">
        <v>0</v>
      </c>
      <c r="AB891" s="1">
        <v>0</v>
      </c>
      <c r="AC891" t="s">
        <v>225</v>
      </c>
      <c r="AD891" s="1">
        <v>0</v>
      </c>
      <c r="AE891" s="1">
        <v>0</v>
      </c>
      <c r="AF891" s="1">
        <v>0</v>
      </c>
      <c r="AG891" s="1">
        <v>0</v>
      </c>
      <c r="AH891">
        <v>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8">
        <f t="shared" si="52"/>
        <v>0</v>
      </c>
      <c r="AQ891" s="9">
        <f t="shared" si="53"/>
        <v>0</v>
      </c>
      <c r="AR891" s="3">
        <f t="shared" si="54"/>
        <v>0</v>
      </c>
      <c r="AS891" s="10">
        <f t="shared" si="55"/>
        <v>0</v>
      </c>
    </row>
    <row r="892" spans="1:45" x14ac:dyDescent="0.25">
      <c r="A892">
        <v>1</v>
      </c>
      <c r="B892" s="7">
        <v>43952</v>
      </c>
      <c r="C892" s="7">
        <v>44348</v>
      </c>
      <c r="D892">
        <v>159</v>
      </c>
      <c r="E892" s="7">
        <v>44256</v>
      </c>
      <c r="F892" s="13">
        <v>0</v>
      </c>
      <c r="G892" s="1">
        <v>0</v>
      </c>
      <c r="H892">
        <v>3.3000000000000002E-2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t="s">
        <v>285</v>
      </c>
      <c r="W892" s="11" t="s">
        <v>96</v>
      </c>
      <c r="X892">
        <v>15</v>
      </c>
      <c r="Y892" t="s">
        <v>53</v>
      </c>
      <c r="Z892" t="s">
        <v>97</v>
      </c>
      <c r="AA892" s="1">
        <v>0</v>
      </c>
      <c r="AB892" s="1">
        <v>0</v>
      </c>
      <c r="AC892" t="s">
        <v>225</v>
      </c>
      <c r="AD892" s="1">
        <v>0</v>
      </c>
      <c r="AE892" s="1">
        <v>0</v>
      </c>
      <c r="AF892" s="1">
        <v>0</v>
      </c>
      <c r="AG892" s="1">
        <v>0</v>
      </c>
      <c r="AH892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8">
        <f t="shared" si="52"/>
        <v>0</v>
      </c>
      <c r="AQ892" s="9">
        <f t="shared" si="53"/>
        <v>0</v>
      </c>
      <c r="AR892" s="3">
        <f t="shared" si="54"/>
        <v>0</v>
      </c>
      <c r="AS892" s="10">
        <f t="shared" si="55"/>
        <v>0</v>
      </c>
    </row>
    <row r="893" spans="1:45" x14ac:dyDescent="0.25">
      <c r="A893">
        <v>1</v>
      </c>
      <c r="B893" s="7">
        <v>43952</v>
      </c>
      <c r="C893" s="7">
        <v>44348</v>
      </c>
      <c r="D893">
        <v>159</v>
      </c>
      <c r="E893" s="7">
        <v>44287</v>
      </c>
      <c r="F893" s="13">
        <v>0</v>
      </c>
      <c r="G893" s="1">
        <v>0</v>
      </c>
      <c r="H893">
        <v>3.3000000000000002E-2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t="s">
        <v>285</v>
      </c>
      <c r="W893" s="11" t="s">
        <v>96</v>
      </c>
      <c r="X893">
        <v>15</v>
      </c>
      <c r="Y893" t="s">
        <v>53</v>
      </c>
      <c r="Z893" t="s">
        <v>97</v>
      </c>
      <c r="AA893" s="1">
        <v>0</v>
      </c>
      <c r="AB893" s="1">
        <v>0</v>
      </c>
      <c r="AC893" t="s">
        <v>225</v>
      </c>
      <c r="AD893" s="1">
        <v>0</v>
      </c>
      <c r="AE893" s="1">
        <v>0</v>
      </c>
      <c r="AF893" s="1">
        <v>0</v>
      </c>
      <c r="AG893" s="1">
        <v>0</v>
      </c>
      <c r="AH893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8">
        <f t="shared" si="52"/>
        <v>0</v>
      </c>
      <c r="AQ893" s="9">
        <f t="shared" si="53"/>
        <v>0</v>
      </c>
      <c r="AR893" s="3">
        <f t="shared" si="54"/>
        <v>0</v>
      </c>
      <c r="AS893" s="10">
        <f t="shared" si="55"/>
        <v>0</v>
      </c>
    </row>
    <row r="894" spans="1:45" x14ac:dyDescent="0.25">
      <c r="A894">
        <v>1</v>
      </c>
      <c r="B894" s="7">
        <v>43952</v>
      </c>
      <c r="C894" s="7">
        <v>44348</v>
      </c>
      <c r="D894">
        <v>159</v>
      </c>
      <c r="E894" s="7">
        <v>44317</v>
      </c>
      <c r="F894" s="13">
        <v>0</v>
      </c>
      <c r="G894" s="1">
        <v>0</v>
      </c>
      <c r="H894">
        <v>3.3000000000000002E-2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t="s">
        <v>285</v>
      </c>
      <c r="W894" s="11" t="s">
        <v>96</v>
      </c>
      <c r="X894">
        <v>15</v>
      </c>
      <c r="Y894" t="s">
        <v>53</v>
      </c>
      <c r="Z894" t="s">
        <v>97</v>
      </c>
      <c r="AA894" s="1">
        <v>0</v>
      </c>
      <c r="AB894" s="1">
        <v>0</v>
      </c>
      <c r="AC894" t="s">
        <v>225</v>
      </c>
      <c r="AD894" s="1">
        <v>0</v>
      </c>
      <c r="AE894" s="1">
        <v>0</v>
      </c>
      <c r="AF894" s="1">
        <v>0</v>
      </c>
      <c r="AG894" s="1">
        <v>0</v>
      </c>
      <c r="AH894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8">
        <f t="shared" si="52"/>
        <v>0</v>
      </c>
      <c r="AQ894" s="9">
        <f t="shared" si="53"/>
        <v>0</v>
      </c>
      <c r="AR894" s="3">
        <f t="shared" si="54"/>
        <v>0</v>
      </c>
      <c r="AS894" s="10">
        <f t="shared" si="55"/>
        <v>0</v>
      </c>
    </row>
    <row r="895" spans="1:45" x14ac:dyDescent="0.25">
      <c r="A895">
        <v>1</v>
      </c>
      <c r="B895" s="7">
        <v>43952</v>
      </c>
      <c r="C895" s="7">
        <v>44348</v>
      </c>
      <c r="D895">
        <v>159</v>
      </c>
      <c r="E895" s="7">
        <v>44348</v>
      </c>
      <c r="F895" s="13">
        <v>0</v>
      </c>
      <c r="G895" s="1">
        <v>0</v>
      </c>
      <c r="H895">
        <v>3.3000000000000002E-2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t="s">
        <v>285</v>
      </c>
      <c r="W895" s="11" t="s">
        <v>96</v>
      </c>
      <c r="X895">
        <v>15</v>
      </c>
      <c r="Y895" t="s">
        <v>53</v>
      </c>
      <c r="Z895" t="s">
        <v>97</v>
      </c>
      <c r="AA895" s="1">
        <v>0</v>
      </c>
      <c r="AB895" s="1">
        <v>0</v>
      </c>
      <c r="AC895" t="s">
        <v>225</v>
      </c>
      <c r="AD895" s="1">
        <v>0</v>
      </c>
      <c r="AE895" s="1">
        <v>0</v>
      </c>
      <c r="AF895" s="1">
        <v>0</v>
      </c>
      <c r="AG895" s="1">
        <v>0</v>
      </c>
      <c r="AH895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8">
        <f t="shared" si="52"/>
        <v>0</v>
      </c>
      <c r="AQ895" s="9">
        <f t="shared" si="53"/>
        <v>0</v>
      </c>
      <c r="AR895" s="3">
        <f t="shared" si="54"/>
        <v>0</v>
      </c>
      <c r="AS895" s="10">
        <f t="shared" si="55"/>
        <v>0</v>
      </c>
    </row>
    <row r="896" spans="1:45" x14ac:dyDescent="0.25">
      <c r="A896">
        <v>1</v>
      </c>
      <c r="B896" s="7">
        <v>43952</v>
      </c>
      <c r="C896" s="7">
        <v>44348</v>
      </c>
      <c r="D896">
        <v>200232</v>
      </c>
      <c r="E896" s="7">
        <v>44197</v>
      </c>
      <c r="F896" s="13">
        <v>3896418.88</v>
      </c>
      <c r="G896" s="1">
        <v>3896418.88</v>
      </c>
      <c r="H896">
        <v>3.3000000000000002E-2</v>
      </c>
      <c r="I896" s="1">
        <v>10715.15</v>
      </c>
      <c r="J896" s="1">
        <v>524456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t="s">
        <v>286</v>
      </c>
      <c r="W896" s="11" t="s">
        <v>96</v>
      </c>
      <c r="X896">
        <v>15</v>
      </c>
      <c r="Y896" t="s">
        <v>53</v>
      </c>
      <c r="Z896" t="s">
        <v>97</v>
      </c>
      <c r="AA896" s="1">
        <v>0</v>
      </c>
      <c r="AB896" s="1">
        <v>0</v>
      </c>
      <c r="AC896" t="s">
        <v>225</v>
      </c>
      <c r="AD896" s="1">
        <v>0</v>
      </c>
      <c r="AE896" s="1">
        <v>0</v>
      </c>
      <c r="AF896" s="1">
        <v>0</v>
      </c>
      <c r="AG896" s="1">
        <v>3896418.88</v>
      </c>
      <c r="AH896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10715.15</v>
      </c>
      <c r="AP896" s="8">
        <f t="shared" si="52"/>
        <v>10715.15</v>
      </c>
      <c r="AQ896" s="9">
        <f t="shared" si="53"/>
        <v>0</v>
      </c>
      <c r="AR896" s="3">
        <f t="shared" si="54"/>
        <v>524456</v>
      </c>
      <c r="AS896" s="10">
        <f t="shared" si="55"/>
        <v>10715.15</v>
      </c>
    </row>
    <row r="897" spans="1:45" x14ac:dyDescent="0.25">
      <c r="A897">
        <v>1</v>
      </c>
      <c r="B897" s="7">
        <v>43952</v>
      </c>
      <c r="C897" s="7">
        <v>44348</v>
      </c>
      <c r="D897">
        <v>200232</v>
      </c>
      <c r="E897" s="7">
        <v>44228</v>
      </c>
      <c r="F897" s="13">
        <v>3936377.52</v>
      </c>
      <c r="G897" s="1">
        <v>3936377.52</v>
      </c>
      <c r="H897">
        <v>3.3000000000000002E-2</v>
      </c>
      <c r="I897" s="1">
        <v>10825.04</v>
      </c>
      <c r="J897" s="1">
        <v>535281.04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t="s">
        <v>286</v>
      </c>
      <c r="W897" s="11" t="s">
        <v>96</v>
      </c>
      <c r="X897">
        <v>15</v>
      </c>
      <c r="Y897" t="s">
        <v>53</v>
      </c>
      <c r="Z897" t="s">
        <v>97</v>
      </c>
      <c r="AA897" s="1">
        <v>0</v>
      </c>
      <c r="AB897" s="1">
        <v>0</v>
      </c>
      <c r="AC897" t="s">
        <v>225</v>
      </c>
      <c r="AD897" s="1">
        <v>0</v>
      </c>
      <c r="AE897" s="1">
        <v>0</v>
      </c>
      <c r="AF897" s="1">
        <v>0</v>
      </c>
      <c r="AG897" s="1">
        <v>3936377.52</v>
      </c>
      <c r="AH897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10825.04</v>
      </c>
      <c r="AP897" s="8">
        <f t="shared" si="52"/>
        <v>10825.04</v>
      </c>
      <c r="AQ897" s="9">
        <f t="shared" si="53"/>
        <v>0</v>
      </c>
      <c r="AR897" s="3">
        <f t="shared" si="54"/>
        <v>535281.04</v>
      </c>
      <c r="AS897" s="10">
        <f t="shared" si="55"/>
        <v>10825.04</v>
      </c>
    </row>
    <row r="898" spans="1:45" x14ac:dyDescent="0.25">
      <c r="A898">
        <v>1</v>
      </c>
      <c r="B898" s="7">
        <v>43952</v>
      </c>
      <c r="C898" s="7">
        <v>44348</v>
      </c>
      <c r="D898">
        <v>200232</v>
      </c>
      <c r="E898" s="7">
        <v>44256</v>
      </c>
      <c r="F898" s="13">
        <v>3936377.52</v>
      </c>
      <c r="G898" s="1">
        <v>3936377.52</v>
      </c>
      <c r="H898">
        <v>3.3000000000000002E-2</v>
      </c>
      <c r="I898" s="1">
        <v>10825.04</v>
      </c>
      <c r="J898" s="1">
        <v>546106.07999999996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t="s">
        <v>286</v>
      </c>
      <c r="W898" s="11" t="s">
        <v>96</v>
      </c>
      <c r="X898">
        <v>15</v>
      </c>
      <c r="Y898" t="s">
        <v>53</v>
      </c>
      <c r="Z898" t="s">
        <v>97</v>
      </c>
      <c r="AA898" s="1">
        <v>0</v>
      </c>
      <c r="AB898" s="1">
        <v>0</v>
      </c>
      <c r="AC898" t="s">
        <v>225</v>
      </c>
      <c r="AD898" s="1">
        <v>0</v>
      </c>
      <c r="AE898" s="1">
        <v>0</v>
      </c>
      <c r="AF898" s="1">
        <v>0</v>
      </c>
      <c r="AG898" s="1">
        <v>3936377.52</v>
      </c>
      <c r="AH898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10825.04</v>
      </c>
      <c r="AP898" s="8">
        <f t="shared" ref="AP898:AP961" si="56">I898+K898+M898+T898</f>
        <v>10825.04</v>
      </c>
      <c r="AQ898" s="9">
        <f t="shared" ref="AQ898:AQ961" si="57">AD898+AL898</f>
        <v>0</v>
      </c>
      <c r="AR898" s="3">
        <f t="shared" ref="AR898:AR961" si="58">AE898+J898</f>
        <v>546106.07999999996</v>
      </c>
      <c r="AS898" s="10">
        <f t="shared" ref="AS898:AS961" si="59">I898+K898+M898+T898+AD898+AL898</f>
        <v>10825.04</v>
      </c>
    </row>
    <row r="899" spans="1:45" x14ac:dyDescent="0.25">
      <c r="A899">
        <v>1</v>
      </c>
      <c r="B899" s="7">
        <v>43952</v>
      </c>
      <c r="C899" s="7">
        <v>44348</v>
      </c>
      <c r="D899">
        <v>200232</v>
      </c>
      <c r="E899" s="7">
        <v>44287</v>
      </c>
      <c r="F899" s="13">
        <v>3936377.52</v>
      </c>
      <c r="G899" s="1">
        <v>3936377.52</v>
      </c>
      <c r="H899">
        <v>3.3000000000000002E-2</v>
      </c>
      <c r="I899" s="1">
        <v>10825.04</v>
      </c>
      <c r="J899" s="1">
        <v>556931.12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t="s">
        <v>286</v>
      </c>
      <c r="W899" s="11" t="s">
        <v>96</v>
      </c>
      <c r="X899">
        <v>15</v>
      </c>
      <c r="Y899" t="s">
        <v>53</v>
      </c>
      <c r="Z899" t="s">
        <v>97</v>
      </c>
      <c r="AA899" s="1">
        <v>0</v>
      </c>
      <c r="AB899" s="1">
        <v>0</v>
      </c>
      <c r="AC899" t="s">
        <v>225</v>
      </c>
      <c r="AD899" s="1">
        <v>0</v>
      </c>
      <c r="AE899" s="1">
        <v>0</v>
      </c>
      <c r="AF899" s="1">
        <v>0</v>
      </c>
      <c r="AG899" s="1">
        <v>3936377.52</v>
      </c>
      <c r="AH899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10825.04</v>
      </c>
      <c r="AP899" s="8">
        <f t="shared" si="56"/>
        <v>10825.04</v>
      </c>
      <c r="AQ899" s="9">
        <f t="shared" si="57"/>
        <v>0</v>
      </c>
      <c r="AR899" s="3">
        <f t="shared" si="58"/>
        <v>556931.12</v>
      </c>
      <c r="AS899" s="10">
        <f t="shared" si="59"/>
        <v>10825.04</v>
      </c>
    </row>
    <row r="900" spans="1:45" x14ac:dyDescent="0.25">
      <c r="A900">
        <v>1</v>
      </c>
      <c r="B900" s="7">
        <v>43952</v>
      </c>
      <c r="C900" s="7">
        <v>44348</v>
      </c>
      <c r="D900">
        <v>200232</v>
      </c>
      <c r="E900" s="7">
        <v>44317</v>
      </c>
      <c r="F900" s="13">
        <v>3936377.52</v>
      </c>
      <c r="G900" s="1">
        <v>3936377.52</v>
      </c>
      <c r="H900">
        <v>3.3000000000000002E-2</v>
      </c>
      <c r="I900" s="1">
        <v>10825.04</v>
      </c>
      <c r="J900" s="1">
        <v>567756.16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t="s">
        <v>286</v>
      </c>
      <c r="W900" s="11" t="s">
        <v>96</v>
      </c>
      <c r="X900">
        <v>15</v>
      </c>
      <c r="Y900" t="s">
        <v>53</v>
      </c>
      <c r="Z900" t="s">
        <v>97</v>
      </c>
      <c r="AA900" s="1">
        <v>0</v>
      </c>
      <c r="AB900" s="1">
        <v>0</v>
      </c>
      <c r="AC900" t="s">
        <v>225</v>
      </c>
      <c r="AD900" s="1">
        <v>0</v>
      </c>
      <c r="AE900" s="1">
        <v>0</v>
      </c>
      <c r="AF900" s="1">
        <v>0</v>
      </c>
      <c r="AG900" s="1">
        <v>3936377.52</v>
      </c>
      <c r="AH900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10825.04</v>
      </c>
      <c r="AP900" s="8">
        <f t="shared" si="56"/>
        <v>10825.04</v>
      </c>
      <c r="AQ900" s="9">
        <f t="shared" si="57"/>
        <v>0</v>
      </c>
      <c r="AR900" s="3">
        <f t="shared" si="58"/>
        <v>567756.16</v>
      </c>
      <c r="AS900" s="10">
        <f t="shared" si="59"/>
        <v>10825.04</v>
      </c>
    </row>
    <row r="901" spans="1:45" x14ac:dyDescent="0.25">
      <c r="A901">
        <v>1</v>
      </c>
      <c r="B901" s="7">
        <v>43952</v>
      </c>
      <c r="C901" s="7">
        <v>44348</v>
      </c>
      <c r="D901">
        <v>200232</v>
      </c>
      <c r="E901" s="7">
        <v>44348</v>
      </c>
      <c r="F901" s="13">
        <v>3936377.52</v>
      </c>
      <c r="G901" s="1">
        <v>3936377.52</v>
      </c>
      <c r="H901">
        <v>3.3000000000000002E-2</v>
      </c>
      <c r="I901" s="1">
        <v>10825.04</v>
      </c>
      <c r="J901" s="1">
        <v>151270.92000000001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-427310.28</v>
      </c>
      <c r="S901" s="1">
        <v>0</v>
      </c>
      <c r="T901" s="1">
        <v>0</v>
      </c>
      <c r="U901" s="1">
        <v>0</v>
      </c>
      <c r="V901" t="s">
        <v>286</v>
      </c>
      <c r="W901" s="11" t="s">
        <v>96</v>
      </c>
      <c r="X901">
        <v>15</v>
      </c>
      <c r="Y901" t="s">
        <v>53</v>
      </c>
      <c r="Z901" t="s">
        <v>97</v>
      </c>
      <c r="AA901" s="1">
        <v>0</v>
      </c>
      <c r="AB901" s="1">
        <v>0</v>
      </c>
      <c r="AC901" t="s">
        <v>225</v>
      </c>
      <c r="AD901" s="1">
        <v>0</v>
      </c>
      <c r="AE901" s="1">
        <v>0</v>
      </c>
      <c r="AF901" s="1">
        <v>0</v>
      </c>
      <c r="AG901" s="1">
        <v>3936377.52</v>
      </c>
      <c r="AH90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10825.04</v>
      </c>
      <c r="AP901" s="8">
        <f t="shared" si="56"/>
        <v>10825.04</v>
      </c>
      <c r="AQ901" s="9">
        <f t="shared" si="57"/>
        <v>0</v>
      </c>
      <c r="AR901" s="3">
        <f t="shared" si="58"/>
        <v>151270.92000000001</v>
      </c>
      <c r="AS901" s="10">
        <f t="shared" si="59"/>
        <v>10825.04</v>
      </c>
    </row>
    <row r="902" spans="1:45" x14ac:dyDescent="0.25">
      <c r="A902">
        <v>1</v>
      </c>
      <c r="B902" s="7">
        <v>43952</v>
      </c>
      <c r="C902" s="7">
        <v>44348</v>
      </c>
      <c r="D902">
        <v>200278</v>
      </c>
      <c r="E902" s="7">
        <v>44197</v>
      </c>
      <c r="F902" s="13">
        <v>200567.23</v>
      </c>
      <c r="G902" s="1">
        <v>200567.23</v>
      </c>
      <c r="H902">
        <v>3.3000000000000002E-2</v>
      </c>
      <c r="I902" s="1">
        <v>551.55999999999995</v>
      </c>
      <c r="J902" s="1">
        <v>24713.18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t="s">
        <v>287</v>
      </c>
      <c r="W902" s="11" t="s">
        <v>96</v>
      </c>
      <c r="X902">
        <v>15</v>
      </c>
      <c r="Y902" t="s">
        <v>53</v>
      </c>
      <c r="Z902" t="s">
        <v>97</v>
      </c>
      <c r="AA902" s="1">
        <v>0</v>
      </c>
      <c r="AB902" s="1">
        <v>0</v>
      </c>
      <c r="AC902" t="s">
        <v>225</v>
      </c>
      <c r="AD902" s="1">
        <v>0</v>
      </c>
      <c r="AE902" s="1">
        <v>0</v>
      </c>
      <c r="AF902" s="1">
        <v>0</v>
      </c>
      <c r="AG902" s="1">
        <v>200567.23</v>
      </c>
      <c r="AH902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551.56000000000006</v>
      </c>
      <c r="AP902" s="8">
        <f t="shared" si="56"/>
        <v>551.55999999999995</v>
      </c>
      <c r="AQ902" s="9">
        <f t="shared" si="57"/>
        <v>0</v>
      </c>
      <c r="AR902" s="3">
        <f t="shared" si="58"/>
        <v>24713.18</v>
      </c>
      <c r="AS902" s="10">
        <f t="shared" si="59"/>
        <v>551.55999999999995</v>
      </c>
    </row>
    <row r="903" spans="1:45" x14ac:dyDescent="0.25">
      <c r="A903">
        <v>1</v>
      </c>
      <c r="B903" s="7">
        <v>43952</v>
      </c>
      <c r="C903" s="7">
        <v>44348</v>
      </c>
      <c r="D903">
        <v>200278</v>
      </c>
      <c r="E903" s="7">
        <v>44228</v>
      </c>
      <c r="F903" s="13">
        <v>200567.23</v>
      </c>
      <c r="G903" s="1">
        <v>200567.23</v>
      </c>
      <c r="H903">
        <v>3.3000000000000002E-2</v>
      </c>
      <c r="I903" s="1">
        <v>551.55999999999995</v>
      </c>
      <c r="J903" s="1">
        <v>25264.74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t="s">
        <v>287</v>
      </c>
      <c r="W903" s="11" t="s">
        <v>96</v>
      </c>
      <c r="X903">
        <v>15</v>
      </c>
      <c r="Y903" t="s">
        <v>53</v>
      </c>
      <c r="Z903" t="s">
        <v>97</v>
      </c>
      <c r="AA903" s="1">
        <v>0</v>
      </c>
      <c r="AB903" s="1">
        <v>0</v>
      </c>
      <c r="AC903" t="s">
        <v>225</v>
      </c>
      <c r="AD903" s="1">
        <v>0</v>
      </c>
      <c r="AE903" s="1">
        <v>0</v>
      </c>
      <c r="AF903" s="1">
        <v>0</v>
      </c>
      <c r="AG903" s="1">
        <v>200567.23</v>
      </c>
      <c r="AH903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551.56000000000006</v>
      </c>
      <c r="AP903" s="8">
        <f t="shared" si="56"/>
        <v>551.55999999999995</v>
      </c>
      <c r="AQ903" s="9">
        <f t="shared" si="57"/>
        <v>0</v>
      </c>
      <c r="AR903" s="3">
        <f t="shared" si="58"/>
        <v>25264.74</v>
      </c>
      <c r="AS903" s="10">
        <f t="shared" si="59"/>
        <v>551.55999999999995</v>
      </c>
    </row>
    <row r="904" spans="1:45" x14ac:dyDescent="0.25">
      <c r="A904">
        <v>1</v>
      </c>
      <c r="B904" s="7">
        <v>43952</v>
      </c>
      <c r="C904" s="7">
        <v>44348</v>
      </c>
      <c r="D904">
        <v>200278</v>
      </c>
      <c r="E904" s="7">
        <v>44256</v>
      </c>
      <c r="F904" s="13">
        <v>215663.53</v>
      </c>
      <c r="G904" s="1">
        <v>215663.53</v>
      </c>
      <c r="H904">
        <v>3.3000000000000002E-2</v>
      </c>
      <c r="I904" s="1">
        <v>593.07000000000005</v>
      </c>
      <c r="J904" s="1">
        <v>25857.81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t="s">
        <v>287</v>
      </c>
      <c r="W904" s="11" t="s">
        <v>96</v>
      </c>
      <c r="X904">
        <v>15</v>
      </c>
      <c r="Y904" t="s">
        <v>53</v>
      </c>
      <c r="Z904" t="s">
        <v>97</v>
      </c>
      <c r="AA904" s="1">
        <v>0</v>
      </c>
      <c r="AB904" s="1">
        <v>0</v>
      </c>
      <c r="AC904" t="s">
        <v>225</v>
      </c>
      <c r="AD904" s="1">
        <v>0</v>
      </c>
      <c r="AE904" s="1">
        <v>0</v>
      </c>
      <c r="AF904" s="1">
        <v>0</v>
      </c>
      <c r="AG904" s="1">
        <v>215663.53</v>
      </c>
      <c r="AH904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593.07000000000005</v>
      </c>
      <c r="AP904" s="8">
        <f t="shared" si="56"/>
        <v>593.07000000000005</v>
      </c>
      <c r="AQ904" s="9">
        <f t="shared" si="57"/>
        <v>0</v>
      </c>
      <c r="AR904" s="3">
        <f t="shared" si="58"/>
        <v>25857.81</v>
      </c>
      <c r="AS904" s="10">
        <f t="shared" si="59"/>
        <v>593.07000000000005</v>
      </c>
    </row>
    <row r="905" spans="1:45" x14ac:dyDescent="0.25">
      <c r="A905">
        <v>1</v>
      </c>
      <c r="B905" s="7">
        <v>43952</v>
      </c>
      <c r="C905" s="7">
        <v>44348</v>
      </c>
      <c r="D905">
        <v>200278</v>
      </c>
      <c r="E905" s="7">
        <v>44287</v>
      </c>
      <c r="F905" s="13">
        <v>215663.53</v>
      </c>
      <c r="G905" s="1">
        <v>215663.53</v>
      </c>
      <c r="H905">
        <v>3.3000000000000002E-2</v>
      </c>
      <c r="I905" s="1">
        <v>593.07000000000005</v>
      </c>
      <c r="J905" s="1">
        <v>26450.880000000001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t="s">
        <v>287</v>
      </c>
      <c r="W905" s="11" t="s">
        <v>96</v>
      </c>
      <c r="X905">
        <v>15</v>
      </c>
      <c r="Y905" t="s">
        <v>53</v>
      </c>
      <c r="Z905" t="s">
        <v>97</v>
      </c>
      <c r="AA905" s="1">
        <v>0</v>
      </c>
      <c r="AB905" s="1">
        <v>0</v>
      </c>
      <c r="AC905" t="s">
        <v>225</v>
      </c>
      <c r="AD905" s="1">
        <v>0</v>
      </c>
      <c r="AE905" s="1">
        <v>0</v>
      </c>
      <c r="AF905" s="1">
        <v>0</v>
      </c>
      <c r="AG905" s="1">
        <v>215663.53</v>
      </c>
      <c r="AH905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593.07000000000005</v>
      </c>
      <c r="AP905" s="8">
        <f t="shared" si="56"/>
        <v>593.07000000000005</v>
      </c>
      <c r="AQ905" s="9">
        <f t="shared" si="57"/>
        <v>0</v>
      </c>
      <c r="AR905" s="3">
        <f t="shared" si="58"/>
        <v>26450.880000000001</v>
      </c>
      <c r="AS905" s="10">
        <f t="shared" si="59"/>
        <v>593.07000000000005</v>
      </c>
    </row>
    <row r="906" spans="1:45" x14ac:dyDescent="0.25">
      <c r="A906">
        <v>1</v>
      </c>
      <c r="B906" s="7">
        <v>43952</v>
      </c>
      <c r="C906" s="7">
        <v>44348</v>
      </c>
      <c r="D906">
        <v>200278</v>
      </c>
      <c r="E906" s="7">
        <v>44317</v>
      </c>
      <c r="F906" s="13">
        <v>216540.93</v>
      </c>
      <c r="G906" s="1">
        <v>216540.93</v>
      </c>
      <c r="H906">
        <v>3.3000000000000002E-2</v>
      </c>
      <c r="I906" s="1">
        <v>595.49</v>
      </c>
      <c r="J906" s="1">
        <v>27046.37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t="s">
        <v>287</v>
      </c>
      <c r="W906" s="11" t="s">
        <v>96</v>
      </c>
      <c r="X906">
        <v>15</v>
      </c>
      <c r="Y906" t="s">
        <v>53</v>
      </c>
      <c r="Z906" t="s">
        <v>97</v>
      </c>
      <c r="AA906" s="1">
        <v>0</v>
      </c>
      <c r="AB906" s="1">
        <v>0</v>
      </c>
      <c r="AC906" t="s">
        <v>225</v>
      </c>
      <c r="AD906" s="1">
        <v>0</v>
      </c>
      <c r="AE906" s="1">
        <v>0</v>
      </c>
      <c r="AF906" s="1">
        <v>0</v>
      </c>
      <c r="AG906" s="1">
        <v>216540.93</v>
      </c>
      <c r="AH906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595.49</v>
      </c>
      <c r="AP906" s="8">
        <f t="shared" si="56"/>
        <v>595.49</v>
      </c>
      <c r="AQ906" s="9">
        <f t="shared" si="57"/>
        <v>0</v>
      </c>
      <c r="AR906" s="3">
        <f t="shared" si="58"/>
        <v>27046.37</v>
      </c>
      <c r="AS906" s="10">
        <f t="shared" si="59"/>
        <v>595.49</v>
      </c>
    </row>
    <row r="907" spans="1:45" x14ac:dyDescent="0.25">
      <c r="A907">
        <v>1</v>
      </c>
      <c r="B907" s="7">
        <v>43952</v>
      </c>
      <c r="C907" s="7">
        <v>44348</v>
      </c>
      <c r="D907">
        <v>200278</v>
      </c>
      <c r="E907" s="7">
        <v>44348</v>
      </c>
      <c r="F907" s="13">
        <v>216952.88</v>
      </c>
      <c r="G907" s="1">
        <v>216952.88</v>
      </c>
      <c r="H907">
        <v>3.3000000000000002E-2</v>
      </c>
      <c r="I907" s="1">
        <v>596.62</v>
      </c>
      <c r="J907" s="1">
        <v>28566.37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923.38</v>
      </c>
      <c r="T907" s="1">
        <v>0</v>
      </c>
      <c r="U907" s="1">
        <v>0</v>
      </c>
      <c r="V907" t="s">
        <v>287</v>
      </c>
      <c r="W907" s="11" t="s">
        <v>96</v>
      </c>
      <c r="X907">
        <v>15</v>
      </c>
      <c r="Y907" t="s">
        <v>53</v>
      </c>
      <c r="Z907" t="s">
        <v>97</v>
      </c>
      <c r="AA907" s="1">
        <v>0</v>
      </c>
      <c r="AB907" s="1">
        <v>0</v>
      </c>
      <c r="AC907" t="s">
        <v>225</v>
      </c>
      <c r="AD907" s="1">
        <v>0</v>
      </c>
      <c r="AE907" s="1">
        <v>0</v>
      </c>
      <c r="AF907" s="1">
        <v>0</v>
      </c>
      <c r="AG907" s="1">
        <v>216952.88</v>
      </c>
      <c r="AH907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596.62</v>
      </c>
      <c r="AP907" s="8">
        <f t="shared" si="56"/>
        <v>596.62</v>
      </c>
      <c r="AQ907" s="9">
        <f t="shared" si="57"/>
        <v>0</v>
      </c>
      <c r="AR907" s="3">
        <f t="shared" si="58"/>
        <v>28566.37</v>
      </c>
      <c r="AS907" s="10">
        <f t="shared" si="59"/>
        <v>596.62</v>
      </c>
    </row>
    <row r="908" spans="1:45" x14ac:dyDescent="0.25">
      <c r="A908">
        <v>1</v>
      </c>
      <c r="B908" s="7">
        <v>43952</v>
      </c>
      <c r="C908" s="7">
        <v>44348</v>
      </c>
      <c r="D908">
        <v>200324</v>
      </c>
      <c r="E908" s="7">
        <v>44197</v>
      </c>
      <c r="F908" s="13">
        <v>136067.59</v>
      </c>
      <c r="G908" s="1">
        <v>136067.59</v>
      </c>
      <c r="H908">
        <v>3.3000000000000002E-2</v>
      </c>
      <c r="I908" s="1">
        <v>374.19</v>
      </c>
      <c r="J908" s="1">
        <v>1240032.6399999999</v>
      </c>
      <c r="K908" s="1">
        <v>0</v>
      </c>
      <c r="L908" s="1">
        <v>0</v>
      </c>
      <c r="M908" s="1">
        <v>-374.19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t="s">
        <v>288</v>
      </c>
      <c r="W908" s="11" t="s">
        <v>96</v>
      </c>
      <c r="X908">
        <v>15</v>
      </c>
      <c r="Y908" t="s">
        <v>53</v>
      </c>
      <c r="Z908" t="s">
        <v>97</v>
      </c>
      <c r="AA908" s="1">
        <v>0</v>
      </c>
      <c r="AB908" s="1">
        <v>0</v>
      </c>
      <c r="AC908" t="s">
        <v>225</v>
      </c>
      <c r="AD908" s="1">
        <v>0</v>
      </c>
      <c r="AE908" s="1">
        <v>-34.64</v>
      </c>
      <c r="AF908" s="1">
        <v>0</v>
      </c>
      <c r="AG908" s="1">
        <v>136067.59</v>
      </c>
      <c r="AH908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8">
        <f t="shared" si="56"/>
        <v>0</v>
      </c>
      <c r="AQ908" s="9">
        <f t="shared" si="57"/>
        <v>0</v>
      </c>
      <c r="AR908" s="3">
        <f t="shared" si="58"/>
        <v>1239998</v>
      </c>
      <c r="AS908" s="10">
        <f t="shared" si="59"/>
        <v>0</v>
      </c>
    </row>
    <row r="909" spans="1:45" x14ac:dyDescent="0.25">
      <c r="A909">
        <v>1</v>
      </c>
      <c r="B909" s="7">
        <v>43952</v>
      </c>
      <c r="C909" s="7">
        <v>44348</v>
      </c>
      <c r="D909">
        <v>200324</v>
      </c>
      <c r="E909" s="7">
        <v>44228</v>
      </c>
      <c r="F909" s="13">
        <v>234114.89</v>
      </c>
      <c r="G909" s="1">
        <v>234114.89</v>
      </c>
      <c r="H909">
        <v>3.3000000000000002E-2</v>
      </c>
      <c r="I909" s="1">
        <v>643.82000000000005</v>
      </c>
      <c r="J909" s="1">
        <v>1240032.6399999999</v>
      </c>
      <c r="K909" s="1">
        <v>0</v>
      </c>
      <c r="L909" s="1">
        <v>0</v>
      </c>
      <c r="M909" s="1">
        <v>-643.82000000000005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t="s">
        <v>288</v>
      </c>
      <c r="W909" s="11" t="s">
        <v>96</v>
      </c>
      <c r="X909">
        <v>15</v>
      </c>
      <c r="Y909" t="s">
        <v>53</v>
      </c>
      <c r="Z909" t="s">
        <v>97</v>
      </c>
      <c r="AA909" s="1">
        <v>0</v>
      </c>
      <c r="AB909" s="1">
        <v>0</v>
      </c>
      <c r="AC909" t="s">
        <v>225</v>
      </c>
      <c r="AD909" s="1">
        <v>0</v>
      </c>
      <c r="AE909" s="1">
        <v>-34.64</v>
      </c>
      <c r="AF909" s="1">
        <v>0</v>
      </c>
      <c r="AG909" s="1">
        <v>234114.89</v>
      </c>
      <c r="AH909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8">
        <f t="shared" si="56"/>
        <v>0</v>
      </c>
      <c r="AQ909" s="9">
        <f t="shared" si="57"/>
        <v>0</v>
      </c>
      <c r="AR909" s="3">
        <f t="shared" si="58"/>
        <v>1239998</v>
      </c>
      <c r="AS909" s="10">
        <f t="shared" si="59"/>
        <v>0</v>
      </c>
    </row>
    <row r="910" spans="1:45" x14ac:dyDescent="0.25">
      <c r="A910">
        <v>1</v>
      </c>
      <c r="B910" s="7">
        <v>43952</v>
      </c>
      <c r="C910" s="7">
        <v>44348</v>
      </c>
      <c r="D910">
        <v>200324</v>
      </c>
      <c r="E910" s="7">
        <v>44256</v>
      </c>
      <c r="F910" s="13">
        <v>234854.64</v>
      </c>
      <c r="G910" s="1">
        <v>234854.64</v>
      </c>
      <c r="H910">
        <v>3.3000000000000002E-2</v>
      </c>
      <c r="I910" s="1">
        <v>645.85</v>
      </c>
      <c r="J910" s="1">
        <v>1241696.5</v>
      </c>
      <c r="K910" s="1">
        <v>1663.86</v>
      </c>
      <c r="L910" s="1">
        <v>0</v>
      </c>
      <c r="M910" s="1">
        <v>-645.85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t="s">
        <v>288</v>
      </c>
      <c r="W910" s="11" t="s">
        <v>96</v>
      </c>
      <c r="X910">
        <v>15</v>
      </c>
      <c r="Y910" t="s">
        <v>53</v>
      </c>
      <c r="Z910" t="s">
        <v>97</v>
      </c>
      <c r="AA910" s="1">
        <v>0</v>
      </c>
      <c r="AB910" s="1">
        <v>0</v>
      </c>
      <c r="AC910" t="s">
        <v>225</v>
      </c>
      <c r="AD910" s="1">
        <v>0</v>
      </c>
      <c r="AE910" s="1">
        <v>-34.64</v>
      </c>
      <c r="AF910" s="1">
        <v>0</v>
      </c>
      <c r="AG910" s="1">
        <v>234854.64</v>
      </c>
      <c r="AH910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1663.8600000000001</v>
      </c>
      <c r="AP910" s="8">
        <f t="shared" si="56"/>
        <v>1663.8600000000001</v>
      </c>
      <c r="AQ910" s="9">
        <f t="shared" si="57"/>
        <v>0</v>
      </c>
      <c r="AR910" s="3">
        <f t="shared" si="58"/>
        <v>1241661.8600000001</v>
      </c>
      <c r="AS910" s="10">
        <f t="shared" si="59"/>
        <v>1663.8600000000001</v>
      </c>
    </row>
    <row r="911" spans="1:45" x14ac:dyDescent="0.25">
      <c r="A911">
        <v>1</v>
      </c>
      <c r="B911" s="7">
        <v>43952</v>
      </c>
      <c r="C911" s="7">
        <v>44348</v>
      </c>
      <c r="D911">
        <v>200324</v>
      </c>
      <c r="E911" s="7">
        <v>44287</v>
      </c>
      <c r="F911" s="13">
        <v>234854.64</v>
      </c>
      <c r="G911" s="1">
        <v>234854.64</v>
      </c>
      <c r="H911">
        <v>3.3000000000000002E-2</v>
      </c>
      <c r="I911" s="1">
        <v>645.85</v>
      </c>
      <c r="J911" s="1">
        <v>1242342.3500000001</v>
      </c>
      <c r="K911" s="1">
        <v>645.85</v>
      </c>
      <c r="L911" s="1">
        <v>0</v>
      </c>
      <c r="M911" s="1">
        <v>-645.85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t="s">
        <v>288</v>
      </c>
      <c r="W911" s="11" t="s">
        <v>96</v>
      </c>
      <c r="X911">
        <v>15</v>
      </c>
      <c r="Y911" t="s">
        <v>53</v>
      </c>
      <c r="Z911" t="s">
        <v>97</v>
      </c>
      <c r="AA911" s="1">
        <v>0</v>
      </c>
      <c r="AB911" s="1">
        <v>0</v>
      </c>
      <c r="AC911" t="s">
        <v>225</v>
      </c>
      <c r="AD911" s="1">
        <v>0</v>
      </c>
      <c r="AE911" s="1">
        <v>-34.64</v>
      </c>
      <c r="AF911" s="1">
        <v>0</v>
      </c>
      <c r="AG911" s="1">
        <v>234854.64</v>
      </c>
      <c r="AH91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645.85</v>
      </c>
      <c r="AP911" s="8">
        <f t="shared" si="56"/>
        <v>645.85</v>
      </c>
      <c r="AQ911" s="9">
        <f t="shared" si="57"/>
        <v>0</v>
      </c>
      <c r="AR911" s="3">
        <f t="shared" si="58"/>
        <v>1242307.7100000002</v>
      </c>
      <c r="AS911" s="10">
        <f t="shared" si="59"/>
        <v>645.85</v>
      </c>
    </row>
    <row r="912" spans="1:45" x14ac:dyDescent="0.25">
      <c r="A912">
        <v>1</v>
      </c>
      <c r="B912" s="7">
        <v>43952</v>
      </c>
      <c r="C912" s="7">
        <v>44348</v>
      </c>
      <c r="D912">
        <v>200324</v>
      </c>
      <c r="E912" s="7">
        <v>44317</v>
      </c>
      <c r="F912" s="13">
        <v>234854.64</v>
      </c>
      <c r="G912" s="1">
        <v>234854.64</v>
      </c>
      <c r="H912">
        <v>3.3000000000000002E-2</v>
      </c>
      <c r="I912" s="1">
        <v>645.85</v>
      </c>
      <c r="J912" s="1">
        <v>1242988.2</v>
      </c>
      <c r="K912" s="1">
        <v>645.85</v>
      </c>
      <c r="L912" s="1">
        <v>0</v>
      </c>
      <c r="M912" s="1">
        <v>-645.85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t="s">
        <v>288</v>
      </c>
      <c r="W912" s="11" t="s">
        <v>96</v>
      </c>
      <c r="X912">
        <v>15</v>
      </c>
      <c r="Y912" t="s">
        <v>53</v>
      </c>
      <c r="Z912" t="s">
        <v>97</v>
      </c>
      <c r="AA912" s="1">
        <v>0</v>
      </c>
      <c r="AB912" s="1">
        <v>0</v>
      </c>
      <c r="AC912" t="s">
        <v>225</v>
      </c>
      <c r="AD912" s="1">
        <v>0</v>
      </c>
      <c r="AE912" s="1">
        <v>-34.64</v>
      </c>
      <c r="AF912" s="1">
        <v>0</v>
      </c>
      <c r="AG912" s="1">
        <v>234854.64</v>
      </c>
      <c r="AH912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645.85</v>
      </c>
      <c r="AP912" s="8">
        <f t="shared" si="56"/>
        <v>645.85</v>
      </c>
      <c r="AQ912" s="9">
        <f t="shared" si="57"/>
        <v>0</v>
      </c>
      <c r="AR912" s="3">
        <f t="shared" si="58"/>
        <v>1242953.56</v>
      </c>
      <c r="AS912" s="10">
        <f t="shared" si="59"/>
        <v>645.85</v>
      </c>
    </row>
    <row r="913" spans="1:45" x14ac:dyDescent="0.25">
      <c r="A913">
        <v>1</v>
      </c>
      <c r="B913" s="7">
        <v>43952</v>
      </c>
      <c r="C913" s="7">
        <v>44348</v>
      </c>
      <c r="D913">
        <v>200324</v>
      </c>
      <c r="E913" s="7">
        <v>44348</v>
      </c>
      <c r="F913" s="13">
        <v>234854.64</v>
      </c>
      <c r="G913" s="1">
        <v>234854.64</v>
      </c>
      <c r="H913">
        <v>3.3000000000000002E-2</v>
      </c>
      <c r="I913" s="1">
        <v>645.85</v>
      </c>
      <c r="J913" s="1">
        <v>1670020.95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426386.9</v>
      </c>
      <c r="T913" s="1">
        <v>0</v>
      </c>
      <c r="U913" s="1">
        <v>0</v>
      </c>
      <c r="V913" t="s">
        <v>288</v>
      </c>
      <c r="W913" s="11" t="s">
        <v>96</v>
      </c>
      <c r="X913">
        <v>15</v>
      </c>
      <c r="Y913" t="s">
        <v>53</v>
      </c>
      <c r="Z913" t="s">
        <v>97</v>
      </c>
      <c r="AA913" s="1">
        <v>0</v>
      </c>
      <c r="AB913" s="1">
        <v>0</v>
      </c>
      <c r="AC913" t="s">
        <v>225</v>
      </c>
      <c r="AD913" s="1">
        <v>0</v>
      </c>
      <c r="AE913" s="1">
        <v>-34.64</v>
      </c>
      <c r="AF913" s="1">
        <v>0</v>
      </c>
      <c r="AG913" s="1">
        <v>234854.64</v>
      </c>
      <c r="AH913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645.85</v>
      </c>
      <c r="AP913" s="8">
        <f t="shared" si="56"/>
        <v>645.85</v>
      </c>
      <c r="AQ913" s="9">
        <f t="shared" si="57"/>
        <v>0</v>
      </c>
      <c r="AR913" s="3">
        <f t="shared" si="58"/>
        <v>1669986.31</v>
      </c>
      <c r="AS913" s="10">
        <f t="shared" si="59"/>
        <v>645.85</v>
      </c>
    </row>
    <row r="914" spans="1:45" x14ac:dyDescent="0.25">
      <c r="A914">
        <v>1</v>
      </c>
      <c r="B914" s="7">
        <v>43952</v>
      </c>
      <c r="C914" s="7">
        <v>44348</v>
      </c>
      <c r="D914">
        <v>160</v>
      </c>
      <c r="E914" s="7">
        <v>44197</v>
      </c>
      <c r="F914" s="13">
        <v>0</v>
      </c>
      <c r="G914" s="1">
        <v>0</v>
      </c>
      <c r="H914">
        <v>2.7E-2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t="s">
        <v>289</v>
      </c>
      <c r="W914" s="11" t="s">
        <v>99</v>
      </c>
      <c r="X914">
        <v>15</v>
      </c>
      <c r="Y914" t="s">
        <v>53</v>
      </c>
      <c r="Z914" t="s">
        <v>100</v>
      </c>
      <c r="AA914" s="1">
        <v>0</v>
      </c>
      <c r="AB914" s="1">
        <v>0</v>
      </c>
      <c r="AC914" t="s">
        <v>225</v>
      </c>
      <c r="AD914" s="1">
        <v>0</v>
      </c>
      <c r="AE914" s="1">
        <v>0</v>
      </c>
      <c r="AF914" s="1">
        <v>0</v>
      </c>
      <c r="AG914" s="1">
        <v>0</v>
      </c>
      <c r="AH914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8">
        <f t="shared" si="56"/>
        <v>0</v>
      </c>
      <c r="AQ914" s="9">
        <f t="shared" si="57"/>
        <v>0</v>
      </c>
      <c r="AR914" s="3">
        <f t="shared" si="58"/>
        <v>0</v>
      </c>
      <c r="AS914" s="10">
        <f t="shared" si="59"/>
        <v>0</v>
      </c>
    </row>
    <row r="915" spans="1:45" x14ac:dyDescent="0.25">
      <c r="A915">
        <v>1</v>
      </c>
      <c r="B915" s="7">
        <v>43952</v>
      </c>
      <c r="C915" s="7">
        <v>44348</v>
      </c>
      <c r="D915">
        <v>160</v>
      </c>
      <c r="E915" s="7">
        <v>44228</v>
      </c>
      <c r="F915" s="13">
        <v>0</v>
      </c>
      <c r="G915" s="1">
        <v>0</v>
      </c>
      <c r="H915">
        <v>2.7E-2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t="s">
        <v>289</v>
      </c>
      <c r="W915" s="11" t="s">
        <v>99</v>
      </c>
      <c r="X915">
        <v>15</v>
      </c>
      <c r="Y915" t="s">
        <v>53</v>
      </c>
      <c r="Z915" t="s">
        <v>100</v>
      </c>
      <c r="AA915" s="1">
        <v>0</v>
      </c>
      <c r="AB915" s="1">
        <v>0</v>
      </c>
      <c r="AC915" t="s">
        <v>225</v>
      </c>
      <c r="AD915" s="1">
        <v>0</v>
      </c>
      <c r="AE915" s="1">
        <v>0</v>
      </c>
      <c r="AF915" s="1">
        <v>0</v>
      </c>
      <c r="AG915" s="1">
        <v>0</v>
      </c>
      <c r="AH915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8">
        <f t="shared" si="56"/>
        <v>0</v>
      </c>
      <c r="AQ915" s="9">
        <f t="shared" si="57"/>
        <v>0</v>
      </c>
      <c r="AR915" s="3">
        <f t="shared" si="58"/>
        <v>0</v>
      </c>
      <c r="AS915" s="10">
        <f t="shared" si="59"/>
        <v>0</v>
      </c>
    </row>
    <row r="916" spans="1:45" x14ac:dyDescent="0.25">
      <c r="A916">
        <v>1</v>
      </c>
      <c r="B916" s="7">
        <v>43952</v>
      </c>
      <c r="C916" s="7">
        <v>44348</v>
      </c>
      <c r="D916">
        <v>160</v>
      </c>
      <c r="E916" s="7">
        <v>44256</v>
      </c>
      <c r="F916" s="13">
        <v>0</v>
      </c>
      <c r="G916" s="1">
        <v>0</v>
      </c>
      <c r="H916">
        <v>2.7E-2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t="s">
        <v>289</v>
      </c>
      <c r="W916" s="11" t="s">
        <v>99</v>
      </c>
      <c r="X916">
        <v>15</v>
      </c>
      <c r="Y916" t="s">
        <v>53</v>
      </c>
      <c r="Z916" t="s">
        <v>100</v>
      </c>
      <c r="AA916" s="1">
        <v>0</v>
      </c>
      <c r="AB916" s="1">
        <v>0</v>
      </c>
      <c r="AC916" t="s">
        <v>225</v>
      </c>
      <c r="AD916" s="1">
        <v>0</v>
      </c>
      <c r="AE916" s="1">
        <v>0</v>
      </c>
      <c r="AF916" s="1">
        <v>0</v>
      </c>
      <c r="AG916" s="1">
        <v>0</v>
      </c>
      <c r="AH916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8">
        <f t="shared" si="56"/>
        <v>0</v>
      </c>
      <c r="AQ916" s="9">
        <f t="shared" si="57"/>
        <v>0</v>
      </c>
      <c r="AR916" s="3">
        <f t="shared" si="58"/>
        <v>0</v>
      </c>
      <c r="AS916" s="10">
        <f t="shared" si="59"/>
        <v>0</v>
      </c>
    </row>
    <row r="917" spans="1:45" x14ac:dyDescent="0.25">
      <c r="A917">
        <v>1</v>
      </c>
      <c r="B917" s="7">
        <v>43952</v>
      </c>
      <c r="C917" s="7">
        <v>44348</v>
      </c>
      <c r="D917">
        <v>160</v>
      </c>
      <c r="E917" s="7">
        <v>44287</v>
      </c>
      <c r="F917" s="13">
        <v>0</v>
      </c>
      <c r="G917" s="1">
        <v>0</v>
      </c>
      <c r="H917">
        <v>2.7E-2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t="s">
        <v>289</v>
      </c>
      <c r="W917" s="11" t="s">
        <v>99</v>
      </c>
      <c r="X917">
        <v>15</v>
      </c>
      <c r="Y917" t="s">
        <v>53</v>
      </c>
      <c r="Z917" t="s">
        <v>100</v>
      </c>
      <c r="AA917" s="1">
        <v>0</v>
      </c>
      <c r="AB917" s="1">
        <v>0</v>
      </c>
      <c r="AC917" t="s">
        <v>225</v>
      </c>
      <c r="AD917" s="1">
        <v>0</v>
      </c>
      <c r="AE917" s="1">
        <v>0</v>
      </c>
      <c r="AF917" s="1">
        <v>0</v>
      </c>
      <c r="AG917" s="1">
        <v>0</v>
      </c>
      <c r="AH917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8">
        <f t="shared" si="56"/>
        <v>0</v>
      </c>
      <c r="AQ917" s="9">
        <f t="shared" si="57"/>
        <v>0</v>
      </c>
      <c r="AR917" s="3">
        <f t="shared" si="58"/>
        <v>0</v>
      </c>
      <c r="AS917" s="10">
        <f t="shared" si="59"/>
        <v>0</v>
      </c>
    </row>
    <row r="918" spans="1:45" x14ac:dyDescent="0.25">
      <c r="A918">
        <v>1</v>
      </c>
      <c r="B918" s="7">
        <v>43952</v>
      </c>
      <c r="C918" s="7">
        <v>44348</v>
      </c>
      <c r="D918">
        <v>160</v>
      </c>
      <c r="E918" s="7">
        <v>44317</v>
      </c>
      <c r="F918" s="13">
        <v>0</v>
      </c>
      <c r="G918" s="1">
        <v>0</v>
      </c>
      <c r="H918">
        <v>2.7E-2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t="s">
        <v>289</v>
      </c>
      <c r="W918" s="11" t="s">
        <v>99</v>
      </c>
      <c r="X918">
        <v>15</v>
      </c>
      <c r="Y918" t="s">
        <v>53</v>
      </c>
      <c r="Z918" t="s">
        <v>100</v>
      </c>
      <c r="AA918" s="1">
        <v>0</v>
      </c>
      <c r="AB918" s="1">
        <v>0</v>
      </c>
      <c r="AC918" t="s">
        <v>225</v>
      </c>
      <c r="AD918" s="1">
        <v>0</v>
      </c>
      <c r="AE918" s="1">
        <v>0</v>
      </c>
      <c r="AF918" s="1">
        <v>0</v>
      </c>
      <c r="AG918" s="1">
        <v>0</v>
      </c>
      <c r="AH918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8">
        <f t="shared" si="56"/>
        <v>0</v>
      </c>
      <c r="AQ918" s="9">
        <f t="shared" si="57"/>
        <v>0</v>
      </c>
      <c r="AR918" s="3">
        <f t="shared" si="58"/>
        <v>0</v>
      </c>
      <c r="AS918" s="10">
        <f t="shared" si="59"/>
        <v>0</v>
      </c>
    </row>
    <row r="919" spans="1:45" x14ac:dyDescent="0.25">
      <c r="A919">
        <v>1</v>
      </c>
      <c r="B919" s="7">
        <v>43952</v>
      </c>
      <c r="C919" s="7">
        <v>44348</v>
      </c>
      <c r="D919">
        <v>160</v>
      </c>
      <c r="E919" s="7">
        <v>44348</v>
      </c>
      <c r="F919" s="13">
        <v>0</v>
      </c>
      <c r="G919" s="1">
        <v>0</v>
      </c>
      <c r="H919">
        <v>2.7E-2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t="s">
        <v>289</v>
      </c>
      <c r="W919" s="11" t="s">
        <v>99</v>
      </c>
      <c r="X919">
        <v>15</v>
      </c>
      <c r="Y919" t="s">
        <v>53</v>
      </c>
      <c r="Z919" t="s">
        <v>100</v>
      </c>
      <c r="AA919" s="1">
        <v>0</v>
      </c>
      <c r="AB919" s="1">
        <v>0</v>
      </c>
      <c r="AC919" t="s">
        <v>225</v>
      </c>
      <c r="AD919" s="1">
        <v>0</v>
      </c>
      <c r="AE919" s="1">
        <v>0</v>
      </c>
      <c r="AF919" s="1">
        <v>0</v>
      </c>
      <c r="AG919" s="1">
        <v>0</v>
      </c>
      <c r="AH919">
        <v>0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8">
        <f t="shared" si="56"/>
        <v>0</v>
      </c>
      <c r="AQ919" s="9">
        <f t="shared" si="57"/>
        <v>0</v>
      </c>
      <c r="AR919" s="3">
        <f t="shared" si="58"/>
        <v>0</v>
      </c>
      <c r="AS919" s="10">
        <f t="shared" si="59"/>
        <v>0</v>
      </c>
    </row>
    <row r="920" spans="1:45" x14ac:dyDescent="0.25">
      <c r="A920">
        <v>1</v>
      </c>
      <c r="B920" s="7">
        <v>43952</v>
      </c>
      <c r="C920" s="7">
        <v>44348</v>
      </c>
      <c r="D920">
        <v>200233</v>
      </c>
      <c r="E920" s="7">
        <v>44197</v>
      </c>
      <c r="F920" s="13">
        <v>1043751.35</v>
      </c>
      <c r="G920" s="1">
        <v>1043751.35</v>
      </c>
      <c r="H920">
        <v>2.7E-2</v>
      </c>
      <c r="I920" s="1">
        <v>2348.44</v>
      </c>
      <c r="J920" s="1">
        <v>223678.74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t="s">
        <v>290</v>
      </c>
      <c r="W920" s="11" t="s">
        <v>99</v>
      </c>
      <c r="X920">
        <v>15</v>
      </c>
      <c r="Y920" t="s">
        <v>53</v>
      </c>
      <c r="Z920" t="s">
        <v>100</v>
      </c>
      <c r="AA920" s="1">
        <v>0</v>
      </c>
      <c r="AB920" s="1">
        <v>0</v>
      </c>
      <c r="AC920" t="s">
        <v>225</v>
      </c>
      <c r="AD920" s="1">
        <v>0</v>
      </c>
      <c r="AE920" s="1">
        <v>7215.75</v>
      </c>
      <c r="AF920" s="1">
        <v>0</v>
      </c>
      <c r="AG920" s="1">
        <v>1043751.35</v>
      </c>
      <c r="AH920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2348.44</v>
      </c>
      <c r="AP920" s="8">
        <f t="shared" si="56"/>
        <v>2348.44</v>
      </c>
      <c r="AQ920" s="9">
        <f t="shared" si="57"/>
        <v>0</v>
      </c>
      <c r="AR920" s="3">
        <f t="shared" si="58"/>
        <v>230894.49</v>
      </c>
      <c r="AS920" s="10">
        <f t="shared" si="59"/>
        <v>2348.44</v>
      </c>
    </row>
    <row r="921" spans="1:45" x14ac:dyDescent="0.25">
      <c r="A921">
        <v>1</v>
      </c>
      <c r="B921" s="7">
        <v>43952</v>
      </c>
      <c r="C921" s="7">
        <v>44348</v>
      </c>
      <c r="D921">
        <v>200233</v>
      </c>
      <c r="E921" s="7">
        <v>44228</v>
      </c>
      <c r="F921" s="13">
        <v>1043751.35</v>
      </c>
      <c r="G921" s="1">
        <v>1043751.35</v>
      </c>
      <c r="H921">
        <v>2.7E-2</v>
      </c>
      <c r="I921" s="1">
        <v>2348.44</v>
      </c>
      <c r="J921" s="1">
        <v>226027.18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t="s">
        <v>290</v>
      </c>
      <c r="W921" s="11" t="s">
        <v>99</v>
      </c>
      <c r="X921">
        <v>15</v>
      </c>
      <c r="Y921" t="s">
        <v>53</v>
      </c>
      <c r="Z921" t="s">
        <v>100</v>
      </c>
      <c r="AA921" s="1">
        <v>0</v>
      </c>
      <c r="AB921" s="1">
        <v>0</v>
      </c>
      <c r="AC921" t="s">
        <v>225</v>
      </c>
      <c r="AD921" s="1">
        <v>0</v>
      </c>
      <c r="AE921" s="1">
        <v>7215.75</v>
      </c>
      <c r="AF921" s="1">
        <v>0</v>
      </c>
      <c r="AG921" s="1">
        <v>1043751.35</v>
      </c>
      <c r="AH921">
        <v>0</v>
      </c>
      <c r="AI921" s="1">
        <v>0</v>
      </c>
      <c r="AJ921" s="1">
        <v>0</v>
      </c>
      <c r="AK921" s="1">
        <v>0</v>
      </c>
      <c r="AL921" s="1">
        <v>0</v>
      </c>
      <c r="AM921" s="1">
        <v>0</v>
      </c>
      <c r="AN921" s="1">
        <v>0</v>
      </c>
      <c r="AO921" s="1">
        <v>2348.44</v>
      </c>
      <c r="AP921" s="8">
        <f t="shared" si="56"/>
        <v>2348.44</v>
      </c>
      <c r="AQ921" s="9">
        <f t="shared" si="57"/>
        <v>0</v>
      </c>
      <c r="AR921" s="3">
        <f t="shared" si="58"/>
        <v>233242.93</v>
      </c>
      <c r="AS921" s="10">
        <f t="shared" si="59"/>
        <v>2348.44</v>
      </c>
    </row>
    <row r="922" spans="1:45" x14ac:dyDescent="0.25">
      <c r="A922">
        <v>1</v>
      </c>
      <c r="B922" s="7">
        <v>43952</v>
      </c>
      <c r="C922" s="7">
        <v>44348</v>
      </c>
      <c r="D922">
        <v>200233</v>
      </c>
      <c r="E922" s="7">
        <v>44256</v>
      </c>
      <c r="F922" s="13">
        <v>1043751.35</v>
      </c>
      <c r="G922" s="1">
        <v>1043751.35</v>
      </c>
      <c r="H922">
        <v>2.7E-2</v>
      </c>
      <c r="I922" s="1">
        <v>2348.44</v>
      </c>
      <c r="J922" s="1">
        <v>228375.62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t="s">
        <v>290</v>
      </c>
      <c r="W922" s="11" t="s">
        <v>99</v>
      </c>
      <c r="X922">
        <v>15</v>
      </c>
      <c r="Y922" t="s">
        <v>53</v>
      </c>
      <c r="Z922" t="s">
        <v>100</v>
      </c>
      <c r="AA922" s="1">
        <v>0</v>
      </c>
      <c r="AB922" s="1">
        <v>0</v>
      </c>
      <c r="AC922" t="s">
        <v>225</v>
      </c>
      <c r="AD922" s="1">
        <v>0</v>
      </c>
      <c r="AE922" s="1">
        <v>7215.75</v>
      </c>
      <c r="AF922" s="1">
        <v>0</v>
      </c>
      <c r="AG922" s="1">
        <v>1043751.35</v>
      </c>
      <c r="AH922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2348.44</v>
      </c>
      <c r="AP922" s="8">
        <f t="shared" si="56"/>
        <v>2348.44</v>
      </c>
      <c r="AQ922" s="9">
        <f t="shared" si="57"/>
        <v>0</v>
      </c>
      <c r="AR922" s="3">
        <f t="shared" si="58"/>
        <v>235591.37</v>
      </c>
      <c r="AS922" s="10">
        <f t="shared" si="59"/>
        <v>2348.44</v>
      </c>
    </row>
    <row r="923" spans="1:45" x14ac:dyDescent="0.25">
      <c r="A923">
        <v>1</v>
      </c>
      <c r="B923" s="7">
        <v>43952</v>
      </c>
      <c r="C923" s="7">
        <v>44348</v>
      </c>
      <c r="D923">
        <v>200233</v>
      </c>
      <c r="E923" s="7">
        <v>44287</v>
      </c>
      <c r="F923" s="13">
        <v>1043751.35</v>
      </c>
      <c r="G923" s="1">
        <v>1043751.35</v>
      </c>
      <c r="H923">
        <v>2.7E-2</v>
      </c>
      <c r="I923" s="1">
        <v>2348.44</v>
      </c>
      <c r="J923" s="1">
        <v>230724.06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t="s">
        <v>290</v>
      </c>
      <c r="W923" s="11" t="s">
        <v>99</v>
      </c>
      <c r="X923">
        <v>15</v>
      </c>
      <c r="Y923" t="s">
        <v>53</v>
      </c>
      <c r="Z923" t="s">
        <v>100</v>
      </c>
      <c r="AA923" s="1">
        <v>0</v>
      </c>
      <c r="AB923" s="1">
        <v>0</v>
      </c>
      <c r="AC923" t="s">
        <v>225</v>
      </c>
      <c r="AD923" s="1">
        <v>0</v>
      </c>
      <c r="AE923" s="1">
        <v>7215.75</v>
      </c>
      <c r="AF923" s="1">
        <v>0</v>
      </c>
      <c r="AG923" s="1">
        <v>1043751.35</v>
      </c>
      <c r="AH923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2348.44</v>
      </c>
      <c r="AP923" s="8">
        <f t="shared" si="56"/>
        <v>2348.44</v>
      </c>
      <c r="AQ923" s="9">
        <f t="shared" si="57"/>
        <v>0</v>
      </c>
      <c r="AR923" s="3">
        <f t="shared" si="58"/>
        <v>237939.81</v>
      </c>
      <c r="AS923" s="10">
        <f t="shared" si="59"/>
        <v>2348.44</v>
      </c>
    </row>
    <row r="924" spans="1:45" x14ac:dyDescent="0.25">
      <c r="A924">
        <v>1</v>
      </c>
      <c r="B924" s="7">
        <v>43952</v>
      </c>
      <c r="C924" s="7">
        <v>44348</v>
      </c>
      <c r="D924">
        <v>200233</v>
      </c>
      <c r="E924" s="7">
        <v>44317</v>
      </c>
      <c r="F924" s="13">
        <v>1043751.35</v>
      </c>
      <c r="G924" s="1">
        <v>1043751.35</v>
      </c>
      <c r="H924">
        <v>2.7E-2</v>
      </c>
      <c r="I924" s="1">
        <v>2348.44</v>
      </c>
      <c r="J924" s="1">
        <v>233072.5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t="s">
        <v>290</v>
      </c>
      <c r="W924" s="11" t="s">
        <v>99</v>
      </c>
      <c r="X924">
        <v>15</v>
      </c>
      <c r="Y924" t="s">
        <v>53</v>
      </c>
      <c r="Z924" t="s">
        <v>100</v>
      </c>
      <c r="AA924" s="1">
        <v>0</v>
      </c>
      <c r="AB924" s="1">
        <v>0</v>
      </c>
      <c r="AC924" t="s">
        <v>225</v>
      </c>
      <c r="AD924" s="1">
        <v>0</v>
      </c>
      <c r="AE924" s="1">
        <v>7215.75</v>
      </c>
      <c r="AF924" s="1">
        <v>0</v>
      </c>
      <c r="AG924" s="1">
        <v>1043751.35</v>
      </c>
      <c r="AH924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2348.44</v>
      </c>
      <c r="AP924" s="8">
        <f t="shared" si="56"/>
        <v>2348.44</v>
      </c>
      <c r="AQ924" s="9">
        <f t="shared" si="57"/>
        <v>0</v>
      </c>
      <c r="AR924" s="3">
        <f t="shared" si="58"/>
        <v>240288.25</v>
      </c>
      <c r="AS924" s="10">
        <f t="shared" si="59"/>
        <v>2348.44</v>
      </c>
    </row>
    <row r="925" spans="1:45" x14ac:dyDescent="0.25">
      <c r="A925">
        <v>1</v>
      </c>
      <c r="B925" s="7">
        <v>43952</v>
      </c>
      <c r="C925" s="7">
        <v>44348</v>
      </c>
      <c r="D925">
        <v>200233</v>
      </c>
      <c r="E925" s="7">
        <v>44348</v>
      </c>
      <c r="F925" s="13">
        <v>1043751.35</v>
      </c>
      <c r="G925" s="1">
        <v>1043751.35</v>
      </c>
      <c r="H925">
        <v>2.7E-2</v>
      </c>
      <c r="I925" s="1">
        <v>2348.44</v>
      </c>
      <c r="J925" s="1">
        <v>84762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-150658.94</v>
      </c>
      <c r="S925" s="1">
        <v>0</v>
      </c>
      <c r="T925" s="1">
        <v>0</v>
      </c>
      <c r="U925" s="1">
        <v>0</v>
      </c>
      <c r="V925" t="s">
        <v>290</v>
      </c>
      <c r="W925" s="11" t="s">
        <v>99</v>
      </c>
      <c r="X925">
        <v>15</v>
      </c>
      <c r="Y925" t="s">
        <v>53</v>
      </c>
      <c r="Z925" t="s">
        <v>100</v>
      </c>
      <c r="AA925" s="1">
        <v>0</v>
      </c>
      <c r="AB925" s="1">
        <v>0</v>
      </c>
      <c r="AC925" t="s">
        <v>225</v>
      </c>
      <c r="AD925" s="1">
        <v>0</v>
      </c>
      <c r="AE925" s="1">
        <v>2551.4699999999998</v>
      </c>
      <c r="AF925" s="1">
        <v>0</v>
      </c>
      <c r="AG925" s="1">
        <v>1043751.35</v>
      </c>
      <c r="AH925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2348.44</v>
      </c>
      <c r="AP925" s="8">
        <f t="shared" si="56"/>
        <v>2348.44</v>
      </c>
      <c r="AQ925" s="9">
        <f t="shared" si="57"/>
        <v>0</v>
      </c>
      <c r="AR925" s="3">
        <f t="shared" si="58"/>
        <v>87313.47</v>
      </c>
      <c r="AS925" s="10">
        <f t="shared" si="59"/>
        <v>2348.44</v>
      </c>
    </row>
    <row r="926" spans="1:45" x14ac:dyDescent="0.25">
      <c r="A926">
        <v>1</v>
      </c>
      <c r="B926" s="7">
        <v>43952</v>
      </c>
      <c r="C926" s="7">
        <v>44348</v>
      </c>
      <c r="D926">
        <v>200279</v>
      </c>
      <c r="E926" s="7">
        <v>44197</v>
      </c>
      <c r="F926" s="13">
        <v>0</v>
      </c>
      <c r="G926" s="1">
        <v>0</v>
      </c>
      <c r="H926">
        <v>2.7E-2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t="s">
        <v>291</v>
      </c>
      <c r="W926" s="11" t="s">
        <v>99</v>
      </c>
      <c r="X926">
        <v>15</v>
      </c>
      <c r="Y926" t="s">
        <v>53</v>
      </c>
      <c r="Z926" t="s">
        <v>100</v>
      </c>
      <c r="AA926" s="1">
        <v>0</v>
      </c>
      <c r="AB926" s="1">
        <v>0</v>
      </c>
      <c r="AC926" t="s">
        <v>225</v>
      </c>
      <c r="AD926" s="1">
        <v>0</v>
      </c>
      <c r="AE926" s="1">
        <v>0</v>
      </c>
      <c r="AF926" s="1">
        <v>0</v>
      </c>
      <c r="AG926" s="1">
        <v>0</v>
      </c>
      <c r="AH926">
        <v>0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8">
        <f t="shared" si="56"/>
        <v>0</v>
      </c>
      <c r="AQ926" s="9">
        <f t="shared" si="57"/>
        <v>0</v>
      </c>
      <c r="AR926" s="3">
        <f t="shared" si="58"/>
        <v>0</v>
      </c>
      <c r="AS926" s="10">
        <f t="shared" si="59"/>
        <v>0</v>
      </c>
    </row>
    <row r="927" spans="1:45" x14ac:dyDescent="0.25">
      <c r="A927">
        <v>1</v>
      </c>
      <c r="B927" s="7">
        <v>43952</v>
      </c>
      <c r="C927" s="7">
        <v>44348</v>
      </c>
      <c r="D927">
        <v>200279</v>
      </c>
      <c r="E927" s="7">
        <v>44228</v>
      </c>
      <c r="F927" s="13">
        <v>0</v>
      </c>
      <c r="G927" s="1">
        <v>0</v>
      </c>
      <c r="H927">
        <v>2.7E-2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t="s">
        <v>291</v>
      </c>
      <c r="W927" s="11" t="s">
        <v>99</v>
      </c>
      <c r="X927">
        <v>15</v>
      </c>
      <c r="Y927" t="s">
        <v>53</v>
      </c>
      <c r="Z927" t="s">
        <v>100</v>
      </c>
      <c r="AA927" s="1">
        <v>0</v>
      </c>
      <c r="AB927" s="1">
        <v>0</v>
      </c>
      <c r="AC927" t="s">
        <v>225</v>
      </c>
      <c r="AD927" s="1">
        <v>0</v>
      </c>
      <c r="AE927" s="1">
        <v>0</v>
      </c>
      <c r="AF927" s="1">
        <v>0</v>
      </c>
      <c r="AG927" s="1">
        <v>0</v>
      </c>
      <c r="AH927">
        <v>0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8">
        <f t="shared" si="56"/>
        <v>0</v>
      </c>
      <c r="AQ927" s="9">
        <f t="shared" si="57"/>
        <v>0</v>
      </c>
      <c r="AR927" s="3">
        <f t="shared" si="58"/>
        <v>0</v>
      </c>
      <c r="AS927" s="10">
        <f t="shared" si="59"/>
        <v>0</v>
      </c>
    </row>
    <row r="928" spans="1:45" x14ac:dyDescent="0.25">
      <c r="A928">
        <v>1</v>
      </c>
      <c r="B928" s="7">
        <v>43952</v>
      </c>
      <c r="C928" s="7">
        <v>44348</v>
      </c>
      <c r="D928">
        <v>200279</v>
      </c>
      <c r="E928" s="7">
        <v>44256</v>
      </c>
      <c r="F928" s="13">
        <v>0</v>
      </c>
      <c r="G928" s="1">
        <v>0</v>
      </c>
      <c r="H928">
        <v>2.7E-2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t="s">
        <v>291</v>
      </c>
      <c r="W928" s="11" t="s">
        <v>99</v>
      </c>
      <c r="X928">
        <v>15</v>
      </c>
      <c r="Y928" t="s">
        <v>53</v>
      </c>
      <c r="Z928" t="s">
        <v>100</v>
      </c>
      <c r="AA928" s="1">
        <v>0</v>
      </c>
      <c r="AB928" s="1">
        <v>0</v>
      </c>
      <c r="AC928" t="s">
        <v>225</v>
      </c>
      <c r="AD928" s="1">
        <v>0</v>
      </c>
      <c r="AE928" s="1">
        <v>0</v>
      </c>
      <c r="AF928" s="1">
        <v>0</v>
      </c>
      <c r="AG928" s="1">
        <v>0</v>
      </c>
      <c r="AH928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8">
        <f t="shared" si="56"/>
        <v>0</v>
      </c>
      <c r="AQ928" s="9">
        <f t="shared" si="57"/>
        <v>0</v>
      </c>
      <c r="AR928" s="3">
        <f t="shared" si="58"/>
        <v>0</v>
      </c>
      <c r="AS928" s="10">
        <f t="shared" si="59"/>
        <v>0</v>
      </c>
    </row>
    <row r="929" spans="1:45" x14ac:dyDescent="0.25">
      <c r="A929">
        <v>1</v>
      </c>
      <c r="B929" s="7">
        <v>43952</v>
      </c>
      <c r="C929" s="7">
        <v>44348</v>
      </c>
      <c r="D929">
        <v>200279</v>
      </c>
      <c r="E929" s="7">
        <v>44287</v>
      </c>
      <c r="F929" s="13">
        <v>0</v>
      </c>
      <c r="G929" s="1">
        <v>0</v>
      </c>
      <c r="H929">
        <v>2.7E-2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t="s">
        <v>291</v>
      </c>
      <c r="W929" s="11" t="s">
        <v>99</v>
      </c>
      <c r="X929">
        <v>15</v>
      </c>
      <c r="Y929" t="s">
        <v>53</v>
      </c>
      <c r="Z929" t="s">
        <v>100</v>
      </c>
      <c r="AA929" s="1">
        <v>0</v>
      </c>
      <c r="AB929" s="1">
        <v>0</v>
      </c>
      <c r="AC929" t="s">
        <v>225</v>
      </c>
      <c r="AD929" s="1">
        <v>0</v>
      </c>
      <c r="AE929" s="1">
        <v>0</v>
      </c>
      <c r="AF929" s="1">
        <v>0</v>
      </c>
      <c r="AG929" s="1">
        <v>0</v>
      </c>
      <c r="AH929">
        <v>0</v>
      </c>
      <c r="AI929" s="1">
        <v>0</v>
      </c>
      <c r="AJ929" s="1"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8">
        <f t="shared" si="56"/>
        <v>0</v>
      </c>
      <c r="AQ929" s="9">
        <f t="shared" si="57"/>
        <v>0</v>
      </c>
      <c r="AR929" s="3">
        <f t="shared" si="58"/>
        <v>0</v>
      </c>
      <c r="AS929" s="10">
        <f t="shared" si="59"/>
        <v>0</v>
      </c>
    </row>
    <row r="930" spans="1:45" x14ac:dyDescent="0.25">
      <c r="A930">
        <v>1</v>
      </c>
      <c r="B930" s="7">
        <v>43952</v>
      </c>
      <c r="C930" s="7">
        <v>44348</v>
      </c>
      <c r="D930">
        <v>200279</v>
      </c>
      <c r="E930" s="7">
        <v>44317</v>
      </c>
      <c r="F930" s="13">
        <v>0</v>
      </c>
      <c r="G930" s="1">
        <v>0</v>
      </c>
      <c r="H930">
        <v>2.7E-2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t="s">
        <v>291</v>
      </c>
      <c r="W930" s="11" t="s">
        <v>99</v>
      </c>
      <c r="X930">
        <v>15</v>
      </c>
      <c r="Y930" t="s">
        <v>53</v>
      </c>
      <c r="Z930" t="s">
        <v>100</v>
      </c>
      <c r="AA930" s="1">
        <v>0</v>
      </c>
      <c r="AB930" s="1">
        <v>0</v>
      </c>
      <c r="AC930" t="s">
        <v>225</v>
      </c>
      <c r="AD930" s="1">
        <v>0</v>
      </c>
      <c r="AE930" s="1">
        <v>0</v>
      </c>
      <c r="AF930" s="1">
        <v>0</v>
      </c>
      <c r="AG930" s="1">
        <v>0</v>
      </c>
      <c r="AH930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8">
        <f t="shared" si="56"/>
        <v>0</v>
      </c>
      <c r="AQ930" s="9">
        <f t="shared" si="57"/>
        <v>0</v>
      </c>
      <c r="AR930" s="3">
        <f t="shared" si="58"/>
        <v>0</v>
      </c>
      <c r="AS930" s="10">
        <f t="shared" si="59"/>
        <v>0</v>
      </c>
    </row>
    <row r="931" spans="1:45" x14ac:dyDescent="0.25">
      <c r="A931">
        <v>1</v>
      </c>
      <c r="B931" s="7">
        <v>43952</v>
      </c>
      <c r="C931" s="7">
        <v>44348</v>
      </c>
      <c r="D931">
        <v>200279</v>
      </c>
      <c r="E931" s="7">
        <v>44348</v>
      </c>
      <c r="F931" s="13">
        <v>0</v>
      </c>
      <c r="G931" s="1">
        <v>0</v>
      </c>
      <c r="H931">
        <v>2.7E-2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t="s">
        <v>291</v>
      </c>
      <c r="W931" s="11" t="s">
        <v>99</v>
      </c>
      <c r="X931">
        <v>15</v>
      </c>
      <c r="Y931" t="s">
        <v>53</v>
      </c>
      <c r="Z931" t="s">
        <v>100</v>
      </c>
      <c r="AA931" s="1">
        <v>0</v>
      </c>
      <c r="AB931" s="1">
        <v>0</v>
      </c>
      <c r="AC931" t="s">
        <v>225</v>
      </c>
      <c r="AD931" s="1">
        <v>0</v>
      </c>
      <c r="AE931" s="1">
        <v>0</v>
      </c>
      <c r="AF931" s="1">
        <v>0</v>
      </c>
      <c r="AG931" s="1">
        <v>0</v>
      </c>
      <c r="AH93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8">
        <f t="shared" si="56"/>
        <v>0</v>
      </c>
      <c r="AQ931" s="9">
        <f t="shared" si="57"/>
        <v>0</v>
      </c>
      <c r="AR931" s="3">
        <f t="shared" si="58"/>
        <v>0</v>
      </c>
      <c r="AS931" s="10">
        <f t="shared" si="59"/>
        <v>0</v>
      </c>
    </row>
    <row r="932" spans="1:45" x14ac:dyDescent="0.25">
      <c r="A932">
        <v>1</v>
      </c>
      <c r="B932" s="7">
        <v>43952</v>
      </c>
      <c r="C932" s="7">
        <v>44348</v>
      </c>
      <c r="D932">
        <v>200325</v>
      </c>
      <c r="E932" s="7">
        <v>44197</v>
      </c>
      <c r="F932" s="13">
        <v>0</v>
      </c>
      <c r="G932" s="1">
        <v>0</v>
      </c>
      <c r="H932">
        <v>2.7E-2</v>
      </c>
      <c r="I932" s="1">
        <v>0</v>
      </c>
      <c r="J932" s="1">
        <v>394470.08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t="s">
        <v>292</v>
      </c>
      <c r="W932" s="11" t="s">
        <v>99</v>
      </c>
      <c r="X932">
        <v>15</v>
      </c>
      <c r="Y932" t="s">
        <v>53</v>
      </c>
      <c r="Z932" t="s">
        <v>100</v>
      </c>
      <c r="AA932" s="1">
        <v>0</v>
      </c>
      <c r="AB932" s="1">
        <v>0</v>
      </c>
      <c r="AC932" t="s">
        <v>225</v>
      </c>
      <c r="AD932" s="1">
        <v>0</v>
      </c>
      <c r="AE932" s="1">
        <v>14035</v>
      </c>
      <c r="AF932" s="1">
        <v>0</v>
      </c>
      <c r="AG932" s="1">
        <v>0</v>
      </c>
      <c r="AH932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8">
        <f t="shared" si="56"/>
        <v>0</v>
      </c>
      <c r="AQ932" s="9">
        <f t="shared" si="57"/>
        <v>0</v>
      </c>
      <c r="AR932" s="3">
        <f t="shared" si="58"/>
        <v>408505.08</v>
      </c>
      <c r="AS932" s="10">
        <f t="shared" si="59"/>
        <v>0</v>
      </c>
    </row>
    <row r="933" spans="1:45" x14ac:dyDescent="0.25">
      <c r="A933">
        <v>1</v>
      </c>
      <c r="B933" s="7">
        <v>43952</v>
      </c>
      <c r="C933" s="7">
        <v>44348</v>
      </c>
      <c r="D933">
        <v>200325</v>
      </c>
      <c r="E933" s="7">
        <v>44228</v>
      </c>
      <c r="F933" s="13">
        <v>0</v>
      </c>
      <c r="G933" s="1">
        <v>0</v>
      </c>
      <c r="H933">
        <v>2.7E-2</v>
      </c>
      <c r="I933" s="1">
        <v>0</v>
      </c>
      <c r="J933" s="1">
        <v>394470.08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t="s">
        <v>292</v>
      </c>
      <c r="W933" s="11" t="s">
        <v>99</v>
      </c>
      <c r="X933">
        <v>15</v>
      </c>
      <c r="Y933" t="s">
        <v>53</v>
      </c>
      <c r="Z933" t="s">
        <v>100</v>
      </c>
      <c r="AA933" s="1">
        <v>0</v>
      </c>
      <c r="AB933" s="1">
        <v>0</v>
      </c>
      <c r="AC933" t="s">
        <v>225</v>
      </c>
      <c r="AD933" s="1">
        <v>0</v>
      </c>
      <c r="AE933" s="1">
        <v>14035</v>
      </c>
      <c r="AF933" s="1">
        <v>0</v>
      </c>
      <c r="AG933" s="1">
        <v>0</v>
      </c>
      <c r="AH933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8">
        <f t="shared" si="56"/>
        <v>0</v>
      </c>
      <c r="AQ933" s="9">
        <f t="shared" si="57"/>
        <v>0</v>
      </c>
      <c r="AR933" s="3">
        <f t="shared" si="58"/>
        <v>408505.08</v>
      </c>
      <c r="AS933" s="10">
        <f t="shared" si="59"/>
        <v>0</v>
      </c>
    </row>
    <row r="934" spans="1:45" x14ac:dyDescent="0.25">
      <c r="A934">
        <v>1</v>
      </c>
      <c r="B934" s="7">
        <v>43952</v>
      </c>
      <c r="C934" s="7">
        <v>44348</v>
      </c>
      <c r="D934">
        <v>200325</v>
      </c>
      <c r="E934" s="7">
        <v>44256</v>
      </c>
      <c r="F934" s="13">
        <v>0</v>
      </c>
      <c r="G934" s="1">
        <v>0</v>
      </c>
      <c r="H934">
        <v>2.7E-2</v>
      </c>
      <c r="I934" s="1">
        <v>0</v>
      </c>
      <c r="J934" s="1">
        <v>394470.08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t="s">
        <v>292</v>
      </c>
      <c r="W934" s="11" t="s">
        <v>99</v>
      </c>
      <c r="X934">
        <v>15</v>
      </c>
      <c r="Y934" t="s">
        <v>53</v>
      </c>
      <c r="Z934" t="s">
        <v>100</v>
      </c>
      <c r="AA934" s="1">
        <v>0</v>
      </c>
      <c r="AB934" s="1">
        <v>0</v>
      </c>
      <c r="AC934" t="s">
        <v>225</v>
      </c>
      <c r="AD934" s="1">
        <v>0</v>
      </c>
      <c r="AE934" s="1">
        <v>14035</v>
      </c>
      <c r="AF934" s="1">
        <v>0</v>
      </c>
      <c r="AG934" s="1">
        <v>0</v>
      </c>
      <c r="AH934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8">
        <f t="shared" si="56"/>
        <v>0</v>
      </c>
      <c r="AQ934" s="9">
        <f t="shared" si="57"/>
        <v>0</v>
      </c>
      <c r="AR934" s="3">
        <f t="shared" si="58"/>
        <v>408505.08</v>
      </c>
      <c r="AS934" s="10">
        <f t="shared" si="59"/>
        <v>0</v>
      </c>
    </row>
    <row r="935" spans="1:45" x14ac:dyDescent="0.25">
      <c r="A935">
        <v>1</v>
      </c>
      <c r="B935" s="7">
        <v>43952</v>
      </c>
      <c r="C935" s="7">
        <v>44348</v>
      </c>
      <c r="D935">
        <v>200325</v>
      </c>
      <c r="E935" s="7">
        <v>44287</v>
      </c>
      <c r="F935" s="13">
        <v>0</v>
      </c>
      <c r="G935" s="1">
        <v>0</v>
      </c>
      <c r="H935">
        <v>2.7E-2</v>
      </c>
      <c r="I935" s="1">
        <v>0</v>
      </c>
      <c r="J935" s="1">
        <v>394470.08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t="s">
        <v>292</v>
      </c>
      <c r="W935" s="11" t="s">
        <v>99</v>
      </c>
      <c r="X935">
        <v>15</v>
      </c>
      <c r="Y935" t="s">
        <v>53</v>
      </c>
      <c r="Z935" t="s">
        <v>100</v>
      </c>
      <c r="AA935" s="1">
        <v>0</v>
      </c>
      <c r="AB935" s="1">
        <v>0</v>
      </c>
      <c r="AC935" t="s">
        <v>225</v>
      </c>
      <c r="AD935" s="1">
        <v>0</v>
      </c>
      <c r="AE935" s="1">
        <v>14035</v>
      </c>
      <c r="AF935" s="1">
        <v>0</v>
      </c>
      <c r="AG935" s="1">
        <v>0</v>
      </c>
      <c r="AH935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8">
        <f t="shared" si="56"/>
        <v>0</v>
      </c>
      <c r="AQ935" s="9">
        <f t="shared" si="57"/>
        <v>0</v>
      </c>
      <c r="AR935" s="3">
        <f t="shared" si="58"/>
        <v>408505.08</v>
      </c>
      <c r="AS935" s="10">
        <f t="shared" si="59"/>
        <v>0</v>
      </c>
    </row>
    <row r="936" spans="1:45" x14ac:dyDescent="0.25">
      <c r="A936">
        <v>1</v>
      </c>
      <c r="B936" s="7">
        <v>43952</v>
      </c>
      <c r="C936" s="7">
        <v>44348</v>
      </c>
      <c r="D936">
        <v>200325</v>
      </c>
      <c r="E936" s="7">
        <v>44317</v>
      </c>
      <c r="F936" s="13">
        <v>0</v>
      </c>
      <c r="G936" s="1">
        <v>0</v>
      </c>
      <c r="H936">
        <v>2.7E-2</v>
      </c>
      <c r="I936" s="1">
        <v>0</v>
      </c>
      <c r="J936" s="1">
        <v>394470.08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t="s">
        <v>292</v>
      </c>
      <c r="W936" s="11" t="s">
        <v>99</v>
      </c>
      <c r="X936">
        <v>15</v>
      </c>
      <c r="Y936" t="s">
        <v>53</v>
      </c>
      <c r="Z936" t="s">
        <v>100</v>
      </c>
      <c r="AA936" s="1">
        <v>0</v>
      </c>
      <c r="AB936" s="1">
        <v>0</v>
      </c>
      <c r="AC936" t="s">
        <v>225</v>
      </c>
      <c r="AD936" s="1">
        <v>0</v>
      </c>
      <c r="AE936" s="1">
        <v>14035</v>
      </c>
      <c r="AF936" s="1">
        <v>0</v>
      </c>
      <c r="AG936" s="1">
        <v>0</v>
      </c>
      <c r="AH936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8">
        <f t="shared" si="56"/>
        <v>0</v>
      </c>
      <c r="AQ936" s="9">
        <f t="shared" si="57"/>
        <v>0</v>
      </c>
      <c r="AR936" s="3">
        <f t="shared" si="58"/>
        <v>408505.08</v>
      </c>
      <c r="AS936" s="10">
        <f t="shared" si="59"/>
        <v>0</v>
      </c>
    </row>
    <row r="937" spans="1:45" x14ac:dyDescent="0.25">
      <c r="A937">
        <v>1</v>
      </c>
      <c r="B937" s="7">
        <v>43952</v>
      </c>
      <c r="C937" s="7">
        <v>44348</v>
      </c>
      <c r="D937">
        <v>200325</v>
      </c>
      <c r="E937" s="7">
        <v>44348</v>
      </c>
      <c r="F937" s="13">
        <v>0</v>
      </c>
      <c r="G937" s="1">
        <v>0</v>
      </c>
      <c r="H937">
        <v>2.7E-2</v>
      </c>
      <c r="I937" s="1">
        <v>0</v>
      </c>
      <c r="J937" s="1">
        <v>545129.02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150658.94</v>
      </c>
      <c r="T937" s="1">
        <v>0</v>
      </c>
      <c r="U937" s="1">
        <v>0</v>
      </c>
      <c r="V937" t="s">
        <v>292</v>
      </c>
      <c r="W937" s="11" t="s">
        <v>99</v>
      </c>
      <c r="X937">
        <v>15</v>
      </c>
      <c r="Y937" t="s">
        <v>53</v>
      </c>
      <c r="Z937" t="s">
        <v>100</v>
      </c>
      <c r="AA937" s="1">
        <v>0</v>
      </c>
      <c r="AB937" s="1">
        <v>0</v>
      </c>
      <c r="AC937" t="s">
        <v>225</v>
      </c>
      <c r="AD937" s="1">
        <v>0</v>
      </c>
      <c r="AE937" s="1">
        <v>18699.28</v>
      </c>
      <c r="AF937" s="1">
        <v>0</v>
      </c>
      <c r="AG937" s="1">
        <v>0</v>
      </c>
      <c r="AH937">
        <v>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8">
        <f t="shared" si="56"/>
        <v>0</v>
      </c>
      <c r="AQ937" s="9">
        <f t="shared" si="57"/>
        <v>0</v>
      </c>
      <c r="AR937" s="3">
        <f t="shared" si="58"/>
        <v>563828.30000000005</v>
      </c>
      <c r="AS937" s="10">
        <f t="shared" si="59"/>
        <v>0</v>
      </c>
    </row>
    <row r="938" spans="1:45" x14ac:dyDescent="0.25">
      <c r="A938">
        <v>1</v>
      </c>
      <c r="B938" s="7">
        <v>43952</v>
      </c>
      <c r="C938" s="7">
        <v>44348</v>
      </c>
      <c r="D938">
        <v>161</v>
      </c>
      <c r="E938" s="7">
        <v>44197</v>
      </c>
      <c r="F938" s="13">
        <v>0</v>
      </c>
      <c r="G938" s="1">
        <v>0</v>
      </c>
      <c r="H938">
        <v>2.3E-2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t="s">
        <v>293</v>
      </c>
      <c r="W938" s="11" t="s">
        <v>102</v>
      </c>
      <c r="X938">
        <v>15</v>
      </c>
      <c r="Y938" t="s">
        <v>53</v>
      </c>
      <c r="Z938" t="s">
        <v>103</v>
      </c>
      <c r="AA938" s="1">
        <v>0</v>
      </c>
      <c r="AB938" s="1">
        <v>0</v>
      </c>
      <c r="AC938" t="s">
        <v>225</v>
      </c>
      <c r="AD938" s="1">
        <v>0</v>
      </c>
      <c r="AE938" s="1">
        <v>0</v>
      </c>
      <c r="AF938" s="1">
        <v>0</v>
      </c>
      <c r="AG938" s="1">
        <v>0</v>
      </c>
      <c r="AH938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8">
        <f t="shared" si="56"/>
        <v>0</v>
      </c>
      <c r="AQ938" s="9">
        <f t="shared" si="57"/>
        <v>0</v>
      </c>
      <c r="AR938" s="3">
        <f t="shared" si="58"/>
        <v>0</v>
      </c>
      <c r="AS938" s="10">
        <f t="shared" si="59"/>
        <v>0</v>
      </c>
    </row>
    <row r="939" spans="1:45" x14ac:dyDescent="0.25">
      <c r="A939">
        <v>1</v>
      </c>
      <c r="B939" s="7">
        <v>43952</v>
      </c>
      <c r="C939" s="7">
        <v>44348</v>
      </c>
      <c r="D939">
        <v>161</v>
      </c>
      <c r="E939" s="7">
        <v>44228</v>
      </c>
      <c r="F939" s="13">
        <v>0</v>
      </c>
      <c r="G939" s="1">
        <v>0</v>
      </c>
      <c r="H939">
        <v>2.3E-2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t="s">
        <v>293</v>
      </c>
      <c r="W939" s="11" t="s">
        <v>102</v>
      </c>
      <c r="X939">
        <v>15</v>
      </c>
      <c r="Y939" t="s">
        <v>53</v>
      </c>
      <c r="Z939" t="s">
        <v>103</v>
      </c>
      <c r="AA939" s="1">
        <v>0</v>
      </c>
      <c r="AB939" s="1">
        <v>0</v>
      </c>
      <c r="AC939" t="s">
        <v>225</v>
      </c>
      <c r="AD939" s="1">
        <v>0</v>
      </c>
      <c r="AE939" s="1">
        <v>0</v>
      </c>
      <c r="AF939" s="1">
        <v>0</v>
      </c>
      <c r="AG939" s="1">
        <v>0</v>
      </c>
      <c r="AH939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8">
        <f t="shared" si="56"/>
        <v>0</v>
      </c>
      <c r="AQ939" s="9">
        <f t="shared" si="57"/>
        <v>0</v>
      </c>
      <c r="AR939" s="3">
        <f t="shared" si="58"/>
        <v>0</v>
      </c>
      <c r="AS939" s="10">
        <f t="shared" si="59"/>
        <v>0</v>
      </c>
    </row>
    <row r="940" spans="1:45" x14ac:dyDescent="0.25">
      <c r="A940">
        <v>1</v>
      </c>
      <c r="B940" s="7">
        <v>43952</v>
      </c>
      <c r="C940" s="7">
        <v>44348</v>
      </c>
      <c r="D940">
        <v>161</v>
      </c>
      <c r="E940" s="7">
        <v>44256</v>
      </c>
      <c r="F940" s="13">
        <v>0</v>
      </c>
      <c r="G940" s="1">
        <v>0</v>
      </c>
      <c r="H940">
        <v>2.3E-2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t="s">
        <v>293</v>
      </c>
      <c r="W940" s="11" t="s">
        <v>102</v>
      </c>
      <c r="X940">
        <v>15</v>
      </c>
      <c r="Y940" t="s">
        <v>53</v>
      </c>
      <c r="Z940" t="s">
        <v>103</v>
      </c>
      <c r="AA940" s="1">
        <v>0</v>
      </c>
      <c r="AB940" s="1">
        <v>0</v>
      </c>
      <c r="AC940" t="s">
        <v>225</v>
      </c>
      <c r="AD940" s="1">
        <v>0</v>
      </c>
      <c r="AE940" s="1">
        <v>0</v>
      </c>
      <c r="AF940" s="1">
        <v>0</v>
      </c>
      <c r="AG940" s="1">
        <v>0</v>
      </c>
      <c r="AH940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8">
        <f t="shared" si="56"/>
        <v>0</v>
      </c>
      <c r="AQ940" s="9">
        <f t="shared" si="57"/>
        <v>0</v>
      </c>
      <c r="AR940" s="3">
        <f t="shared" si="58"/>
        <v>0</v>
      </c>
      <c r="AS940" s="10">
        <f t="shared" si="59"/>
        <v>0</v>
      </c>
    </row>
    <row r="941" spans="1:45" x14ac:dyDescent="0.25">
      <c r="A941">
        <v>1</v>
      </c>
      <c r="B941" s="7">
        <v>43952</v>
      </c>
      <c r="C941" s="7">
        <v>44348</v>
      </c>
      <c r="D941">
        <v>161</v>
      </c>
      <c r="E941" s="7">
        <v>44287</v>
      </c>
      <c r="F941" s="13">
        <v>0</v>
      </c>
      <c r="G941" s="1">
        <v>0</v>
      </c>
      <c r="H941">
        <v>2.3E-2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t="s">
        <v>293</v>
      </c>
      <c r="W941" s="11" t="s">
        <v>102</v>
      </c>
      <c r="X941">
        <v>15</v>
      </c>
      <c r="Y941" t="s">
        <v>53</v>
      </c>
      <c r="Z941" t="s">
        <v>103</v>
      </c>
      <c r="AA941" s="1">
        <v>0</v>
      </c>
      <c r="AB941" s="1">
        <v>0</v>
      </c>
      <c r="AC941" t="s">
        <v>225</v>
      </c>
      <c r="AD941" s="1">
        <v>0</v>
      </c>
      <c r="AE941" s="1">
        <v>0</v>
      </c>
      <c r="AF941" s="1">
        <v>0</v>
      </c>
      <c r="AG941" s="1">
        <v>0</v>
      </c>
      <c r="AH94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8">
        <f t="shared" si="56"/>
        <v>0</v>
      </c>
      <c r="AQ941" s="9">
        <f t="shared" si="57"/>
        <v>0</v>
      </c>
      <c r="AR941" s="3">
        <f t="shared" si="58"/>
        <v>0</v>
      </c>
      <c r="AS941" s="10">
        <f t="shared" si="59"/>
        <v>0</v>
      </c>
    </row>
    <row r="942" spans="1:45" x14ac:dyDescent="0.25">
      <c r="A942">
        <v>1</v>
      </c>
      <c r="B942" s="7">
        <v>43952</v>
      </c>
      <c r="C942" s="7">
        <v>44348</v>
      </c>
      <c r="D942">
        <v>161</v>
      </c>
      <c r="E942" s="7">
        <v>44317</v>
      </c>
      <c r="F942" s="13">
        <v>0</v>
      </c>
      <c r="G942" s="1">
        <v>0</v>
      </c>
      <c r="H942">
        <v>2.3E-2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t="s">
        <v>293</v>
      </c>
      <c r="W942" s="11" t="s">
        <v>102</v>
      </c>
      <c r="X942">
        <v>15</v>
      </c>
      <c r="Y942" t="s">
        <v>53</v>
      </c>
      <c r="Z942" t="s">
        <v>103</v>
      </c>
      <c r="AA942" s="1">
        <v>0</v>
      </c>
      <c r="AB942" s="1">
        <v>0</v>
      </c>
      <c r="AC942" t="s">
        <v>225</v>
      </c>
      <c r="AD942" s="1">
        <v>0</v>
      </c>
      <c r="AE942" s="1">
        <v>0</v>
      </c>
      <c r="AF942" s="1">
        <v>0</v>
      </c>
      <c r="AG942" s="1">
        <v>0</v>
      </c>
      <c r="AH942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8">
        <f t="shared" si="56"/>
        <v>0</v>
      </c>
      <c r="AQ942" s="9">
        <f t="shared" si="57"/>
        <v>0</v>
      </c>
      <c r="AR942" s="3">
        <f t="shared" si="58"/>
        <v>0</v>
      </c>
      <c r="AS942" s="10">
        <f t="shared" si="59"/>
        <v>0</v>
      </c>
    </row>
    <row r="943" spans="1:45" x14ac:dyDescent="0.25">
      <c r="A943">
        <v>1</v>
      </c>
      <c r="B943" s="7">
        <v>43952</v>
      </c>
      <c r="C943" s="7">
        <v>44348</v>
      </c>
      <c r="D943">
        <v>161</v>
      </c>
      <c r="E943" s="7">
        <v>44348</v>
      </c>
      <c r="F943" s="13">
        <v>0</v>
      </c>
      <c r="G943" s="1">
        <v>0</v>
      </c>
      <c r="H943">
        <v>2.3E-2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t="s">
        <v>293</v>
      </c>
      <c r="W943" s="11" t="s">
        <v>102</v>
      </c>
      <c r="X943">
        <v>15</v>
      </c>
      <c r="Y943" t="s">
        <v>53</v>
      </c>
      <c r="Z943" t="s">
        <v>103</v>
      </c>
      <c r="AA943" s="1">
        <v>0</v>
      </c>
      <c r="AB943" s="1">
        <v>0</v>
      </c>
      <c r="AC943" t="s">
        <v>225</v>
      </c>
      <c r="AD943" s="1">
        <v>0</v>
      </c>
      <c r="AE943" s="1">
        <v>0</v>
      </c>
      <c r="AF943" s="1">
        <v>0</v>
      </c>
      <c r="AG943" s="1">
        <v>0</v>
      </c>
      <c r="AH943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8">
        <f t="shared" si="56"/>
        <v>0</v>
      </c>
      <c r="AQ943" s="9">
        <f t="shared" si="57"/>
        <v>0</v>
      </c>
      <c r="AR943" s="3">
        <f t="shared" si="58"/>
        <v>0</v>
      </c>
      <c r="AS943" s="10">
        <f t="shared" si="59"/>
        <v>0</v>
      </c>
    </row>
    <row r="944" spans="1:45" x14ac:dyDescent="0.25">
      <c r="A944">
        <v>1</v>
      </c>
      <c r="B944" s="7">
        <v>43952</v>
      </c>
      <c r="C944" s="7">
        <v>44348</v>
      </c>
      <c r="D944">
        <v>200234</v>
      </c>
      <c r="E944" s="7">
        <v>44197</v>
      </c>
      <c r="F944" s="13">
        <v>55465.09</v>
      </c>
      <c r="G944" s="1">
        <v>55465.09</v>
      </c>
      <c r="H944">
        <v>2.3E-2</v>
      </c>
      <c r="I944" s="1">
        <v>106.31</v>
      </c>
      <c r="J944" s="1">
        <v>8271.49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t="s">
        <v>294</v>
      </c>
      <c r="W944" s="11" t="s">
        <v>102</v>
      </c>
      <c r="X944">
        <v>15</v>
      </c>
      <c r="Y944" t="s">
        <v>53</v>
      </c>
      <c r="Z944" t="s">
        <v>103</v>
      </c>
      <c r="AA944" s="1">
        <v>0</v>
      </c>
      <c r="AB944" s="1">
        <v>0</v>
      </c>
      <c r="AC944" t="s">
        <v>225</v>
      </c>
      <c r="AD944" s="1">
        <v>0</v>
      </c>
      <c r="AE944" s="1">
        <v>0</v>
      </c>
      <c r="AF944" s="1">
        <v>0</v>
      </c>
      <c r="AG944" s="1">
        <v>55465.09</v>
      </c>
      <c r="AH944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106.31</v>
      </c>
      <c r="AP944" s="8">
        <f t="shared" si="56"/>
        <v>106.31</v>
      </c>
      <c r="AQ944" s="9">
        <f t="shared" si="57"/>
        <v>0</v>
      </c>
      <c r="AR944" s="3">
        <f t="shared" si="58"/>
        <v>8271.49</v>
      </c>
      <c r="AS944" s="10">
        <f t="shared" si="59"/>
        <v>106.31</v>
      </c>
    </row>
    <row r="945" spans="1:45" x14ac:dyDescent="0.25">
      <c r="A945">
        <v>1</v>
      </c>
      <c r="B945" s="7">
        <v>43952</v>
      </c>
      <c r="C945" s="7">
        <v>44348</v>
      </c>
      <c r="D945">
        <v>200234</v>
      </c>
      <c r="E945" s="7">
        <v>44228</v>
      </c>
      <c r="F945" s="13">
        <v>55465.09</v>
      </c>
      <c r="G945" s="1">
        <v>55465.09</v>
      </c>
      <c r="H945">
        <v>2.3E-2</v>
      </c>
      <c r="I945" s="1">
        <v>106.31</v>
      </c>
      <c r="J945" s="1">
        <v>8377.7999999999993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t="s">
        <v>294</v>
      </c>
      <c r="W945" s="11" t="s">
        <v>102</v>
      </c>
      <c r="X945">
        <v>15</v>
      </c>
      <c r="Y945" t="s">
        <v>53</v>
      </c>
      <c r="Z945" t="s">
        <v>103</v>
      </c>
      <c r="AA945" s="1">
        <v>0</v>
      </c>
      <c r="AB945" s="1">
        <v>0</v>
      </c>
      <c r="AC945" t="s">
        <v>225</v>
      </c>
      <c r="AD945" s="1">
        <v>0</v>
      </c>
      <c r="AE945" s="1">
        <v>0</v>
      </c>
      <c r="AF945" s="1">
        <v>0</v>
      </c>
      <c r="AG945" s="1">
        <v>55465.09</v>
      </c>
      <c r="AH945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106.31</v>
      </c>
      <c r="AP945" s="8">
        <f t="shared" si="56"/>
        <v>106.31</v>
      </c>
      <c r="AQ945" s="9">
        <f t="shared" si="57"/>
        <v>0</v>
      </c>
      <c r="AR945" s="3">
        <f t="shared" si="58"/>
        <v>8377.7999999999993</v>
      </c>
      <c r="AS945" s="10">
        <f t="shared" si="59"/>
        <v>106.31</v>
      </c>
    </row>
    <row r="946" spans="1:45" x14ac:dyDescent="0.25">
      <c r="A946">
        <v>1</v>
      </c>
      <c r="B946" s="7">
        <v>43952</v>
      </c>
      <c r="C946" s="7">
        <v>44348</v>
      </c>
      <c r="D946">
        <v>200234</v>
      </c>
      <c r="E946" s="7">
        <v>44256</v>
      </c>
      <c r="F946" s="13">
        <v>55465.09</v>
      </c>
      <c r="G946" s="1">
        <v>55465.09</v>
      </c>
      <c r="H946">
        <v>2.3E-2</v>
      </c>
      <c r="I946" s="1">
        <v>106.31</v>
      </c>
      <c r="J946" s="1">
        <v>8484.11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t="s">
        <v>294</v>
      </c>
      <c r="W946" s="11" t="s">
        <v>102</v>
      </c>
      <c r="X946">
        <v>15</v>
      </c>
      <c r="Y946" t="s">
        <v>53</v>
      </c>
      <c r="Z946" t="s">
        <v>103</v>
      </c>
      <c r="AA946" s="1">
        <v>0</v>
      </c>
      <c r="AB946" s="1">
        <v>0</v>
      </c>
      <c r="AC946" t="s">
        <v>225</v>
      </c>
      <c r="AD946" s="1">
        <v>0</v>
      </c>
      <c r="AE946" s="1">
        <v>0</v>
      </c>
      <c r="AF946" s="1">
        <v>0</v>
      </c>
      <c r="AG946" s="1">
        <v>55465.09</v>
      </c>
      <c r="AH946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106.31</v>
      </c>
      <c r="AP946" s="8">
        <f t="shared" si="56"/>
        <v>106.31</v>
      </c>
      <c r="AQ946" s="9">
        <f t="shared" si="57"/>
        <v>0</v>
      </c>
      <c r="AR946" s="3">
        <f t="shared" si="58"/>
        <v>8484.11</v>
      </c>
      <c r="AS946" s="10">
        <f t="shared" si="59"/>
        <v>106.31</v>
      </c>
    </row>
    <row r="947" spans="1:45" x14ac:dyDescent="0.25">
      <c r="A947">
        <v>1</v>
      </c>
      <c r="B947" s="7">
        <v>43952</v>
      </c>
      <c r="C947" s="7">
        <v>44348</v>
      </c>
      <c r="D947">
        <v>200234</v>
      </c>
      <c r="E947" s="7">
        <v>44287</v>
      </c>
      <c r="F947" s="13">
        <v>55465.09</v>
      </c>
      <c r="G947" s="1">
        <v>55465.09</v>
      </c>
      <c r="H947">
        <v>2.3E-2</v>
      </c>
      <c r="I947" s="1">
        <v>106.31</v>
      </c>
      <c r="J947" s="1">
        <v>8590.42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t="s">
        <v>294</v>
      </c>
      <c r="W947" s="11" t="s">
        <v>102</v>
      </c>
      <c r="X947">
        <v>15</v>
      </c>
      <c r="Y947" t="s">
        <v>53</v>
      </c>
      <c r="Z947" t="s">
        <v>103</v>
      </c>
      <c r="AA947" s="1">
        <v>0</v>
      </c>
      <c r="AB947" s="1">
        <v>0</v>
      </c>
      <c r="AC947" t="s">
        <v>225</v>
      </c>
      <c r="AD947" s="1">
        <v>0</v>
      </c>
      <c r="AE947" s="1">
        <v>0</v>
      </c>
      <c r="AF947" s="1">
        <v>0</v>
      </c>
      <c r="AG947" s="1">
        <v>55465.09</v>
      </c>
      <c r="AH947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106.31</v>
      </c>
      <c r="AP947" s="8">
        <f t="shared" si="56"/>
        <v>106.31</v>
      </c>
      <c r="AQ947" s="9">
        <f t="shared" si="57"/>
        <v>0</v>
      </c>
      <c r="AR947" s="3">
        <f t="shared" si="58"/>
        <v>8590.42</v>
      </c>
      <c r="AS947" s="10">
        <f t="shared" si="59"/>
        <v>106.31</v>
      </c>
    </row>
    <row r="948" spans="1:45" x14ac:dyDescent="0.25">
      <c r="A948">
        <v>1</v>
      </c>
      <c r="B948" s="7">
        <v>43952</v>
      </c>
      <c r="C948" s="7">
        <v>44348</v>
      </c>
      <c r="D948">
        <v>200234</v>
      </c>
      <c r="E948" s="7">
        <v>44317</v>
      </c>
      <c r="F948" s="13">
        <v>55465.09</v>
      </c>
      <c r="G948" s="1">
        <v>55465.09</v>
      </c>
      <c r="H948">
        <v>2.3E-2</v>
      </c>
      <c r="I948" s="1">
        <v>106.31</v>
      </c>
      <c r="J948" s="1">
        <v>8696.73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t="s">
        <v>294</v>
      </c>
      <c r="W948" s="11" t="s">
        <v>102</v>
      </c>
      <c r="X948">
        <v>15</v>
      </c>
      <c r="Y948" t="s">
        <v>53</v>
      </c>
      <c r="Z948" t="s">
        <v>103</v>
      </c>
      <c r="AA948" s="1">
        <v>0</v>
      </c>
      <c r="AB948" s="1">
        <v>0</v>
      </c>
      <c r="AC948" t="s">
        <v>225</v>
      </c>
      <c r="AD948" s="1">
        <v>0</v>
      </c>
      <c r="AE948" s="1">
        <v>0</v>
      </c>
      <c r="AF948" s="1">
        <v>0</v>
      </c>
      <c r="AG948" s="1">
        <v>55465.09</v>
      </c>
      <c r="AH948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106.31</v>
      </c>
      <c r="AP948" s="8">
        <f t="shared" si="56"/>
        <v>106.31</v>
      </c>
      <c r="AQ948" s="9">
        <f t="shared" si="57"/>
        <v>0</v>
      </c>
      <c r="AR948" s="3">
        <f t="shared" si="58"/>
        <v>8696.73</v>
      </c>
      <c r="AS948" s="10">
        <f t="shared" si="59"/>
        <v>106.31</v>
      </c>
    </row>
    <row r="949" spans="1:45" x14ac:dyDescent="0.25">
      <c r="A949">
        <v>1</v>
      </c>
      <c r="B949" s="7">
        <v>43952</v>
      </c>
      <c r="C949" s="7">
        <v>44348</v>
      </c>
      <c r="D949">
        <v>200234</v>
      </c>
      <c r="E949" s="7">
        <v>44348</v>
      </c>
      <c r="F949" s="13">
        <v>55465.09</v>
      </c>
      <c r="G949" s="1">
        <v>55465.09</v>
      </c>
      <c r="H949">
        <v>2.3E-2</v>
      </c>
      <c r="I949" s="1">
        <v>106.31</v>
      </c>
      <c r="J949" s="1">
        <v>1620.97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-7182.07</v>
      </c>
      <c r="S949" s="1">
        <v>0</v>
      </c>
      <c r="T949" s="1">
        <v>0</v>
      </c>
      <c r="U949" s="1">
        <v>0</v>
      </c>
      <c r="V949" t="s">
        <v>294</v>
      </c>
      <c r="W949" s="11" t="s">
        <v>102</v>
      </c>
      <c r="X949">
        <v>15</v>
      </c>
      <c r="Y949" t="s">
        <v>53</v>
      </c>
      <c r="Z949" t="s">
        <v>103</v>
      </c>
      <c r="AA949" s="1">
        <v>0</v>
      </c>
      <c r="AB949" s="1">
        <v>0</v>
      </c>
      <c r="AC949" t="s">
        <v>225</v>
      </c>
      <c r="AD949" s="1">
        <v>0</v>
      </c>
      <c r="AE949" s="1">
        <v>0</v>
      </c>
      <c r="AF949" s="1">
        <v>0</v>
      </c>
      <c r="AG949" s="1">
        <v>55465.09</v>
      </c>
      <c r="AH949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106.31</v>
      </c>
      <c r="AP949" s="8">
        <f t="shared" si="56"/>
        <v>106.31</v>
      </c>
      <c r="AQ949" s="9">
        <f t="shared" si="57"/>
        <v>0</v>
      </c>
      <c r="AR949" s="3">
        <f t="shared" si="58"/>
        <v>1620.97</v>
      </c>
      <c r="AS949" s="10">
        <f t="shared" si="59"/>
        <v>106.31</v>
      </c>
    </row>
    <row r="950" spans="1:45" x14ac:dyDescent="0.25">
      <c r="A950">
        <v>1</v>
      </c>
      <c r="B950" s="7">
        <v>43952</v>
      </c>
      <c r="C950" s="7">
        <v>44348</v>
      </c>
      <c r="D950">
        <v>200280</v>
      </c>
      <c r="E950" s="7">
        <v>44197</v>
      </c>
      <c r="F950" s="13">
        <v>0</v>
      </c>
      <c r="G950" s="1">
        <v>0</v>
      </c>
      <c r="H950">
        <v>2.3E-2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t="s">
        <v>295</v>
      </c>
      <c r="W950" s="11" t="s">
        <v>102</v>
      </c>
      <c r="X950">
        <v>15</v>
      </c>
      <c r="Y950" t="s">
        <v>53</v>
      </c>
      <c r="Z950" t="s">
        <v>103</v>
      </c>
      <c r="AA950" s="1">
        <v>0</v>
      </c>
      <c r="AB950" s="1">
        <v>0</v>
      </c>
      <c r="AC950" t="s">
        <v>225</v>
      </c>
      <c r="AD950" s="1">
        <v>0</v>
      </c>
      <c r="AE950" s="1">
        <v>0</v>
      </c>
      <c r="AF950" s="1">
        <v>0</v>
      </c>
      <c r="AG950" s="1">
        <v>0</v>
      </c>
      <c r="AH950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8">
        <f t="shared" si="56"/>
        <v>0</v>
      </c>
      <c r="AQ950" s="9">
        <f t="shared" si="57"/>
        <v>0</v>
      </c>
      <c r="AR950" s="3">
        <f t="shared" si="58"/>
        <v>0</v>
      </c>
      <c r="AS950" s="10">
        <f t="shared" si="59"/>
        <v>0</v>
      </c>
    </row>
    <row r="951" spans="1:45" x14ac:dyDescent="0.25">
      <c r="A951">
        <v>1</v>
      </c>
      <c r="B951" s="7">
        <v>43952</v>
      </c>
      <c r="C951" s="7">
        <v>44348</v>
      </c>
      <c r="D951">
        <v>200280</v>
      </c>
      <c r="E951" s="7">
        <v>44228</v>
      </c>
      <c r="F951" s="13">
        <v>0</v>
      </c>
      <c r="G951" s="1">
        <v>0</v>
      </c>
      <c r="H951">
        <v>2.3E-2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t="s">
        <v>295</v>
      </c>
      <c r="W951" s="11" t="s">
        <v>102</v>
      </c>
      <c r="X951">
        <v>15</v>
      </c>
      <c r="Y951" t="s">
        <v>53</v>
      </c>
      <c r="Z951" t="s">
        <v>103</v>
      </c>
      <c r="AA951" s="1">
        <v>0</v>
      </c>
      <c r="AB951" s="1">
        <v>0</v>
      </c>
      <c r="AC951" t="s">
        <v>225</v>
      </c>
      <c r="AD951" s="1">
        <v>0</v>
      </c>
      <c r="AE951" s="1">
        <v>0</v>
      </c>
      <c r="AF951" s="1">
        <v>0</v>
      </c>
      <c r="AG951" s="1">
        <v>0</v>
      </c>
      <c r="AH95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8">
        <f t="shared" si="56"/>
        <v>0</v>
      </c>
      <c r="AQ951" s="9">
        <f t="shared" si="57"/>
        <v>0</v>
      </c>
      <c r="AR951" s="3">
        <f t="shared" si="58"/>
        <v>0</v>
      </c>
      <c r="AS951" s="10">
        <f t="shared" si="59"/>
        <v>0</v>
      </c>
    </row>
    <row r="952" spans="1:45" x14ac:dyDescent="0.25">
      <c r="A952">
        <v>1</v>
      </c>
      <c r="B952" s="7">
        <v>43952</v>
      </c>
      <c r="C952" s="7">
        <v>44348</v>
      </c>
      <c r="D952">
        <v>200280</v>
      </c>
      <c r="E952" s="7">
        <v>44256</v>
      </c>
      <c r="F952" s="13">
        <v>0</v>
      </c>
      <c r="G952" s="1">
        <v>0</v>
      </c>
      <c r="H952">
        <v>2.3E-2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t="s">
        <v>295</v>
      </c>
      <c r="W952" s="11" t="s">
        <v>102</v>
      </c>
      <c r="X952">
        <v>15</v>
      </c>
      <c r="Y952" t="s">
        <v>53</v>
      </c>
      <c r="Z952" t="s">
        <v>103</v>
      </c>
      <c r="AA952" s="1">
        <v>0</v>
      </c>
      <c r="AB952" s="1">
        <v>0</v>
      </c>
      <c r="AC952" t="s">
        <v>225</v>
      </c>
      <c r="AD952" s="1">
        <v>0</v>
      </c>
      <c r="AE952" s="1">
        <v>0</v>
      </c>
      <c r="AF952" s="1">
        <v>0</v>
      </c>
      <c r="AG952" s="1">
        <v>0</v>
      </c>
      <c r="AH952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8">
        <f t="shared" si="56"/>
        <v>0</v>
      </c>
      <c r="AQ952" s="9">
        <f t="shared" si="57"/>
        <v>0</v>
      </c>
      <c r="AR952" s="3">
        <f t="shared" si="58"/>
        <v>0</v>
      </c>
      <c r="AS952" s="10">
        <f t="shared" si="59"/>
        <v>0</v>
      </c>
    </row>
    <row r="953" spans="1:45" x14ac:dyDescent="0.25">
      <c r="A953">
        <v>1</v>
      </c>
      <c r="B953" s="7">
        <v>43952</v>
      </c>
      <c r="C953" s="7">
        <v>44348</v>
      </c>
      <c r="D953">
        <v>200280</v>
      </c>
      <c r="E953" s="7">
        <v>44287</v>
      </c>
      <c r="F953" s="13">
        <v>0</v>
      </c>
      <c r="G953" s="1">
        <v>0</v>
      </c>
      <c r="H953">
        <v>2.3E-2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t="s">
        <v>295</v>
      </c>
      <c r="W953" s="11" t="s">
        <v>102</v>
      </c>
      <c r="X953">
        <v>15</v>
      </c>
      <c r="Y953" t="s">
        <v>53</v>
      </c>
      <c r="Z953" t="s">
        <v>103</v>
      </c>
      <c r="AA953" s="1">
        <v>0</v>
      </c>
      <c r="AB953" s="1">
        <v>0</v>
      </c>
      <c r="AC953" t="s">
        <v>225</v>
      </c>
      <c r="AD953" s="1">
        <v>0</v>
      </c>
      <c r="AE953" s="1">
        <v>0</v>
      </c>
      <c r="AF953" s="1">
        <v>0</v>
      </c>
      <c r="AG953" s="1">
        <v>0</v>
      </c>
      <c r="AH953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8">
        <f t="shared" si="56"/>
        <v>0</v>
      </c>
      <c r="AQ953" s="9">
        <f t="shared" si="57"/>
        <v>0</v>
      </c>
      <c r="AR953" s="3">
        <f t="shared" si="58"/>
        <v>0</v>
      </c>
      <c r="AS953" s="10">
        <f t="shared" si="59"/>
        <v>0</v>
      </c>
    </row>
    <row r="954" spans="1:45" x14ac:dyDescent="0.25">
      <c r="A954">
        <v>1</v>
      </c>
      <c r="B954" s="7">
        <v>43952</v>
      </c>
      <c r="C954" s="7">
        <v>44348</v>
      </c>
      <c r="D954">
        <v>200280</v>
      </c>
      <c r="E954" s="7">
        <v>44317</v>
      </c>
      <c r="F954" s="13">
        <v>0</v>
      </c>
      <c r="G954" s="1">
        <v>0</v>
      </c>
      <c r="H954">
        <v>2.3E-2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t="s">
        <v>295</v>
      </c>
      <c r="W954" s="11" t="s">
        <v>102</v>
      </c>
      <c r="X954">
        <v>15</v>
      </c>
      <c r="Y954" t="s">
        <v>53</v>
      </c>
      <c r="Z954" t="s">
        <v>103</v>
      </c>
      <c r="AA954" s="1">
        <v>0</v>
      </c>
      <c r="AB954" s="1">
        <v>0</v>
      </c>
      <c r="AC954" t="s">
        <v>225</v>
      </c>
      <c r="AD954" s="1">
        <v>0</v>
      </c>
      <c r="AE954" s="1">
        <v>0</v>
      </c>
      <c r="AF954" s="1">
        <v>0</v>
      </c>
      <c r="AG954" s="1">
        <v>0</v>
      </c>
      <c r="AH954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8">
        <f t="shared" si="56"/>
        <v>0</v>
      </c>
      <c r="AQ954" s="9">
        <f t="shared" si="57"/>
        <v>0</v>
      </c>
      <c r="AR954" s="3">
        <f t="shared" si="58"/>
        <v>0</v>
      </c>
      <c r="AS954" s="10">
        <f t="shared" si="59"/>
        <v>0</v>
      </c>
    </row>
    <row r="955" spans="1:45" x14ac:dyDescent="0.25">
      <c r="A955">
        <v>1</v>
      </c>
      <c r="B955" s="7">
        <v>43952</v>
      </c>
      <c r="C955" s="7">
        <v>44348</v>
      </c>
      <c r="D955">
        <v>200280</v>
      </c>
      <c r="E955" s="7">
        <v>44348</v>
      </c>
      <c r="F955" s="13">
        <v>0</v>
      </c>
      <c r="G955" s="1">
        <v>0</v>
      </c>
      <c r="H955">
        <v>2.3E-2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t="s">
        <v>295</v>
      </c>
      <c r="W955" s="11" t="s">
        <v>102</v>
      </c>
      <c r="X955">
        <v>15</v>
      </c>
      <c r="Y955" t="s">
        <v>53</v>
      </c>
      <c r="Z955" t="s">
        <v>103</v>
      </c>
      <c r="AA955" s="1">
        <v>0</v>
      </c>
      <c r="AB955" s="1">
        <v>0</v>
      </c>
      <c r="AC955" t="s">
        <v>225</v>
      </c>
      <c r="AD955" s="1">
        <v>0</v>
      </c>
      <c r="AE955" s="1">
        <v>0</v>
      </c>
      <c r="AF955" s="1">
        <v>0</v>
      </c>
      <c r="AG955" s="1">
        <v>0</v>
      </c>
      <c r="AH955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8">
        <f t="shared" si="56"/>
        <v>0</v>
      </c>
      <c r="AQ955" s="9">
        <f t="shared" si="57"/>
        <v>0</v>
      </c>
      <c r="AR955" s="3">
        <f t="shared" si="58"/>
        <v>0</v>
      </c>
      <c r="AS955" s="10">
        <f t="shared" si="59"/>
        <v>0</v>
      </c>
    </row>
    <row r="956" spans="1:45" x14ac:dyDescent="0.25">
      <c r="A956">
        <v>1</v>
      </c>
      <c r="B956" s="7">
        <v>43952</v>
      </c>
      <c r="C956" s="7">
        <v>44348</v>
      </c>
      <c r="D956">
        <v>200326</v>
      </c>
      <c r="E956" s="7">
        <v>44197</v>
      </c>
      <c r="F956" s="13">
        <v>0</v>
      </c>
      <c r="G956" s="1">
        <v>0</v>
      </c>
      <c r="H956">
        <v>2.3E-2</v>
      </c>
      <c r="I956" s="1">
        <v>0</v>
      </c>
      <c r="J956" s="1">
        <v>37368.89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t="s">
        <v>296</v>
      </c>
      <c r="W956" s="11" t="s">
        <v>102</v>
      </c>
      <c r="X956">
        <v>15</v>
      </c>
      <c r="Y956" t="s">
        <v>53</v>
      </c>
      <c r="Z956" t="s">
        <v>103</v>
      </c>
      <c r="AA956" s="1">
        <v>0</v>
      </c>
      <c r="AB956" s="1">
        <v>0</v>
      </c>
      <c r="AC956" t="s">
        <v>225</v>
      </c>
      <c r="AD956" s="1">
        <v>0</v>
      </c>
      <c r="AE956" s="1">
        <v>0</v>
      </c>
      <c r="AF956" s="1">
        <v>0</v>
      </c>
      <c r="AG956" s="1">
        <v>0</v>
      </c>
      <c r="AH956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8">
        <f t="shared" si="56"/>
        <v>0</v>
      </c>
      <c r="AQ956" s="9">
        <f t="shared" si="57"/>
        <v>0</v>
      </c>
      <c r="AR956" s="3">
        <f t="shared" si="58"/>
        <v>37368.89</v>
      </c>
      <c r="AS956" s="10">
        <f t="shared" si="59"/>
        <v>0</v>
      </c>
    </row>
    <row r="957" spans="1:45" x14ac:dyDescent="0.25">
      <c r="A957">
        <v>1</v>
      </c>
      <c r="B957" s="7">
        <v>43952</v>
      </c>
      <c r="C957" s="7">
        <v>44348</v>
      </c>
      <c r="D957">
        <v>200326</v>
      </c>
      <c r="E957" s="7">
        <v>44228</v>
      </c>
      <c r="F957" s="13">
        <v>0</v>
      </c>
      <c r="G957" s="1">
        <v>0</v>
      </c>
      <c r="H957">
        <v>2.3E-2</v>
      </c>
      <c r="I957" s="1">
        <v>0</v>
      </c>
      <c r="J957" s="1">
        <v>37368.89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t="s">
        <v>296</v>
      </c>
      <c r="W957" s="11" t="s">
        <v>102</v>
      </c>
      <c r="X957">
        <v>15</v>
      </c>
      <c r="Y957" t="s">
        <v>53</v>
      </c>
      <c r="Z957" t="s">
        <v>103</v>
      </c>
      <c r="AA957" s="1">
        <v>0</v>
      </c>
      <c r="AB957" s="1">
        <v>0</v>
      </c>
      <c r="AC957" t="s">
        <v>225</v>
      </c>
      <c r="AD957" s="1">
        <v>0</v>
      </c>
      <c r="AE957" s="1">
        <v>0</v>
      </c>
      <c r="AF957" s="1">
        <v>0</v>
      </c>
      <c r="AG957" s="1">
        <v>0</v>
      </c>
      <c r="AH957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8">
        <f t="shared" si="56"/>
        <v>0</v>
      </c>
      <c r="AQ957" s="9">
        <f t="shared" si="57"/>
        <v>0</v>
      </c>
      <c r="AR957" s="3">
        <f t="shared" si="58"/>
        <v>37368.89</v>
      </c>
      <c r="AS957" s="10">
        <f t="shared" si="59"/>
        <v>0</v>
      </c>
    </row>
    <row r="958" spans="1:45" x14ac:dyDescent="0.25">
      <c r="A958">
        <v>1</v>
      </c>
      <c r="B958" s="7">
        <v>43952</v>
      </c>
      <c r="C958" s="7">
        <v>44348</v>
      </c>
      <c r="D958">
        <v>200326</v>
      </c>
      <c r="E958" s="7">
        <v>44256</v>
      </c>
      <c r="F958" s="13">
        <v>0</v>
      </c>
      <c r="G958" s="1">
        <v>0</v>
      </c>
      <c r="H958">
        <v>2.3E-2</v>
      </c>
      <c r="I958" s="1">
        <v>0</v>
      </c>
      <c r="J958" s="1">
        <v>37368.89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t="s">
        <v>296</v>
      </c>
      <c r="W958" s="11" t="s">
        <v>102</v>
      </c>
      <c r="X958">
        <v>15</v>
      </c>
      <c r="Y958" t="s">
        <v>53</v>
      </c>
      <c r="Z958" t="s">
        <v>103</v>
      </c>
      <c r="AA958" s="1">
        <v>0</v>
      </c>
      <c r="AB958" s="1">
        <v>0</v>
      </c>
      <c r="AC958" t="s">
        <v>225</v>
      </c>
      <c r="AD958" s="1">
        <v>0</v>
      </c>
      <c r="AE958" s="1">
        <v>0</v>
      </c>
      <c r="AF958" s="1">
        <v>0</v>
      </c>
      <c r="AG958" s="1">
        <v>0</v>
      </c>
      <c r="AH958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8">
        <f t="shared" si="56"/>
        <v>0</v>
      </c>
      <c r="AQ958" s="9">
        <f t="shared" si="57"/>
        <v>0</v>
      </c>
      <c r="AR958" s="3">
        <f t="shared" si="58"/>
        <v>37368.89</v>
      </c>
      <c r="AS958" s="10">
        <f t="shared" si="59"/>
        <v>0</v>
      </c>
    </row>
    <row r="959" spans="1:45" x14ac:dyDescent="0.25">
      <c r="A959">
        <v>1</v>
      </c>
      <c r="B959" s="7">
        <v>43952</v>
      </c>
      <c r="C959" s="7">
        <v>44348</v>
      </c>
      <c r="D959">
        <v>200326</v>
      </c>
      <c r="E959" s="7">
        <v>44287</v>
      </c>
      <c r="F959" s="13">
        <v>0</v>
      </c>
      <c r="G959" s="1">
        <v>0</v>
      </c>
      <c r="H959">
        <v>2.3E-2</v>
      </c>
      <c r="I959" s="1">
        <v>0</v>
      </c>
      <c r="J959" s="1">
        <v>37368.89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t="s">
        <v>296</v>
      </c>
      <c r="W959" s="11" t="s">
        <v>102</v>
      </c>
      <c r="X959">
        <v>15</v>
      </c>
      <c r="Y959" t="s">
        <v>53</v>
      </c>
      <c r="Z959" t="s">
        <v>103</v>
      </c>
      <c r="AA959" s="1">
        <v>0</v>
      </c>
      <c r="AB959" s="1">
        <v>0</v>
      </c>
      <c r="AC959" t="s">
        <v>225</v>
      </c>
      <c r="AD959" s="1">
        <v>0</v>
      </c>
      <c r="AE959" s="1">
        <v>0</v>
      </c>
      <c r="AF959" s="1">
        <v>0</v>
      </c>
      <c r="AG959" s="1">
        <v>0</v>
      </c>
      <c r="AH959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8">
        <f t="shared" si="56"/>
        <v>0</v>
      </c>
      <c r="AQ959" s="9">
        <f t="shared" si="57"/>
        <v>0</v>
      </c>
      <c r="AR959" s="3">
        <f t="shared" si="58"/>
        <v>37368.89</v>
      </c>
      <c r="AS959" s="10">
        <f t="shared" si="59"/>
        <v>0</v>
      </c>
    </row>
    <row r="960" spans="1:45" x14ac:dyDescent="0.25">
      <c r="A960">
        <v>1</v>
      </c>
      <c r="B960" s="7">
        <v>43952</v>
      </c>
      <c r="C960" s="7">
        <v>44348</v>
      </c>
      <c r="D960">
        <v>200326</v>
      </c>
      <c r="E960" s="7">
        <v>44317</v>
      </c>
      <c r="F960" s="13">
        <v>0</v>
      </c>
      <c r="G960" s="1">
        <v>0</v>
      </c>
      <c r="H960">
        <v>2.3E-2</v>
      </c>
      <c r="I960" s="1">
        <v>0</v>
      </c>
      <c r="J960" s="1">
        <v>37368.89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t="s">
        <v>296</v>
      </c>
      <c r="W960" s="11" t="s">
        <v>102</v>
      </c>
      <c r="X960">
        <v>15</v>
      </c>
      <c r="Y960" t="s">
        <v>53</v>
      </c>
      <c r="Z960" t="s">
        <v>103</v>
      </c>
      <c r="AA960" s="1">
        <v>0</v>
      </c>
      <c r="AB960" s="1">
        <v>0</v>
      </c>
      <c r="AC960" t="s">
        <v>225</v>
      </c>
      <c r="AD960" s="1">
        <v>0</v>
      </c>
      <c r="AE960" s="1">
        <v>0</v>
      </c>
      <c r="AF960" s="1">
        <v>0</v>
      </c>
      <c r="AG960" s="1">
        <v>0</v>
      </c>
      <c r="AH960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8">
        <f t="shared" si="56"/>
        <v>0</v>
      </c>
      <c r="AQ960" s="9">
        <f t="shared" si="57"/>
        <v>0</v>
      </c>
      <c r="AR960" s="3">
        <f t="shared" si="58"/>
        <v>37368.89</v>
      </c>
      <c r="AS960" s="10">
        <f t="shared" si="59"/>
        <v>0</v>
      </c>
    </row>
    <row r="961" spans="1:45" x14ac:dyDescent="0.25">
      <c r="A961">
        <v>1</v>
      </c>
      <c r="B961" s="7">
        <v>43952</v>
      </c>
      <c r="C961" s="7">
        <v>44348</v>
      </c>
      <c r="D961">
        <v>200326</v>
      </c>
      <c r="E961" s="7">
        <v>44348</v>
      </c>
      <c r="F961" s="13">
        <v>0</v>
      </c>
      <c r="G961" s="1">
        <v>0</v>
      </c>
      <c r="H961">
        <v>2.3E-2</v>
      </c>
      <c r="I961" s="1">
        <v>0</v>
      </c>
      <c r="J961" s="1">
        <v>44550.96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7182.07</v>
      </c>
      <c r="T961" s="1">
        <v>0</v>
      </c>
      <c r="U961" s="1">
        <v>0</v>
      </c>
      <c r="V961" t="s">
        <v>296</v>
      </c>
      <c r="W961" s="11" t="s">
        <v>102</v>
      </c>
      <c r="X961">
        <v>15</v>
      </c>
      <c r="Y961" t="s">
        <v>53</v>
      </c>
      <c r="Z961" t="s">
        <v>103</v>
      </c>
      <c r="AA961" s="1">
        <v>0</v>
      </c>
      <c r="AB961" s="1">
        <v>0</v>
      </c>
      <c r="AC961" t="s">
        <v>225</v>
      </c>
      <c r="AD961" s="1">
        <v>0</v>
      </c>
      <c r="AE961" s="1">
        <v>0</v>
      </c>
      <c r="AF961" s="1">
        <v>0</v>
      </c>
      <c r="AG961" s="1">
        <v>0</v>
      </c>
      <c r="AH96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8">
        <f t="shared" si="56"/>
        <v>0</v>
      </c>
      <c r="AQ961" s="9">
        <f t="shared" si="57"/>
        <v>0</v>
      </c>
      <c r="AR961" s="3">
        <f t="shared" si="58"/>
        <v>44550.96</v>
      </c>
      <c r="AS961" s="10">
        <f t="shared" si="59"/>
        <v>0</v>
      </c>
    </row>
    <row r="962" spans="1:45" x14ac:dyDescent="0.25">
      <c r="A962">
        <v>1</v>
      </c>
      <c r="B962" s="7">
        <v>43952</v>
      </c>
      <c r="C962" s="7">
        <v>44348</v>
      </c>
      <c r="D962">
        <v>162</v>
      </c>
      <c r="E962" s="7">
        <v>44197</v>
      </c>
      <c r="F962" s="13">
        <v>0</v>
      </c>
      <c r="G962" s="1">
        <v>0</v>
      </c>
      <c r="H962">
        <v>2.3E-2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t="s">
        <v>297</v>
      </c>
      <c r="W962" s="11" t="s">
        <v>298</v>
      </c>
      <c r="X962">
        <v>15</v>
      </c>
      <c r="Y962" t="s">
        <v>53</v>
      </c>
      <c r="Z962" t="s">
        <v>103</v>
      </c>
      <c r="AA962" s="1">
        <v>0</v>
      </c>
      <c r="AB962" s="1">
        <v>0</v>
      </c>
      <c r="AC962" t="s">
        <v>225</v>
      </c>
      <c r="AD962" s="1">
        <v>0</v>
      </c>
      <c r="AE962" s="1">
        <v>0</v>
      </c>
      <c r="AF962" s="1">
        <v>0</v>
      </c>
      <c r="AG962" s="1">
        <v>0</v>
      </c>
      <c r="AH962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8">
        <f t="shared" ref="AP962:AP1025" si="60">I962+K962+M962+T962</f>
        <v>0</v>
      </c>
      <c r="AQ962" s="9">
        <f t="shared" ref="AQ962:AQ1025" si="61">AD962+AL962</f>
        <v>0</v>
      </c>
      <c r="AR962" s="3">
        <f t="shared" ref="AR962:AR1025" si="62">AE962+J962</f>
        <v>0</v>
      </c>
      <c r="AS962" s="10">
        <f t="shared" ref="AS962:AS1025" si="63">I962+K962+M962+T962+AD962+AL962</f>
        <v>0</v>
      </c>
    </row>
    <row r="963" spans="1:45" x14ac:dyDescent="0.25">
      <c r="A963">
        <v>1</v>
      </c>
      <c r="B963" s="7">
        <v>43952</v>
      </c>
      <c r="C963" s="7">
        <v>44348</v>
      </c>
      <c r="D963">
        <v>162</v>
      </c>
      <c r="E963" s="7">
        <v>44228</v>
      </c>
      <c r="F963" s="13">
        <v>0</v>
      </c>
      <c r="G963" s="1">
        <v>0</v>
      </c>
      <c r="H963">
        <v>2.3E-2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t="s">
        <v>297</v>
      </c>
      <c r="W963" s="11" t="s">
        <v>298</v>
      </c>
      <c r="X963">
        <v>15</v>
      </c>
      <c r="Y963" t="s">
        <v>53</v>
      </c>
      <c r="Z963" t="s">
        <v>103</v>
      </c>
      <c r="AA963" s="1">
        <v>0</v>
      </c>
      <c r="AB963" s="1">
        <v>0</v>
      </c>
      <c r="AC963" t="s">
        <v>225</v>
      </c>
      <c r="AD963" s="1">
        <v>0</v>
      </c>
      <c r="AE963" s="1">
        <v>0</v>
      </c>
      <c r="AF963" s="1">
        <v>0</v>
      </c>
      <c r="AG963" s="1">
        <v>0</v>
      </c>
      <c r="AH963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8">
        <f t="shared" si="60"/>
        <v>0</v>
      </c>
      <c r="AQ963" s="9">
        <f t="shared" si="61"/>
        <v>0</v>
      </c>
      <c r="AR963" s="3">
        <f t="shared" si="62"/>
        <v>0</v>
      </c>
      <c r="AS963" s="10">
        <f t="shared" si="63"/>
        <v>0</v>
      </c>
    </row>
    <row r="964" spans="1:45" x14ac:dyDescent="0.25">
      <c r="A964">
        <v>1</v>
      </c>
      <c r="B964" s="7">
        <v>43952</v>
      </c>
      <c r="C964" s="7">
        <v>44348</v>
      </c>
      <c r="D964">
        <v>162</v>
      </c>
      <c r="E964" s="7">
        <v>44256</v>
      </c>
      <c r="F964" s="13">
        <v>0</v>
      </c>
      <c r="G964" s="1">
        <v>0</v>
      </c>
      <c r="H964">
        <v>2.3E-2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t="s">
        <v>297</v>
      </c>
      <c r="W964" s="11" t="s">
        <v>298</v>
      </c>
      <c r="X964">
        <v>15</v>
      </c>
      <c r="Y964" t="s">
        <v>53</v>
      </c>
      <c r="Z964" t="s">
        <v>103</v>
      </c>
      <c r="AA964" s="1">
        <v>0</v>
      </c>
      <c r="AB964" s="1">
        <v>0</v>
      </c>
      <c r="AC964" t="s">
        <v>225</v>
      </c>
      <c r="AD964" s="1">
        <v>0</v>
      </c>
      <c r="AE964" s="1">
        <v>0</v>
      </c>
      <c r="AF964" s="1">
        <v>0</v>
      </c>
      <c r="AG964" s="1">
        <v>0</v>
      </c>
      <c r="AH964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8">
        <f t="shared" si="60"/>
        <v>0</v>
      </c>
      <c r="AQ964" s="9">
        <f t="shared" si="61"/>
        <v>0</v>
      </c>
      <c r="AR964" s="3">
        <f t="shared" si="62"/>
        <v>0</v>
      </c>
      <c r="AS964" s="10">
        <f t="shared" si="63"/>
        <v>0</v>
      </c>
    </row>
    <row r="965" spans="1:45" x14ac:dyDescent="0.25">
      <c r="A965">
        <v>1</v>
      </c>
      <c r="B965" s="7">
        <v>43952</v>
      </c>
      <c r="C965" s="7">
        <v>44348</v>
      </c>
      <c r="D965">
        <v>162</v>
      </c>
      <c r="E965" s="7">
        <v>44287</v>
      </c>
      <c r="F965" s="13">
        <v>0</v>
      </c>
      <c r="G965" s="1">
        <v>0</v>
      </c>
      <c r="H965">
        <v>2.3E-2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t="s">
        <v>297</v>
      </c>
      <c r="W965" s="11" t="s">
        <v>298</v>
      </c>
      <c r="X965">
        <v>15</v>
      </c>
      <c r="Y965" t="s">
        <v>53</v>
      </c>
      <c r="Z965" t="s">
        <v>103</v>
      </c>
      <c r="AA965" s="1">
        <v>0</v>
      </c>
      <c r="AB965" s="1">
        <v>0</v>
      </c>
      <c r="AC965" t="s">
        <v>225</v>
      </c>
      <c r="AD965" s="1">
        <v>0</v>
      </c>
      <c r="AE965" s="1">
        <v>0</v>
      </c>
      <c r="AF965" s="1">
        <v>0</v>
      </c>
      <c r="AG965" s="1">
        <v>0</v>
      </c>
      <c r="AH965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8">
        <f t="shared" si="60"/>
        <v>0</v>
      </c>
      <c r="AQ965" s="9">
        <f t="shared" si="61"/>
        <v>0</v>
      </c>
      <c r="AR965" s="3">
        <f t="shared" si="62"/>
        <v>0</v>
      </c>
      <c r="AS965" s="10">
        <f t="shared" si="63"/>
        <v>0</v>
      </c>
    </row>
    <row r="966" spans="1:45" x14ac:dyDescent="0.25">
      <c r="A966">
        <v>1</v>
      </c>
      <c r="B966" s="7">
        <v>43952</v>
      </c>
      <c r="C966" s="7">
        <v>44348</v>
      </c>
      <c r="D966">
        <v>162</v>
      </c>
      <c r="E966" s="7">
        <v>44317</v>
      </c>
      <c r="F966" s="13">
        <v>0</v>
      </c>
      <c r="G966" s="1">
        <v>0</v>
      </c>
      <c r="H966">
        <v>2.3E-2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t="s">
        <v>297</v>
      </c>
      <c r="W966" s="11" t="s">
        <v>298</v>
      </c>
      <c r="X966">
        <v>15</v>
      </c>
      <c r="Y966" t="s">
        <v>53</v>
      </c>
      <c r="Z966" t="s">
        <v>103</v>
      </c>
      <c r="AA966" s="1">
        <v>0</v>
      </c>
      <c r="AB966" s="1">
        <v>0</v>
      </c>
      <c r="AC966" t="s">
        <v>225</v>
      </c>
      <c r="AD966" s="1">
        <v>0</v>
      </c>
      <c r="AE966" s="1">
        <v>0</v>
      </c>
      <c r="AF966" s="1">
        <v>0</v>
      </c>
      <c r="AG966" s="1">
        <v>0</v>
      </c>
      <c r="AH966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8">
        <f t="shared" si="60"/>
        <v>0</v>
      </c>
      <c r="AQ966" s="9">
        <f t="shared" si="61"/>
        <v>0</v>
      </c>
      <c r="AR966" s="3">
        <f t="shared" si="62"/>
        <v>0</v>
      </c>
      <c r="AS966" s="10">
        <f t="shared" si="63"/>
        <v>0</v>
      </c>
    </row>
    <row r="967" spans="1:45" x14ac:dyDescent="0.25">
      <c r="A967">
        <v>1</v>
      </c>
      <c r="B967" s="7">
        <v>43952</v>
      </c>
      <c r="C967" s="7">
        <v>44348</v>
      </c>
      <c r="D967">
        <v>162</v>
      </c>
      <c r="E967" s="7">
        <v>44348</v>
      </c>
      <c r="F967" s="13">
        <v>0</v>
      </c>
      <c r="G967" s="1">
        <v>0</v>
      </c>
      <c r="H967">
        <v>2.3E-2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t="s">
        <v>297</v>
      </c>
      <c r="W967" s="11" t="s">
        <v>298</v>
      </c>
      <c r="X967">
        <v>15</v>
      </c>
      <c r="Y967" t="s">
        <v>53</v>
      </c>
      <c r="Z967" t="s">
        <v>103</v>
      </c>
      <c r="AA967" s="1">
        <v>0</v>
      </c>
      <c r="AB967" s="1">
        <v>0</v>
      </c>
      <c r="AC967" t="s">
        <v>225</v>
      </c>
      <c r="AD967" s="1">
        <v>0</v>
      </c>
      <c r="AE967" s="1">
        <v>0</v>
      </c>
      <c r="AF967" s="1">
        <v>0</v>
      </c>
      <c r="AG967" s="1">
        <v>0</v>
      </c>
      <c r="AH967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8">
        <f t="shared" si="60"/>
        <v>0</v>
      </c>
      <c r="AQ967" s="9">
        <f t="shared" si="61"/>
        <v>0</v>
      </c>
      <c r="AR967" s="3">
        <f t="shared" si="62"/>
        <v>0</v>
      </c>
      <c r="AS967" s="10">
        <f t="shared" si="63"/>
        <v>0</v>
      </c>
    </row>
    <row r="968" spans="1:45" x14ac:dyDescent="0.25">
      <c r="A968">
        <v>1</v>
      </c>
      <c r="B968" s="7">
        <v>43952</v>
      </c>
      <c r="C968" s="7">
        <v>44348</v>
      </c>
      <c r="D968">
        <v>200235</v>
      </c>
      <c r="E968" s="7">
        <v>44197</v>
      </c>
      <c r="F968" s="13">
        <v>0</v>
      </c>
      <c r="G968" s="1">
        <v>0</v>
      </c>
      <c r="H968">
        <v>2.3E-2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t="s">
        <v>299</v>
      </c>
      <c r="W968" s="11" t="s">
        <v>298</v>
      </c>
      <c r="X968">
        <v>15</v>
      </c>
      <c r="Y968" t="s">
        <v>53</v>
      </c>
      <c r="Z968" t="s">
        <v>103</v>
      </c>
      <c r="AA968" s="1">
        <v>0</v>
      </c>
      <c r="AB968" s="1">
        <v>0</v>
      </c>
      <c r="AC968" t="s">
        <v>225</v>
      </c>
      <c r="AD968" s="1">
        <v>0</v>
      </c>
      <c r="AE968" s="1">
        <v>0</v>
      </c>
      <c r="AF968" s="1">
        <v>0</v>
      </c>
      <c r="AG968" s="1">
        <v>0</v>
      </c>
      <c r="AH968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8">
        <f t="shared" si="60"/>
        <v>0</v>
      </c>
      <c r="AQ968" s="9">
        <f t="shared" si="61"/>
        <v>0</v>
      </c>
      <c r="AR968" s="3">
        <f t="shared" si="62"/>
        <v>0</v>
      </c>
      <c r="AS968" s="10">
        <f t="shared" si="63"/>
        <v>0</v>
      </c>
    </row>
    <row r="969" spans="1:45" x14ac:dyDescent="0.25">
      <c r="A969">
        <v>1</v>
      </c>
      <c r="B969" s="7">
        <v>43952</v>
      </c>
      <c r="C969" s="7">
        <v>44348</v>
      </c>
      <c r="D969">
        <v>200235</v>
      </c>
      <c r="E969" s="7">
        <v>44228</v>
      </c>
      <c r="F969" s="13">
        <v>0</v>
      </c>
      <c r="G969" s="1">
        <v>0</v>
      </c>
      <c r="H969">
        <v>2.3E-2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t="s">
        <v>299</v>
      </c>
      <c r="W969" s="11" t="s">
        <v>298</v>
      </c>
      <c r="X969">
        <v>15</v>
      </c>
      <c r="Y969" t="s">
        <v>53</v>
      </c>
      <c r="Z969" t="s">
        <v>103</v>
      </c>
      <c r="AA969" s="1">
        <v>0</v>
      </c>
      <c r="AB969" s="1">
        <v>0</v>
      </c>
      <c r="AC969" t="s">
        <v>225</v>
      </c>
      <c r="AD969" s="1">
        <v>0</v>
      </c>
      <c r="AE969" s="1">
        <v>0</v>
      </c>
      <c r="AF969" s="1">
        <v>0</v>
      </c>
      <c r="AG969" s="1">
        <v>0</v>
      </c>
      <c r="AH969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8">
        <f t="shared" si="60"/>
        <v>0</v>
      </c>
      <c r="AQ969" s="9">
        <f t="shared" si="61"/>
        <v>0</v>
      </c>
      <c r="AR969" s="3">
        <f t="shared" si="62"/>
        <v>0</v>
      </c>
      <c r="AS969" s="10">
        <f t="shared" si="63"/>
        <v>0</v>
      </c>
    </row>
    <row r="970" spans="1:45" x14ac:dyDescent="0.25">
      <c r="A970">
        <v>1</v>
      </c>
      <c r="B970" s="7">
        <v>43952</v>
      </c>
      <c r="C970" s="7">
        <v>44348</v>
      </c>
      <c r="D970">
        <v>200235</v>
      </c>
      <c r="E970" s="7">
        <v>44256</v>
      </c>
      <c r="F970" s="13">
        <v>0</v>
      </c>
      <c r="G970" s="1">
        <v>0</v>
      </c>
      <c r="H970">
        <v>2.3E-2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t="s">
        <v>299</v>
      </c>
      <c r="W970" s="11" t="s">
        <v>298</v>
      </c>
      <c r="X970">
        <v>15</v>
      </c>
      <c r="Y970" t="s">
        <v>53</v>
      </c>
      <c r="Z970" t="s">
        <v>103</v>
      </c>
      <c r="AA970" s="1">
        <v>0</v>
      </c>
      <c r="AB970" s="1">
        <v>0</v>
      </c>
      <c r="AC970" t="s">
        <v>225</v>
      </c>
      <c r="AD970" s="1">
        <v>0</v>
      </c>
      <c r="AE970" s="1">
        <v>0</v>
      </c>
      <c r="AF970" s="1">
        <v>0</v>
      </c>
      <c r="AG970" s="1">
        <v>0</v>
      </c>
      <c r="AH970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8">
        <f t="shared" si="60"/>
        <v>0</v>
      </c>
      <c r="AQ970" s="9">
        <f t="shared" si="61"/>
        <v>0</v>
      </c>
      <c r="AR970" s="3">
        <f t="shared" si="62"/>
        <v>0</v>
      </c>
      <c r="AS970" s="10">
        <f t="shared" si="63"/>
        <v>0</v>
      </c>
    </row>
    <row r="971" spans="1:45" x14ac:dyDescent="0.25">
      <c r="A971">
        <v>1</v>
      </c>
      <c r="B971" s="7">
        <v>43952</v>
      </c>
      <c r="C971" s="7">
        <v>44348</v>
      </c>
      <c r="D971">
        <v>200235</v>
      </c>
      <c r="E971" s="7">
        <v>44287</v>
      </c>
      <c r="F971" s="13">
        <v>0</v>
      </c>
      <c r="G971" s="1">
        <v>0</v>
      </c>
      <c r="H971">
        <v>2.3E-2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t="s">
        <v>299</v>
      </c>
      <c r="W971" s="11" t="s">
        <v>298</v>
      </c>
      <c r="X971">
        <v>15</v>
      </c>
      <c r="Y971" t="s">
        <v>53</v>
      </c>
      <c r="Z971" t="s">
        <v>103</v>
      </c>
      <c r="AA971" s="1">
        <v>0</v>
      </c>
      <c r="AB971" s="1">
        <v>0</v>
      </c>
      <c r="AC971" t="s">
        <v>225</v>
      </c>
      <c r="AD971" s="1">
        <v>0</v>
      </c>
      <c r="AE971" s="1">
        <v>0</v>
      </c>
      <c r="AF971" s="1">
        <v>0</v>
      </c>
      <c r="AG971" s="1">
        <v>0</v>
      </c>
      <c r="AH97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8">
        <f t="shared" si="60"/>
        <v>0</v>
      </c>
      <c r="AQ971" s="9">
        <f t="shared" si="61"/>
        <v>0</v>
      </c>
      <c r="AR971" s="3">
        <f t="shared" si="62"/>
        <v>0</v>
      </c>
      <c r="AS971" s="10">
        <f t="shared" si="63"/>
        <v>0</v>
      </c>
    </row>
    <row r="972" spans="1:45" x14ac:dyDescent="0.25">
      <c r="A972">
        <v>1</v>
      </c>
      <c r="B972" s="7">
        <v>43952</v>
      </c>
      <c r="C972" s="7">
        <v>44348</v>
      </c>
      <c r="D972">
        <v>200235</v>
      </c>
      <c r="E972" s="7">
        <v>44317</v>
      </c>
      <c r="F972" s="13">
        <v>0</v>
      </c>
      <c r="G972" s="1">
        <v>0</v>
      </c>
      <c r="H972">
        <v>2.3E-2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t="s">
        <v>299</v>
      </c>
      <c r="W972" s="11" t="s">
        <v>298</v>
      </c>
      <c r="X972">
        <v>15</v>
      </c>
      <c r="Y972" t="s">
        <v>53</v>
      </c>
      <c r="Z972" t="s">
        <v>103</v>
      </c>
      <c r="AA972" s="1">
        <v>0</v>
      </c>
      <c r="AB972" s="1">
        <v>0</v>
      </c>
      <c r="AC972" t="s">
        <v>225</v>
      </c>
      <c r="AD972" s="1">
        <v>0</v>
      </c>
      <c r="AE972" s="1">
        <v>0</v>
      </c>
      <c r="AF972" s="1">
        <v>0</v>
      </c>
      <c r="AG972" s="1">
        <v>0</v>
      </c>
      <c r="AH972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8">
        <f t="shared" si="60"/>
        <v>0</v>
      </c>
      <c r="AQ972" s="9">
        <f t="shared" si="61"/>
        <v>0</v>
      </c>
      <c r="AR972" s="3">
        <f t="shared" si="62"/>
        <v>0</v>
      </c>
      <c r="AS972" s="10">
        <f t="shared" si="63"/>
        <v>0</v>
      </c>
    </row>
    <row r="973" spans="1:45" x14ac:dyDescent="0.25">
      <c r="A973">
        <v>1</v>
      </c>
      <c r="B973" s="7">
        <v>43952</v>
      </c>
      <c r="C973" s="7">
        <v>44348</v>
      </c>
      <c r="D973">
        <v>200235</v>
      </c>
      <c r="E973" s="7">
        <v>44348</v>
      </c>
      <c r="F973" s="13">
        <v>0</v>
      </c>
      <c r="G973" s="1">
        <v>0</v>
      </c>
      <c r="H973">
        <v>2.3E-2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t="s">
        <v>299</v>
      </c>
      <c r="W973" s="11" t="s">
        <v>298</v>
      </c>
      <c r="X973">
        <v>15</v>
      </c>
      <c r="Y973" t="s">
        <v>53</v>
      </c>
      <c r="Z973" t="s">
        <v>103</v>
      </c>
      <c r="AA973" s="1">
        <v>0</v>
      </c>
      <c r="AB973" s="1">
        <v>0</v>
      </c>
      <c r="AC973" t="s">
        <v>225</v>
      </c>
      <c r="AD973" s="1">
        <v>0</v>
      </c>
      <c r="AE973" s="1">
        <v>0</v>
      </c>
      <c r="AF973" s="1">
        <v>0</v>
      </c>
      <c r="AG973" s="1">
        <v>0</v>
      </c>
      <c r="AH973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8">
        <f t="shared" si="60"/>
        <v>0</v>
      </c>
      <c r="AQ973" s="9">
        <f t="shared" si="61"/>
        <v>0</v>
      </c>
      <c r="AR973" s="3">
        <f t="shared" si="62"/>
        <v>0</v>
      </c>
      <c r="AS973" s="10">
        <f t="shared" si="63"/>
        <v>0</v>
      </c>
    </row>
    <row r="974" spans="1:45" x14ac:dyDescent="0.25">
      <c r="A974">
        <v>1</v>
      </c>
      <c r="B974" s="7">
        <v>43952</v>
      </c>
      <c r="C974" s="7">
        <v>44348</v>
      </c>
      <c r="D974">
        <v>200281</v>
      </c>
      <c r="E974" s="7">
        <v>44197</v>
      </c>
      <c r="F974" s="13">
        <v>0</v>
      </c>
      <c r="G974" s="1">
        <v>0</v>
      </c>
      <c r="H974">
        <v>2.3E-2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t="s">
        <v>300</v>
      </c>
      <c r="W974" s="11" t="s">
        <v>298</v>
      </c>
      <c r="X974">
        <v>15</v>
      </c>
      <c r="Y974" t="s">
        <v>53</v>
      </c>
      <c r="Z974" t="s">
        <v>103</v>
      </c>
      <c r="AA974" s="1">
        <v>0</v>
      </c>
      <c r="AB974" s="1">
        <v>0</v>
      </c>
      <c r="AC974" t="s">
        <v>225</v>
      </c>
      <c r="AD974" s="1">
        <v>0</v>
      </c>
      <c r="AE974" s="1">
        <v>0</v>
      </c>
      <c r="AF974" s="1">
        <v>0</v>
      </c>
      <c r="AG974" s="1">
        <v>0</v>
      </c>
      <c r="AH974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8">
        <f t="shared" si="60"/>
        <v>0</v>
      </c>
      <c r="AQ974" s="9">
        <f t="shared" si="61"/>
        <v>0</v>
      </c>
      <c r="AR974" s="3">
        <f t="shared" si="62"/>
        <v>0</v>
      </c>
      <c r="AS974" s="10">
        <f t="shared" si="63"/>
        <v>0</v>
      </c>
    </row>
    <row r="975" spans="1:45" x14ac:dyDescent="0.25">
      <c r="A975">
        <v>1</v>
      </c>
      <c r="B975" s="7">
        <v>43952</v>
      </c>
      <c r="C975" s="7">
        <v>44348</v>
      </c>
      <c r="D975">
        <v>200281</v>
      </c>
      <c r="E975" s="7">
        <v>44228</v>
      </c>
      <c r="F975" s="13">
        <v>0</v>
      </c>
      <c r="G975" s="1">
        <v>0</v>
      </c>
      <c r="H975">
        <v>2.3E-2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t="s">
        <v>300</v>
      </c>
      <c r="W975" s="11" t="s">
        <v>298</v>
      </c>
      <c r="X975">
        <v>15</v>
      </c>
      <c r="Y975" t="s">
        <v>53</v>
      </c>
      <c r="Z975" t="s">
        <v>103</v>
      </c>
      <c r="AA975" s="1">
        <v>0</v>
      </c>
      <c r="AB975" s="1">
        <v>0</v>
      </c>
      <c r="AC975" t="s">
        <v>225</v>
      </c>
      <c r="AD975" s="1">
        <v>0</v>
      </c>
      <c r="AE975" s="1">
        <v>0</v>
      </c>
      <c r="AF975" s="1">
        <v>0</v>
      </c>
      <c r="AG975" s="1">
        <v>0</v>
      </c>
      <c r="AH975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8">
        <f t="shared" si="60"/>
        <v>0</v>
      </c>
      <c r="AQ975" s="9">
        <f t="shared" si="61"/>
        <v>0</v>
      </c>
      <c r="AR975" s="3">
        <f t="shared" si="62"/>
        <v>0</v>
      </c>
      <c r="AS975" s="10">
        <f t="shared" si="63"/>
        <v>0</v>
      </c>
    </row>
    <row r="976" spans="1:45" x14ac:dyDescent="0.25">
      <c r="A976">
        <v>1</v>
      </c>
      <c r="B976" s="7">
        <v>43952</v>
      </c>
      <c r="C976" s="7">
        <v>44348</v>
      </c>
      <c r="D976">
        <v>200281</v>
      </c>
      <c r="E976" s="7">
        <v>44256</v>
      </c>
      <c r="F976" s="13">
        <v>0</v>
      </c>
      <c r="G976" s="1">
        <v>0</v>
      </c>
      <c r="H976">
        <v>2.3E-2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t="s">
        <v>300</v>
      </c>
      <c r="W976" s="11" t="s">
        <v>298</v>
      </c>
      <c r="X976">
        <v>15</v>
      </c>
      <c r="Y976" t="s">
        <v>53</v>
      </c>
      <c r="Z976" t="s">
        <v>103</v>
      </c>
      <c r="AA976" s="1">
        <v>0</v>
      </c>
      <c r="AB976" s="1">
        <v>0</v>
      </c>
      <c r="AC976" t="s">
        <v>225</v>
      </c>
      <c r="AD976" s="1">
        <v>0</v>
      </c>
      <c r="AE976" s="1">
        <v>0</v>
      </c>
      <c r="AF976" s="1">
        <v>0</v>
      </c>
      <c r="AG976" s="1">
        <v>0</v>
      </c>
      <c r="AH976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8">
        <f t="shared" si="60"/>
        <v>0</v>
      </c>
      <c r="AQ976" s="9">
        <f t="shared" si="61"/>
        <v>0</v>
      </c>
      <c r="AR976" s="3">
        <f t="shared" si="62"/>
        <v>0</v>
      </c>
      <c r="AS976" s="10">
        <f t="shared" si="63"/>
        <v>0</v>
      </c>
    </row>
    <row r="977" spans="1:45" x14ac:dyDescent="0.25">
      <c r="A977">
        <v>1</v>
      </c>
      <c r="B977" s="7">
        <v>43952</v>
      </c>
      <c r="C977" s="7">
        <v>44348</v>
      </c>
      <c r="D977">
        <v>200281</v>
      </c>
      <c r="E977" s="7">
        <v>44287</v>
      </c>
      <c r="F977" s="13">
        <v>0</v>
      </c>
      <c r="G977" s="1">
        <v>0</v>
      </c>
      <c r="H977">
        <v>2.3E-2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t="s">
        <v>300</v>
      </c>
      <c r="W977" s="11" t="s">
        <v>298</v>
      </c>
      <c r="X977">
        <v>15</v>
      </c>
      <c r="Y977" t="s">
        <v>53</v>
      </c>
      <c r="Z977" t="s">
        <v>103</v>
      </c>
      <c r="AA977" s="1">
        <v>0</v>
      </c>
      <c r="AB977" s="1">
        <v>0</v>
      </c>
      <c r="AC977" t="s">
        <v>225</v>
      </c>
      <c r="AD977" s="1">
        <v>0</v>
      </c>
      <c r="AE977" s="1">
        <v>0</v>
      </c>
      <c r="AF977" s="1">
        <v>0</v>
      </c>
      <c r="AG977" s="1">
        <v>0</v>
      </c>
      <c r="AH977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8">
        <f t="shared" si="60"/>
        <v>0</v>
      </c>
      <c r="AQ977" s="9">
        <f t="shared" si="61"/>
        <v>0</v>
      </c>
      <c r="AR977" s="3">
        <f t="shared" si="62"/>
        <v>0</v>
      </c>
      <c r="AS977" s="10">
        <f t="shared" si="63"/>
        <v>0</v>
      </c>
    </row>
    <row r="978" spans="1:45" x14ac:dyDescent="0.25">
      <c r="A978">
        <v>1</v>
      </c>
      <c r="B978" s="7">
        <v>43952</v>
      </c>
      <c r="C978" s="7">
        <v>44348</v>
      </c>
      <c r="D978">
        <v>200281</v>
      </c>
      <c r="E978" s="7">
        <v>44317</v>
      </c>
      <c r="F978" s="13">
        <v>0</v>
      </c>
      <c r="G978" s="1">
        <v>0</v>
      </c>
      <c r="H978">
        <v>2.3E-2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t="s">
        <v>300</v>
      </c>
      <c r="W978" s="11" t="s">
        <v>298</v>
      </c>
      <c r="X978">
        <v>15</v>
      </c>
      <c r="Y978" t="s">
        <v>53</v>
      </c>
      <c r="Z978" t="s">
        <v>103</v>
      </c>
      <c r="AA978" s="1">
        <v>0</v>
      </c>
      <c r="AB978" s="1">
        <v>0</v>
      </c>
      <c r="AC978" t="s">
        <v>225</v>
      </c>
      <c r="AD978" s="1">
        <v>0</v>
      </c>
      <c r="AE978" s="1">
        <v>0</v>
      </c>
      <c r="AF978" s="1">
        <v>0</v>
      </c>
      <c r="AG978" s="1">
        <v>0</v>
      </c>
      <c r="AH978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8">
        <f t="shared" si="60"/>
        <v>0</v>
      </c>
      <c r="AQ978" s="9">
        <f t="shared" si="61"/>
        <v>0</v>
      </c>
      <c r="AR978" s="3">
        <f t="shared" si="62"/>
        <v>0</v>
      </c>
      <c r="AS978" s="10">
        <f t="shared" si="63"/>
        <v>0</v>
      </c>
    </row>
    <row r="979" spans="1:45" x14ac:dyDescent="0.25">
      <c r="A979">
        <v>1</v>
      </c>
      <c r="B979" s="7">
        <v>43952</v>
      </c>
      <c r="C979" s="7">
        <v>44348</v>
      </c>
      <c r="D979">
        <v>200281</v>
      </c>
      <c r="E979" s="7">
        <v>44348</v>
      </c>
      <c r="F979" s="13">
        <v>0</v>
      </c>
      <c r="G979" s="1">
        <v>0</v>
      </c>
      <c r="H979">
        <v>2.3E-2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t="s">
        <v>300</v>
      </c>
      <c r="W979" s="11" t="s">
        <v>298</v>
      </c>
      <c r="X979">
        <v>15</v>
      </c>
      <c r="Y979" t="s">
        <v>53</v>
      </c>
      <c r="Z979" t="s">
        <v>103</v>
      </c>
      <c r="AA979" s="1">
        <v>0</v>
      </c>
      <c r="AB979" s="1">
        <v>0</v>
      </c>
      <c r="AC979" t="s">
        <v>225</v>
      </c>
      <c r="AD979" s="1">
        <v>0</v>
      </c>
      <c r="AE979" s="1">
        <v>0</v>
      </c>
      <c r="AF979" s="1">
        <v>0</v>
      </c>
      <c r="AG979" s="1">
        <v>0</v>
      </c>
      <c r="AH979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8">
        <f t="shared" si="60"/>
        <v>0</v>
      </c>
      <c r="AQ979" s="9">
        <f t="shared" si="61"/>
        <v>0</v>
      </c>
      <c r="AR979" s="3">
        <f t="shared" si="62"/>
        <v>0</v>
      </c>
      <c r="AS979" s="10">
        <f t="shared" si="63"/>
        <v>0</v>
      </c>
    </row>
    <row r="980" spans="1:45" x14ac:dyDescent="0.25">
      <c r="A980">
        <v>1</v>
      </c>
      <c r="B980" s="7">
        <v>43952</v>
      </c>
      <c r="C980" s="7">
        <v>44348</v>
      </c>
      <c r="D980">
        <v>200327</v>
      </c>
      <c r="E980" s="7">
        <v>44197</v>
      </c>
      <c r="F980" s="13">
        <v>0</v>
      </c>
      <c r="G980" s="1">
        <v>0</v>
      </c>
      <c r="H980">
        <v>2.3E-2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t="s">
        <v>301</v>
      </c>
      <c r="W980" s="11" t="s">
        <v>298</v>
      </c>
      <c r="X980">
        <v>15</v>
      </c>
      <c r="Y980" t="s">
        <v>53</v>
      </c>
      <c r="Z980" t="s">
        <v>103</v>
      </c>
      <c r="AA980" s="1">
        <v>0</v>
      </c>
      <c r="AB980" s="1">
        <v>0</v>
      </c>
      <c r="AC980" t="s">
        <v>225</v>
      </c>
      <c r="AD980" s="1">
        <v>0</v>
      </c>
      <c r="AE980" s="1">
        <v>0</v>
      </c>
      <c r="AF980" s="1">
        <v>0</v>
      </c>
      <c r="AG980" s="1">
        <v>0</v>
      </c>
      <c r="AH980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8">
        <f t="shared" si="60"/>
        <v>0</v>
      </c>
      <c r="AQ980" s="9">
        <f t="shared" si="61"/>
        <v>0</v>
      </c>
      <c r="AR980" s="3">
        <f t="shared" si="62"/>
        <v>0</v>
      </c>
      <c r="AS980" s="10">
        <f t="shared" si="63"/>
        <v>0</v>
      </c>
    </row>
    <row r="981" spans="1:45" x14ac:dyDescent="0.25">
      <c r="A981">
        <v>1</v>
      </c>
      <c r="B981" s="7">
        <v>43952</v>
      </c>
      <c r="C981" s="7">
        <v>44348</v>
      </c>
      <c r="D981">
        <v>200327</v>
      </c>
      <c r="E981" s="7">
        <v>44228</v>
      </c>
      <c r="F981" s="13">
        <v>0</v>
      </c>
      <c r="G981" s="1">
        <v>0</v>
      </c>
      <c r="H981">
        <v>2.3E-2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t="s">
        <v>301</v>
      </c>
      <c r="W981" s="11" t="s">
        <v>298</v>
      </c>
      <c r="X981">
        <v>15</v>
      </c>
      <c r="Y981" t="s">
        <v>53</v>
      </c>
      <c r="Z981" t="s">
        <v>103</v>
      </c>
      <c r="AA981" s="1">
        <v>0</v>
      </c>
      <c r="AB981" s="1">
        <v>0</v>
      </c>
      <c r="AC981" t="s">
        <v>225</v>
      </c>
      <c r="AD981" s="1">
        <v>0</v>
      </c>
      <c r="AE981" s="1">
        <v>0</v>
      </c>
      <c r="AF981" s="1">
        <v>0</v>
      </c>
      <c r="AG981" s="1">
        <v>0</v>
      </c>
      <c r="AH98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8">
        <f t="shared" si="60"/>
        <v>0</v>
      </c>
      <c r="AQ981" s="9">
        <f t="shared" si="61"/>
        <v>0</v>
      </c>
      <c r="AR981" s="3">
        <f t="shared" si="62"/>
        <v>0</v>
      </c>
      <c r="AS981" s="10">
        <f t="shared" si="63"/>
        <v>0</v>
      </c>
    </row>
    <row r="982" spans="1:45" x14ac:dyDescent="0.25">
      <c r="A982">
        <v>1</v>
      </c>
      <c r="B982" s="7">
        <v>43952</v>
      </c>
      <c r="C982" s="7">
        <v>44348</v>
      </c>
      <c r="D982">
        <v>200327</v>
      </c>
      <c r="E982" s="7">
        <v>44256</v>
      </c>
      <c r="F982" s="13">
        <v>0</v>
      </c>
      <c r="G982" s="1">
        <v>0</v>
      </c>
      <c r="H982">
        <v>2.3E-2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t="s">
        <v>301</v>
      </c>
      <c r="W982" s="11" t="s">
        <v>298</v>
      </c>
      <c r="X982">
        <v>15</v>
      </c>
      <c r="Y982" t="s">
        <v>53</v>
      </c>
      <c r="Z982" t="s">
        <v>103</v>
      </c>
      <c r="AA982" s="1">
        <v>0</v>
      </c>
      <c r="AB982" s="1">
        <v>0</v>
      </c>
      <c r="AC982" t="s">
        <v>225</v>
      </c>
      <c r="AD982" s="1">
        <v>0</v>
      </c>
      <c r="AE982" s="1">
        <v>0</v>
      </c>
      <c r="AF982" s="1">
        <v>0</v>
      </c>
      <c r="AG982" s="1">
        <v>0</v>
      </c>
      <c r="AH982">
        <v>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8">
        <f t="shared" si="60"/>
        <v>0</v>
      </c>
      <c r="AQ982" s="9">
        <f t="shared" si="61"/>
        <v>0</v>
      </c>
      <c r="AR982" s="3">
        <f t="shared" si="62"/>
        <v>0</v>
      </c>
      <c r="AS982" s="10">
        <f t="shared" si="63"/>
        <v>0</v>
      </c>
    </row>
    <row r="983" spans="1:45" x14ac:dyDescent="0.25">
      <c r="A983">
        <v>1</v>
      </c>
      <c r="B983" s="7">
        <v>43952</v>
      </c>
      <c r="C983" s="7">
        <v>44348</v>
      </c>
      <c r="D983">
        <v>200327</v>
      </c>
      <c r="E983" s="7">
        <v>44287</v>
      </c>
      <c r="F983" s="13">
        <v>0</v>
      </c>
      <c r="G983" s="1">
        <v>0</v>
      </c>
      <c r="H983">
        <v>2.3E-2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t="s">
        <v>301</v>
      </c>
      <c r="W983" s="11" t="s">
        <v>298</v>
      </c>
      <c r="X983">
        <v>15</v>
      </c>
      <c r="Y983" t="s">
        <v>53</v>
      </c>
      <c r="Z983" t="s">
        <v>103</v>
      </c>
      <c r="AA983" s="1">
        <v>0</v>
      </c>
      <c r="AB983" s="1">
        <v>0</v>
      </c>
      <c r="AC983" t="s">
        <v>225</v>
      </c>
      <c r="AD983" s="1">
        <v>0</v>
      </c>
      <c r="AE983" s="1">
        <v>0</v>
      </c>
      <c r="AF983" s="1">
        <v>0</v>
      </c>
      <c r="AG983" s="1">
        <v>0</v>
      </c>
      <c r="AH983">
        <v>0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8">
        <f t="shared" si="60"/>
        <v>0</v>
      </c>
      <c r="AQ983" s="9">
        <f t="shared" si="61"/>
        <v>0</v>
      </c>
      <c r="AR983" s="3">
        <f t="shared" si="62"/>
        <v>0</v>
      </c>
      <c r="AS983" s="10">
        <f t="shared" si="63"/>
        <v>0</v>
      </c>
    </row>
    <row r="984" spans="1:45" x14ac:dyDescent="0.25">
      <c r="A984">
        <v>1</v>
      </c>
      <c r="B984" s="7">
        <v>43952</v>
      </c>
      <c r="C984" s="7">
        <v>44348</v>
      </c>
      <c r="D984">
        <v>200327</v>
      </c>
      <c r="E984" s="7">
        <v>44317</v>
      </c>
      <c r="F984" s="13">
        <v>0</v>
      </c>
      <c r="G984" s="1">
        <v>0</v>
      </c>
      <c r="H984">
        <v>2.3E-2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t="s">
        <v>301</v>
      </c>
      <c r="W984" s="11" t="s">
        <v>298</v>
      </c>
      <c r="X984">
        <v>15</v>
      </c>
      <c r="Y984" t="s">
        <v>53</v>
      </c>
      <c r="Z984" t="s">
        <v>103</v>
      </c>
      <c r="AA984" s="1">
        <v>0</v>
      </c>
      <c r="AB984" s="1">
        <v>0</v>
      </c>
      <c r="AC984" t="s">
        <v>225</v>
      </c>
      <c r="AD984" s="1">
        <v>0</v>
      </c>
      <c r="AE984" s="1">
        <v>0</v>
      </c>
      <c r="AF984" s="1">
        <v>0</v>
      </c>
      <c r="AG984" s="1">
        <v>0</v>
      </c>
      <c r="AH984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8">
        <f t="shared" si="60"/>
        <v>0</v>
      </c>
      <c r="AQ984" s="9">
        <f t="shared" si="61"/>
        <v>0</v>
      </c>
      <c r="AR984" s="3">
        <f t="shared" si="62"/>
        <v>0</v>
      </c>
      <c r="AS984" s="10">
        <f t="shared" si="63"/>
        <v>0</v>
      </c>
    </row>
    <row r="985" spans="1:45" x14ac:dyDescent="0.25">
      <c r="A985">
        <v>1</v>
      </c>
      <c r="B985" s="7">
        <v>43952</v>
      </c>
      <c r="C985" s="7">
        <v>44348</v>
      </c>
      <c r="D985">
        <v>200327</v>
      </c>
      <c r="E985" s="7">
        <v>44348</v>
      </c>
      <c r="F985" s="13">
        <v>0</v>
      </c>
      <c r="G985" s="1">
        <v>0</v>
      </c>
      <c r="H985">
        <v>2.3E-2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t="s">
        <v>301</v>
      </c>
      <c r="W985" s="11" t="s">
        <v>298</v>
      </c>
      <c r="X985">
        <v>15</v>
      </c>
      <c r="Y985" t="s">
        <v>53</v>
      </c>
      <c r="Z985" t="s">
        <v>103</v>
      </c>
      <c r="AA985" s="1">
        <v>0</v>
      </c>
      <c r="AB985" s="1">
        <v>0</v>
      </c>
      <c r="AC985" t="s">
        <v>225</v>
      </c>
      <c r="AD985" s="1">
        <v>0</v>
      </c>
      <c r="AE985" s="1">
        <v>0</v>
      </c>
      <c r="AF985" s="1">
        <v>0</v>
      </c>
      <c r="AG985" s="1">
        <v>0</v>
      </c>
      <c r="AH985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8">
        <f t="shared" si="60"/>
        <v>0</v>
      </c>
      <c r="AQ985" s="9">
        <f t="shared" si="61"/>
        <v>0</v>
      </c>
      <c r="AR985" s="3">
        <f t="shared" si="62"/>
        <v>0</v>
      </c>
      <c r="AS985" s="10">
        <f t="shared" si="63"/>
        <v>0</v>
      </c>
    </row>
    <row r="986" spans="1:45" x14ac:dyDescent="0.25">
      <c r="A986">
        <v>1</v>
      </c>
      <c r="B986" s="7">
        <v>43952</v>
      </c>
      <c r="C986" s="7">
        <v>44348</v>
      </c>
      <c r="D986">
        <v>163</v>
      </c>
      <c r="E986" s="7">
        <v>44197</v>
      </c>
      <c r="F986" s="13">
        <v>0</v>
      </c>
      <c r="G986" s="1">
        <v>0</v>
      </c>
      <c r="H986">
        <v>0.04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t="s">
        <v>302</v>
      </c>
      <c r="W986" s="11" t="s">
        <v>105</v>
      </c>
      <c r="X986">
        <v>15</v>
      </c>
      <c r="Y986" t="s">
        <v>53</v>
      </c>
      <c r="Z986" t="s">
        <v>106</v>
      </c>
      <c r="AA986" s="1">
        <v>0</v>
      </c>
      <c r="AB986" s="1">
        <v>0</v>
      </c>
      <c r="AC986" t="s">
        <v>225</v>
      </c>
      <c r="AD986" s="1">
        <v>0</v>
      </c>
      <c r="AE986" s="1">
        <v>0</v>
      </c>
      <c r="AF986" s="1">
        <v>0</v>
      </c>
      <c r="AG986" s="1">
        <v>0</v>
      </c>
      <c r="AH986">
        <v>0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8">
        <f t="shared" si="60"/>
        <v>0</v>
      </c>
      <c r="AQ986" s="9">
        <f t="shared" si="61"/>
        <v>0</v>
      </c>
      <c r="AR986" s="3">
        <f t="shared" si="62"/>
        <v>0</v>
      </c>
      <c r="AS986" s="10">
        <f t="shared" si="63"/>
        <v>0</v>
      </c>
    </row>
    <row r="987" spans="1:45" x14ac:dyDescent="0.25">
      <c r="A987">
        <v>1</v>
      </c>
      <c r="B987" s="7">
        <v>43952</v>
      </c>
      <c r="C987" s="7">
        <v>44348</v>
      </c>
      <c r="D987">
        <v>163</v>
      </c>
      <c r="E987" s="7">
        <v>44228</v>
      </c>
      <c r="F987" s="13">
        <v>0</v>
      </c>
      <c r="G987" s="1">
        <v>0</v>
      </c>
      <c r="H987">
        <v>0.04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t="s">
        <v>302</v>
      </c>
      <c r="W987" s="11" t="s">
        <v>105</v>
      </c>
      <c r="X987">
        <v>15</v>
      </c>
      <c r="Y987" t="s">
        <v>53</v>
      </c>
      <c r="Z987" t="s">
        <v>106</v>
      </c>
      <c r="AA987" s="1">
        <v>0</v>
      </c>
      <c r="AB987" s="1">
        <v>0</v>
      </c>
      <c r="AC987" t="s">
        <v>225</v>
      </c>
      <c r="AD987" s="1">
        <v>0</v>
      </c>
      <c r="AE987" s="1">
        <v>0</v>
      </c>
      <c r="AF987" s="1">
        <v>0</v>
      </c>
      <c r="AG987" s="1">
        <v>0</v>
      </c>
      <c r="AH987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8">
        <f t="shared" si="60"/>
        <v>0</v>
      </c>
      <c r="AQ987" s="9">
        <f t="shared" si="61"/>
        <v>0</v>
      </c>
      <c r="AR987" s="3">
        <f t="shared" si="62"/>
        <v>0</v>
      </c>
      <c r="AS987" s="10">
        <f t="shared" si="63"/>
        <v>0</v>
      </c>
    </row>
    <row r="988" spans="1:45" x14ac:dyDescent="0.25">
      <c r="A988">
        <v>1</v>
      </c>
      <c r="B988" s="7">
        <v>43952</v>
      </c>
      <c r="C988" s="7">
        <v>44348</v>
      </c>
      <c r="D988">
        <v>163</v>
      </c>
      <c r="E988" s="7">
        <v>44256</v>
      </c>
      <c r="F988" s="13">
        <v>0</v>
      </c>
      <c r="G988" s="1">
        <v>0</v>
      </c>
      <c r="H988">
        <v>0.04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t="s">
        <v>302</v>
      </c>
      <c r="W988" s="11" t="s">
        <v>105</v>
      </c>
      <c r="X988">
        <v>15</v>
      </c>
      <c r="Y988" t="s">
        <v>53</v>
      </c>
      <c r="Z988" t="s">
        <v>106</v>
      </c>
      <c r="AA988" s="1">
        <v>0</v>
      </c>
      <c r="AB988" s="1">
        <v>0</v>
      </c>
      <c r="AC988" t="s">
        <v>225</v>
      </c>
      <c r="AD988" s="1">
        <v>0</v>
      </c>
      <c r="AE988" s="1">
        <v>0</v>
      </c>
      <c r="AF988" s="1">
        <v>0</v>
      </c>
      <c r="AG988" s="1">
        <v>0</v>
      </c>
      <c r="AH988">
        <v>0</v>
      </c>
      <c r="AI988" s="1">
        <v>0</v>
      </c>
      <c r="AJ988" s="1"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8">
        <f t="shared" si="60"/>
        <v>0</v>
      </c>
      <c r="AQ988" s="9">
        <f t="shared" si="61"/>
        <v>0</v>
      </c>
      <c r="AR988" s="3">
        <f t="shared" si="62"/>
        <v>0</v>
      </c>
      <c r="AS988" s="10">
        <f t="shared" si="63"/>
        <v>0</v>
      </c>
    </row>
    <row r="989" spans="1:45" x14ac:dyDescent="0.25">
      <c r="A989">
        <v>1</v>
      </c>
      <c r="B989" s="7">
        <v>43952</v>
      </c>
      <c r="C989" s="7">
        <v>44348</v>
      </c>
      <c r="D989">
        <v>163</v>
      </c>
      <c r="E989" s="7">
        <v>44287</v>
      </c>
      <c r="F989" s="13">
        <v>0</v>
      </c>
      <c r="G989" s="1">
        <v>0</v>
      </c>
      <c r="H989">
        <v>0.04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t="s">
        <v>302</v>
      </c>
      <c r="W989" s="11" t="s">
        <v>105</v>
      </c>
      <c r="X989">
        <v>15</v>
      </c>
      <c r="Y989" t="s">
        <v>53</v>
      </c>
      <c r="Z989" t="s">
        <v>106</v>
      </c>
      <c r="AA989" s="1">
        <v>0</v>
      </c>
      <c r="AB989" s="1">
        <v>0</v>
      </c>
      <c r="AC989" t="s">
        <v>225</v>
      </c>
      <c r="AD989" s="1">
        <v>0</v>
      </c>
      <c r="AE989" s="1">
        <v>0</v>
      </c>
      <c r="AF989" s="1">
        <v>0</v>
      </c>
      <c r="AG989" s="1">
        <v>0</v>
      </c>
      <c r="AH989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8">
        <f t="shared" si="60"/>
        <v>0</v>
      </c>
      <c r="AQ989" s="9">
        <f t="shared" si="61"/>
        <v>0</v>
      </c>
      <c r="AR989" s="3">
        <f t="shared" si="62"/>
        <v>0</v>
      </c>
      <c r="AS989" s="10">
        <f t="shared" si="63"/>
        <v>0</v>
      </c>
    </row>
    <row r="990" spans="1:45" x14ac:dyDescent="0.25">
      <c r="A990">
        <v>1</v>
      </c>
      <c r="B990" s="7">
        <v>43952</v>
      </c>
      <c r="C990" s="7">
        <v>44348</v>
      </c>
      <c r="D990">
        <v>163</v>
      </c>
      <c r="E990" s="7">
        <v>44317</v>
      </c>
      <c r="F990" s="13">
        <v>0</v>
      </c>
      <c r="G990" s="1">
        <v>0</v>
      </c>
      <c r="H990">
        <v>0.04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t="s">
        <v>302</v>
      </c>
      <c r="W990" s="11" t="s">
        <v>105</v>
      </c>
      <c r="X990">
        <v>15</v>
      </c>
      <c r="Y990" t="s">
        <v>53</v>
      </c>
      <c r="Z990" t="s">
        <v>106</v>
      </c>
      <c r="AA990" s="1">
        <v>0</v>
      </c>
      <c r="AB990" s="1">
        <v>0</v>
      </c>
      <c r="AC990" t="s">
        <v>225</v>
      </c>
      <c r="AD990" s="1">
        <v>0</v>
      </c>
      <c r="AE990" s="1">
        <v>0</v>
      </c>
      <c r="AF990" s="1">
        <v>0</v>
      </c>
      <c r="AG990" s="1">
        <v>0</v>
      </c>
      <c r="AH990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8">
        <f t="shared" si="60"/>
        <v>0</v>
      </c>
      <c r="AQ990" s="9">
        <f t="shared" si="61"/>
        <v>0</v>
      </c>
      <c r="AR990" s="3">
        <f t="shared" si="62"/>
        <v>0</v>
      </c>
      <c r="AS990" s="10">
        <f t="shared" si="63"/>
        <v>0</v>
      </c>
    </row>
    <row r="991" spans="1:45" x14ac:dyDescent="0.25">
      <c r="A991">
        <v>1</v>
      </c>
      <c r="B991" s="7">
        <v>43952</v>
      </c>
      <c r="C991" s="7">
        <v>44348</v>
      </c>
      <c r="D991">
        <v>163</v>
      </c>
      <c r="E991" s="7">
        <v>44348</v>
      </c>
      <c r="F991" s="13">
        <v>0</v>
      </c>
      <c r="G991" s="1">
        <v>0</v>
      </c>
      <c r="H991">
        <v>0.04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t="s">
        <v>302</v>
      </c>
      <c r="W991" s="11" t="s">
        <v>105</v>
      </c>
      <c r="X991">
        <v>15</v>
      </c>
      <c r="Y991" t="s">
        <v>53</v>
      </c>
      <c r="Z991" t="s">
        <v>106</v>
      </c>
      <c r="AA991" s="1">
        <v>0</v>
      </c>
      <c r="AB991" s="1">
        <v>0</v>
      </c>
      <c r="AC991" t="s">
        <v>225</v>
      </c>
      <c r="AD991" s="1">
        <v>0</v>
      </c>
      <c r="AE991" s="1">
        <v>0</v>
      </c>
      <c r="AF991" s="1">
        <v>0</v>
      </c>
      <c r="AG991" s="1">
        <v>0</v>
      </c>
      <c r="AH99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8">
        <f t="shared" si="60"/>
        <v>0</v>
      </c>
      <c r="AQ991" s="9">
        <f t="shared" si="61"/>
        <v>0</v>
      </c>
      <c r="AR991" s="3">
        <f t="shared" si="62"/>
        <v>0</v>
      </c>
      <c r="AS991" s="10">
        <f t="shared" si="63"/>
        <v>0</v>
      </c>
    </row>
    <row r="992" spans="1:45" x14ac:dyDescent="0.25">
      <c r="A992">
        <v>1</v>
      </c>
      <c r="B992" s="7">
        <v>43952</v>
      </c>
      <c r="C992" s="7">
        <v>44348</v>
      </c>
      <c r="D992">
        <v>200236</v>
      </c>
      <c r="E992" s="7">
        <v>44197</v>
      </c>
      <c r="F992" s="13">
        <v>1803179.6</v>
      </c>
      <c r="G992" s="1">
        <v>1803179.6</v>
      </c>
      <c r="H992">
        <v>0.04</v>
      </c>
      <c r="I992" s="1">
        <v>6010.6</v>
      </c>
      <c r="J992" s="1">
        <v>247161.81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t="s">
        <v>303</v>
      </c>
      <c r="W992" s="11" t="s">
        <v>105</v>
      </c>
      <c r="X992">
        <v>15</v>
      </c>
      <c r="Y992" t="s">
        <v>53</v>
      </c>
      <c r="Z992" t="s">
        <v>106</v>
      </c>
      <c r="AA992" s="1">
        <v>0</v>
      </c>
      <c r="AB992" s="1">
        <v>0</v>
      </c>
      <c r="AC992" t="s">
        <v>225</v>
      </c>
      <c r="AD992" s="1">
        <v>0</v>
      </c>
      <c r="AE992" s="1">
        <v>0</v>
      </c>
      <c r="AF992" s="1">
        <v>0</v>
      </c>
      <c r="AG992" s="1">
        <v>1803179.6</v>
      </c>
      <c r="AH992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6010.6</v>
      </c>
      <c r="AP992" s="8">
        <f t="shared" si="60"/>
        <v>6010.6</v>
      </c>
      <c r="AQ992" s="9">
        <f t="shared" si="61"/>
        <v>0</v>
      </c>
      <c r="AR992" s="3">
        <f t="shared" si="62"/>
        <v>247161.81</v>
      </c>
      <c r="AS992" s="10">
        <f t="shared" si="63"/>
        <v>6010.6</v>
      </c>
    </row>
    <row r="993" spans="1:45" x14ac:dyDescent="0.25">
      <c r="A993">
        <v>1</v>
      </c>
      <c r="B993" s="7">
        <v>43952</v>
      </c>
      <c r="C993" s="7">
        <v>44348</v>
      </c>
      <c r="D993">
        <v>200236</v>
      </c>
      <c r="E993" s="7">
        <v>44228</v>
      </c>
      <c r="F993" s="13">
        <v>1803179.6</v>
      </c>
      <c r="G993" s="1">
        <v>1803179.6</v>
      </c>
      <c r="H993">
        <v>0.04</v>
      </c>
      <c r="I993" s="1">
        <v>6010.6</v>
      </c>
      <c r="J993" s="1">
        <v>253172.41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t="s">
        <v>303</v>
      </c>
      <c r="W993" s="11" t="s">
        <v>105</v>
      </c>
      <c r="X993">
        <v>15</v>
      </c>
      <c r="Y993" t="s">
        <v>53</v>
      </c>
      <c r="Z993" t="s">
        <v>106</v>
      </c>
      <c r="AA993" s="1">
        <v>0</v>
      </c>
      <c r="AB993" s="1">
        <v>0</v>
      </c>
      <c r="AC993" t="s">
        <v>225</v>
      </c>
      <c r="AD993" s="1">
        <v>0</v>
      </c>
      <c r="AE993" s="1">
        <v>0</v>
      </c>
      <c r="AF993" s="1">
        <v>0</v>
      </c>
      <c r="AG993" s="1">
        <v>1803179.6</v>
      </c>
      <c r="AH993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6010.6</v>
      </c>
      <c r="AP993" s="8">
        <f t="shared" si="60"/>
        <v>6010.6</v>
      </c>
      <c r="AQ993" s="9">
        <f t="shared" si="61"/>
        <v>0</v>
      </c>
      <c r="AR993" s="3">
        <f t="shared" si="62"/>
        <v>253172.41</v>
      </c>
      <c r="AS993" s="10">
        <f t="shared" si="63"/>
        <v>6010.6</v>
      </c>
    </row>
    <row r="994" spans="1:45" x14ac:dyDescent="0.25">
      <c r="A994">
        <v>1</v>
      </c>
      <c r="B994" s="7">
        <v>43952</v>
      </c>
      <c r="C994" s="7">
        <v>44348</v>
      </c>
      <c r="D994">
        <v>200236</v>
      </c>
      <c r="E994" s="7">
        <v>44256</v>
      </c>
      <c r="F994" s="13">
        <v>1803179.6</v>
      </c>
      <c r="G994" s="1">
        <v>1803179.6</v>
      </c>
      <c r="H994">
        <v>0.04</v>
      </c>
      <c r="I994" s="1">
        <v>6010.6</v>
      </c>
      <c r="J994" s="1">
        <v>259183.01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t="s">
        <v>303</v>
      </c>
      <c r="W994" s="11" t="s">
        <v>105</v>
      </c>
      <c r="X994">
        <v>15</v>
      </c>
      <c r="Y994" t="s">
        <v>53</v>
      </c>
      <c r="Z994" t="s">
        <v>106</v>
      </c>
      <c r="AA994" s="1">
        <v>0</v>
      </c>
      <c r="AB994" s="1">
        <v>0</v>
      </c>
      <c r="AC994" t="s">
        <v>225</v>
      </c>
      <c r="AD994" s="1">
        <v>0</v>
      </c>
      <c r="AE994" s="1">
        <v>0</v>
      </c>
      <c r="AF994" s="1">
        <v>0</v>
      </c>
      <c r="AG994" s="1">
        <v>1803179.6</v>
      </c>
      <c r="AH994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6010.6</v>
      </c>
      <c r="AP994" s="8">
        <f t="shared" si="60"/>
        <v>6010.6</v>
      </c>
      <c r="AQ994" s="9">
        <f t="shared" si="61"/>
        <v>0</v>
      </c>
      <c r="AR994" s="3">
        <f t="shared" si="62"/>
        <v>259183.01</v>
      </c>
      <c r="AS994" s="10">
        <f t="shared" si="63"/>
        <v>6010.6</v>
      </c>
    </row>
    <row r="995" spans="1:45" x14ac:dyDescent="0.25">
      <c r="A995">
        <v>1</v>
      </c>
      <c r="B995" s="7">
        <v>43952</v>
      </c>
      <c r="C995" s="7">
        <v>44348</v>
      </c>
      <c r="D995">
        <v>200236</v>
      </c>
      <c r="E995" s="7">
        <v>44287</v>
      </c>
      <c r="F995" s="13">
        <v>1807656.6</v>
      </c>
      <c r="G995" s="1">
        <v>1807656.6</v>
      </c>
      <c r="H995">
        <v>0.04</v>
      </c>
      <c r="I995" s="1">
        <v>6025.52</v>
      </c>
      <c r="J995" s="1">
        <v>265208.53000000003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t="s">
        <v>303</v>
      </c>
      <c r="W995" s="11" t="s">
        <v>105</v>
      </c>
      <c r="X995">
        <v>15</v>
      </c>
      <c r="Y995" t="s">
        <v>53</v>
      </c>
      <c r="Z995" t="s">
        <v>106</v>
      </c>
      <c r="AA995" s="1">
        <v>0</v>
      </c>
      <c r="AB995" s="1">
        <v>0</v>
      </c>
      <c r="AC995" t="s">
        <v>225</v>
      </c>
      <c r="AD995" s="1">
        <v>0</v>
      </c>
      <c r="AE995" s="1">
        <v>0</v>
      </c>
      <c r="AF995" s="1">
        <v>0</v>
      </c>
      <c r="AG995" s="1">
        <v>1807656.6</v>
      </c>
      <c r="AH995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0</v>
      </c>
      <c r="AN995" s="1">
        <v>0</v>
      </c>
      <c r="AO995" s="1">
        <v>6025.52</v>
      </c>
      <c r="AP995" s="8">
        <f t="shared" si="60"/>
        <v>6025.52</v>
      </c>
      <c r="AQ995" s="9">
        <f t="shared" si="61"/>
        <v>0</v>
      </c>
      <c r="AR995" s="3">
        <f t="shared" si="62"/>
        <v>265208.53000000003</v>
      </c>
      <c r="AS995" s="10">
        <f t="shared" si="63"/>
        <v>6025.52</v>
      </c>
    </row>
    <row r="996" spans="1:45" x14ac:dyDescent="0.25">
      <c r="A996">
        <v>1</v>
      </c>
      <c r="B996" s="7">
        <v>43952</v>
      </c>
      <c r="C996" s="7">
        <v>44348</v>
      </c>
      <c r="D996">
        <v>200236</v>
      </c>
      <c r="E996" s="7">
        <v>44317</v>
      </c>
      <c r="F996" s="13">
        <v>1842402.5</v>
      </c>
      <c r="G996" s="1">
        <v>1842402.5</v>
      </c>
      <c r="H996">
        <v>0.04</v>
      </c>
      <c r="I996" s="1">
        <v>6141.34</v>
      </c>
      <c r="J996" s="1">
        <v>271349.87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t="s">
        <v>303</v>
      </c>
      <c r="W996" s="11" t="s">
        <v>105</v>
      </c>
      <c r="X996">
        <v>15</v>
      </c>
      <c r="Y996" t="s">
        <v>53</v>
      </c>
      <c r="Z996" t="s">
        <v>106</v>
      </c>
      <c r="AA996" s="1">
        <v>0</v>
      </c>
      <c r="AB996" s="1">
        <v>0</v>
      </c>
      <c r="AC996" t="s">
        <v>225</v>
      </c>
      <c r="AD996" s="1">
        <v>0</v>
      </c>
      <c r="AE996" s="1">
        <v>0</v>
      </c>
      <c r="AF996" s="1">
        <v>0</v>
      </c>
      <c r="AG996" s="1">
        <v>1842402.5</v>
      </c>
      <c r="AH996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6141.34</v>
      </c>
      <c r="AP996" s="8">
        <f t="shared" si="60"/>
        <v>6141.34</v>
      </c>
      <c r="AQ996" s="9">
        <f t="shared" si="61"/>
        <v>0</v>
      </c>
      <c r="AR996" s="3">
        <f t="shared" si="62"/>
        <v>271349.87</v>
      </c>
      <c r="AS996" s="10">
        <f t="shared" si="63"/>
        <v>6141.34</v>
      </c>
    </row>
    <row r="997" spans="1:45" x14ac:dyDescent="0.25">
      <c r="A997">
        <v>1</v>
      </c>
      <c r="B997" s="7">
        <v>43952</v>
      </c>
      <c r="C997" s="7">
        <v>44348</v>
      </c>
      <c r="D997">
        <v>200236</v>
      </c>
      <c r="E997" s="7">
        <v>44348</v>
      </c>
      <c r="F997" s="13">
        <v>1842402.5</v>
      </c>
      <c r="G997" s="1">
        <v>1842402.5</v>
      </c>
      <c r="H997">
        <v>0.04</v>
      </c>
      <c r="I997" s="1">
        <v>6141.34</v>
      </c>
      <c r="J997" s="1">
        <v>131251.78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-146239.43</v>
      </c>
      <c r="S997" s="1">
        <v>0</v>
      </c>
      <c r="T997" s="1">
        <v>0</v>
      </c>
      <c r="U997" s="1">
        <v>0</v>
      </c>
      <c r="V997" t="s">
        <v>303</v>
      </c>
      <c r="W997" s="11" t="s">
        <v>105</v>
      </c>
      <c r="X997">
        <v>15</v>
      </c>
      <c r="Y997" t="s">
        <v>53</v>
      </c>
      <c r="Z997" t="s">
        <v>106</v>
      </c>
      <c r="AA997" s="1">
        <v>0</v>
      </c>
      <c r="AB997" s="1">
        <v>0</v>
      </c>
      <c r="AC997" t="s">
        <v>225</v>
      </c>
      <c r="AD997" s="1">
        <v>0</v>
      </c>
      <c r="AE997" s="1">
        <v>0</v>
      </c>
      <c r="AF997" s="1">
        <v>0</v>
      </c>
      <c r="AG997" s="1">
        <v>1842402.5</v>
      </c>
      <c r="AH997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6141.34</v>
      </c>
      <c r="AP997" s="8">
        <f t="shared" si="60"/>
        <v>6141.34</v>
      </c>
      <c r="AQ997" s="9">
        <f t="shared" si="61"/>
        <v>0</v>
      </c>
      <c r="AR997" s="3">
        <f t="shared" si="62"/>
        <v>131251.78</v>
      </c>
      <c r="AS997" s="10">
        <f t="shared" si="63"/>
        <v>6141.34</v>
      </c>
    </row>
    <row r="998" spans="1:45" x14ac:dyDescent="0.25">
      <c r="A998">
        <v>1</v>
      </c>
      <c r="B998" s="7">
        <v>43952</v>
      </c>
      <c r="C998" s="7">
        <v>44348</v>
      </c>
      <c r="D998">
        <v>200282</v>
      </c>
      <c r="E998" s="7">
        <v>44197</v>
      </c>
      <c r="F998" s="13">
        <v>46850.41</v>
      </c>
      <c r="G998" s="1">
        <v>46850.41</v>
      </c>
      <c r="H998">
        <v>0.04</v>
      </c>
      <c r="I998" s="1">
        <v>156.16999999999999</v>
      </c>
      <c r="J998" s="1">
        <v>7676.53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t="s">
        <v>304</v>
      </c>
      <c r="W998" s="11" t="s">
        <v>105</v>
      </c>
      <c r="X998">
        <v>15</v>
      </c>
      <c r="Y998" t="s">
        <v>53</v>
      </c>
      <c r="Z998" t="s">
        <v>106</v>
      </c>
      <c r="AA998" s="1">
        <v>0</v>
      </c>
      <c r="AB998" s="1">
        <v>0</v>
      </c>
      <c r="AC998" t="s">
        <v>225</v>
      </c>
      <c r="AD998" s="1">
        <v>0</v>
      </c>
      <c r="AE998" s="1">
        <v>0</v>
      </c>
      <c r="AF998" s="1">
        <v>0</v>
      </c>
      <c r="AG998" s="1">
        <v>46850.41</v>
      </c>
      <c r="AH998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156.17000000000002</v>
      </c>
      <c r="AP998" s="8">
        <f t="shared" si="60"/>
        <v>156.16999999999999</v>
      </c>
      <c r="AQ998" s="9">
        <f t="shared" si="61"/>
        <v>0</v>
      </c>
      <c r="AR998" s="3">
        <f t="shared" si="62"/>
        <v>7676.53</v>
      </c>
      <c r="AS998" s="10">
        <f t="shared" si="63"/>
        <v>156.16999999999999</v>
      </c>
    </row>
    <row r="999" spans="1:45" x14ac:dyDescent="0.25">
      <c r="A999">
        <v>1</v>
      </c>
      <c r="B999" s="7">
        <v>43952</v>
      </c>
      <c r="C999" s="7">
        <v>44348</v>
      </c>
      <c r="D999">
        <v>200282</v>
      </c>
      <c r="E999" s="7">
        <v>44228</v>
      </c>
      <c r="F999" s="13">
        <v>46850.41</v>
      </c>
      <c r="G999" s="1">
        <v>46850.41</v>
      </c>
      <c r="H999">
        <v>0.04</v>
      </c>
      <c r="I999" s="1">
        <v>156.16999999999999</v>
      </c>
      <c r="J999" s="1">
        <v>7832.7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t="s">
        <v>304</v>
      </c>
      <c r="W999" s="11" t="s">
        <v>105</v>
      </c>
      <c r="X999">
        <v>15</v>
      </c>
      <c r="Y999" t="s">
        <v>53</v>
      </c>
      <c r="Z999" t="s">
        <v>106</v>
      </c>
      <c r="AA999" s="1">
        <v>0</v>
      </c>
      <c r="AB999" s="1">
        <v>0</v>
      </c>
      <c r="AC999" t="s">
        <v>225</v>
      </c>
      <c r="AD999" s="1">
        <v>0</v>
      </c>
      <c r="AE999" s="1">
        <v>0</v>
      </c>
      <c r="AF999" s="1">
        <v>0</v>
      </c>
      <c r="AG999" s="1">
        <v>46850.41</v>
      </c>
      <c r="AH999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156.17000000000002</v>
      </c>
      <c r="AP999" s="8">
        <f t="shared" si="60"/>
        <v>156.16999999999999</v>
      </c>
      <c r="AQ999" s="9">
        <f t="shared" si="61"/>
        <v>0</v>
      </c>
      <c r="AR999" s="3">
        <f t="shared" si="62"/>
        <v>7832.7</v>
      </c>
      <c r="AS999" s="10">
        <f t="shared" si="63"/>
        <v>156.16999999999999</v>
      </c>
    </row>
    <row r="1000" spans="1:45" x14ac:dyDescent="0.25">
      <c r="A1000">
        <v>1</v>
      </c>
      <c r="B1000" s="7">
        <v>43952</v>
      </c>
      <c r="C1000" s="7">
        <v>44348</v>
      </c>
      <c r="D1000">
        <v>200282</v>
      </c>
      <c r="E1000" s="7">
        <v>44256</v>
      </c>
      <c r="F1000" s="13">
        <v>46850.41</v>
      </c>
      <c r="G1000" s="1">
        <v>46850.41</v>
      </c>
      <c r="H1000">
        <v>0.04</v>
      </c>
      <c r="I1000" s="1">
        <v>156.16999999999999</v>
      </c>
      <c r="J1000" s="1">
        <v>7988.87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t="s">
        <v>304</v>
      </c>
      <c r="W1000" s="11" t="s">
        <v>105</v>
      </c>
      <c r="X1000">
        <v>15</v>
      </c>
      <c r="Y1000" t="s">
        <v>53</v>
      </c>
      <c r="Z1000" t="s">
        <v>106</v>
      </c>
      <c r="AA1000" s="1">
        <v>0</v>
      </c>
      <c r="AB1000" s="1">
        <v>0</v>
      </c>
      <c r="AC1000" t="s">
        <v>225</v>
      </c>
      <c r="AD1000" s="1">
        <v>0</v>
      </c>
      <c r="AE1000" s="1">
        <v>0</v>
      </c>
      <c r="AF1000" s="1">
        <v>0</v>
      </c>
      <c r="AG1000" s="1">
        <v>46850.41</v>
      </c>
      <c r="AH1000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156.17000000000002</v>
      </c>
      <c r="AP1000" s="8">
        <f t="shared" si="60"/>
        <v>156.16999999999999</v>
      </c>
      <c r="AQ1000" s="9">
        <f t="shared" si="61"/>
        <v>0</v>
      </c>
      <c r="AR1000" s="3">
        <f t="shared" si="62"/>
        <v>7988.87</v>
      </c>
      <c r="AS1000" s="10">
        <f t="shared" si="63"/>
        <v>156.16999999999999</v>
      </c>
    </row>
    <row r="1001" spans="1:45" x14ac:dyDescent="0.25">
      <c r="A1001">
        <v>1</v>
      </c>
      <c r="B1001" s="7">
        <v>43952</v>
      </c>
      <c r="C1001" s="7">
        <v>44348</v>
      </c>
      <c r="D1001">
        <v>200282</v>
      </c>
      <c r="E1001" s="7">
        <v>44287</v>
      </c>
      <c r="F1001" s="13">
        <v>46850.41</v>
      </c>
      <c r="G1001" s="1">
        <v>46850.41</v>
      </c>
      <c r="H1001">
        <v>0.04</v>
      </c>
      <c r="I1001" s="1">
        <v>156.16999999999999</v>
      </c>
      <c r="J1001" s="1">
        <v>8145.04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t="s">
        <v>304</v>
      </c>
      <c r="W1001" s="11" t="s">
        <v>105</v>
      </c>
      <c r="X1001">
        <v>15</v>
      </c>
      <c r="Y1001" t="s">
        <v>53</v>
      </c>
      <c r="Z1001" t="s">
        <v>106</v>
      </c>
      <c r="AA1001" s="1">
        <v>0</v>
      </c>
      <c r="AB1001" s="1">
        <v>0</v>
      </c>
      <c r="AC1001" t="s">
        <v>225</v>
      </c>
      <c r="AD1001" s="1">
        <v>0</v>
      </c>
      <c r="AE1001" s="1">
        <v>0</v>
      </c>
      <c r="AF1001" s="1">
        <v>0</v>
      </c>
      <c r="AG1001" s="1">
        <v>46850.41</v>
      </c>
      <c r="AH100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156.17000000000002</v>
      </c>
      <c r="AP1001" s="8">
        <f t="shared" si="60"/>
        <v>156.16999999999999</v>
      </c>
      <c r="AQ1001" s="9">
        <f t="shared" si="61"/>
        <v>0</v>
      </c>
      <c r="AR1001" s="3">
        <f t="shared" si="62"/>
        <v>8145.04</v>
      </c>
      <c r="AS1001" s="10">
        <f t="shared" si="63"/>
        <v>156.16999999999999</v>
      </c>
    </row>
    <row r="1002" spans="1:45" x14ac:dyDescent="0.25">
      <c r="A1002">
        <v>1</v>
      </c>
      <c r="B1002" s="7">
        <v>43952</v>
      </c>
      <c r="C1002" s="7">
        <v>44348</v>
      </c>
      <c r="D1002">
        <v>200282</v>
      </c>
      <c r="E1002" s="7">
        <v>44317</v>
      </c>
      <c r="F1002" s="13">
        <v>46850.41</v>
      </c>
      <c r="G1002" s="1">
        <v>46850.41</v>
      </c>
      <c r="H1002">
        <v>0.04</v>
      </c>
      <c r="I1002" s="1">
        <v>156.16999999999999</v>
      </c>
      <c r="J1002" s="1">
        <v>8301.2099999999991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t="s">
        <v>304</v>
      </c>
      <c r="W1002" s="11" t="s">
        <v>105</v>
      </c>
      <c r="X1002">
        <v>15</v>
      </c>
      <c r="Y1002" t="s">
        <v>53</v>
      </c>
      <c r="Z1002" t="s">
        <v>106</v>
      </c>
      <c r="AA1002" s="1">
        <v>0</v>
      </c>
      <c r="AB1002" s="1">
        <v>0</v>
      </c>
      <c r="AC1002" t="s">
        <v>225</v>
      </c>
      <c r="AD1002" s="1">
        <v>0</v>
      </c>
      <c r="AE1002" s="1">
        <v>0</v>
      </c>
      <c r="AF1002" s="1">
        <v>0</v>
      </c>
      <c r="AG1002" s="1">
        <v>46850.41</v>
      </c>
      <c r="AH1002">
        <v>0</v>
      </c>
      <c r="AI1002" s="1">
        <v>0</v>
      </c>
      <c r="AJ1002" s="1"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156.17000000000002</v>
      </c>
      <c r="AP1002" s="8">
        <f t="shared" si="60"/>
        <v>156.16999999999999</v>
      </c>
      <c r="AQ1002" s="9">
        <f t="shared" si="61"/>
        <v>0</v>
      </c>
      <c r="AR1002" s="3">
        <f t="shared" si="62"/>
        <v>8301.2099999999991</v>
      </c>
      <c r="AS1002" s="10">
        <f t="shared" si="63"/>
        <v>156.16999999999999</v>
      </c>
    </row>
    <row r="1003" spans="1:45" x14ac:dyDescent="0.25">
      <c r="A1003">
        <v>1</v>
      </c>
      <c r="B1003" s="7">
        <v>43952</v>
      </c>
      <c r="C1003" s="7">
        <v>44348</v>
      </c>
      <c r="D1003">
        <v>200282</v>
      </c>
      <c r="E1003" s="7">
        <v>44348</v>
      </c>
      <c r="F1003" s="13">
        <v>46850.41</v>
      </c>
      <c r="G1003" s="1">
        <v>46850.41</v>
      </c>
      <c r="H1003">
        <v>0.04</v>
      </c>
      <c r="I1003" s="1">
        <v>156.16999999999999</v>
      </c>
      <c r="J1003" s="1">
        <v>8457.3799999999992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t="s">
        <v>304</v>
      </c>
      <c r="W1003" s="11" t="s">
        <v>105</v>
      </c>
      <c r="X1003">
        <v>15</v>
      </c>
      <c r="Y1003" t="s">
        <v>53</v>
      </c>
      <c r="Z1003" t="s">
        <v>106</v>
      </c>
      <c r="AA1003" s="1">
        <v>0</v>
      </c>
      <c r="AB1003" s="1">
        <v>0</v>
      </c>
      <c r="AC1003" t="s">
        <v>225</v>
      </c>
      <c r="AD1003" s="1">
        <v>0</v>
      </c>
      <c r="AE1003" s="1">
        <v>0</v>
      </c>
      <c r="AF1003" s="1">
        <v>0</v>
      </c>
      <c r="AG1003" s="1">
        <v>46850.41</v>
      </c>
      <c r="AH1003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156.17000000000002</v>
      </c>
      <c r="AP1003" s="8">
        <f t="shared" si="60"/>
        <v>156.16999999999999</v>
      </c>
      <c r="AQ1003" s="9">
        <f t="shared" si="61"/>
        <v>0</v>
      </c>
      <c r="AR1003" s="3">
        <f t="shared" si="62"/>
        <v>8457.3799999999992</v>
      </c>
      <c r="AS1003" s="10">
        <f t="shared" si="63"/>
        <v>156.16999999999999</v>
      </c>
    </row>
    <row r="1004" spans="1:45" x14ac:dyDescent="0.25">
      <c r="A1004">
        <v>1</v>
      </c>
      <c r="B1004" s="7">
        <v>43952</v>
      </c>
      <c r="C1004" s="7">
        <v>44348</v>
      </c>
      <c r="D1004">
        <v>200328</v>
      </c>
      <c r="E1004" s="7">
        <v>44197</v>
      </c>
      <c r="F1004" s="13">
        <v>1467.68</v>
      </c>
      <c r="G1004" s="1">
        <v>1467.68</v>
      </c>
      <c r="H1004">
        <v>0.04</v>
      </c>
      <c r="I1004" s="1">
        <v>4.8899999999999997</v>
      </c>
      <c r="J1004" s="1">
        <v>339602.4</v>
      </c>
      <c r="K1004" s="1">
        <v>0</v>
      </c>
      <c r="L1004" s="1">
        <v>0</v>
      </c>
      <c r="M1004" s="1">
        <v>-4.8899999999999997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t="s">
        <v>305</v>
      </c>
      <c r="W1004" s="11" t="s">
        <v>105</v>
      </c>
      <c r="X1004">
        <v>15</v>
      </c>
      <c r="Y1004" t="s">
        <v>53</v>
      </c>
      <c r="Z1004" t="s">
        <v>106</v>
      </c>
      <c r="AA1004" s="1">
        <v>0</v>
      </c>
      <c r="AB1004" s="1">
        <v>0</v>
      </c>
      <c r="AC1004" t="s">
        <v>225</v>
      </c>
      <c r="AD1004" s="1">
        <v>0</v>
      </c>
      <c r="AE1004" s="1">
        <v>0</v>
      </c>
      <c r="AF1004" s="1">
        <v>0</v>
      </c>
      <c r="AG1004" s="1">
        <v>1467.68</v>
      </c>
      <c r="AH1004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8">
        <f t="shared" si="60"/>
        <v>0</v>
      </c>
      <c r="AQ1004" s="9">
        <f t="shared" si="61"/>
        <v>0</v>
      </c>
      <c r="AR1004" s="3">
        <f t="shared" si="62"/>
        <v>339602.4</v>
      </c>
      <c r="AS1004" s="10">
        <f t="shared" si="63"/>
        <v>0</v>
      </c>
    </row>
    <row r="1005" spans="1:45" x14ac:dyDescent="0.25">
      <c r="A1005">
        <v>1</v>
      </c>
      <c r="B1005" s="7">
        <v>43952</v>
      </c>
      <c r="C1005" s="7">
        <v>44348</v>
      </c>
      <c r="D1005">
        <v>200328</v>
      </c>
      <c r="E1005" s="7">
        <v>44228</v>
      </c>
      <c r="F1005" s="13">
        <v>1467.68</v>
      </c>
      <c r="G1005" s="1">
        <v>1467.68</v>
      </c>
      <c r="H1005">
        <v>0.04</v>
      </c>
      <c r="I1005" s="1">
        <v>4.8899999999999997</v>
      </c>
      <c r="J1005" s="1">
        <v>339602.4</v>
      </c>
      <c r="K1005" s="1">
        <v>0</v>
      </c>
      <c r="L1005" s="1">
        <v>0</v>
      </c>
      <c r="M1005" s="1">
        <v>-4.8899999999999997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t="s">
        <v>305</v>
      </c>
      <c r="W1005" s="11" t="s">
        <v>105</v>
      </c>
      <c r="X1005">
        <v>15</v>
      </c>
      <c r="Y1005" t="s">
        <v>53</v>
      </c>
      <c r="Z1005" t="s">
        <v>106</v>
      </c>
      <c r="AA1005" s="1">
        <v>0</v>
      </c>
      <c r="AB1005" s="1">
        <v>0</v>
      </c>
      <c r="AC1005" t="s">
        <v>225</v>
      </c>
      <c r="AD1005" s="1">
        <v>0</v>
      </c>
      <c r="AE1005" s="1">
        <v>0</v>
      </c>
      <c r="AF1005" s="1">
        <v>0</v>
      </c>
      <c r="AG1005" s="1">
        <v>1467.68</v>
      </c>
      <c r="AH1005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8">
        <f t="shared" si="60"/>
        <v>0</v>
      </c>
      <c r="AQ1005" s="9">
        <f t="shared" si="61"/>
        <v>0</v>
      </c>
      <c r="AR1005" s="3">
        <f t="shared" si="62"/>
        <v>339602.4</v>
      </c>
      <c r="AS1005" s="10">
        <f t="shared" si="63"/>
        <v>0</v>
      </c>
    </row>
    <row r="1006" spans="1:45" x14ac:dyDescent="0.25">
      <c r="A1006">
        <v>1</v>
      </c>
      <c r="B1006" s="7">
        <v>43952</v>
      </c>
      <c r="C1006" s="7">
        <v>44348</v>
      </c>
      <c r="D1006">
        <v>200328</v>
      </c>
      <c r="E1006" s="7">
        <v>44256</v>
      </c>
      <c r="F1006" s="13">
        <v>18936.88</v>
      </c>
      <c r="G1006" s="1">
        <v>18936.88</v>
      </c>
      <c r="H1006">
        <v>0.04</v>
      </c>
      <c r="I1006" s="1">
        <v>63.12</v>
      </c>
      <c r="J1006" s="1">
        <v>339675.3</v>
      </c>
      <c r="K1006" s="1">
        <v>72.900000000000006</v>
      </c>
      <c r="L1006" s="1">
        <v>0</v>
      </c>
      <c r="M1006" s="1">
        <v>-63.12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t="s">
        <v>305</v>
      </c>
      <c r="W1006" s="11" t="s">
        <v>105</v>
      </c>
      <c r="X1006">
        <v>15</v>
      </c>
      <c r="Y1006" t="s">
        <v>53</v>
      </c>
      <c r="Z1006" t="s">
        <v>106</v>
      </c>
      <c r="AA1006" s="1">
        <v>0</v>
      </c>
      <c r="AB1006" s="1">
        <v>0</v>
      </c>
      <c r="AC1006" t="s">
        <v>225</v>
      </c>
      <c r="AD1006" s="1">
        <v>0</v>
      </c>
      <c r="AE1006" s="1">
        <v>0</v>
      </c>
      <c r="AF1006" s="1">
        <v>0</v>
      </c>
      <c r="AG1006" s="1">
        <v>18936.88</v>
      </c>
      <c r="AH1006">
        <v>0</v>
      </c>
      <c r="AI1006" s="1">
        <v>0</v>
      </c>
      <c r="AJ1006" s="1">
        <v>0</v>
      </c>
      <c r="AK1006" s="1">
        <v>0</v>
      </c>
      <c r="AL1006" s="1">
        <v>0</v>
      </c>
      <c r="AM1006" s="1">
        <v>0</v>
      </c>
      <c r="AN1006" s="1">
        <v>0</v>
      </c>
      <c r="AO1006" s="1">
        <v>72.900000000000006</v>
      </c>
      <c r="AP1006" s="8">
        <f t="shared" si="60"/>
        <v>72.900000000000006</v>
      </c>
      <c r="AQ1006" s="9">
        <f t="shared" si="61"/>
        <v>0</v>
      </c>
      <c r="AR1006" s="3">
        <f t="shared" si="62"/>
        <v>339675.3</v>
      </c>
      <c r="AS1006" s="10">
        <f t="shared" si="63"/>
        <v>72.900000000000006</v>
      </c>
    </row>
    <row r="1007" spans="1:45" x14ac:dyDescent="0.25">
      <c r="A1007">
        <v>1</v>
      </c>
      <c r="B1007" s="7">
        <v>43952</v>
      </c>
      <c r="C1007" s="7">
        <v>44348</v>
      </c>
      <c r="D1007">
        <v>200328</v>
      </c>
      <c r="E1007" s="7">
        <v>44287</v>
      </c>
      <c r="F1007" s="13">
        <v>18936.88</v>
      </c>
      <c r="G1007" s="1">
        <v>18936.88</v>
      </c>
      <c r="H1007">
        <v>0.04</v>
      </c>
      <c r="I1007" s="1">
        <v>63.12</v>
      </c>
      <c r="J1007" s="1">
        <v>339738.42</v>
      </c>
      <c r="K1007" s="1">
        <v>63.12</v>
      </c>
      <c r="L1007" s="1">
        <v>0</v>
      </c>
      <c r="M1007" s="1">
        <v>-63.12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t="s">
        <v>305</v>
      </c>
      <c r="W1007" s="11" t="s">
        <v>105</v>
      </c>
      <c r="X1007">
        <v>15</v>
      </c>
      <c r="Y1007" t="s">
        <v>53</v>
      </c>
      <c r="Z1007" t="s">
        <v>106</v>
      </c>
      <c r="AA1007" s="1">
        <v>0</v>
      </c>
      <c r="AB1007" s="1">
        <v>0</v>
      </c>
      <c r="AC1007" t="s">
        <v>225</v>
      </c>
      <c r="AD1007" s="1">
        <v>0</v>
      </c>
      <c r="AE1007" s="1">
        <v>0</v>
      </c>
      <c r="AF1007" s="1">
        <v>0</v>
      </c>
      <c r="AG1007" s="1">
        <v>18936.88</v>
      </c>
      <c r="AH1007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0</v>
      </c>
      <c r="AO1007" s="1">
        <v>63.120000000000005</v>
      </c>
      <c r="AP1007" s="8">
        <f t="shared" si="60"/>
        <v>63.12</v>
      </c>
      <c r="AQ1007" s="9">
        <f t="shared" si="61"/>
        <v>0</v>
      </c>
      <c r="AR1007" s="3">
        <f t="shared" si="62"/>
        <v>339738.42</v>
      </c>
      <c r="AS1007" s="10">
        <f t="shared" si="63"/>
        <v>63.12</v>
      </c>
    </row>
    <row r="1008" spans="1:45" x14ac:dyDescent="0.25">
      <c r="A1008">
        <v>1</v>
      </c>
      <c r="B1008" s="7">
        <v>43952</v>
      </c>
      <c r="C1008" s="7">
        <v>44348</v>
      </c>
      <c r="D1008">
        <v>200328</v>
      </c>
      <c r="E1008" s="7">
        <v>44317</v>
      </c>
      <c r="F1008" s="13">
        <v>18936.88</v>
      </c>
      <c r="G1008" s="1">
        <v>18936.88</v>
      </c>
      <c r="H1008">
        <v>0.04</v>
      </c>
      <c r="I1008" s="1">
        <v>63.12</v>
      </c>
      <c r="J1008" s="1">
        <v>339801.54</v>
      </c>
      <c r="K1008" s="1">
        <v>63.12</v>
      </c>
      <c r="L1008" s="1">
        <v>0</v>
      </c>
      <c r="M1008" s="1">
        <v>-63.12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t="s">
        <v>305</v>
      </c>
      <c r="W1008" s="11" t="s">
        <v>105</v>
      </c>
      <c r="X1008">
        <v>15</v>
      </c>
      <c r="Y1008" t="s">
        <v>53</v>
      </c>
      <c r="Z1008" t="s">
        <v>106</v>
      </c>
      <c r="AA1008" s="1">
        <v>0</v>
      </c>
      <c r="AB1008" s="1">
        <v>0</v>
      </c>
      <c r="AC1008" t="s">
        <v>225</v>
      </c>
      <c r="AD1008" s="1">
        <v>0</v>
      </c>
      <c r="AE1008" s="1">
        <v>0</v>
      </c>
      <c r="AF1008" s="1">
        <v>0</v>
      </c>
      <c r="AG1008" s="1">
        <v>18936.88</v>
      </c>
      <c r="AH1008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63.120000000000005</v>
      </c>
      <c r="AP1008" s="8">
        <f t="shared" si="60"/>
        <v>63.12</v>
      </c>
      <c r="AQ1008" s="9">
        <f t="shared" si="61"/>
        <v>0</v>
      </c>
      <c r="AR1008" s="3">
        <f t="shared" si="62"/>
        <v>339801.54</v>
      </c>
      <c r="AS1008" s="10">
        <f t="shared" si="63"/>
        <v>63.12</v>
      </c>
    </row>
    <row r="1009" spans="1:45" x14ac:dyDescent="0.25">
      <c r="A1009">
        <v>1</v>
      </c>
      <c r="B1009" s="7">
        <v>43952</v>
      </c>
      <c r="C1009" s="7">
        <v>44348</v>
      </c>
      <c r="D1009">
        <v>200328</v>
      </c>
      <c r="E1009" s="7">
        <v>44348</v>
      </c>
      <c r="F1009" s="13">
        <v>23413.88</v>
      </c>
      <c r="G1009" s="1">
        <v>23413.88</v>
      </c>
      <c r="H1009">
        <v>0.04</v>
      </c>
      <c r="I1009" s="1">
        <v>78.05</v>
      </c>
      <c r="J1009" s="1">
        <v>486119.02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146239.43</v>
      </c>
      <c r="T1009" s="1">
        <v>0</v>
      </c>
      <c r="U1009" s="1">
        <v>0</v>
      </c>
      <c r="V1009" t="s">
        <v>305</v>
      </c>
      <c r="W1009" s="11" t="s">
        <v>105</v>
      </c>
      <c r="X1009">
        <v>15</v>
      </c>
      <c r="Y1009" t="s">
        <v>53</v>
      </c>
      <c r="Z1009" t="s">
        <v>106</v>
      </c>
      <c r="AA1009" s="1">
        <v>0</v>
      </c>
      <c r="AB1009" s="1">
        <v>0</v>
      </c>
      <c r="AC1009" t="s">
        <v>225</v>
      </c>
      <c r="AD1009" s="1">
        <v>0</v>
      </c>
      <c r="AE1009" s="1">
        <v>0</v>
      </c>
      <c r="AF1009" s="1">
        <v>0</v>
      </c>
      <c r="AG1009" s="1">
        <v>23413.88</v>
      </c>
      <c r="AH1009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78.05</v>
      </c>
      <c r="AP1009" s="8">
        <f t="shared" si="60"/>
        <v>78.05</v>
      </c>
      <c r="AQ1009" s="9">
        <f t="shared" si="61"/>
        <v>0</v>
      </c>
      <c r="AR1009" s="3">
        <f t="shared" si="62"/>
        <v>486119.02</v>
      </c>
      <c r="AS1009" s="10">
        <f t="shared" si="63"/>
        <v>78.05</v>
      </c>
    </row>
    <row r="1010" spans="1:45" x14ac:dyDescent="0.25">
      <c r="A1010">
        <v>1</v>
      </c>
      <c r="B1010" s="7">
        <v>43952</v>
      </c>
      <c r="C1010" s="7">
        <v>44348</v>
      </c>
      <c r="D1010">
        <v>164</v>
      </c>
      <c r="E1010" s="7">
        <v>44197</v>
      </c>
      <c r="F1010" s="13">
        <v>0</v>
      </c>
      <c r="G1010" s="1">
        <v>0</v>
      </c>
      <c r="H1010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t="s">
        <v>306</v>
      </c>
      <c r="W1010" s="11" t="s">
        <v>108</v>
      </c>
      <c r="X1010">
        <v>16</v>
      </c>
      <c r="Y1010" t="s">
        <v>109</v>
      </c>
      <c r="Z1010" t="s">
        <v>110</v>
      </c>
      <c r="AA1010" s="1">
        <v>0</v>
      </c>
      <c r="AB1010" s="1">
        <v>0</v>
      </c>
      <c r="AC1010" t="s">
        <v>225</v>
      </c>
      <c r="AD1010" s="1">
        <v>0</v>
      </c>
      <c r="AE1010" s="1">
        <v>0</v>
      </c>
      <c r="AF1010" s="1">
        <v>0</v>
      </c>
      <c r="AG1010" s="1">
        <v>0</v>
      </c>
      <c r="AH1010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8">
        <f t="shared" si="60"/>
        <v>0</v>
      </c>
      <c r="AQ1010" s="9">
        <f t="shared" si="61"/>
        <v>0</v>
      </c>
      <c r="AR1010" s="3">
        <f t="shared" si="62"/>
        <v>0</v>
      </c>
      <c r="AS1010" s="10">
        <f t="shared" si="63"/>
        <v>0</v>
      </c>
    </row>
    <row r="1011" spans="1:45" x14ac:dyDescent="0.25">
      <c r="A1011">
        <v>1</v>
      </c>
      <c r="B1011" s="7">
        <v>43952</v>
      </c>
      <c r="C1011" s="7">
        <v>44348</v>
      </c>
      <c r="D1011">
        <v>164</v>
      </c>
      <c r="E1011" s="7">
        <v>44228</v>
      </c>
      <c r="F1011" s="13">
        <v>0</v>
      </c>
      <c r="G1011" s="1">
        <v>0</v>
      </c>
      <c r="H101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t="s">
        <v>306</v>
      </c>
      <c r="W1011" s="11" t="s">
        <v>108</v>
      </c>
      <c r="X1011">
        <v>16</v>
      </c>
      <c r="Y1011" t="s">
        <v>109</v>
      </c>
      <c r="Z1011" t="s">
        <v>110</v>
      </c>
      <c r="AA1011" s="1">
        <v>0</v>
      </c>
      <c r="AB1011" s="1">
        <v>0</v>
      </c>
      <c r="AC1011" t="s">
        <v>225</v>
      </c>
      <c r="AD1011" s="1">
        <v>0</v>
      </c>
      <c r="AE1011" s="1">
        <v>0</v>
      </c>
      <c r="AF1011" s="1">
        <v>0</v>
      </c>
      <c r="AG1011" s="1">
        <v>0</v>
      </c>
      <c r="AH1011">
        <v>0</v>
      </c>
      <c r="AI1011" s="1">
        <v>0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8">
        <f t="shared" si="60"/>
        <v>0</v>
      </c>
      <c r="AQ1011" s="9">
        <f t="shared" si="61"/>
        <v>0</v>
      </c>
      <c r="AR1011" s="3">
        <f t="shared" si="62"/>
        <v>0</v>
      </c>
      <c r="AS1011" s="10">
        <f t="shared" si="63"/>
        <v>0</v>
      </c>
    </row>
    <row r="1012" spans="1:45" x14ac:dyDescent="0.25">
      <c r="A1012">
        <v>1</v>
      </c>
      <c r="B1012" s="7">
        <v>43952</v>
      </c>
      <c r="C1012" s="7">
        <v>44348</v>
      </c>
      <c r="D1012">
        <v>164</v>
      </c>
      <c r="E1012" s="7">
        <v>44256</v>
      </c>
      <c r="F1012" s="13">
        <v>0</v>
      </c>
      <c r="G1012" s="1">
        <v>0</v>
      </c>
      <c r="H1012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t="s">
        <v>306</v>
      </c>
      <c r="W1012" s="11" t="s">
        <v>108</v>
      </c>
      <c r="X1012">
        <v>16</v>
      </c>
      <c r="Y1012" t="s">
        <v>109</v>
      </c>
      <c r="Z1012" t="s">
        <v>110</v>
      </c>
      <c r="AA1012" s="1">
        <v>0</v>
      </c>
      <c r="AB1012" s="1">
        <v>0</v>
      </c>
      <c r="AC1012" t="s">
        <v>225</v>
      </c>
      <c r="AD1012" s="1">
        <v>0</v>
      </c>
      <c r="AE1012" s="1">
        <v>0</v>
      </c>
      <c r="AF1012" s="1">
        <v>0</v>
      </c>
      <c r="AG1012" s="1">
        <v>0</v>
      </c>
      <c r="AH1012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8">
        <f t="shared" si="60"/>
        <v>0</v>
      </c>
      <c r="AQ1012" s="9">
        <f t="shared" si="61"/>
        <v>0</v>
      </c>
      <c r="AR1012" s="3">
        <f t="shared" si="62"/>
        <v>0</v>
      </c>
      <c r="AS1012" s="10">
        <f t="shared" si="63"/>
        <v>0</v>
      </c>
    </row>
    <row r="1013" spans="1:45" x14ac:dyDescent="0.25">
      <c r="A1013">
        <v>1</v>
      </c>
      <c r="B1013" s="7">
        <v>43952</v>
      </c>
      <c r="C1013" s="7">
        <v>44348</v>
      </c>
      <c r="D1013">
        <v>164</v>
      </c>
      <c r="E1013" s="7">
        <v>44287</v>
      </c>
      <c r="F1013" s="13">
        <v>0</v>
      </c>
      <c r="G1013" s="1">
        <v>0</v>
      </c>
      <c r="H1013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t="s">
        <v>306</v>
      </c>
      <c r="W1013" s="11" t="s">
        <v>108</v>
      </c>
      <c r="X1013">
        <v>16</v>
      </c>
      <c r="Y1013" t="s">
        <v>109</v>
      </c>
      <c r="Z1013" t="s">
        <v>110</v>
      </c>
      <c r="AA1013" s="1">
        <v>0</v>
      </c>
      <c r="AB1013" s="1">
        <v>0</v>
      </c>
      <c r="AC1013" t="s">
        <v>225</v>
      </c>
      <c r="AD1013" s="1">
        <v>0</v>
      </c>
      <c r="AE1013" s="1">
        <v>0</v>
      </c>
      <c r="AF1013" s="1">
        <v>0</v>
      </c>
      <c r="AG1013" s="1">
        <v>0</v>
      </c>
      <c r="AH1013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8">
        <f t="shared" si="60"/>
        <v>0</v>
      </c>
      <c r="AQ1013" s="9">
        <f t="shared" si="61"/>
        <v>0</v>
      </c>
      <c r="AR1013" s="3">
        <f t="shared" si="62"/>
        <v>0</v>
      </c>
      <c r="AS1013" s="10">
        <f t="shared" si="63"/>
        <v>0</v>
      </c>
    </row>
    <row r="1014" spans="1:45" x14ac:dyDescent="0.25">
      <c r="A1014">
        <v>1</v>
      </c>
      <c r="B1014" s="7">
        <v>43952</v>
      </c>
      <c r="C1014" s="7">
        <v>44348</v>
      </c>
      <c r="D1014">
        <v>164</v>
      </c>
      <c r="E1014" s="7">
        <v>44317</v>
      </c>
      <c r="F1014" s="13">
        <v>0</v>
      </c>
      <c r="G1014" s="1">
        <v>0</v>
      </c>
      <c r="H1014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t="s">
        <v>306</v>
      </c>
      <c r="W1014" s="11" t="s">
        <v>108</v>
      </c>
      <c r="X1014">
        <v>16</v>
      </c>
      <c r="Y1014" t="s">
        <v>109</v>
      </c>
      <c r="Z1014" t="s">
        <v>110</v>
      </c>
      <c r="AA1014" s="1">
        <v>0</v>
      </c>
      <c r="AB1014" s="1">
        <v>0</v>
      </c>
      <c r="AC1014" t="s">
        <v>225</v>
      </c>
      <c r="AD1014" s="1">
        <v>0</v>
      </c>
      <c r="AE1014" s="1">
        <v>0</v>
      </c>
      <c r="AF1014" s="1">
        <v>0</v>
      </c>
      <c r="AG1014" s="1">
        <v>0</v>
      </c>
      <c r="AH1014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8">
        <f t="shared" si="60"/>
        <v>0</v>
      </c>
      <c r="AQ1014" s="9">
        <f t="shared" si="61"/>
        <v>0</v>
      </c>
      <c r="AR1014" s="3">
        <f t="shared" si="62"/>
        <v>0</v>
      </c>
      <c r="AS1014" s="10">
        <f t="shared" si="63"/>
        <v>0</v>
      </c>
    </row>
    <row r="1015" spans="1:45" x14ac:dyDescent="0.25">
      <c r="A1015">
        <v>1</v>
      </c>
      <c r="B1015" s="7">
        <v>43952</v>
      </c>
      <c r="C1015" s="7">
        <v>44348</v>
      </c>
      <c r="D1015">
        <v>164</v>
      </c>
      <c r="E1015" s="7">
        <v>44348</v>
      </c>
      <c r="F1015" s="13">
        <v>0</v>
      </c>
      <c r="G1015" s="1">
        <v>0</v>
      </c>
      <c r="H1015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t="s">
        <v>306</v>
      </c>
      <c r="W1015" s="11" t="s">
        <v>108</v>
      </c>
      <c r="X1015">
        <v>16</v>
      </c>
      <c r="Y1015" t="s">
        <v>109</v>
      </c>
      <c r="Z1015" t="s">
        <v>110</v>
      </c>
      <c r="AA1015" s="1">
        <v>0</v>
      </c>
      <c r="AB1015" s="1">
        <v>0</v>
      </c>
      <c r="AC1015" t="s">
        <v>225</v>
      </c>
      <c r="AD1015" s="1">
        <v>0</v>
      </c>
      <c r="AE1015" s="1">
        <v>0</v>
      </c>
      <c r="AF1015" s="1">
        <v>0</v>
      </c>
      <c r="AG1015" s="1">
        <v>0</v>
      </c>
      <c r="AH1015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8">
        <f t="shared" si="60"/>
        <v>0</v>
      </c>
      <c r="AQ1015" s="9">
        <f t="shared" si="61"/>
        <v>0</v>
      </c>
      <c r="AR1015" s="3">
        <f t="shared" si="62"/>
        <v>0</v>
      </c>
      <c r="AS1015" s="10">
        <f t="shared" si="63"/>
        <v>0</v>
      </c>
    </row>
    <row r="1016" spans="1:45" x14ac:dyDescent="0.25">
      <c r="A1016">
        <v>1</v>
      </c>
      <c r="B1016" s="7">
        <v>43952</v>
      </c>
      <c r="C1016" s="7">
        <v>44348</v>
      </c>
      <c r="D1016">
        <v>200237</v>
      </c>
      <c r="E1016" s="7">
        <v>44197</v>
      </c>
      <c r="F1016" s="13">
        <v>4041861.17</v>
      </c>
      <c r="G1016" s="1">
        <v>4041861.17</v>
      </c>
      <c r="H1016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t="s">
        <v>307</v>
      </c>
      <c r="W1016" s="11" t="s">
        <v>108</v>
      </c>
      <c r="X1016">
        <v>16</v>
      </c>
      <c r="Y1016" t="s">
        <v>109</v>
      </c>
      <c r="Z1016" t="s">
        <v>110</v>
      </c>
      <c r="AA1016" s="1">
        <v>0</v>
      </c>
      <c r="AB1016" s="1">
        <v>0</v>
      </c>
      <c r="AC1016" t="s">
        <v>225</v>
      </c>
      <c r="AD1016" s="1">
        <v>0</v>
      </c>
      <c r="AE1016" s="1">
        <v>0</v>
      </c>
      <c r="AF1016" s="1">
        <v>0</v>
      </c>
      <c r="AG1016" s="1">
        <v>4041861.17</v>
      </c>
      <c r="AH1016">
        <v>0</v>
      </c>
      <c r="AI1016" s="1">
        <v>0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8">
        <f t="shared" si="60"/>
        <v>0</v>
      </c>
      <c r="AQ1016" s="9">
        <f t="shared" si="61"/>
        <v>0</v>
      </c>
      <c r="AR1016" s="3">
        <f t="shared" si="62"/>
        <v>0</v>
      </c>
      <c r="AS1016" s="10">
        <f t="shared" si="63"/>
        <v>0</v>
      </c>
    </row>
    <row r="1017" spans="1:45" x14ac:dyDescent="0.25">
      <c r="A1017">
        <v>1</v>
      </c>
      <c r="B1017" s="7">
        <v>43952</v>
      </c>
      <c r="C1017" s="7">
        <v>44348</v>
      </c>
      <c r="D1017">
        <v>200237</v>
      </c>
      <c r="E1017" s="7">
        <v>44228</v>
      </c>
      <c r="F1017" s="13">
        <v>4041861.17</v>
      </c>
      <c r="G1017" s="1">
        <v>4041861.17</v>
      </c>
      <c r="H1017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3675344.83</v>
      </c>
      <c r="P1017" s="1">
        <v>0</v>
      </c>
      <c r="Q1017" s="1">
        <v>-130181.37</v>
      </c>
      <c r="R1017" s="1">
        <v>0</v>
      </c>
      <c r="S1017" s="1">
        <v>0</v>
      </c>
      <c r="T1017" s="1">
        <v>0</v>
      </c>
      <c r="U1017" s="1">
        <v>0</v>
      </c>
      <c r="V1017" t="s">
        <v>307</v>
      </c>
      <c r="W1017" s="11" t="s">
        <v>108</v>
      </c>
      <c r="X1017">
        <v>16</v>
      </c>
      <c r="Y1017" t="s">
        <v>109</v>
      </c>
      <c r="Z1017" t="s">
        <v>110</v>
      </c>
      <c r="AA1017" s="1">
        <v>0</v>
      </c>
      <c r="AB1017" s="1">
        <v>-3545163.46</v>
      </c>
      <c r="AC1017" t="s">
        <v>225</v>
      </c>
      <c r="AD1017" s="1">
        <v>0</v>
      </c>
      <c r="AE1017" s="1">
        <v>0</v>
      </c>
      <c r="AF1017" s="1">
        <v>0</v>
      </c>
      <c r="AG1017" s="1">
        <v>4041861.17</v>
      </c>
      <c r="AH1017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8">
        <f t="shared" si="60"/>
        <v>0</v>
      </c>
      <c r="AQ1017" s="9">
        <f t="shared" si="61"/>
        <v>0</v>
      </c>
      <c r="AR1017" s="3">
        <f t="shared" si="62"/>
        <v>0</v>
      </c>
      <c r="AS1017" s="10">
        <f t="shared" si="63"/>
        <v>0</v>
      </c>
    </row>
    <row r="1018" spans="1:45" x14ac:dyDescent="0.25">
      <c r="A1018">
        <v>1</v>
      </c>
      <c r="B1018" s="7">
        <v>43952</v>
      </c>
      <c r="C1018" s="7">
        <v>44348</v>
      </c>
      <c r="D1018">
        <v>200237</v>
      </c>
      <c r="E1018" s="7">
        <v>44256</v>
      </c>
      <c r="F1018" s="13">
        <v>496697.71</v>
      </c>
      <c r="G1018" s="1">
        <v>496697.71</v>
      </c>
      <c r="H1018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t="s">
        <v>307</v>
      </c>
      <c r="W1018" s="11" t="s">
        <v>108</v>
      </c>
      <c r="X1018">
        <v>16</v>
      </c>
      <c r="Y1018" t="s">
        <v>109</v>
      </c>
      <c r="Z1018" t="s">
        <v>110</v>
      </c>
      <c r="AA1018" s="1">
        <v>0</v>
      </c>
      <c r="AB1018" s="1">
        <v>0</v>
      </c>
      <c r="AC1018" t="s">
        <v>225</v>
      </c>
      <c r="AD1018" s="1">
        <v>0</v>
      </c>
      <c r="AE1018" s="1">
        <v>0</v>
      </c>
      <c r="AF1018" s="1">
        <v>0</v>
      </c>
      <c r="AG1018" s="1">
        <v>496697.71</v>
      </c>
      <c r="AH1018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8">
        <f t="shared" si="60"/>
        <v>0</v>
      </c>
      <c r="AQ1018" s="9">
        <f t="shared" si="61"/>
        <v>0</v>
      </c>
      <c r="AR1018" s="3">
        <f t="shared" si="62"/>
        <v>0</v>
      </c>
      <c r="AS1018" s="10">
        <f t="shared" si="63"/>
        <v>0</v>
      </c>
    </row>
    <row r="1019" spans="1:45" x14ac:dyDescent="0.25">
      <c r="A1019">
        <v>1</v>
      </c>
      <c r="B1019" s="7">
        <v>43952</v>
      </c>
      <c r="C1019" s="7">
        <v>44348</v>
      </c>
      <c r="D1019">
        <v>200237</v>
      </c>
      <c r="E1019" s="7">
        <v>44287</v>
      </c>
      <c r="F1019" s="13">
        <v>496697.71</v>
      </c>
      <c r="G1019" s="1">
        <v>496697.71</v>
      </c>
      <c r="H1019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t="s">
        <v>307</v>
      </c>
      <c r="W1019" s="11" t="s">
        <v>108</v>
      </c>
      <c r="X1019">
        <v>16</v>
      </c>
      <c r="Y1019" t="s">
        <v>109</v>
      </c>
      <c r="Z1019" t="s">
        <v>110</v>
      </c>
      <c r="AA1019" s="1">
        <v>0</v>
      </c>
      <c r="AB1019" s="1">
        <v>0</v>
      </c>
      <c r="AC1019" t="s">
        <v>225</v>
      </c>
      <c r="AD1019" s="1">
        <v>0</v>
      </c>
      <c r="AE1019" s="1">
        <v>0</v>
      </c>
      <c r="AF1019" s="1">
        <v>0</v>
      </c>
      <c r="AG1019" s="1">
        <v>496697.71</v>
      </c>
      <c r="AH1019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8">
        <f t="shared" si="60"/>
        <v>0</v>
      </c>
      <c r="AQ1019" s="9">
        <f t="shared" si="61"/>
        <v>0</v>
      </c>
      <c r="AR1019" s="3">
        <f t="shared" si="62"/>
        <v>0</v>
      </c>
      <c r="AS1019" s="10">
        <f t="shared" si="63"/>
        <v>0</v>
      </c>
    </row>
    <row r="1020" spans="1:45" x14ac:dyDescent="0.25">
      <c r="A1020">
        <v>1</v>
      </c>
      <c r="B1020" s="7">
        <v>43952</v>
      </c>
      <c r="C1020" s="7">
        <v>44348</v>
      </c>
      <c r="D1020">
        <v>200237</v>
      </c>
      <c r="E1020" s="7">
        <v>44317</v>
      </c>
      <c r="F1020" s="13">
        <v>496697.71</v>
      </c>
      <c r="G1020" s="1">
        <v>496697.71</v>
      </c>
      <c r="H1020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t="s">
        <v>307</v>
      </c>
      <c r="W1020" s="11" t="s">
        <v>108</v>
      </c>
      <c r="X1020">
        <v>16</v>
      </c>
      <c r="Y1020" t="s">
        <v>109</v>
      </c>
      <c r="Z1020" t="s">
        <v>110</v>
      </c>
      <c r="AA1020" s="1">
        <v>0</v>
      </c>
      <c r="AB1020" s="1">
        <v>0</v>
      </c>
      <c r="AC1020" t="s">
        <v>225</v>
      </c>
      <c r="AD1020" s="1">
        <v>0</v>
      </c>
      <c r="AE1020" s="1">
        <v>0</v>
      </c>
      <c r="AF1020" s="1">
        <v>0</v>
      </c>
      <c r="AG1020" s="1">
        <v>496697.71</v>
      </c>
      <c r="AH1020">
        <v>0</v>
      </c>
      <c r="AI1020" s="1">
        <v>0</v>
      </c>
      <c r="AJ1020" s="1">
        <v>0</v>
      </c>
      <c r="AK1020" s="1">
        <v>0</v>
      </c>
      <c r="AL1020" s="1">
        <v>0</v>
      </c>
      <c r="AM1020" s="1">
        <v>0</v>
      </c>
      <c r="AN1020" s="1">
        <v>0</v>
      </c>
      <c r="AO1020" s="1">
        <v>0</v>
      </c>
      <c r="AP1020" s="8">
        <f t="shared" si="60"/>
        <v>0</v>
      </c>
      <c r="AQ1020" s="9">
        <f t="shared" si="61"/>
        <v>0</v>
      </c>
      <c r="AR1020" s="3">
        <f t="shared" si="62"/>
        <v>0</v>
      </c>
      <c r="AS1020" s="10">
        <f t="shared" si="63"/>
        <v>0</v>
      </c>
    </row>
    <row r="1021" spans="1:45" x14ac:dyDescent="0.25">
      <c r="A1021">
        <v>1</v>
      </c>
      <c r="B1021" s="7">
        <v>43952</v>
      </c>
      <c r="C1021" s="7">
        <v>44348</v>
      </c>
      <c r="D1021">
        <v>200237</v>
      </c>
      <c r="E1021" s="7">
        <v>44348</v>
      </c>
      <c r="F1021" s="13">
        <v>496697.71</v>
      </c>
      <c r="G1021" s="1">
        <v>496697.71</v>
      </c>
      <c r="H102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t="s">
        <v>307</v>
      </c>
      <c r="W1021" s="11" t="s">
        <v>108</v>
      </c>
      <c r="X1021">
        <v>16</v>
      </c>
      <c r="Y1021" t="s">
        <v>109</v>
      </c>
      <c r="Z1021" t="s">
        <v>110</v>
      </c>
      <c r="AA1021" s="1">
        <v>0</v>
      </c>
      <c r="AB1021" s="1">
        <v>0</v>
      </c>
      <c r="AC1021" t="s">
        <v>225</v>
      </c>
      <c r="AD1021" s="1">
        <v>0</v>
      </c>
      <c r="AE1021" s="1">
        <v>0</v>
      </c>
      <c r="AF1021" s="1">
        <v>0</v>
      </c>
      <c r="AG1021" s="1">
        <v>496697.71</v>
      </c>
      <c r="AH102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8">
        <f t="shared" si="60"/>
        <v>0</v>
      </c>
      <c r="AQ1021" s="9">
        <f t="shared" si="61"/>
        <v>0</v>
      </c>
      <c r="AR1021" s="3">
        <f t="shared" si="62"/>
        <v>0</v>
      </c>
      <c r="AS1021" s="10">
        <f t="shared" si="63"/>
        <v>0</v>
      </c>
    </row>
    <row r="1022" spans="1:45" x14ac:dyDescent="0.25">
      <c r="A1022">
        <v>1</v>
      </c>
      <c r="B1022" s="7">
        <v>43952</v>
      </c>
      <c r="C1022" s="7">
        <v>44348</v>
      </c>
      <c r="D1022">
        <v>200283</v>
      </c>
      <c r="E1022" s="7">
        <v>44197</v>
      </c>
      <c r="F1022" s="13">
        <v>0</v>
      </c>
      <c r="G1022" s="1">
        <v>0</v>
      </c>
      <c r="H1022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t="s">
        <v>308</v>
      </c>
      <c r="W1022" s="11" t="s">
        <v>108</v>
      </c>
      <c r="X1022">
        <v>16</v>
      </c>
      <c r="Y1022" t="s">
        <v>109</v>
      </c>
      <c r="Z1022" t="s">
        <v>110</v>
      </c>
      <c r="AA1022" s="1">
        <v>0</v>
      </c>
      <c r="AB1022" s="1">
        <v>0</v>
      </c>
      <c r="AC1022" t="s">
        <v>225</v>
      </c>
      <c r="AD1022" s="1">
        <v>0</v>
      </c>
      <c r="AE1022" s="1">
        <v>0</v>
      </c>
      <c r="AF1022" s="1">
        <v>0</v>
      </c>
      <c r="AG1022" s="1">
        <v>0</v>
      </c>
      <c r="AH1022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8">
        <f t="shared" si="60"/>
        <v>0</v>
      </c>
      <c r="AQ1022" s="9">
        <f t="shared" si="61"/>
        <v>0</v>
      </c>
      <c r="AR1022" s="3">
        <f t="shared" si="62"/>
        <v>0</v>
      </c>
      <c r="AS1022" s="10">
        <f t="shared" si="63"/>
        <v>0</v>
      </c>
    </row>
    <row r="1023" spans="1:45" x14ac:dyDescent="0.25">
      <c r="A1023">
        <v>1</v>
      </c>
      <c r="B1023" s="7">
        <v>43952</v>
      </c>
      <c r="C1023" s="7">
        <v>44348</v>
      </c>
      <c r="D1023">
        <v>200283</v>
      </c>
      <c r="E1023" s="7">
        <v>44228</v>
      </c>
      <c r="F1023" s="13">
        <v>0</v>
      </c>
      <c r="G1023" s="1">
        <v>0</v>
      </c>
      <c r="H1023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t="s">
        <v>308</v>
      </c>
      <c r="W1023" s="11" t="s">
        <v>108</v>
      </c>
      <c r="X1023">
        <v>16</v>
      </c>
      <c r="Y1023" t="s">
        <v>109</v>
      </c>
      <c r="Z1023" t="s">
        <v>110</v>
      </c>
      <c r="AA1023" s="1">
        <v>0</v>
      </c>
      <c r="AB1023" s="1">
        <v>0</v>
      </c>
      <c r="AC1023" t="s">
        <v>225</v>
      </c>
      <c r="AD1023" s="1">
        <v>0</v>
      </c>
      <c r="AE1023" s="1">
        <v>0</v>
      </c>
      <c r="AF1023" s="1">
        <v>0</v>
      </c>
      <c r="AG1023" s="1">
        <v>0</v>
      </c>
      <c r="AH1023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8">
        <f t="shared" si="60"/>
        <v>0</v>
      </c>
      <c r="AQ1023" s="9">
        <f t="shared" si="61"/>
        <v>0</v>
      </c>
      <c r="AR1023" s="3">
        <f t="shared" si="62"/>
        <v>0</v>
      </c>
      <c r="AS1023" s="10">
        <f t="shared" si="63"/>
        <v>0</v>
      </c>
    </row>
    <row r="1024" spans="1:45" x14ac:dyDescent="0.25">
      <c r="A1024">
        <v>1</v>
      </c>
      <c r="B1024" s="7">
        <v>43952</v>
      </c>
      <c r="C1024" s="7">
        <v>44348</v>
      </c>
      <c r="D1024">
        <v>200283</v>
      </c>
      <c r="E1024" s="7">
        <v>44256</v>
      </c>
      <c r="F1024" s="13">
        <v>0</v>
      </c>
      <c r="G1024" s="1">
        <v>0</v>
      </c>
      <c r="H1024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t="s">
        <v>308</v>
      </c>
      <c r="W1024" s="11" t="s">
        <v>108</v>
      </c>
      <c r="X1024">
        <v>16</v>
      </c>
      <c r="Y1024" t="s">
        <v>109</v>
      </c>
      <c r="Z1024" t="s">
        <v>110</v>
      </c>
      <c r="AA1024" s="1">
        <v>0</v>
      </c>
      <c r="AB1024" s="1">
        <v>0</v>
      </c>
      <c r="AC1024" t="s">
        <v>225</v>
      </c>
      <c r="AD1024" s="1">
        <v>0</v>
      </c>
      <c r="AE1024" s="1">
        <v>0</v>
      </c>
      <c r="AF1024" s="1">
        <v>0</v>
      </c>
      <c r="AG1024" s="1">
        <v>0</v>
      </c>
      <c r="AH1024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8">
        <f t="shared" si="60"/>
        <v>0</v>
      </c>
      <c r="AQ1024" s="9">
        <f t="shared" si="61"/>
        <v>0</v>
      </c>
      <c r="AR1024" s="3">
        <f t="shared" si="62"/>
        <v>0</v>
      </c>
      <c r="AS1024" s="10">
        <f t="shared" si="63"/>
        <v>0</v>
      </c>
    </row>
    <row r="1025" spans="1:45" x14ac:dyDescent="0.25">
      <c r="A1025">
        <v>1</v>
      </c>
      <c r="B1025" s="7">
        <v>43952</v>
      </c>
      <c r="C1025" s="7">
        <v>44348</v>
      </c>
      <c r="D1025">
        <v>200283</v>
      </c>
      <c r="E1025" s="7">
        <v>44287</v>
      </c>
      <c r="F1025" s="13">
        <v>0</v>
      </c>
      <c r="G1025" s="1">
        <v>0</v>
      </c>
      <c r="H1025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t="s">
        <v>308</v>
      </c>
      <c r="W1025" s="11" t="s">
        <v>108</v>
      </c>
      <c r="X1025">
        <v>16</v>
      </c>
      <c r="Y1025" t="s">
        <v>109</v>
      </c>
      <c r="Z1025" t="s">
        <v>110</v>
      </c>
      <c r="AA1025" s="1">
        <v>0</v>
      </c>
      <c r="AB1025" s="1">
        <v>0</v>
      </c>
      <c r="AC1025" t="s">
        <v>225</v>
      </c>
      <c r="AD1025" s="1">
        <v>0</v>
      </c>
      <c r="AE1025" s="1">
        <v>0</v>
      </c>
      <c r="AF1025" s="1">
        <v>0</v>
      </c>
      <c r="AG1025" s="1">
        <v>0</v>
      </c>
      <c r="AH1025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8">
        <f t="shared" si="60"/>
        <v>0</v>
      </c>
      <c r="AQ1025" s="9">
        <f t="shared" si="61"/>
        <v>0</v>
      </c>
      <c r="AR1025" s="3">
        <f t="shared" si="62"/>
        <v>0</v>
      </c>
      <c r="AS1025" s="10">
        <f t="shared" si="63"/>
        <v>0</v>
      </c>
    </row>
    <row r="1026" spans="1:45" x14ac:dyDescent="0.25">
      <c r="A1026">
        <v>1</v>
      </c>
      <c r="B1026" s="7">
        <v>43952</v>
      </c>
      <c r="C1026" s="7">
        <v>44348</v>
      </c>
      <c r="D1026">
        <v>200283</v>
      </c>
      <c r="E1026" s="7">
        <v>44317</v>
      </c>
      <c r="F1026" s="13">
        <v>0</v>
      </c>
      <c r="G1026" s="1">
        <v>0</v>
      </c>
      <c r="H1026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t="s">
        <v>308</v>
      </c>
      <c r="W1026" s="11" t="s">
        <v>108</v>
      </c>
      <c r="X1026">
        <v>16</v>
      </c>
      <c r="Y1026" t="s">
        <v>109</v>
      </c>
      <c r="Z1026" t="s">
        <v>110</v>
      </c>
      <c r="AA1026" s="1">
        <v>0</v>
      </c>
      <c r="AB1026" s="1">
        <v>0</v>
      </c>
      <c r="AC1026" t="s">
        <v>225</v>
      </c>
      <c r="AD1026" s="1">
        <v>0</v>
      </c>
      <c r="AE1026" s="1">
        <v>0</v>
      </c>
      <c r="AF1026" s="1">
        <v>0</v>
      </c>
      <c r="AG1026" s="1">
        <v>0</v>
      </c>
      <c r="AH1026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8">
        <f t="shared" ref="AP1026:AP1089" si="64">I1026+K1026+M1026+T1026</f>
        <v>0</v>
      </c>
      <c r="AQ1026" s="9">
        <f t="shared" ref="AQ1026:AQ1089" si="65">AD1026+AL1026</f>
        <v>0</v>
      </c>
      <c r="AR1026" s="3">
        <f t="shared" ref="AR1026:AR1089" si="66">AE1026+J1026</f>
        <v>0</v>
      </c>
      <c r="AS1026" s="10">
        <f t="shared" ref="AS1026:AS1089" si="67">I1026+K1026+M1026+T1026+AD1026+AL1026</f>
        <v>0</v>
      </c>
    </row>
    <row r="1027" spans="1:45" x14ac:dyDescent="0.25">
      <c r="A1027">
        <v>1</v>
      </c>
      <c r="B1027" s="7">
        <v>43952</v>
      </c>
      <c r="C1027" s="7">
        <v>44348</v>
      </c>
      <c r="D1027">
        <v>200283</v>
      </c>
      <c r="E1027" s="7">
        <v>44348</v>
      </c>
      <c r="F1027" s="13">
        <v>0</v>
      </c>
      <c r="G1027" s="1">
        <v>0</v>
      </c>
      <c r="H1027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t="s">
        <v>308</v>
      </c>
      <c r="W1027" s="11" t="s">
        <v>108</v>
      </c>
      <c r="X1027">
        <v>16</v>
      </c>
      <c r="Y1027" t="s">
        <v>109</v>
      </c>
      <c r="Z1027" t="s">
        <v>110</v>
      </c>
      <c r="AA1027" s="1">
        <v>0</v>
      </c>
      <c r="AB1027" s="1">
        <v>0</v>
      </c>
      <c r="AC1027" t="s">
        <v>225</v>
      </c>
      <c r="AD1027" s="1">
        <v>0</v>
      </c>
      <c r="AE1027" s="1">
        <v>0</v>
      </c>
      <c r="AF1027" s="1">
        <v>0</v>
      </c>
      <c r="AG1027" s="1">
        <v>0</v>
      </c>
      <c r="AH1027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8">
        <f t="shared" si="64"/>
        <v>0</v>
      </c>
      <c r="AQ1027" s="9">
        <f t="shared" si="65"/>
        <v>0</v>
      </c>
      <c r="AR1027" s="3">
        <f t="shared" si="66"/>
        <v>0</v>
      </c>
      <c r="AS1027" s="10">
        <f t="shared" si="67"/>
        <v>0</v>
      </c>
    </row>
    <row r="1028" spans="1:45" x14ac:dyDescent="0.25">
      <c r="A1028">
        <v>1</v>
      </c>
      <c r="B1028" s="7">
        <v>43952</v>
      </c>
      <c r="C1028" s="7">
        <v>44348</v>
      </c>
      <c r="D1028">
        <v>200329</v>
      </c>
      <c r="E1028" s="7">
        <v>44197</v>
      </c>
      <c r="F1028" s="13">
        <v>0</v>
      </c>
      <c r="G1028" s="1">
        <v>0</v>
      </c>
      <c r="H1028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t="s">
        <v>309</v>
      </c>
      <c r="W1028" s="11" t="s">
        <v>108</v>
      </c>
      <c r="X1028">
        <v>16</v>
      </c>
      <c r="Y1028" t="s">
        <v>109</v>
      </c>
      <c r="Z1028" t="s">
        <v>110</v>
      </c>
      <c r="AA1028" s="1">
        <v>0</v>
      </c>
      <c r="AB1028" s="1">
        <v>0</v>
      </c>
      <c r="AC1028" t="s">
        <v>225</v>
      </c>
      <c r="AD1028" s="1">
        <v>0</v>
      </c>
      <c r="AE1028" s="1">
        <v>0</v>
      </c>
      <c r="AF1028" s="1">
        <v>0</v>
      </c>
      <c r="AG1028" s="1">
        <v>0</v>
      </c>
      <c r="AH1028">
        <v>0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8">
        <f t="shared" si="64"/>
        <v>0</v>
      </c>
      <c r="AQ1028" s="9">
        <f t="shared" si="65"/>
        <v>0</v>
      </c>
      <c r="AR1028" s="3">
        <f t="shared" si="66"/>
        <v>0</v>
      </c>
      <c r="AS1028" s="10">
        <f t="shared" si="67"/>
        <v>0</v>
      </c>
    </row>
    <row r="1029" spans="1:45" x14ac:dyDescent="0.25">
      <c r="A1029">
        <v>1</v>
      </c>
      <c r="B1029" s="7">
        <v>43952</v>
      </c>
      <c r="C1029" s="7">
        <v>44348</v>
      </c>
      <c r="D1029">
        <v>200329</v>
      </c>
      <c r="E1029" s="7">
        <v>44228</v>
      </c>
      <c r="F1029" s="13">
        <v>0</v>
      </c>
      <c r="G1029" s="1">
        <v>0</v>
      </c>
      <c r="H1029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t="s">
        <v>309</v>
      </c>
      <c r="W1029" s="11" t="s">
        <v>108</v>
      </c>
      <c r="X1029">
        <v>16</v>
      </c>
      <c r="Y1029" t="s">
        <v>109</v>
      </c>
      <c r="Z1029" t="s">
        <v>110</v>
      </c>
      <c r="AA1029" s="1">
        <v>0</v>
      </c>
      <c r="AB1029" s="1">
        <v>0</v>
      </c>
      <c r="AC1029" t="s">
        <v>225</v>
      </c>
      <c r="AD1029" s="1">
        <v>0</v>
      </c>
      <c r="AE1029" s="1">
        <v>0</v>
      </c>
      <c r="AF1029" s="1">
        <v>0</v>
      </c>
      <c r="AG1029" s="1">
        <v>0</v>
      </c>
      <c r="AH1029">
        <v>0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8">
        <f t="shared" si="64"/>
        <v>0</v>
      </c>
      <c r="AQ1029" s="9">
        <f t="shared" si="65"/>
        <v>0</v>
      </c>
      <c r="AR1029" s="3">
        <f t="shared" si="66"/>
        <v>0</v>
      </c>
      <c r="AS1029" s="10">
        <f t="shared" si="67"/>
        <v>0</v>
      </c>
    </row>
    <row r="1030" spans="1:45" x14ac:dyDescent="0.25">
      <c r="A1030">
        <v>1</v>
      </c>
      <c r="B1030" s="7">
        <v>43952</v>
      </c>
      <c r="C1030" s="7">
        <v>44348</v>
      </c>
      <c r="D1030">
        <v>200329</v>
      </c>
      <c r="E1030" s="7">
        <v>44256</v>
      </c>
      <c r="F1030" s="13">
        <v>0</v>
      </c>
      <c r="G1030" s="1">
        <v>0</v>
      </c>
      <c r="H1030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t="s">
        <v>309</v>
      </c>
      <c r="W1030" s="11" t="s">
        <v>108</v>
      </c>
      <c r="X1030">
        <v>16</v>
      </c>
      <c r="Y1030" t="s">
        <v>109</v>
      </c>
      <c r="Z1030" t="s">
        <v>110</v>
      </c>
      <c r="AA1030" s="1">
        <v>0</v>
      </c>
      <c r="AB1030" s="1">
        <v>0</v>
      </c>
      <c r="AC1030" t="s">
        <v>225</v>
      </c>
      <c r="AD1030" s="1">
        <v>0</v>
      </c>
      <c r="AE1030" s="1">
        <v>0</v>
      </c>
      <c r="AF1030" s="1">
        <v>0</v>
      </c>
      <c r="AG1030" s="1">
        <v>0</v>
      </c>
      <c r="AH1030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8">
        <f t="shared" si="64"/>
        <v>0</v>
      </c>
      <c r="AQ1030" s="9">
        <f t="shared" si="65"/>
        <v>0</v>
      </c>
      <c r="AR1030" s="3">
        <f t="shared" si="66"/>
        <v>0</v>
      </c>
      <c r="AS1030" s="10">
        <f t="shared" si="67"/>
        <v>0</v>
      </c>
    </row>
    <row r="1031" spans="1:45" x14ac:dyDescent="0.25">
      <c r="A1031">
        <v>1</v>
      </c>
      <c r="B1031" s="7">
        <v>43952</v>
      </c>
      <c r="C1031" s="7">
        <v>44348</v>
      </c>
      <c r="D1031">
        <v>200329</v>
      </c>
      <c r="E1031" s="7">
        <v>44287</v>
      </c>
      <c r="F1031" s="13">
        <v>0</v>
      </c>
      <c r="G1031" s="1">
        <v>0</v>
      </c>
      <c r="H103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t="s">
        <v>309</v>
      </c>
      <c r="W1031" s="11" t="s">
        <v>108</v>
      </c>
      <c r="X1031">
        <v>16</v>
      </c>
      <c r="Y1031" t="s">
        <v>109</v>
      </c>
      <c r="Z1031" t="s">
        <v>110</v>
      </c>
      <c r="AA1031" s="1">
        <v>0</v>
      </c>
      <c r="AB1031" s="1">
        <v>0</v>
      </c>
      <c r="AC1031" t="s">
        <v>225</v>
      </c>
      <c r="AD1031" s="1">
        <v>0</v>
      </c>
      <c r="AE1031" s="1">
        <v>0</v>
      </c>
      <c r="AF1031" s="1">
        <v>0</v>
      </c>
      <c r="AG1031" s="1">
        <v>0</v>
      </c>
      <c r="AH1031">
        <v>0</v>
      </c>
      <c r="AI1031" s="1">
        <v>0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8">
        <f t="shared" si="64"/>
        <v>0</v>
      </c>
      <c r="AQ1031" s="9">
        <f t="shared" si="65"/>
        <v>0</v>
      </c>
      <c r="AR1031" s="3">
        <f t="shared" si="66"/>
        <v>0</v>
      </c>
      <c r="AS1031" s="10">
        <f t="shared" si="67"/>
        <v>0</v>
      </c>
    </row>
    <row r="1032" spans="1:45" x14ac:dyDescent="0.25">
      <c r="A1032">
        <v>1</v>
      </c>
      <c r="B1032" s="7">
        <v>43952</v>
      </c>
      <c r="C1032" s="7">
        <v>44348</v>
      </c>
      <c r="D1032">
        <v>200329</v>
      </c>
      <c r="E1032" s="7">
        <v>44317</v>
      </c>
      <c r="F1032" s="13">
        <v>0</v>
      </c>
      <c r="G1032" s="1">
        <v>0</v>
      </c>
      <c r="H1032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t="s">
        <v>309</v>
      </c>
      <c r="W1032" s="11" t="s">
        <v>108</v>
      </c>
      <c r="X1032">
        <v>16</v>
      </c>
      <c r="Y1032" t="s">
        <v>109</v>
      </c>
      <c r="Z1032" t="s">
        <v>110</v>
      </c>
      <c r="AA1032" s="1">
        <v>0</v>
      </c>
      <c r="AB1032" s="1">
        <v>0</v>
      </c>
      <c r="AC1032" t="s">
        <v>225</v>
      </c>
      <c r="AD1032" s="1">
        <v>0</v>
      </c>
      <c r="AE1032" s="1">
        <v>0</v>
      </c>
      <c r="AF1032" s="1">
        <v>0</v>
      </c>
      <c r="AG1032" s="1">
        <v>0</v>
      </c>
      <c r="AH1032">
        <v>0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8">
        <f t="shared" si="64"/>
        <v>0</v>
      </c>
      <c r="AQ1032" s="9">
        <f t="shared" si="65"/>
        <v>0</v>
      </c>
      <c r="AR1032" s="3">
        <f t="shared" si="66"/>
        <v>0</v>
      </c>
      <c r="AS1032" s="10">
        <f t="shared" si="67"/>
        <v>0</v>
      </c>
    </row>
    <row r="1033" spans="1:45" x14ac:dyDescent="0.25">
      <c r="A1033">
        <v>1</v>
      </c>
      <c r="B1033" s="7">
        <v>43952</v>
      </c>
      <c r="C1033" s="7">
        <v>44348</v>
      </c>
      <c r="D1033">
        <v>200329</v>
      </c>
      <c r="E1033" s="7">
        <v>44348</v>
      </c>
      <c r="F1033" s="13">
        <v>0</v>
      </c>
      <c r="G1033" s="1">
        <v>0</v>
      </c>
      <c r="H1033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t="s">
        <v>309</v>
      </c>
      <c r="W1033" s="11" t="s">
        <v>108</v>
      </c>
      <c r="X1033">
        <v>16</v>
      </c>
      <c r="Y1033" t="s">
        <v>109</v>
      </c>
      <c r="Z1033" t="s">
        <v>110</v>
      </c>
      <c r="AA1033" s="1">
        <v>0</v>
      </c>
      <c r="AB1033" s="1">
        <v>0</v>
      </c>
      <c r="AC1033" t="s">
        <v>225</v>
      </c>
      <c r="AD1033" s="1">
        <v>0</v>
      </c>
      <c r="AE1033" s="1">
        <v>0</v>
      </c>
      <c r="AF1033" s="1">
        <v>0</v>
      </c>
      <c r="AG1033" s="1">
        <v>0</v>
      </c>
      <c r="AH1033">
        <v>0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8">
        <f t="shared" si="64"/>
        <v>0</v>
      </c>
      <c r="AQ1033" s="9">
        <f t="shared" si="65"/>
        <v>0</v>
      </c>
      <c r="AR1033" s="3">
        <f t="shared" si="66"/>
        <v>0</v>
      </c>
      <c r="AS1033" s="10">
        <f t="shared" si="67"/>
        <v>0</v>
      </c>
    </row>
    <row r="1034" spans="1:45" x14ac:dyDescent="0.25">
      <c r="A1034">
        <v>1</v>
      </c>
      <c r="B1034" s="7">
        <v>43952</v>
      </c>
      <c r="C1034" s="7">
        <v>44348</v>
      </c>
      <c r="D1034">
        <v>165</v>
      </c>
      <c r="E1034" s="7">
        <v>44197</v>
      </c>
      <c r="F1034" s="13">
        <v>0</v>
      </c>
      <c r="G1034" s="1">
        <v>0</v>
      </c>
      <c r="H1034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t="s">
        <v>310</v>
      </c>
      <c r="W1034" s="11" t="s">
        <v>112</v>
      </c>
      <c r="X1034">
        <v>16</v>
      </c>
      <c r="Y1034" t="s">
        <v>109</v>
      </c>
      <c r="Z1034" t="s">
        <v>110</v>
      </c>
      <c r="AA1034" s="1">
        <v>0</v>
      </c>
      <c r="AB1034" s="1">
        <v>0</v>
      </c>
      <c r="AC1034" t="s">
        <v>225</v>
      </c>
      <c r="AD1034" s="1">
        <v>0</v>
      </c>
      <c r="AE1034" s="1">
        <v>0</v>
      </c>
      <c r="AF1034" s="1">
        <v>0</v>
      </c>
      <c r="AG1034" s="1">
        <v>0</v>
      </c>
      <c r="AH1034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8">
        <f t="shared" si="64"/>
        <v>0</v>
      </c>
      <c r="AQ1034" s="9">
        <f t="shared" si="65"/>
        <v>0</v>
      </c>
      <c r="AR1034" s="3">
        <f t="shared" si="66"/>
        <v>0</v>
      </c>
      <c r="AS1034" s="10">
        <f t="shared" si="67"/>
        <v>0</v>
      </c>
    </row>
    <row r="1035" spans="1:45" x14ac:dyDescent="0.25">
      <c r="A1035">
        <v>1</v>
      </c>
      <c r="B1035" s="7">
        <v>43952</v>
      </c>
      <c r="C1035" s="7">
        <v>44348</v>
      </c>
      <c r="D1035">
        <v>165</v>
      </c>
      <c r="E1035" s="7">
        <v>44228</v>
      </c>
      <c r="F1035" s="13">
        <v>0</v>
      </c>
      <c r="G1035" s="1">
        <v>0</v>
      </c>
      <c r="H1035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t="s">
        <v>310</v>
      </c>
      <c r="W1035" s="11" t="s">
        <v>112</v>
      </c>
      <c r="X1035">
        <v>16</v>
      </c>
      <c r="Y1035" t="s">
        <v>109</v>
      </c>
      <c r="Z1035" t="s">
        <v>110</v>
      </c>
      <c r="AA1035" s="1">
        <v>0</v>
      </c>
      <c r="AB1035" s="1">
        <v>0</v>
      </c>
      <c r="AC1035" t="s">
        <v>225</v>
      </c>
      <c r="AD1035" s="1">
        <v>0</v>
      </c>
      <c r="AE1035" s="1">
        <v>0</v>
      </c>
      <c r="AF1035" s="1">
        <v>0</v>
      </c>
      <c r="AG1035" s="1">
        <v>0</v>
      </c>
      <c r="AH1035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8">
        <f t="shared" si="64"/>
        <v>0</v>
      </c>
      <c r="AQ1035" s="9">
        <f t="shared" si="65"/>
        <v>0</v>
      </c>
      <c r="AR1035" s="3">
        <f t="shared" si="66"/>
        <v>0</v>
      </c>
      <c r="AS1035" s="10">
        <f t="shared" si="67"/>
        <v>0</v>
      </c>
    </row>
    <row r="1036" spans="1:45" x14ac:dyDescent="0.25">
      <c r="A1036">
        <v>1</v>
      </c>
      <c r="B1036" s="7">
        <v>43952</v>
      </c>
      <c r="C1036" s="7">
        <v>44348</v>
      </c>
      <c r="D1036">
        <v>165</v>
      </c>
      <c r="E1036" s="7">
        <v>44256</v>
      </c>
      <c r="F1036" s="13">
        <v>0</v>
      </c>
      <c r="G1036" s="1">
        <v>0</v>
      </c>
      <c r="H1036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t="s">
        <v>310</v>
      </c>
      <c r="W1036" s="11" t="s">
        <v>112</v>
      </c>
      <c r="X1036">
        <v>16</v>
      </c>
      <c r="Y1036" t="s">
        <v>109</v>
      </c>
      <c r="Z1036" t="s">
        <v>110</v>
      </c>
      <c r="AA1036" s="1">
        <v>0</v>
      </c>
      <c r="AB1036" s="1">
        <v>0</v>
      </c>
      <c r="AC1036" t="s">
        <v>225</v>
      </c>
      <c r="AD1036" s="1">
        <v>0</v>
      </c>
      <c r="AE1036" s="1">
        <v>0</v>
      </c>
      <c r="AF1036" s="1">
        <v>0</v>
      </c>
      <c r="AG1036" s="1">
        <v>0</v>
      </c>
      <c r="AH1036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8">
        <f t="shared" si="64"/>
        <v>0</v>
      </c>
      <c r="AQ1036" s="9">
        <f t="shared" si="65"/>
        <v>0</v>
      </c>
      <c r="AR1036" s="3">
        <f t="shared" si="66"/>
        <v>0</v>
      </c>
      <c r="AS1036" s="10">
        <f t="shared" si="67"/>
        <v>0</v>
      </c>
    </row>
    <row r="1037" spans="1:45" x14ac:dyDescent="0.25">
      <c r="A1037">
        <v>1</v>
      </c>
      <c r="B1037" s="7">
        <v>43952</v>
      </c>
      <c r="C1037" s="7">
        <v>44348</v>
      </c>
      <c r="D1037">
        <v>165</v>
      </c>
      <c r="E1037" s="7">
        <v>44287</v>
      </c>
      <c r="F1037" s="13">
        <v>0</v>
      </c>
      <c r="G1037" s="1">
        <v>0</v>
      </c>
      <c r="H1037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t="s">
        <v>310</v>
      </c>
      <c r="W1037" s="11" t="s">
        <v>112</v>
      </c>
      <c r="X1037">
        <v>16</v>
      </c>
      <c r="Y1037" t="s">
        <v>109</v>
      </c>
      <c r="Z1037" t="s">
        <v>110</v>
      </c>
      <c r="AA1037" s="1">
        <v>0</v>
      </c>
      <c r="AB1037" s="1">
        <v>0</v>
      </c>
      <c r="AC1037" t="s">
        <v>225</v>
      </c>
      <c r="AD1037" s="1">
        <v>0</v>
      </c>
      <c r="AE1037" s="1">
        <v>0</v>
      </c>
      <c r="AF1037" s="1">
        <v>0</v>
      </c>
      <c r="AG1037" s="1">
        <v>0</v>
      </c>
      <c r="AH1037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8">
        <f t="shared" si="64"/>
        <v>0</v>
      </c>
      <c r="AQ1037" s="9">
        <f t="shared" si="65"/>
        <v>0</v>
      </c>
      <c r="AR1037" s="3">
        <f t="shared" si="66"/>
        <v>0</v>
      </c>
      <c r="AS1037" s="10">
        <f t="shared" si="67"/>
        <v>0</v>
      </c>
    </row>
    <row r="1038" spans="1:45" x14ac:dyDescent="0.25">
      <c r="A1038">
        <v>1</v>
      </c>
      <c r="B1038" s="7">
        <v>43952</v>
      </c>
      <c r="C1038" s="7">
        <v>44348</v>
      </c>
      <c r="D1038">
        <v>165</v>
      </c>
      <c r="E1038" s="7">
        <v>44317</v>
      </c>
      <c r="F1038" s="13">
        <v>0</v>
      </c>
      <c r="G1038" s="1">
        <v>0</v>
      </c>
      <c r="H1038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t="s">
        <v>310</v>
      </c>
      <c r="W1038" s="11" t="s">
        <v>112</v>
      </c>
      <c r="X1038">
        <v>16</v>
      </c>
      <c r="Y1038" t="s">
        <v>109</v>
      </c>
      <c r="Z1038" t="s">
        <v>110</v>
      </c>
      <c r="AA1038" s="1">
        <v>0</v>
      </c>
      <c r="AB1038" s="1">
        <v>0</v>
      </c>
      <c r="AC1038" t="s">
        <v>225</v>
      </c>
      <c r="AD1038" s="1">
        <v>0</v>
      </c>
      <c r="AE1038" s="1">
        <v>0</v>
      </c>
      <c r="AF1038" s="1">
        <v>0</v>
      </c>
      <c r="AG1038" s="1">
        <v>0</v>
      </c>
      <c r="AH1038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8">
        <f t="shared" si="64"/>
        <v>0</v>
      </c>
      <c r="AQ1038" s="9">
        <f t="shared" si="65"/>
        <v>0</v>
      </c>
      <c r="AR1038" s="3">
        <f t="shared" si="66"/>
        <v>0</v>
      </c>
      <c r="AS1038" s="10">
        <f t="shared" si="67"/>
        <v>0</v>
      </c>
    </row>
    <row r="1039" spans="1:45" x14ac:dyDescent="0.25">
      <c r="A1039">
        <v>1</v>
      </c>
      <c r="B1039" s="7">
        <v>43952</v>
      </c>
      <c r="C1039" s="7">
        <v>44348</v>
      </c>
      <c r="D1039">
        <v>165</v>
      </c>
      <c r="E1039" s="7">
        <v>44348</v>
      </c>
      <c r="F1039" s="13">
        <v>0</v>
      </c>
      <c r="G1039" s="1">
        <v>0</v>
      </c>
      <c r="H1039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t="s">
        <v>310</v>
      </c>
      <c r="W1039" s="11" t="s">
        <v>112</v>
      </c>
      <c r="X1039">
        <v>16</v>
      </c>
      <c r="Y1039" t="s">
        <v>109</v>
      </c>
      <c r="Z1039" t="s">
        <v>110</v>
      </c>
      <c r="AA1039" s="1">
        <v>0</v>
      </c>
      <c r="AB1039" s="1">
        <v>0</v>
      </c>
      <c r="AC1039" t="s">
        <v>225</v>
      </c>
      <c r="AD1039" s="1">
        <v>0</v>
      </c>
      <c r="AE1039" s="1">
        <v>0</v>
      </c>
      <c r="AF1039" s="1">
        <v>0</v>
      </c>
      <c r="AG1039" s="1">
        <v>0</v>
      </c>
      <c r="AH1039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8">
        <f t="shared" si="64"/>
        <v>0</v>
      </c>
      <c r="AQ1039" s="9">
        <f t="shared" si="65"/>
        <v>0</v>
      </c>
      <c r="AR1039" s="3">
        <f t="shared" si="66"/>
        <v>0</v>
      </c>
      <c r="AS1039" s="10">
        <f t="shared" si="67"/>
        <v>0</v>
      </c>
    </row>
    <row r="1040" spans="1:45" x14ac:dyDescent="0.25">
      <c r="A1040">
        <v>1</v>
      </c>
      <c r="B1040" s="7">
        <v>43952</v>
      </c>
      <c r="C1040" s="7">
        <v>44348</v>
      </c>
      <c r="D1040">
        <v>200238</v>
      </c>
      <c r="E1040" s="7">
        <v>44197</v>
      </c>
      <c r="F1040" s="13">
        <v>1616.45</v>
      </c>
      <c r="G1040" s="1">
        <v>1616.45</v>
      </c>
      <c r="H1040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t="s">
        <v>311</v>
      </c>
      <c r="W1040" s="11" t="s">
        <v>112</v>
      </c>
      <c r="X1040">
        <v>16</v>
      </c>
      <c r="Y1040" t="s">
        <v>109</v>
      </c>
      <c r="Z1040" t="s">
        <v>110</v>
      </c>
      <c r="AA1040" s="1">
        <v>0</v>
      </c>
      <c r="AB1040" s="1">
        <v>0</v>
      </c>
      <c r="AC1040" t="s">
        <v>225</v>
      </c>
      <c r="AD1040" s="1">
        <v>0</v>
      </c>
      <c r="AE1040" s="1">
        <v>0</v>
      </c>
      <c r="AF1040" s="1">
        <v>0</v>
      </c>
      <c r="AG1040" s="1">
        <v>1616.45</v>
      </c>
      <c r="AH1040">
        <v>0</v>
      </c>
      <c r="AI1040" s="1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8">
        <f t="shared" si="64"/>
        <v>0</v>
      </c>
      <c r="AQ1040" s="9">
        <f t="shared" si="65"/>
        <v>0</v>
      </c>
      <c r="AR1040" s="3">
        <f t="shared" si="66"/>
        <v>0</v>
      </c>
      <c r="AS1040" s="10">
        <f t="shared" si="67"/>
        <v>0</v>
      </c>
    </row>
    <row r="1041" spans="1:45" x14ac:dyDescent="0.25">
      <c r="A1041">
        <v>1</v>
      </c>
      <c r="B1041" s="7">
        <v>43952</v>
      </c>
      <c r="C1041" s="7">
        <v>44348</v>
      </c>
      <c r="D1041">
        <v>200238</v>
      </c>
      <c r="E1041" s="7">
        <v>44228</v>
      </c>
      <c r="F1041" s="13">
        <v>1616.45</v>
      </c>
      <c r="G1041" s="1">
        <v>1616.45</v>
      </c>
      <c r="H104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t="s">
        <v>311</v>
      </c>
      <c r="W1041" s="11" t="s">
        <v>112</v>
      </c>
      <c r="X1041">
        <v>16</v>
      </c>
      <c r="Y1041" t="s">
        <v>109</v>
      </c>
      <c r="Z1041" t="s">
        <v>110</v>
      </c>
      <c r="AA1041" s="1">
        <v>0</v>
      </c>
      <c r="AB1041" s="1">
        <v>0</v>
      </c>
      <c r="AC1041" t="s">
        <v>225</v>
      </c>
      <c r="AD1041" s="1">
        <v>0</v>
      </c>
      <c r="AE1041" s="1">
        <v>0</v>
      </c>
      <c r="AF1041" s="1">
        <v>0</v>
      </c>
      <c r="AG1041" s="1">
        <v>1616.45</v>
      </c>
      <c r="AH104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8">
        <f t="shared" si="64"/>
        <v>0</v>
      </c>
      <c r="AQ1041" s="9">
        <f t="shared" si="65"/>
        <v>0</v>
      </c>
      <c r="AR1041" s="3">
        <f t="shared" si="66"/>
        <v>0</v>
      </c>
      <c r="AS1041" s="10">
        <f t="shared" si="67"/>
        <v>0</v>
      </c>
    </row>
    <row r="1042" spans="1:45" x14ac:dyDescent="0.25">
      <c r="A1042">
        <v>1</v>
      </c>
      <c r="B1042" s="7">
        <v>43952</v>
      </c>
      <c r="C1042" s="7">
        <v>44348</v>
      </c>
      <c r="D1042">
        <v>200238</v>
      </c>
      <c r="E1042" s="7">
        <v>44256</v>
      </c>
      <c r="F1042" s="13">
        <v>1616.45</v>
      </c>
      <c r="G1042" s="1">
        <v>1616.45</v>
      </c>
      <c r="H1042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t="s">
        <v>311</v>
      </c>
      <c r="W1042" s="11" t="s">
        <v>112</v>
      </c>
      <c r="X1042">
        <v>16</v>
      </c>
      <c r="Y1042" t="s">
        <v>109</v>
      </c>
      <c r="Z1042" t="s">
        <v>110</v>
      </c>
      <c r="AA1042" s="1">
        <v>0</v>
      </c>
      <c r="AB1042" s="1">
        <v>0</v>
      </c>
      <c r="AC1042" t="s">
        <v>225</v>
      </c>
      <c r="AD1042" s="1">
        <v>0</v>
      </c>
      <c r="AE1042" s="1">
        <v>0</v>
      </c>
      <c r="AF1042" s="1">
        <v>0</v>
      </c>
      <c r="AG1042" s="1">
        <v>1616.45</v>
      </c>
      <c r="AH1042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8">
        <f t="shared" si="64"/>
        <v>0</v>
      </c>
      <c r="AQ1042" s="9">
        <f t="shared" si="65"/>
        <v>0</v>
      </c>
      <c r="AR1042" s="3">
        <f t="shared" si="66"/>
        <v>0</v>
      </c>
      <c r="AS1042" s="10">
        <f t="shared" si="67"/>
        <v>0</v>
      </c>
    </row>
    <row r="1043" spans="1:45" x14ac:dyDescent="0.25">
      <c r="A1043">
        <v>1</v>
      </c>
      <c r="B1043" s="7">
        <v>43952</v>
      </c>
      <c r="C1043" s="7">
        <v>44348</v>
      </c>
      <c r="D1043">
        <v>200238</v>
      </c>
      <c r="E1043" s="7">
        <v>44287</v>
      </c>
      <c r="F1043" s="13">
        <v>1616.45</v>
      </c>
      <c r="G1043" s="1">
        <v>1616.45</v>
      </c>
      <c r="H1043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t="s">
        <v>311</v>
      </c>
      <c r="W1043" s="11" t="s">
        <v>112</v>
      </c>
      <c r="X1043">
        <v>16</v>
      </c>
      <c r="Y1043" t="s">
        <v>109</v>
      </c>
      <c r="Z1043" t="s">
        <v>110</v>
      </c>
      <c r="AA1043" s="1">
        <v>0</v>
      </c>
      <c r="AB1043" s="1">
        <v>0</v>
      </c>
      <c r="AC1043" t="s">
        <v>225</v>
      </c>
      <c r="AD1043" s="1">
        <v>0</v>
      </c>
      <c r="AE1043" s="1">
        <v>0</v>
      </c>
      <c r="AF1043" s="1">
        <v>0</v>
      </c>
      <c r="AG1043" s="1">
        <v>1616.45</v>
      </c>
      <c r="AH1043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8">
        <f t="shared" si="64"/>
        <v>0</v>
      </c>
      <c r="AQ1043" s="9">
        <f t="shared" si="65"/>
        <v>0</v>
      </c>
      <c r="AR1043" s="3">
        <f t="shared" si="66"/>
        <v>0</v>
      </c>
      <c r="AS1043" s="10">
        <f t="shared" si="67"/>
        <v>0</v>
      </c>
    </row>
    <row r="1044" spans="1:45" x14ac:dyDescent="0.25">
      <c r="A1044">
        <v>1</v>
      </c>
      <c r="B1044" s="7">
        <v>43952</v>
      </c>
      <c r="C1044" s="7">
        <v>44348</v>
      </c>
      <c r="D1044">
        <v>200238</v>
      </c>
      <c r="E1044" s="7">
        <v>44317</v>
      </c>
      <c r="F1044" s="13">
        <v>1616.45</v>
      </c>
      <c r="G1044" s="1">
        <v>1616.45</v>
      </c>
      <c r="H1044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t="s">
        <v>311</v>
      </c>
      <c r="W1044" s="11" t="s">
        <v>112</v>
      </c>
      <c r="X1044">
        <v>16</v>
      </c>
      <c r="Y1044" t="s">
        <v>109</v>
      </c>
      <c r="Z1044" t="s">
        <v>110</v>
      </c>
      <c r="AA1044" s="1">
        <v>0</v>
      </c>
      <c r="AB1044" s="1">
        <v>0</v>
      </c>
      <c r="AC1044" t="s">
        <v>225</v>
      </c>
      <c r="AD1044" s="1">
        <v>0</v>
      </c>
      <c r="AE1044" s="1">
        <v>0</v>
      </c>
      <c r="AF1044" s="1">
        <v>0</v>
      </c>
      <c r="AG1044" s="1">
        <v>1616.45</v>
      </c>
      <c r="AH1044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8">
        <f t="shared" si="64"/>
        <v>0</v>
      </c>
      <c r="AQ1044" s="9">
        <f t="shared" si="65"/>
        <v>0</v>
      </c>
      <c r="AR1044" s="3">
        <f t="shared" si="66"/>
        <v>0</v>
      </c>
      <c r="AS1044" s="10">
        <f t="shared" si="67"/>
        <v>0</v>
      </c>
    </row>
    <row r="1045" spans="1:45" x14ac:dyDescent="0.25">
      <c r="A1045">
        <v>1</v>
      </c>
      <c r="B1045" s="7">
        <v>43952</v>
      </c>
      <c r="C1045" s="7">
        <v>44348</v>
      </c>
      <c r="D1045">
        <v>200238</v>
      </c>
      <c r="E1045" s="7">
        <v>44348</v>
      </c>
      <c r="F1045" s="13">
        <v>1616.45</v>
      </c>
      <c r="G1045" s="1">
        <v>1616.45</v>
      </c>
      <c r="H1045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t="s">
        <v>311</v>
      </c>
      <c r="W1045" s="11" t="s">
        <v>112</v>
      </c>
      <c r="X1045">
        <v>16</v>
      </c>
      <c r="Y1045" t="s">
        <v>109</v>
      </c>
      <c r="Z1045" t="s">
        <v>110</v>
      </c>
      <c r="AA1045" s="1">
        <v>0</v>
      </c>
      <c r="AB1045" s="1">
        <v>0</v>
      </c>
      <c r="AC1045" t="s">
        <v>225</v>
      </c>
      <c r="AD1045" s="1">
        <v>0</v>
      </c>
      <c r="AE1045" s="1">
        <v>0</v>
      </c>
      <c r="AF1045" s="1">
        <v>0</v>
      </c>
      <c r="AG1045" s="1">
        <v>1616.45</v>
      </c>
      <c r="AH1045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8">
        <f t="shared" si="64"/>
        <v>0</v>
      </c>
      <c r="AQ1045" s="9">
        <f t="shared" si="65"/>
        <v>0</v>
      </c>
      <c r="AR1045" s="3">
        <f t="shared" si="66"/>
        <v>0</v>
      </c>
      <c r="AS1045" s="10">
        <f t="shared" si="67"/>
        <v>0</v>
      </c>
    </row>
    <row r="1046" spans="1:45" x14ac:dyDescent="0.25">
      <c r="A1046">
        <v>1</v>
      </c>
      <c r="B1046" s="7">
        <v>43952</v>
      </c>
      <c r="C1046" s="7">
        <v>44348</v>
      </c>
      <c r="D1046">
        <v>200284</v>
      </c>
      <c r="E1046" s="7">
        <v>44197</v>
      </c>
      <c r="F1046" s="13">
        <v>238080.94</v>
      </c>
      <c r="G1046" s="1">
        <v>238080.94</v>
      </c>
      <c r="H1046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t="s">
        <v>312</v>
      </c>
      <c r="W1046" s="11" t="s">
        <v>112</v>
      </c>
      <c r="X1046">
        <v>16</v>
      </c>
      <c r="Y1046" t="s">
        <v>109</v>
      </c>
      <c r="Z1046" t="s">
        <v>110</v>
      </c>
      <c r="AA1046" s="1">
        <v>0</v>
      </c>
      <c r="AB1046" s="1">
        <v>0</v>
      </c>
      <c r="AC1046" t="s">
        <v>225</v>
      </c>
      <c r="AD1046" s="1">
        <v>0</v>
      </c>
      <c r="AE1046" s="1">
        <v>0</v>
      </c>
      <c r="AF1046" s="1">
        <v>0</v>
      </c>
      <c r="AG1046" s="1">
        <v>238080.94</v>
      </c>
      <c r="AH1046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8">
        <f t="shared" si="64"/>
        <v>0</v>
      </c>
      <c r="AQ1046" s="9">
        <f t="shared" si="65"/>
        <v>0</v>
      </c>
      <c r="AR1046" s="3">
        <f t="shared" si="66"/>
        <v>0</v>
      </c>
      <c r="AS1046" s="10">
        <f t="shared" si="67"/>
        <v>0</v>
      </c>
    </row>
    <row r="1047" spans="1:45" x14ac:dyDescent="0.25">
      <c r="A1047">
        <v>1</v>
      </c>
      <c r="B1047" s="7">
        <v>43952</v>
      </c>
      <c r="C1047" s="7">
        <v>44348</v>
      </c>
      <c r="D1047">
        <v>200284</v>
      </c>
      <c r="E1047" s="7">
        <v>44228</v>
      </c>
      <c r="F1047" s="13">
        <v>238080.94</v>
      </c>
      <c r="G1047" s="1">
        <v>238080.94</v>
      </c>
      <c r="H1047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t="s">
        <v>312</v>
      </c>
      <c r="W1047" s="11" t="s">
        <v>112</v>
      </c>
      <c r="X1047">
        <v>16</v>
      </c>
      <c r="Y1047" t="s">
        <v>109</v>
      </c>
      <c r="Z1047" t="s">
        <v>110</v>
      </c>
      <c r="AA1047" s="1">
        <v>0</v>
      </c>
      <c r="AB1047" s="1">
        <v>0</v>
      </c>
      <c r="AC1047" t="s">
        <v>225</v>
      </c>
      <c r="AD1047" s="1">
        <v>0</v>
      </c>
      <c r="AE1047" s="1">
        <v>0</v>
      </c>
      <c r="AF1047" s="1">
        <v>0</v>
      </c>
      <c r="AG1047" s="1">
        <v>238080.94</v>
      </c>
      <c r="AH1047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8">
        <f t="shared" si="64"/>
        <v>0</v>
      </c>
      <c r="AQ1047" s="9">
        <f t="shared" si="65"/>
        <v>0</v>
      </c>
      <c r="AR1047" s="3">
        <f t="shared" si="66"/>
        <v>0</v>
      </c>
      <c r="AS1047" s="10">
        <f t="shared" si="67"/>
        <v>0</v>
      </c>
    </row>
    <row r="1048" spans="1:45" x14ac:dyDescent="0.25">
      <c r="A1048">
        <v>1</v>
      </c>
      <c r="B1048" s="7">
        <v>43952</v>
      </c>
      <c r="C1048" s="7">
        <v>44348</v>
      </c>
      <c r="D1048">
        <v>200284</v>
      </c>
      <c r="E1048" s="7">
        <v>44256</v>
      </c>
      <c r="F1048" s="13">
        <v>238080.94</v>
      </c>
      <c r="G1048" s="1">
        <v>238080.94</v>
      </c>
      <c r="H1048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t="s">
        <v>312</v>
      </c>
      <c r="W1048" s="11" t="s">
        <v>112</v>
      </c>
      <c r="X1048">
        <v>16</v>
      </c>
      <c r="Y1048" t="s">
        <v>109</v>
      </c>
      <c r="Z1048" t="s">
        <v>110</v>
      </c>
      <c r="AA1048" s="1">
        <v>0</v>
      </c>
      <c r="AB1048" s="1">
        <v>0</v>
      </c>
      <c r="AC1048" t="s">
        <v>225</v>
      </c>
      <c r="AD1048" s="1">
        <v>0</v>
      </c>
      <c r="AE1048" s="1">
        <v>0</v>
      </c>
      <c r="AF1048" s="1">
        <v>0</v>
      </c>
      <c r="AG1048" s="1">
        <v>238080.94</v>
      </c>
      <c r="AH1048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8">
        <f t="shared" si="64"/>
        <v>0</v>
      </c>
      <c r="AQ1048" s="9">
        <f t="shared" si="65"/>
        <v>0</v>
      </c>
      <c r="AR1048" s="3">
        <f t="shared" si="66"/>
        <v>0</v>
      </c>
      <c r="AS1048" s="10">
        <f t="shared" si="67"/>
        <v>0</v>
      </c>
    </row>
    <row r="1049" spans="1:45" x14ac:dyDescent="0.25">
      <c r="A1049">
        <v>1</v>
      </c>
      <c r="B1049" s="7">
        <v>43952</v>
      </c>
      <c r="C1049" s="7">
        <v>44348</v>
      </c>
      <c r="D1049">
        <v>200284</v>
      </c>
      <c r="E1049" s="7">
        <v>44287</v>
      </c>
      <c r="F1049" s="13">
        <v>238080.94</v>
      </c>
      <c r="G1049" s="1">
        <v>238080.94</v>
      </c>
      <c r="H1049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t="s">
        <v>312</v>
      </c>
      <c r="W1049" s="11" t="s">
        <v>112</v>
      </c>
      <c r="X1049">
        <v>16</v>
      </c>
      <c r="Y1049" t="s">
        <v>109</v>
      </c>
      <c r="Z1049" t="s">
        <v>110</v>
      </c>
      <c r="AA1049" s="1">
        <v>0</v>
      </c>
      <c r="AB1049" s="1">
        <v>0</v>
      </c>
      <c r="AC1049" t="s">
        <v>225</v>
      </c>
      <c r="AD1049" s="1">
        <v>0</v>
      </c>
      <c r="AE1049" s="1">
        <v>0</v>
      </c>
      <c r="AF1049" s="1">
        <v>0</v>
      </c>
      <c r="AG1049" s="1">
        <v>238080.94</v>
      </c>
      <c r="AH1049">
        <v>0</v>
      </c>
      <c r="AI1049" s="1">
        <v>0</v>
      </c>
      <c r="AJ1049" s="1">
        <v>0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8">
        <f t="shared" si="64"/>
        <v>0</v>
      </c>
      <c r="AQ1049" s="9">
        <f t="shared" si="65"/>
        <v>0</v>
      </c>
      <c r="AR1049" s="3">
        <f t="shared" si="66"/>
        <v>0</v>
      </c>
      <c r="AS1049" s="10">
        <f t="shared" si="67"/>
        <v>0</v>
      </c>
    </row>
    <row r="1050" spans="1:45" x14ac:dyDescent="0.25">
      <c r="A1050">
        <v>1</v>
      </c>
      <c r="B1050" s="7">
        <v>43952</v>
      </c>
      <c r="C1050" s="7">
        <v>44348</v>
      </c>
      <c r="D1050">
        <v>200284</v>
      </c>
      <c r="E1050" s="7">
        <v>44317</v>
      </c>
      <c r="F1050" s="13">
        <v>238080.94</v>
      </c>
      <c r="G1050" s="1">
        <v>238080.94</v>
      </c>
      <c r="H1050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t="s">
        <v>312</v>
      </c>
      <c r="W1050" s="11" t="s">
        <v>112</v>
      </c>
      <c r="X1050">
        <v>16</v>
      </c>
      <c r="Y1050" t="s">
        <v>109</v>
      </c>
      <c r="Z1050" t="s">
        <v>110</v>
      </c>
      <c r="AA1050" s="1">
        <v>0</v>
      </c>
      <c r="AB1050" s="1">
        <v>0</v>
      </c>
      <c r="AC1050" t="s">
        <v>225</v>
      </c>
      <c r="AD1050" s="1">
        <v>0</v>
      </c>
      <c r="AE1050" s="1">
        <v>0</v>
      </c>
      <c r="AF1050" s="1">
        <v>0</v>
      </c>
      <c r="AG1050" s="1">
        <v>238080.94</v>
      </c>
      <c r="AH1050">
        <v>0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8">
        <f t="shared" si="64"/>
        <v>0</v>
      </c>
      <c r="AQ1050" s="9">
        <f t="shared" si="65"/>
        <v>0</v>
      </c>
      <c r="AR1050" s="3">
        <f t="shared" si="66"/>
        <v>0</v>
      </c>
      <c r="AS1050" s="10">
        <f t="shared" si="67"/>
        <v>0</v>
      </c>
    </row>
    <row r="1051" spans="1:45" x14ac:dyDescent="0.25">
      <c r="A1051">
        <v>1</v>
      </c>
      <c r="B1051" s="7">
        <v>43952</v>
      </c>
      <c r="C1051" s="7">
        <v>44348</v>
      </c>
      <c r="D1051">
        <v>200284</v>
      </c>
      <c r="E1051" s="7">
        <v>44348</v>
      </c>
      <c r="F1051" s="13">
        <v>238080.94</v>
      </c>
      <c r="G1051" s="1">
        <v>238080.94</v>
      </c>
      <c r="H105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t="s">
        <v>312</v>
      </c>
      <c r="W1051" s="11" t="s">
        <v>112</v>
      </c>
      <c r="X1051">
        <v>16</v>
      </c>
      <c r="Y1051" t="s">
        <v>109</v>
      </c>
      <c r="Z1051" t="s">
        <v>110</v>
      </c>
      <c r="AA1051" s="1">
        <v>0</v>
      </c>
      <c r="AB1051" s="1">
        <v>0</v>
      </c>
      <c r="AC1051" t="s">
        <v>225</v>
      </c>
      <c r="AD1051" s="1">
        <v>0</v>
      </c>
      <c r="AE1051" s="1">
        <v>0</v>
      </c>
      <c r="AF1051" s="1">
        <v>0</v>
      </c>
      <c r="AG1051" s="1">
        <v>238080.94</v>
      </c>
      <c r="AH105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8">
        <f t="shared" si="64"/>
        <v>0</v>
      </c>
      <c r="AQ1051" s="9">
        <f t="shared" si="65"/>
        <v>0</v>
      </c>
      <c r="AR1051" s="3">
        <f t="shared" si="66"/>
        <v>0</v>
      </c>
      <c r="AS1051" s="10">
        <f t="shared" si="67"/>
        <v>0</v>
      </c>
    </row>
    <row r="1052" spans="1:45" x14ac:dyDescent="0.25">
      <c r="A1052">
        <v>1</v>
      </c>
      <c r="B1052" s="7">
        <v>43952</v>
      </c>
      <c r="C1052" s="7">
        <v>44348</v>
      </c>
      <c r="D1052">
        <v>200330</v>
      </c>
      <c r="E1052" s="7">
        <v>44197</v>
      </c>
      <c r="F1052" s="13">
        <v>0</v>
      </c>
      <c r="G1052" s="1">
        <v>0</v>
      </c>
      <c r="H1052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t="s">
        <v>313</v>
      </c>
      <c r="W1052" s="11" t="s">
        <v>112</v>
      </c>
      <c r="X1052">
        <v>16</v>
      </c>
      <c r="Y1052" t="s">
        <v>109</v>
      </c>
      <c r="Z1052" t="s">
        <v>110</v>
      </c>
      <c r="AA1052" s="1">
        <v>0</v>
      </c>
      <c r="AB1052" s="1">
        <v>0</v>
      </c>
      <c r="AC1052" t="s">
        <v>225</v>
      </c>
      <c r="AD1052" s="1">
        <v>0</v>
      </c>
      <c r="AE1052" s="1">
        <v>0</v>
      </c>
      <c r="AF1052" s="1">
        <v>0</v>
      </c>
      <c r="AG1052" s="1">
        <v>0</v>
      </c>
      <c r="AH1052">
        <v>0</v>
      </c>
      <c r="AI1052" s="1">
        <v>0</v>
      </c>
      <c r="AJ1052" s="1"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8">
        <f t="shared" si="64"/>
        <v>0</v>
      </c>
      <c r="AQ1052" s="9">
        <f t="shared" si="65"/>
        <v>0</v>
      </c>
      <c r="AR1052" s="3">
        <f t="shared" si="66"/>
        <v>0</v>
      </c>
      <c r="AS1052" s="10">
        <f t="shared" si="67"/>
        <v>0</v>
      </c>
    </row>
    <row r="1053" spans="1:45" x14ac:dyDescent="0.25">
      <c r="A1053">
        <v>1</v>
      </c>
      <c r="B1053" s="7">
        <v>43952</v>
      </c>
      <c r="C1053" s="7">
        <v>44348</v>
      </c>
      <c r="D1053">
        <v>200330</v>
      </c>
      <c r="E1053" s="7">
        <v>44228</v>
      </c>
      <c r="F1053" s="13">
        <v>0</v>
      </c>
      <c r="G1053" s="1">
        <v>0</v>
      </c>
      <c r="H1053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t="s">
        <v>313</v>
      </c>
      <c r="W1053" s="11" t="s">
        <v>112</v>
      </c>
      <c r="X1053">
        <v>16</v>
      </c>
      <c r="Y1053" t="s">
        <v>109</v>
      </c>
      <c r="Z1053" t="s">
        <v>110</v>
      </c>
      <c r="AA1053" s="1">
        <v>0</v>
      </c>
      <c r="AB1053" s="1">
        <v>0</v>
      </c>
      <c r="AC1053" t="s">
        <v>225</v>
      </c>
      <c r="AD1053" s="1">
        <v>0</v>
      </c>
      <c r="AE1053" s="1">
        <v>0</v>
      </c>
      <c r="AF1053" s="1">
        <v>0</v>
      </c>
      <c r="AG1053" s="1">
        <v>0</v>
      </c>
      <c r="AH1053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8">
        <f t="shared" si="64"/>
        <v>0</v>
      </c>
      <c r="AQ1053" s="9">
        <f t="shared" si="65"/>
        <v>0</v>
      </c>
      <c r="AR1053" s="3">
        <f t="shared" si="66"/>
        <v>0</v>
      </c>
      <c r="AS1053" s="10">
        <f t="shared" si="67"/>
        <v>0</v>
      </c>
    </row>
    <row r="1054" spans="1:45" x14ac:dyDescent="0.25">
      <c r="A1054">
        <v>1</v>
      </c>
      <c r="B1054" s="7">
        <v>43952</v>
      </c>
      <c r="C1054" s="7">
        <v>44348</v>
      </c>
      <c r="D1054">
        <v>200330</v>
      </c>
      <c r="E1054" s="7">
        <v>44256</v>
      </c>
      <c r="F1054" s="13">
        <v>0</v>
      </c>
      <c r="G1054" s="1">
        <v>0</v>
      </c>
      <c r="H1054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t="s">
        <v>313</v>
      </c>
      <c r="W1054" s="11" t="s">
        <v>112</v>
      </c>
      <c r="X1054">
        <v>16</v>
      </c>
      <c r="Y1054" t="s">
        <v>109</v>
      </c>
      <c r="Z1054" t="s">
        <v>110</v>
      </c>
      <c r="AA1054" s="1">
        <v>0</v>
      </c>
      <c r="AB1054" s="1">
        <v>0</v>
      </c>
      <c r="AC1054" t="s">
        <v>225</v>
      </c>
      <c r="AD1054" s="1">
        <v>0</v>
      </c>
      <c r="AE1054" s="1">
        <v>0</v>
      </c>
      <c r="AF1054" s="1">
        <v>0</v>
      </c>
      <c r="AG1054" s="1">
        <v>0</v>
      </c>
      <c r="AH1054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8">
        <f t="shared" si="64"/>
        <v>0</v>
      </c>
      <c r="AQ1054" s="9">
        <f t="shared" si="65"/>
        <v>0</v>
      </c>
      <c r="AR1054" s="3">
        <f t="shared" si="66"/>
        <v>0</v>
      </c>
      <c r="AS1054" s="10">
        <f t="shared" si="67"/>
        <v>0</v>
      </c>
    </row>
    <row r="1055" spans="1:45" x14ac:dyDescent="0.25">
      <c r="A1055">
        <v>1</v>
      </c>
      <c r="B1055" s="7">
        <v>43952</v>
      </c>
      <c r="C1055" s="7">
        <v>44348</v>
      </c>
      <c r="D1055">
        <v>200330</v>
      </c>
      <c r="E1055" s="7">
        <v>44287</v>
      </c>
      <c r="F1055" s="13">
        <v>0</v>
      </c>
      <c r="G1055" s="1">
        <v>0</v>
      </c>
      <c r="H1055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t="s">
        <v>313</v>
      </c>
      <c r="W1055" s="11" t="s">
        <v>112</v>
      </c>
      <c r="X1055">
        <v>16</v>
      </c>
      <c r="Y1055" t="s">
        <v>109</v>
      </c>
      <c r="Z1055" t="s">
        <v>110</v>
      </c>
      <c r="AA1055" s="1">
        <v>0</v>
      </c>
      <c r="AB1055" s="1">
        <v>0</v>
      </c>
      <c r="AC1055" t="s">
        <v>225</v>
      </c>
      <c r="AD1055" s="1">
        <v>0</v>
      </c>
      <c r="AE1055" s="1">
        <v>0</v>
      </c>
      <c r="AF1055" s="1">
        <v>0</v>
      </c>
      <c r="AG1055" s="1">
        <v>0</v>
      </c>
      <c r="AH1055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8">
        <f t="shared" si="64"/>
        <v>0</v>
      </c>
      <c r="AQ1055" s="9">
        <f t="shared" si="65"/>
        <v>0</v>
      </c>
      <c r="AR1055" s="3">
        <f t="shared" si="66"/>
        <v>0</v>
      </c>
      <c r="AS1055" s="10">
        <f t="shared" si="67"/>
        <v>0</v>
      </c>
    </row>
    <row r="1056" spans="1:45" x14ac:dyDescent="0.25">
      <c r="A1056">
        <v>1</v>
      </c>
      <c r="B1056" s="7">
        <v>43952</v>
      </c>
      <c r="C1056" s="7">
        <v>44348</v>
      </c>
      <c r="D1056">
        <v>200330</v>
      </c>
      <c r="E1056" s="7">
        <v>44317</v>
      </c>
      <c r="F1056" s="13">
        <v>0</v>
      </c>
      <c r="G1056" s="1">
        <v>0</v>
      </c>
      <c r="H1056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t="s">
        <v>313</v>
      </c>
      <c r="W1056" s="11" t="s">
        <v>112</v>
      </c>
      <c r="X1056">
        <v>16</v>
      </c>
      <c r="Y1056" t="s">
        <v>109</v>
      </c>
      <c r="Z1056" t="s">
        <v>110</v>
      </c>
      <c r="AA1056" s="1">
        <v>0</v>
      </c>
      <c r="AB1056" s="1">
        <v>0</v>
      </c>
      <c r="AC1056" t="s">
        <v>225</v>
      </c>
      <c r="AD1056" s="1">
        <v>0</v>
      </c>
      <c r="AE1056" s="1">
        <v>0</v>
      </c>
      <c r="AF1056" s="1">
        <v>0</v>
      </c>
      <c r="AG1056" s="1">
        <v>0</v>
      </c>
      <c r="AH1056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8">
        <f t="shared" si="64"/>
        <v>0</v>
      </c>
      <c r="AQ1056" s="9">
        <f t="shared" si="65"/>
        <v>0</v>
      </c>
      <c r="AR1056" s="3">
        <f t="shared" si="66"/>
        <v>0</v>
      </c>
      <c r="AS1056" s="10">
        <f t="shared" si="67"/>
        <v>0</v>
      </c>
    </row>
    <row r="1057" spans="1:45" x14ac:dyDescent="0.25">
      <c r="A1057">
        <v>1</v>
      </c>
      <c r="B1057" s="7">
        <v>43952</v>
      </c>
      <c r="C1057" s="7">
        <v>44348</v>
      </c>
      <c r="D1057">
        <v>200330</v>
      </c>
      <c r="E1057" s="7">
        <v>44348</v>
      </c>
      <c r="F1057" s="13">
        <v>0</v>
      </c>
      <c r="G1057" s="1">
        <v>0</v>
      </c>
      <c r="H1057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t="s">
        <v>313</v>
      </c>
      <c r="W1057" s="11" t="s">
        <v>112</v>
      </c>
      <c r="X1057">
        <v>16</v>
      </c>
      <c r="Y1057" t="s">
        <v>109</v>
      </c>
      <c r="Z1057" t="s">
        <v>110</v>
      </c>
      <c r="AA1057" s="1">
        <v>0</v>
      </c>
      <c r="AB1057" s="1">
        <v>0</v>
      </c>
      <c r="AC1057" t="s">
        <v>225</v>
      </c>
      <c r="AD1057" s="1">
        <v>0</v>
      </c>
      <c r="AE1057" s="1">
        <v>0</v>
      </c>
      <c r="AF1057" s="1">
        <v>0</v>
      </c>
      <c r="AG1057" s="1">
        <v>0</v>
      </c>
      <c r="AH1057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8">
        <f t="shared" si="64"/>
        <v>0</v>
      </c>
      <c r="AQ1057" s="9">
        <f t="shared" si="65"/>
        <v>0</v>
      </c>
      <c r="AR1057" s="3">
        <f t="shared" si="66"/>
        <v>0</v>
      </c>
      <c r="AS1057" s="10">
        <f t="shared" si="67"/>
        <v>0</v>
      </c>
    </row>
    <row r="1058" spans="1:45" x14ac:dyDescent="0.25">
      <c r="A1058">
        <v>1</v>
      </c>
      <c r="B1058" s="7">
        <v>43952</v>
      </c>
      <c r="C1058" s="7">
        <v>44348</v>
      </c>
      <c r="D1058">
        <v>166</v>
      </c>
      <c r="E1058" s="7">
        <v>44197</v>
      </c>
      <c r="F1058" s="13">
        <v>0</v>
      </c>
      <c r="G1058" s="1">
        <v>0</v>
      </c>
      <c r="H1058">
        <v>2.3E-2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t="s">
        <v>314</v>
      </c>
      <c r="W1058" s="11" t="s">
        <v>114</v>
      </c>
      <c r="X1058">
        <v>16</v>
      </c>
      <c r="Y1058" t="s">
        <v>109</v>
      </c>
      <c r="Z1058" t="s">
        <v>115</v>
      </c>
      <c r="AA1058" s="1">
        <v>0</v>
      </c>
      <c r="AB1058" s="1">
        <v>0</v>
      </c>
      <c r="AC1058" t="s">
        <v>225</v>
      </c>
      <c r="AD1058" s="1">
        <v>0</v>
      </c>
      <c r="AE1058" s="1">
        <v>0</v>
      </c>
      <c r="AF1058" s="1">
        <v>0</v>
      </c>
      <c r="AG1058" s="1">
        <v>0</v>
      </c>
      <c r="AH1058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8">
        <f t="shared" si="64"/>
        <v>0</v>
      </c>
      <c r="AQ1058" s="9">
        <f t="shared" si="65"/>
        <v>0</v>
      </c>
      <c r="AR1058" s="3">
        <f t="shared" si="66"/>
        <v>0</v>
      </c>
      <c r="AS1058" s="10">
        <f t="shared" si="67"/>
        <v>0</v>
      </c>
    </row>
    <row r="1059" spans="1:45" x14ac:dyDescent="0.25">
      <c r="A1059">
        <v>1</v>
      </c>
      <c r="B1059" s="7">
        <v>43952</v>
      </c>
      <c r="C1059" s="7">
        <v>44348</v>
      </c>
      <c r="D1059">
        <v>166</v>
      </c>
      <c r="E1059" s="7">
        <v>44228</v>
      </c>
      <c r="F1059" s="13">
        <v>0</v>
      </c>
      <c r="G1059" s="1">
        <v>0</v>
      </c>
      <c r="H1059">
        <v>2.3E-2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t="s">
        <v>314</v>
      </c>
      <c r="W1059" s="11" t="s">
        <v>114</v>
      </c>
      <c r="X1059">
        <v>16</v>
      </c>
      <c r="Y1059" t="s">
        <v>109</v>
      </c>
      <c r="Z1059" t="s">
        <v>115</v>
      </c>
      <c r="AA1059" s="1">
        <v>0</v>
      </c>
      <c r="AB1059" s="1">
        <v>0</v>
      </c>
      <c r="AC1059" t="s">
        <v>225</v>
      </c>
      <c r="AD1059" s="1">
        <v>0</v>
      </c>
      <c r="AE1059" s="1">
        <v>0</v>
      </c>
      <c r="AF1059" s="1">
        <v>0</v>
      </c>
      <c r="AG1059" s="1">
        <v>0</v>
      </c>
      <c r="AH1059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8">
        <f t="shared" si="64"/>
        <v>0</v>
      </c>
      <c r="AQ1059" s="9">
        <f t="shared" si="65"/>
        <v>0</v>
      </c>
      <c r="AR1059" s="3">
        <f t="shared" si="66"/>
        <v>0</v>
      </c>
      <c r="AS1059" s="10">
        <f t="shared" si="67"/>
        <v>0</v>
      </c>
    </row>
    <row r="1060" spans="1:45" x14ac:dyDescent="0.25">
      <c r="A1060">
        <v>1</v>
      </c>
      <c r="B1060" s="7">
        <v>43952</v>
      </c>
      <c r="C1060" s="7">
        <v>44348</v>
      </c>
      <c r="D1060">
        <v>166</v>
      </c>
      <c r="E1060" s="7">
        <v>44256</v>
      </c>
      <c r="F1060" s="13">
        <v>0</v>
      </c>
      <c r="G1060" s="1">
        <v>0</v>
      </c>
      <c r="H1060">
        <v>2.3E-2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t="s">
        <v>314</v>
      </c>
      <c r="W1060" s="11" t="s">
        <v>114</v>
      </c>
      <c r="X1060">
        <v>16</v>
      </c>
      <c r="Y1060" t="s">
        <v>109</v>
      </c>
      <c r="Z1060" t="s">
        <v>115</v>
      </c>
      <c r="AA1060" s="1">
        <v>0</v>
      </c>
      <c r="AB1060" s="1">
        <v>0</v>
      </c>
      <c r="AC1060" t="s">
        <v>225</v>
      </c>
      <c r="AD1060" s="1">
        <v>0</v>
      </c>
      <c r="AE1060" s="1">
        <v>0</v>
      </c>
      <c r="AF1060" s="1">
        <v>0</v>
      </c>
      <c r="AG1060" s="1">
        <v>0</v>
      </c>
      <c r="AH1060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8">
        <f t="shared" si="64"/>
        <v>0</v>
      </c>
      <c r="AQ1060" s="9">
        <f t="shared" si="65"/>
        <v>0</v>
      </c>
      <c r="AR1060" s="3">
        <f t="shared" si="66"/>
        <v>0</v>
      </c>
      <c r="AS1060" s="10">
        <f t="shared" si="67"/>
        <v>0</v>
      </c>
    </row>
    <row r="1061" spans="1:45" x14ac:dyDescent="0.25">
      <c r="A1061">
        <v>1</v>
      </c>
      <c r="B1061" s="7">
        <v>43952</v>
      </c>
      <c r="C1061" s="7">
        <v>44348</v>
      </c>
      <c r="D1061">
        <v>166</v>
      </c>
      <c r="E1061" s="7">
        <v>44287</v>
      </c>
      <c r="F1061" s="13">
        <v>0</v>
      </c>
      <c r="G1061" s="1">
        <v>0</v>
      </c>
      <c r="H1061">
        <v>2.3E-2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t="s">
        <v>314</v>
      </c>
      <c r="W1061" s="11" t="s">
        <v>114</v>
      </c>
      <c r="X1061">
        <v>16</v>
      </c>
      <c r="Y1061" t="s">
        <v>109</v>
      </c>
      <c r="Z1061" t="s">
        <v>115</v>
      </c>
      <c r="AA1061" s="1">
        <v>0</v>
      </c>
      <c r="AB1061" s="1">
        <v>0</v>
      </c>
      <c r="AC1061" t="s">
        <v>225</v>
      </c>
      <c r="AD1061" s="1">
        <v>0</v>
      </c>
      <c r="AE1061" s="1">
        <v>0</v>
      </c>
      <c r="AF1061" s="1">
        <v>0</v>
      </c>
      <c r="AG1061" s="1">
        <v>0</v>
      </c>
      <c r="AH1061">
        <v>0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8">
        <f t="shared" si="64"/>
        <v>0</v>
      </c>
      <c r="AQ1061" s="9">
        <f t="shared" si="65"/>
        <v>0</v>
      </c>
      <c r="AR1061" s="3">
        <f t="shared" si="66"/>
        <v>0</v>
      </c>
      <c r="AS1061" s="10">
        <f t="shared" si="67"/>
        <v>0</v>
      </c>
    </row>
    <row r="1062" spans="1:45" x14ac:dyDescent="0.25">
      <c r="A1062">
        <v>1</v>
      </c>
      <c r="B1062" s="7">
        <v>43952</v>
      </c>
      <c r="C1062" s="7">
        <v>44348</v>
      </c>
      <c r="D1062">
        <v>166</v>
      </c>
      <c r="E1062" s="7">
        <v>44317</v>
      </c>
      <c r="F1062" s="13">
        <v>0</v>
      </c>
      <c r="G1062" s="1">
        <v>0</v>
      </c>
      <c r="H1062">
        <v>2.3E-2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t="s">
        <v>314</v>
      </c>
      <c r="W1062" s="11" t="s">
        <v>114</v>
      </c>
      <c r="X1062">
        <v>16</v>
      </c>
      <c r="Y1062" t="s">
        <v>109</v>
      </c>
      <c r="Z1062" t="s">
        <v>115</v>
      </c>
      <c r="AA1062" s="1">
        <v>0</v>
      </c>
      <c r="AB1062" s="1">
        <v>0</v>
      </c>
      <c r="AC1062" t="s">
        <v>225</v>
      </c>
      <c r="AD1062" s="1">
        <v>0</v>
      </c>
      <c r="AE1062" s="1">
        <v>0</v>
      </c>
      <c r="AF1062" s="1">
        <v>0</v>
      </c>
      <c r="AG1062" s="1">
        <v>0</v>
      </c>
      <c r="AH1062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8">
        <f t="shared" si="64"/>
        <v>0</v>
      </c>
      <c r="AQ1062" s="9">
        <f t="shared" si="65"/>
        <v>0</v>
      </c>
      <c r="AR1062" s="3">
        <f t="shared" si="66"/>
        <v>0</v>
      </c>
      <c r="AS1062" s="10">
        <f t="shared" si="67"/>
        <v>0</v>
      </c>
    </row>
    <row r="1063" spans="1:45" x14ac:dyDescent="0.25">
      <c r="A1063">
        <v>1</v>
      </c>
      <c r="B1063" s="7">
        <v>43952</v>
      </c>
      <c r="C1063" s="7">
        <v>44348</v>
      </c>
      <c r="D1063">
        <v>166</v>
      </c>
      <c r="E1063" s="7">
        <v>44348</v>
      </c>
      <c r="F1063" s="13">
        <v>0</v>
      </c>
      <c r="G1063" s="1">
        <v>0</v>
      </c>
      <c r="H1063">
        <v>2.3E-2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t="s">
        <v>314</v>
      </c>
      <c r="W1063" s="11" t="s">
        <v>114</v>
      </c>
      <c r="X1063">
        <v>16</v>
      </c>
      <c r="Y1063" t="s">
        <v>109</v>
      </c>
      <c r="Z1063" t="s">
        <v>115</v>
      </c>
      <c r="AA1063" s="1">
        <v>0</v>
      </c>
      <c r="AB1063" s="1">
        <v>0</v>
      </c>
      <c r="AC1063" t="s">
        <v>225</v>
      </c>
      <c r="AD1063" s="1">
        <v>0</v>
      </c>
      <c r="AE1063" s="1">
        <v>0</v>
      </c>
      <c r="AF1063" s="1">
        <v>0</v>
      </c>
      <c r="AG1063" s="1">
        <v>0</v>
      </c>
      <c r="AH1063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8">
        <f t="shared" si="64"/>
        <v>0</v>
      </c>
      <c r="AQ1063" s="9">
        <f t="shared" si="65"/>
        <v>0</v>
      </c>
      <c r="AR1063" s="3">
        <f t="shared" si="66"/>
        <v>0</v>
      </c>
      <c r="AS1063" s="10">
        <f t="shared" si="67"/>
        <v>0</v>
      </c>
    </row>
    <row r="1064" spans="1:45" x14ac:dyDescent="0.25">
      <c r="A1064">
        <v>1</v>
      </c>
      <c r="B1064" s="7">
        <v>43952</v>
      </c>
      <c r="C1064" s="7">
        <v>44348</v>
      </c>
      <c r="D1064">
        <v>200239</v>
      </c>
      <c r="E1064" s="7">
        <v>44197</v>
      </c>
      <c r="F1064" s="13">
        <v>1981761.93</v>
      </c>
      <c r="G1064" s="1">
        <v>1981761.93</v>
      </c>
      <c r="H1064">
        <v>2.3E-2</v>
      </c>
      <c r="I1064" s="1">
        <v>3798.38</v>
      </c>
      <c r="J1064" s="1">
        <v>641341.44999999995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-38517.03</v>
      </c>
      <c r="R1064" s="1">
        <v>0</v>
      </c>
      <c r="S1064" s="1">
        <v>0</v>
      </c>
      <c r="T1064" s="1">
        <v>0</v>
      </c>
      <c r="U1064" s="1">
        <v>0</v>
      </c>
      <c r="V1064" t="s">
        <v>315</v>
      </c>
      <c r="W1064" s="11" t="s">
        <v>114</v>
      </c>
      <c r="X1064">
        <v>16</v>
      </c>
      <c r="Y1064" t="s">
        <v>109</v>
      </c>
      <c r="Z1064" t="s">
        <v>115</v>
      </c>
      <c r="AA1064" s="1">
        <v>0</v>
      </c>
      <c r="AB1064" s="1">
        <v>0</v>
      </c>
      <c r="AC1064" t="s">
        <v>225</v>
      </c>
      <c r="AD1064" s="1">
        <v>0</v>
      </c>
      <c r="AE1064" s="1">
        <v>0</v>
      </c>
      <c r="AF1064" s="1">
        <v>0</v>
      </c>
      <c r="AG1064" s="1">
        <v>1981761.93</v>
      </c>
      <c r="AH1064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3798.38</v>
      </c>
      <c r="AP1064" s="8">
        <f t="shared" si="64"/>
        <v>3798.38</v>
      </c>
      <c r="AQ1064" s="9">
        <f t="shared" si="65"/>
        <v>0</v>
      </c>
      <c r="AR1064" s="3">
        <f t="shared" si="66"/>
        <v>641341.44999999995</v>
      </c>
      <c r="AS1064" s="10">
        <f t="shared" si="67"/>
        <v>3798.38</v>
      </c>
    </row>
    <row r="1065" spans="1:45" x14ac:dyDescent="0.25">
      <c r="A1065">
        <v>1</v>
      </c>
      <c r="B1065" s="7">
        <v>43952</v>
      </c>
      <c r="C1065" s="7">
        <v>44348</v>
      </c>
      <c r="D1065">
        <v>200239</v>
      </c>
      <c r="E1065" s="7">
        <v>44228</v>
      </c>
      <c r="F1065" s="13">
        <v>1981761.93</v>
      </c>
      <c r="G1065" s="1">
        <v>1981761.93</v>
      </c>
      <c r="H1065">
        <v>2.3E-2</v>
      </c>
      <c r="I1065" s="1">
        <v>3798.38</v>
      </c>
      <c r="J1065" s="1">
        <v>645139.82999999996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t="s">
        <v>315</v>
      </c>
      <c r="W1065" s="11" t="s">
        <v>114</v>
      </c>
      <c r="X1065">
        <v>16</v>
      </c>
      <c r="Y1065" t="s">
        <v>109</v>
      </c>
      <c r="Z1065" t="s">
        <v>115</v>
      </c>
      <c r="AA1065" s="1">
        <v>0</v>
      </c>
      <c r="AB1065" s="1">
        <v>0</v>
      </c>
      <c r="AC1065" t="s">
        <v>225</v>
      </c>
      <c r="AD1065" s="1">
        <v>0</v>
      </c>
      <c r="AE1065" s="1">
        <v>0</v>
      </c>
      <c r="AF1065" s="1">
        <v>0</v>
      </c>
      <c r="AG1065" s="1">
        <v>1981761.93</v>
      </c>
      <c r="AH1065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3798.38</v>
      </c>
      <c r="AP1065" s="8">
        <f t="shared" si="64"/>
        <v>3798.38</v>
      </c>
      <c r="AQ1065" s="9">
        <f t="shared" si="65"/>
        <v>0</v>
      </c>
      <c r="AR1065" s="3">
        <f t="shared" si="66"/>
        <v>645139.82999999996</v>
      </c>
      <c r="AS1065" s="10">
        <f t="shared" si="67"/>
        <v>3798.38</v>
      </c>
    </row>
    <row r="1066" spans="1:45" x14ac:dyDescent="0.25">
      <c r="A1066">
        <v>1</v>
      </c>
      <c r="B1066" s="7">
        <v>43952</v>
      </c>
      <c r="C1066" s="7">
        <v>44348</v>
      </c>
      <c r="D1066">
        <v>200239</v>
      </c>
      <c r="E1066" s="7">
        <v>44256</v>
      </c>
      <c r="F1066" s="13">
        <v>1981761.93</v>
      </c>
      <c r="G1066" s="1">
        <v>1981761.93</v>
      </c>
      <c r="H1066">
        <v>2.3E-2</v>
      </c>
      <c r="I1066" s="1">
        <v>3798.38</v>
      </c>
      <c r="J1066" s="1">
        <v>648938.21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t="s">
        <v>315</v>
      </c>
      <c r="W1066" s="11" t="s">
        <v>114</v>
      </c>
      <c r="X1066">
        <v>16</v>
      </c>
      <c r="Y1066" t="s">
        <v>109</v>
      </c>
      <c r="Z1066" t="s">
        <v>115</v>
      </c>
      <c r="AA1066" s="1">
        <v>0</v>
      </c>
      <c r="AB1066" s="1">
        <v>0</v>
      </c>
      <c r="AC1066" t="s">
        <v>225</v>
      </c>
      <c r="AD1066" s="1">
        <v>0</v>
      </c>
      <c r="AE1066" s="1">
        <v>0</v>
      </c>
      <c r="AF1066" s="1">
        <v>0</v>
      </c>
      <c r="AG1066" s="1">
        <v>1981761.93</v>
      </c>
      <c r="AH1066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3798.38</v>
      </c>
      <c r="AP1066" s="8">
        <f t="shared" si="64"/>
        <v>3798.38</v>
      </c>
      <c r="AQ1066" s="9">
        <f t="shared" si="65"/>
        <v>0</v>
      </c>
      <c r="AR1066" s="3">
        <f t="shared" si="66"/>
        <v>648938.21</v>
      </c>
      <c r="AS1066" s="10">
        <f t="shared" si="67"/>
        <v>3798.38</v>
      </c>
    </row>
    <row r="1067" spans="1:45" x14ac:dyDescent="0.25">
      <c r="A1067">
        <v>1</v>
      </c>
      <c r="B1067" s="7">
        <v>43952</v>
      </c>
      <c r="C1067" s="7">
        <v>44348</v>
      </c>
      <c r="D1067">
        <v>200239</v>
      </c>
      <c r="E1067" s="7">
        <v>44287</v>
      </c>
      <c r="F1067" s="13">
        <v>1981761.93</v>
      </c>
      <c r="G1067" s="1">
        <v>1981761.93</v>
      </c>
      <c r="H1067">
        <v>2.3E-2</v>
      </c>
      <c r="I1067" s="1">
        <v>3798.38</v>
      </c>
      <c r="J1067" s="1">
        <v>652736.59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t="s">
        <v>315</v>
      </c>
      <c r="W1067" s="11" t="s">
        <v>114</v>
      </c>
      <c r="X1067">
        <v>16</v>
      </c>
      <c r="Y1067" t="s">
        <v>109</v>
      </c>
      <c r="Z1067" t="s">
        <v>115</v>
      </c>
      <c r="AA1067" s="1">
        <v>0</v>
      </c>
      <c r="AB1067" s="1">
        <v>0</v>
      </c>
      <c r="AC1067" t="s">
        <v>225</v>
      </c>
      <c r="AD1067" s="1">
        <v>0</v>
      </c>
      <c r="AE1067" s="1">
        <v>0</v>
      </c>
      <c r="AF1067" s="1">
        <v>0</v>
      </c>
      <c r="AG1067" s="1">
        <v>1981761.93</v>
      </c>
      <c r="AH1067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3798.38</v>
      </c>
      <c r="AP1067" s="8">
        <f t="shared" si="64"/>
        <v>3798.38</v>
      </c>
      <c r="AQ1067" s="9">
        <f t="shared" si="65"/>
        <v>0</v>
      </c>
      <c r="AR1067" s="3">
        <f t="shared" si="66"/>
        <v>652736.59</v>
      </c>
      <c r="AS1067" s="10">
        <f t="shared" si="67"/>
        <v>3798.38</v>
      </c>
    </row>
    <row r="1068" spans="1:45" x14ac:dyDescent="0.25">
      <c r="A1068">
        <v>1</v>
      </c>
      <c r="B1068" s="7">
        <v>43952</v>
      </c>
      <c r="C1068" s="7">
        <v>44348</v>
      </c>
      <c r="D1068">
        <v>200239</v>
      </c>
      <c r="E1068" s="7">
        <v>44317</v>
      </c>
      <c r="F1068" s="13">
        <v>1981761.93</v>
      </c>
      <c r="G1068" s="1">
        <v>1981761.93</v>
      </c>
      <c r="H1068">
        <v>2.3E-2</v>
      </c>
      <c r="I1068" s="1">
        <v>3798.38</v>
      </c>
      <c r="J1068" s="1">
        <v>656534.97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t="s">
        <v>315</v>
      </c>
      <c r="W1068" s="11" t="s">
        <v>114</v>
      </c>
      <c r="X1068">
        <v>16</v>
      </c>
      <c r="Y1068" t="s">
        <v>109</v>
      </c>
      <c r="Z1068" t="s">
        <v>115</v>
      </c>
      <c r="AA1068" s="1">
        <v>0</v>
      </c>
      <c r="AB1068" s="1">
        <v>0</v>
      </c>
      <c r="AC1068" t="s">
        <v>225</v>
      </c>
      <c r="AD1068" s="1">
        <v>0</v>
      </c>
      <c r="AE1068" s="1">
        <v>0</v>
      </c>
      <c r="AF1068" s="1">
        <v>0</v>
      </c>
      <c r="AG1068" s="1">
        <v>1981761.93</v>
      </c>
      <c r="AH1068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3798.38</v>
      </c>
      <c r="AP1068" s="8">
        <f t="shared" si="64"/>
        <v>3798.38</v>
      </c>
      <c r="AQ1068" s="9">
        <f t="shared" si="65"/>
        <v>0</v>
      </c>
      <c r="AR1068" s="3">
        <f t="shared" si="66"/>
        <v>656534.97</v>
      </c>
      <c r="AS1068" s="10">
        <f t="shared" si="67"/>
        <v>3798.38</v>
      </c>
    </row>
    <row r="1069" spans="1:45" x14ac:dyDescent="0.25">
      <c r="A1069">
        <v>1</v>
      </c>
      <c r="B1069" s="7">
        <v>43952</v>
      </c>
      <c r="C1069" s="7">
        <v>44348</v>
      </c>
      <c r="D1069">
        <v>200239</v>
      </c>
      <c r="E1069" s="7">
        <v>44348</v>
      </c>
      <c r="F1069" s="13">
        <v>1981761.93</v>
      </c>
      <c r="G1069" s="1">
        <v>1981761.93</v>
      </c>
      <c r="H1069">
        <v>2.3E-2</v>
      </c>
      <c r="I1069" s="1">
        <v>3798.38</v>
      </c>
      <c r="J1069" s="1">
        <v>626966.07999999996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-33367.269999999997</v>
      </c>
      <c r="S1069" s="1">
        <v>0</v>
      </c>
      <c r="T1069" s="1">
        <v>0</v>
      </c>
      <c r="U1069" s="1">
        <v>0</v>
      </c>
      <c r="V1069" t="s">
        <v>315</v>
      </c>
      <c r="W1069" s="11" t="s">
        <v>114</v>
      </c>
      <c r="X1069">
        <v>16</v>
      </c>
      <c r="Y1069" t="s">
        <v>109</v>
      </c>
      <c r="Z1069" t="s">
        <v>115</v>
      </c>
      <c r="AA1069" s="1">
        <v>0</v>
      </c>
      <c r="AB1069" s="1">
        <v>0</v>
      </c>
      <c r="AC1069" t="s">
        <v>225</v>
      </c>
      <c r="AD1069" s="1">
        <v>0</v>
      </c>
      <c r="AE1069" s="1">
        <v>0</v>
      </c>
      <c r="AF1069" s="1">
        <v>0</v>
      </c>
      <c r="AG1069" s="1">
        <v>1981761.93</v>
      </c>
      <c r="AH1069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3798.38</v>
      </c>
      <c r="AP1069" s="8">
        <f t="shared" si="64"/>
        <v>3798.38</v>
      </c>
      <c r="AQ1069" s="9">
        <f t="shared" si="65"/>
        <v>0</v>
      </c>
      <c r="AR1069" s="3">
        <f t="shared" si="66"/>
        <v>626966.07999999996</v>
      </c>
      <c r="AS1069" s="10">
        <f t="shared" si="67"/>
        <v>3798.38</v>
      </c>
    </row>
    <row r="1070" spans="1:45" x14ac:dyDescent="0.25">
      <c r="A1070">
        <v>1</v>
      </c>
      <c r="B1070" s="7">
        <v>43952</v>
      </c>
      <c r="C1070" s="7">
        <v>44348</v>
      </c>
      <c r="D1070">
        <v>200285</v>
      </c>
      <c r="E1070" s="7">
        <v>44197</v>
      </c>
      <c r="F1070" s="13">
        <v>0</v>
      </c>
      <c r="G1070" s="1">
        <v>0</v>
      </c>
      <c r="H1070">
        <v>2.3E-2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t="s">
        <v>316</v>
      </c>
      <c r="W1070" s="11" t="s">
        <v>114</v>
      </c>
      <c r="X1070">
        <v>16</v>
      </c>
      <c r="Y1070" t="s">
        <v>109</v>
      </c>
      <c r="Z1070" t="s">
        <v>115</v>
      </c>
      <c r="AA1070" s="1">
        <v>0</v>
      </c>
      <c r="AB1070" s="1">
        <v>0</v>
      </c>
      <c r="AC1070" t="s">
        <v>225</v>
      </c>
      <c r="AD1070" s="1">
        <v>0</v>
      </c>
      <c r="AE1070" s="1">
        <v>0</v>
      </c>
      <c r="AF1070" s="1">
        <v>0</v>
      </c>
      <c r="AG1070" s="1">
        <v>0</v>
      </c>
      <c r="AH1070">
        <v>0</v>
      </c>
      <c r="AI1070" s="1">
        <v>0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8">
        <f t="shared" si="64"/>
        <v>0</v>
      </c>
      <c r="AQ1070" s="9">
        <f t="shared" si="65"/>
        <v>0</v>
      </c>
      <c r="AR1070" s="3">
        <f t="shared" si="66"/>
        <v>0</v>
      </c>
      <c r="AS1070" s="10">
        <f t="shared" si="67"/>
        <v>0</v>
      </c>
    </row>
    <row r="1071" spans="1:45" x14ac:dyDescent="0.25">
      <c r="A1071">
        <v>1</v>
      </c>
      <c r="B1071" s="7">
        <v>43952</v>
      </c>
      <c r="C1071" s="7">
        <v>44348</v>
      </c>
      <c r="D1071">
        <v>200285</v>
      </c>
      <c r="E1071" s="7">
        <v>44228</v>
      </c>
      <c r="F1071" s="13">
        <v>0</v>
      </c>
      <c r="G1071" s="1">
        <v>0</v>
      </c>
      <c r="H1071">
        <v>2.3E-2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t="s">
        <v>316</v>
      </c>
      <c r="W1071" s="11" t="s">
        <v>114</v>
      </c>
      <c r="X1071">
        <v>16</v>
      </c>
      <c r="Y1071" t="s">
        <v>109</v>
      </c>
      <c r="Z1071" t="s">
        <v>115</v>
      </c>
      <c r="AA1071" s="1">
        <v>0</v>
      </c>
      <c r="AB1071" s="1">
        <v>0</v>
      </c>
      <c r="AC1071" t="s">
        <v>225</v>
      </c>
      <c r="AD1071" s="1">
        <v>0</v>
      </c>
      <c r="AE1071" s="1">
        <v>0</v>
      </c>
      <c r="AF1071" s="1">
        <v>0</v>
      </c>
      <c r="AG1071" s="1">
        <v>0</v>
      </c>
      <c r="AH107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8">
        <f t="shared" si="64"/>
        <v>0</v>
      </c>
      <c r="AQ1071" s="9">
        <f t="shared" si="65"/>
        <v>0</v>
      </c>
      <c r="AR1071" s="3">
        <f t="shared" si="66"/>
        <v>0</v>
      </c>
      <c r="AS1071" s="10">
        <f t="shared" si="67"/>
        <v>0</v>
      </c>
    </row>
    <row r="1072" spans="1:45" x14ac:dyDescent="0.25">
      <c r="A1072">
        <v>1</v>
      </c>
      <c r="B1072" s="7">
        <v>43952</v>
      </c>
      <c r="C1072" s="7">
        <v>44348</v>
      </c>
      <c r="D1072">
        <v>200285</v>
      </c>
      <c r="E1072" s="7">
        <v>44256</v>
      </c>
      <c r="F1072" s="13">
        <v>0</v>
      </c>
      <c r="G1072" s="1">
        <v>0</v>
      </c>
      <c r="H1072">
        <v>2.3E-2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t="s">
        <v>316</v>
      </c>
      <c r="W1072" s="11" t="s">
        <v>114</v>
      </c>
      <c r="X1072">
        <v>16</v>
      </c>
      <c r="Y1072" t="s">
        <v>109</v>
      </c>
      <c r="Z1072" t="s">
        <v>115</v>
      </c>
      <c r="AA1072" s="1">
        <v>0</v>
      </c>
      <c r="AB1072" s="1">
        <v>0</v>
      </c>
      <c r="AC1072" t="s">
        <v>225</v>
      </c>
      <c r="AD1072" s="1">
        <v>0</v>
      </c>
      <c r="AE1072" s="1">
        <v>0</v>
      </c>
      <c r="AF1072" s="1">
        <v>0</v>
      </c>
      <c r="AG1072" s="1">
        <v>0</v>
      </c>
      <c r="AH1072">
        <v>0</v>
      </c>
      <c r="AI1072" s="1">
        <v>0</v>
      </c>
      <c r="AJ1072" s="1">
        <v>0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8">
        <f t="shared" si="64"/>
        <v>0</v>
      </c>
      <c r="AQ1072" s="9">
        <f t="shared" si="65"/>
        <v>0</v>
      </c>
      <c r="AR1072" s="3">
        <f t="shared" si="66"/>
        <v>0</v>
      </c>
      <c r="AS1072" s="10">
        <f t="shared" si="67"/>
        <v>0</v>
      </c>
    </row>
    <row r="1073" spans="1:45" x14ac:dyDescent="0.25">
      <c r="A1073">
        <v>1</v>
      </c>
      <c r="B1073" s="7">
        <v>43952</v>
      </c>
      <c r="C1073" s="7">
        <v>44348</v>
      </c>
      <c r="D1073">
        <v>200285</v>
      </c>
      <c r="E1073" s="7">
        <v>44287</v>
      </c>
      <c r="F1073" s="13">
        <v>0</v>
      </c>
      <c r="G1073" s="1">
        <v>0</v>
      </c>
      <c r="H1073">
        <v>2.3E-2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t="s">
        <v>316</v>
      </c>
      <c r="W1073" s="11" t="s">
        <v>114</v>
      </c>
      <c r="X1073">
        <v>16</v>
      </c>
      <c r="Y1073" t="s">
        <v>109</v>
      </c>
      <c r="Z1073" t="s">
        <v>115</v>
      </c>
      <c r="AA1073" s="1">
        <v>0</v>
      </c>
      <c r="AB1073" s="1">
        <v>0</v>
      </c>
      <c r="AC1073" t="s">
        <v>225</v>
      </c>
      <c r="AD1073" s="1">
        <v>0</v>
      </c>
      <c r="AE1073" s="1">
        <v>0</v>
      </c>
      <c r="AF1073" s="1">
        <v>0</v>
      </c>
      <c r="AG1073" s="1">
        <v>0</v>
      </c>
      <c r="AH1073">
        <v>0</v>
      </c>
      <c r="AI1073" s="1">
        <v>0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8">
        <f t="shared" si="64"/>
        <v>0</v>
      </c>
      <c r="AQ1073" s="9">
        <f t="shared" si="65"/>
        <v>0</v>
      </c>
      <c r="AR1073" s="3">
        <f t="shared" si="66"/>
        <v>0</v>
      </c>
      <c r="AS1073" s="10">
        <f t="shared" si="67"/>
        <v>0</v>
      </c>
    </row>
    <row r="1074" spans="1:45" x14ac:dyDescent="0.25">
      <c r="A1074">
        <v>1</v>
      </c>
      <c r="B1074" s="7">
        <v>43952</v>
      </c>
      <c r="C1074" s="7">
        <v>44348</v>
      </c>
      <c r="D1074">
        <v>200285</v>
      </c>
      <c r="E1074" s="7">
        <v>44317</v>
      </c>
      <c r="F1074" s="13">
        <v>0</v>
      </c>
      <c r="G1074" s="1">
        <v>0</v>
      </c>
      <c r="H1074">
        <v>2.3E-2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t="s">
        <v>316</v>
      </c>
      <c r="W1074" s="11" t="s">
        <v>114</v>
      </c>
      <c r="X1074">
        <v>16</v>
      </c>
      <c r="Y1074" t="s">
        <v>109</v>
      </c>
      <c r="Z1074" t="s">
        <v>115</v>
      </c>
      <c r="AA1074" s="1">
        <v>0</v>
      </c>
      <c r="AB1074" s="1">
        <v>0</v>
      </c>
      <c r="AC1074" t="s">
        <v>225</v>
      </c>
      <c r="AD1074" s="1">
        <v>0</v>
      </c>
      <c r="AE1074" s="1">
        <v>0</v>
      </c>
      <c r="AF1074" s="1">
        <v>0</v>
      </c>
      <c r="AG1074" s="1">
        <v>0</v>
      </c>
      <c r="AH1074">
        <v>0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8">
        <f t="shared" si="64"/>
        <v>0</v>
      </c>
      <c r="AQ1074" s="9">
        <f t="shared" si="65"/>
        <v>0</v>
      </c>
      <c r="AR1074" s="3">
        <f t="shared" si="66"/>
        <v>0</v>
      </c>
      <c r="AS1074" s="10">
        <f t="shared" si="67"/>
        <v>0</v>
      </c>
    </row>
    <row r="1075" spans="1:45" x14ac:dyDescent="0.25">
      <c r="A1075">
        <v>1</v>
      </c>
      <c r="B1075" s="7">
        <v>43952</v>
      </c>
      <c r="C1075" s="7">
        <v>44348</v>
      </c>
      <c r="D1075">
        <v>200285</v>
      </c>
      <c r="E1075" s="7">
        <v>44348</v>
      </c>
      <c r="F1075" s="13">
        <v>0</v>
      </c>
      <c r="G1075" s="1">
        <v>0</v>
      </c>
      <c r="H1075">
        <v>2.3E-2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t="s">
        <v>316</v>
      </c>
      <c r="W1075" s="11" t="s">
        <v>114</v>
      </c>
      <c r="X1075">
        <v>16</v>
      </c>
      <c r="Y1075" t="s">
        <v>109</v>
      </c>
      <c r="Z1075" t="s">
        <v>115</v>
      </c>
      <c r="AA1075" s="1">
        <v>0</v>
      </c>
      <c r="AB1075" s="1">
        <v>0</v>
      </c>
      <c r="AC1075" t="s">
        <v>225</v>
      </c>
      <c r="AD1075" s="1">
        <v>0</v>
      </c>
      <c r="AE1075" s="1">
        <v>0</v>
      </c>
      <c r="AF1075" s="1">
        <v>0</v>
      </c>
      <c r="AG1075" s="1">
        <v>0</v>
      </c>
      <c r="AH1075">
        <v>0</v>
      </c>
      <c r="AI1075" s="1">
        <v>0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8">
        <f t="shared" si="64"/>
        <v>0</v>
      </c>
      <c r="AQ1075" s="9">
        <f t="shared" si="65"/>
        <v>0</v>
      </c>
      <c r="AR1075" s="3">
        <f t="shared" si="66"/>
        <v>0</v>
      </c>
      <c r="AS1075" s="10">
        <f t="shared" si="67"/>
        <v>0</v>
      </c>
    </row>
    <row r="1076" spans="1:45" x14ac:dyDescent="0.25">
      <c r="A1076">
        <v>1</v>
      </c>
      <c r="B1076" s="7">
        <v>43952</v>
      </c>
      <c r="C1076" s="7">
        <v>44348</v>
      </c>
      <c r="D1076">
        <v>200331</v>
      </c>
      <c r="E1076" s="7">
        <v>44197</v>
      </c>
      <c r="F1076" s="13">
        <v>0</v>
      </c>
      <c r="G1076" s="1">
        <v>0</v>
      </c>
      <c r="H1076">
        <v>2.3E-2</v>
      </c>
      <c r="I1076" s="1">
        <v>0</v>
      </c>
      <c r="J1076" s="1">
        <v>-83526.48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t="s">
        <v>317</v>
      </c>
      <c r="W1076" s="11" t="s">
        <v>114</v>
      </c>
      <c r="X1076">
        <v>16</v>
      </c>
      <c r="Y1076" t="s">
        <v>109</v>
      </c>
      <c r="Z1076" t="s">
        <v>115</v>
      </c>
      <c r="AA1076" s="1">
        <v>0</v>
      </c>
      <c r="AB1076" s="1">
        <v>0</v>
      </c>
      <c r="AC1076" t="s">
        <v>225</v>
      </c>
      <c r="AD1076" s="1">
        <v>0</v>
      </c>
      <c r="AE1076" s="1">
        <v>0</v>
      </c>
      <c r="AF1076" s="1">
        <v>0</v>
      </c>
      <c r="AG1076" s="1">
        <v>0</v>
      </c>
      <c r="AH1076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8">
        <f t="shared" si="64"/>
        <v>0</v>
      </c>
      <c r="AQ1076" s="9">
        <f t="shared" si="65"/>
        <v>0</v>
      </c>
      <c r="AR1076" s="3">
        <f t="shared" si="66"/>
        <v>-83526.48</v>
      </c>
      <c r="AS1076" s="10">
        <f t="shared" si="67"/>
        <v>0</v>
      </c>
    </row>
    <row r="1077" spans="1:45" x14ac:dyDescent="0.25">
      <c r="A1077">
        <v>1</v>
      </c>
      <c r="B1077" s="7">
        <v>43952</v>
      </c>
      <c r="C1077" s="7">
        <v>44348</v>
      </c>
      <c r="D1077">
        <v>200331</v>
      </c>
      <c r="E1077" s="7">
        <v>44228</v>
      </c>
      <c r="F1077" s="13">
        <v>0</v>
      </c>
      <c r="G1077" s="1">
        <v>0</v>
      </c>
      <c r="H1077">
        <v>2.3E-2</v>
      </c>
      <c r="I1077" s="1">
        <v>0</v>
      </c>
      <c r="J1077" s="1">
        <v>-83526.48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t="s">
        <v>317</v>
      </c>
      <c r="W1077" s="11" t="s">
        <v>114</v>
      </c>
      <c r="X1077">
        <v>16</v>
      </c>
      <c r="Y1077" t="s">
        <v>109</v>
      </c>
      <c r="Z1077" t="s">
        <v>115</v>
      </c>
      <c r="AA1077" s="1">
        <v>0</v>
      </c>
      <c r="AB1077" s="1">
        <v>0</v>
      </c>
      <c r="AC1077" t="s">
        <v>225</v>
      </c>
      <c r="AD1077" s="1">
        <v>0</v>
      </c>
      <c r="AE1077" s="1">
        <v>0</v>
      </c>
      <c r="AF1077" s="1">
        <v>0</v>
      </c>
      <c r="AG1077" s="1">
        <v>0</v>
      </c>
      <c r="AH1077">
        <v>0</v>
      </c>
      <c r="AI1077" s="1">
        <v>0</v>
      </c>
      <c r="AJ1077" s="1"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8">
        <f t="shared" si="64"/>
        <v>0</v>
      </c>
      <c r="AQ1077" s="9">
        <f t="shared" si="65"/>
        <v>0</v>
      </c>
      <c r="AR1077" s="3">
        <f t="shared" si="66"/>
        <v>-83526.48</v>
      </c>
      <c r="AS1077" s="10">
        <f t="shared" si="67"/>
        <v>0</v>
      </c>
    </row>
    <row r="1078" spans="1:45" x14ac:dyDescent="0.25">
      <c r="A1078">
        <v>1</v>
      </c>
      <c r="B1078" s="7">
        <v>43952</v>
      </c>
      <c r="C1078" s="7">
        <v>44348</v>
      </c>
      <c r="D1078">
        <v>200331</v>
      </c>
      <c r="E1078" s="7">
        <v>44256</v>
      </c>
      <c r="F1078" s="13">
        <v>0</v>
      </c>
      <c r="G1078" s="1">
        <v>0</v>
      </c>
      <c r="H1078">
        <v>2.3E-2</v>
      </c>
      <c r="I1078" s="1">
        <v>0</v>
      </c>
      <c r="J1078" s="1">
        <v>-83526.48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t="s">
        <v>317</v>
      </c>
      <c r="W1078" s="11" t="s">
        <v>114</v>
      </c>
      <c r="X1078">
        <v>16</v>
      </c>
      <c r="Y1078" t="s">
        <v>109</v>
      </c>
      <c r="Z1078" t="s">
        <v>115</v>
      </c>
      <c r="AA1078" s="1">
        <v>0</v>
      </c>
      <c r="AB1078" s="1">
        <v>0</v>
      </c>
      <c r="AC1078" t="s">
        <v>225</v>
      </c>
      <c r="AD1078" s="1">
        <v>0</v>
      </c>
      <c r="AE1078" s="1">
        <v>0</v>
      </c>
      <c r="AF1078" s="1">
        <v>0</v>
      </c>
      <c r="AG1078" s="1">
        <v>0</v>
      </c>
      <c r="AH1078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8">
        <f t="shared" si="64"/>
        <v>0</v>
      </c>
      <c r="AQ1078" s="9">
        <f t="shared" si="65"/>
        <v>0</v>
      </c>
      <c r="AR1078" s="3">
        <f t="shared" si="66"/>
        <v>-83526.48</v>
      </c>
      <c r="AS1078" s="10">
        <f t="shared" si="67"/>
        <v>0</v>
      </c>
    </row>
    <row r="1079" spans="1:45" x14ac:dyDescent="0.25">
      <c r="A1079">
        <v>1</v>
      </c>
      <c r="B1079" s="7">
        <v>43952</v>
      </c>
      <c r="C1079" s="7">
        <v>44348</v>
      </c>
      <c r="D1079">
        <v>200331</v>
      </c>
      <c r="E1079" s="7">
        <v>44287</v>
      </c>
      <c r="F1079" s="13">
        <v>0</v>
      </c>
      <c r="G1079" s="1">
        <v>0</v>
      </c>
      <c r="H1079">
        <v>2.3E-2</v>
      </c>
      <c r="I1079" s="1">
        <v>0</v>
      </c>
      <c r="J1079" s="1">
        <v>-83526.48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t="s">
        <v>317</v>
      </c>
      <c r="W1079" s="11" t="s">
        <v>114</v>
      </c>
      <c r="X1079">
        <v>16</v>
      </c>
      <c r="Y1079" t="s">
        <v>109</v>
      </c>
      <c r="Z1079" t="s">
        <v>115</v>
      </c>
      <c r="AA1079" s="1">
        <v>0</v>
      </c>
      <c r="AB1079" s="1">
        <v>0</v>
      </c>
      <c r="AC1079" t="s">
        <v>225</v>
      </c>
      <c r="AD1079" s="1">
        <v>0</v>
      </c>
      <c r="AE1079" s="1">
        <v>0</v>
      </c>
      <c r="AF1079" s="1">
        <v>0</v>
      </c>
      <c r="AG1079" s="1">
        <v>0</v>
      </c>
      <c r="AH1079">
        <v>0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8">
        <f t="shared" si="64"/>
        <v>0</v>
      </c>
      <c r="AQ1079" s="9">
        <f t="shared" si="65"/>
        <v>0</v>
      </c>
      <c r="AR1079" s="3">
        <f t="shared" si="66"/>
        <v>-83526.48</v>
      </c>
      <c r="AS1079" s="10">
        <f t="shared" si="67"/>
        <v>0</v>
      </c>
    </row>
    <row r="1080" spans="1:45" x14ac:dyDescent="0.25">
      <c r="A1080">
        <v>1</v>
      </c>
      <c r="B1080" s="7">
        <v>43952</v>
      </c>
      <c r="C1080" s="7">
        <v>44348</v>
      </c>
      <c r="D1080">
        <v>200331</v>
      </c>
      <c r="E1080" s="7">
        <v>44317</v>
      </c>
      <c r="F1080" s="13">
        <v>0</v>
      </c>
      <c r="G1080" s="1">
        <v>0</v>
      </c>
      <c r="H1080">
        <v>2.3E-2</v>
      </c>
      <c r="I1080" s="1">
        <v>0</v>
      </c>
      <c r="J1080" s="1">
        <v>-83526.48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t="s">
        <v>317</v>
      </c>
      <c r="W1080" s="11" t="s">
        <v>114</v>
      </c>
      <c r="X1080">
        <v>16</v>
      </c>
      <c r="Y1080" t="s">
        <v>109</v>
      </c>
      <c r="Z1080" t="s">
        <v>115</v>
      </c>
      <c r="AA1080" s="1">
        <v>0</v>
      </c>
      <c r="AB1080" s="1">
        <v>0</v>
      </c>
      <c r="AC1080" t="s">
        <v>225</v>
      </c>
      <c r="AD1080" s="1">
        <v>0</v>
      </c>
      <c r="AE1080" s="1">
        <v>0</v>
      </c>
      <c r="AF1080" s="1">
        <v>0</v>
      </c>
      <c r="AG1080" s="1">
        <v>0</v>
      </c>
      <c r="AH1080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8">
        <f t="shared" si="64"/>
        <v>0</v>
      </c>
      <c r="AQ1080" s="9">
        <f t="shared" si="65"/>
        <v>0</v>
      </c>
      <c r="AR1080" s="3">
        <f t="shared" si="66"/>
        <v>-83526.48</v>
      </c>
      <c r="AS1080" s="10">
        <f t="shared" si="67"/>
        <v>0</v>
      </c>
    </row>
    <row r="1081" spans="1:45" x14ac:dyDescent="0.25">
      <c r="A1081">
        <v>1</v>
      </c>
      <c r="B1081" s="7">
        <v>43952</v>
      </c>
      <c r="C1081" s="7">
        <v>44348</v>
      </c>
      <c r="D1081">
        <v>200331</v>
      </c>
      <c r="E1081" s="7">
        <v>44348</v>
      </c>
      <c r="F1081" s="13">
        <v>0</v>
      </c>
      <c r="G1081" s="1">
        <v>0</v>
      </c>
      <c r="H1081">
        <v>2.3E-2</v>
      </c>
      <c r="I1081" s="1">
        <v>0</v>
      </c>
      <c r="J1081" s="1">
        <v>-50159.21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33367.269999999997</v>
      </c>
      <c r="T1081" s="1">
        <v>0</v>
      </c>
      <c r="U1081" s="1">
        <v>0</v>
      </c>
      <c r="V1081" t="s">
        <v>317</v>
      </c>
      <c r="W1081" s="11" t="s">
        <v>114</v>
      </c>
      <c r="X1081">
        <v>16</v>
      </c>
      <c r="Y1081" t="s">
        <v>109</v>
      </c>
      <c r="Z1081" t="s">
        <v>115</v>
      </c>
      <c r="AA1081" s="1">
        <v>0</v>
      </c>
      <c r="AB1081" s="1">
        <v>0</v>
      </c>
      <c r="AC1081" t="s">
        <v>225</v>
      </c>
      <c r="AD1081" s="1">
        <v>0</v>
      </c>
      <c r="AE1081" s="1">
        <v>0</v>
      </c>
      <c r="AF1081" s="1">
        <v>0</v>
      </c>
      <c r="AG1081" s="1">
        <v>0</v>
      </c>
      <c r="AH1081">
        <v>0</v>
      </c>
      <c r="AI1081" s="1">
        <v>0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8">
        <f t="shared" si="64"/>
        <v>0</v>
      </c>
      <c r="AQ1081" s="9">
        <f t="shared" si="65"/>
        <v>0</v>
      </c>
      <c r="AR1081" s="3">
        <f t="shared" si="66"/>
        <v>-50159.21</v>
      </c>
      <c r="AS1081" s="10">
        <f t="shared" si="67"/>
        <v>0</v>
      </c>
    </row>
    <row r="1082" spans="1:45" x14ac:dyDescent="0.25">
      <c r="A1082">
        <v>1</v>
      </c>
      <c r="B1082" s="7">
        <v>43952</v>
      </c>
      <c r="C1082" s="7">
        <v>44348</v>
      </c>
      <c r="D1082">
        <v>167</v>
      </c>
      <c r="E1082" s="7">
        <v>44197</v>
      </c>
      <c r="F1082" s="13">
        <v>0</v>
      </c>
      <c r="G1082" s="1">
        <v>0</v>
      </c>
      <c r="H1082">
        <v>2.3E-2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t="s">
        <v>318</v>
      </c>
      <c r="W1082" s="11" t="s">
        <v>319</v>
      </c>
      <c r="X1082">
        <v>16</v>
      </c>
      <c r="Y1082" t="s">
        <v>109</v>
      </c>
      <c r="Z1082" t="s">
        <v>115</v>
      </c>
      <c r="AA1082" s="1">
        <v>0</v>
      </c>
      <c r="AB1082" s="1">
        <v>0</v>
      </c>
      <c r="AC1082" t="s">
        <v>225</v>
      </c>
      <c r="AD1082" s="1">
        <v>0</v>
      </c>
      <c r="AE1082" s="1">
        <v>0</v>
      </c>
      <c r="AF1082" s="1">
        <v>0</v>
      </c>
      <c r="AG1082" s="1">
        <v>0</v>
      </c>
      <c r="AH1082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8">
        <f t="shared" si="64"/>
        <v>0</v>
      </c>
      <c r="AQ1082" s="9">
        <f t="shared" si="65"/>
        <v>0</v>
      </c>
      <c r="AR1082" s="3">
        <f t="shared" si="66"/>
        <v>0</v>
      </c>
      <c r="AS1082" s="10">
        <f t="shared" si="67"/>
        <v>0</v>
      </c>
    </row>
    <row r="1083" spans="1:45" x14ac:dyDescent="0.25">
      <c r="A1083">
        <v>1</v>
      </c>
      <c r="B1083" s="7">
        <v>43952</v>
      </c>
      <c r="C1083" s="7">
        <v>44348</v>
      </c>
      <c r="D1083">
        <v>167</v>
      </c>
      <c r="E1083" s="7">
        <v>44228</v>
      </c>
      <c r="F1083" s="13">
        <v>0</v>
      </c>
      <c r="G1083" s="1">
        <v>0</v>
      </c>
      <c r="H1083">
        <v>2.3E-2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t="s">
        <v>318</v>
      </c>
      <c r="W1083" s="11" t="s">
        <v>319</v>
      </c>
      <c r="X1083">
        <v>16</v>
      </c>
      <c r="Y1083" t="s">
        <v>109</v>
      </c>
      <c r="Z1083" t="s">
        <v>115</v>
      </c>
      <c r="AA1083" s="1">
        <v>0</v>
      </c>
      <c r="AB1083" s="1">
        <v>0</v>
      </c>
      <c r="AC1083" t="s">
        <v>225</v>
      </c>
      <c r="AD1083" s="1">
        <v>0</v>
      </c>
      <c r="AE1083" s="1">
        <v>0</v>
      </c>
      <c r="AF1083" s="1">
        <v>0</v>
      </c>
      <c r="AG1083" s="1">
        <v>0</v>
      </c>
      <c r="AH1083">
        <v>0</v>
      </c>
      <c r="AI1083" s="1">
        <v>0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8">
        <f t="shared" si="64"/>
        <v>0</v>
      </c>
      <c r="AQ1083" s="9">
        <f t="shared" si="65"/>
        <v>0</v>
      </c>
      <c r="AR1083" s="3">
        <f t="shared" si="66"/>
        <v>0</v>
      </c>
      <c r="AS1083" s="10">
        <f t="shared" si="67"/>
        <v>0</v>
      </c>
    </row>
    <row r="1084" spans="1:45" x14ac:dyDescent="0.25">
      <c r="A1084">
        <v>1</v>
      </c>
      <c r="B1084" s="7">
        <v>43952</v>
      </c>
      <c r="C1084" s="7">
        <v>44348</v>
      </c>
      <c r="D1084">
        <v>167</v>
      </c>
      <c r="E1084" s="7">
        <v>44256</v>
      </c>
      <c r="F1084" s="13">
        <v>0</v>
      </c>
      <c r="G1084" s="1">
        <v>0</v>
      </c>
      <c r="H1084">
        <v>2.3E-2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t="s">
        <v>318</v>
      </c>
      <c r="W1084" s="11" t="s">
        <v>319</v>
      </c>
      <c r="X1084">
        <v>16</v>
      </c>
      <c r="Y1084" t="s">
        <v>109</v>
      </c>
      <c r="Z1084" t="s">
        <v>115</v>
      </c>
      <c r="AA1084" s="1">
        <v>0</v>
      </c>
      <c r="AB1084" s="1">
        <v>0</v>
      </c>
      <c r="AC1084" t="s">
        <v>225</v>
      </c>
      <c r="AD1084" s="1">
        <v>0</v>
      </c>
      <c r="AE1084" s="1">
        <v>0</v>
      </c>
      <c r="AF1084" s="1">
        <v>0</v>
      </c>
      <c r="AG1084" s="1">
        <v>0</v>
      </c>
      <c r="AH1084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8">
        <f t="shared" si="64"/>
        <v>0</v>
      </c>
      <c r="AQ1084" s="9">
        <f t="shared" si="65"/>
        <v>0</v>
      </c>
      <c r="AR1084" s="3">
        <f t="shared" si="66"/>
        <v>0</v>
      </c>
      <c r="AS1084" s="10">
        <f t="shared" si="67"/>
        <v>0</v>
      </c>
    </row>
    <row r="1085" spans="1:45" x14ac:dyDescent="0.25">
      <c r="A1085">
        <v>1</v>
      </c>
      <c r="B1085" s="7">
        <v>43952</v>
      </c>
      <c r="C1085" s="7">
        <v>44348</v>
      </c>
      <c r="D1085">
        <v>167</v>
      </c>
      <c r="E1085" s="7">
        <v>44287</v>
      </c>
      <c r="F1085" s="13">
        <v>0</v>
      </c>
      <c r="G1085" s="1">
        <v>0</v>
      </c>
      <c r="H1085">
        <v>2.3E-2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t="s">
        <v>318</v>
      </c>
      <c r="W1085" s="11" t="s">
        <v>319</v>
      </c>
      <c r="X1085">
        <v>16</v>
      </c>
      <c r="Y1085" t="s">
        <v>109</v>
      </c>
      <c r="Z1085" t="s">
        <v>115</v>
      </c>
      <c r="AA1085" s="1">
        <v>0</v>
      </c>
      <c r="AB1085" s="1">
        <v>0</v>
      </c>
      <c r="AC1085" t="s">
        <v>225</v>
      </c>
      <c r="AD1085" s="1">
        <v>0</v>
      </c>
      <c r="AE1085" s="1">
        <v>0</v>
      </c>
      <c r="AF1085" s="1">
        <v>0</v>
      </c>
      <c r="AG1085" s="1">
        <v>0</v>
      </c>
      <c r="AH1085">
        <v>0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8">
        <f t="shared" si="64"/>
        <v>0</v>
      </c>
      <c r="AQ1085" s="9">
        <f t="shared" si="65"/>
        <v>0</v>
      </c>
      <c r="AR1085" s="3">
        <f t="shared" si="66"/>
        <v>0</v>
      </c>
      <c r="AS1085" s="10">
        <f t="shared" si="67"/>
        <v>0</v>
      </c>
    </row>
    <row r="1086" spans="1:45" x14ac:dyDescent="0.25">
      <c r="A1086">
        <v>1</v>
      </c>
      <c r="B1086" s="7">
        <v>43952</v>
      </c>
      <c r="C1086" s="7">
        <v>44348</v>
      </c>
      <c r="D1086">
        <v>167</v>
      </c>
      <c r="E1086" s="7">
        <v>44317</v>
      </c>
      <c r="F1086" s="13">
        <v>0</v>
      </c>
      <c r="G1086" s="1">
        <v>0</v>
      </c>
      <c r="H1086">
        <v>2.3E-2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t="s">
        <v>318</v>
      </c>
      <c r="W1086" s="11" t="s">
        <v>319</v>
      </c>
      <c r="X1086">
        <v>16</v>
      </c>
      <c r="Y1086" t="s">
        <v>109</v>
      </c>
      <c r="Z1086" t="s">
        <v>115</v>
      </c>
      <c r="AA1086" s="1">
        <v>0</v>
      </c>
      <c r="AB1086" s="1">
        <v>0</v>
      </c>
      <c r="AC1086" t="s">
        <v>225</v>
      </c>
      <c r="AD1086" s="1">
        <v>0</v>
      </c>
      <c r="AE1086" s="1">
        <v>0</v>
      </c>
      <c r="AF1086" s="1">
        <v>0</v>
      </c>
      <c r="AG1086" s="1">
        <v>0</v>
      </c>
      <c r="AH1086">
        <v>0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8">
        <f t="shared" si="64"/>
        <v>0</v>
      </c>
      <c r="AQ1086" s="9">
        <f t="shared" si="65"/>
        <v>0</v>
      </c>
      <c r="AR1086" s="3">
        <f t="shared" si="66"/>
        <v>0</v>
      </c>
      <c r="AS1086" s="10">
        <f t="shared" si="67"/>
        <v>0</v>
      </c>
    </row>
    <row r="1087" spans="1:45" x14ac:dyDescent="0.25">
      <c r="A1087">
        <v>1</v>
      </c>
      <c r="B1087" s="7">
        <v>43952</v>
      </c>
      <c r="C1087" s="7">
        <v>44348</v>
      </c>
      <c r="D1087">
        <v>167</v>
      </c>
      <c r="E1087" s="7">
        <v>44348</v>
      </c>
      <c r="F1087" s="13">
        <v>0</v>
      </c>
      <c r="G1087" s="1">
        <v>0</v>
      </c>
      <c r="H1087">
        <v>2.3E-2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t="s">
        <v>318</v>
      </c>
      <c r="W1087" s="11" t="s">
        <v>319</v>
      </c>
      <c r="X1087">
        <v>16</v>
      </c>
      <c r="Y1087" t="s">
        <v>109</v>
      </c>
      <c r="Z1087" t="s">
        <v>115</v>
      </c>
      <c r="AA1087" s="1">
        <v>0</v>
      </c>
      <c r="AB1087" s="1">
        <v>0</v>
      </c>
      <c r="AC1087" t="s">
        <v>225</v>
      </c>
      <c r="AD1087" s="1">
        <v>0</v>
      </c>
      <c r="AE1087" s="1">
        <v>0</v>
      </c>
      <c r="AF1087" s="1">
        <v>0</v>
      </c>
      <c r="AG1087" s="1">
        <v>0</v>
      </c>
      <c r="AH1087">
        <v>0</v>
      </c>
      <c r="AI1087" s="1">
        <v>0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8">
        <f t="shared" si="64"/>
        <v>0</v>
      </c>
      <c r="AQ1087" s="9">
        <f t="shared" si="65"/>
        <v>0</v>
      </c>
      <c r="AR1087" s="3">
        <f t="shared" si="66"/>
        <v>0</v>
      </c>
      <c r="AS1087" s="10">
        <f t="shared" si="67"/>
        <v>0</v>
      </c>
    </row>
    <row r="1088" spans="1:45" x14ac:dyDescent="0.25">
      <c r="A1088">
        <v>1</v>
      </c>
      <c r="B1088" s="7">
        <v>43952</v>
      </c>
      <c r="C1088" s="7">
        <v>44348</v>
      </c>
      <c r="D1088">
        <v>168</v>
      </c>
      <c r="E1088" s="7">
        <v>44197</v>
      </c>
      <c r="F1088" s="13">
        <v>0</v>
      </c>
      <c r="G1088" s="1">
        <v>0</v>
      </c>
      <c r="H1088">
        <v>2.3E-2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t="s">
        <v>320</v>
      </c>
      <c r="W1088" s="11" t="s">
        <v>117</v>
      </c>
      <c r="X1088">
        <v>16</v>
      </c>
      <c r="Y1088" t="s">
        <v>109</v>
      </c>
      <c r="Z1088" t="s">
        <v>115</v>
      </c>
      <c r="AA1088" s="1">
        <v>0</v>
      </c>
      <c r="AB1088" s="1">
        <v>0</v>
      </c>
      <c r="AC1088" t="s">
        <v>225</v>
      </c>
      <c r="AD1088" s="1">
        <v>0</v>
      </c>
      <c r="AE1088" s="1">
        <v>0</v>
      </c>
      <c r="AF1088" s="1">
        <v>0</v>
      </c>
      <c r="AG1088" s="1">
        <v>0</v>
      </c>
      <c r="AH1088">
        <v>0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8">
        <f t="shared" si="64"/>
        <v>0</v>
      </c>
      <c r="AQ1088" s="9">
        <f t="shared" si="65"/>
        <v>0</v>
      </c>
      <c r="AR1088" s="3">
        <f t="shared" si="66"/>
        <v>0</v>
      </c>
      <c r="AS1088" s="10">
        <f t="shared" si="67"/>
        <v>0</v>
      </c>
    </row>
    <row r="1089" spans="1:45" x14ac:dyDescent="0.25">
      <c r="A1089">
        <v>1</v>
      </c>
      <c r="B1089" s="7">
        <v>43952</v>
      </c>
      <c r="C1089" s="7">
        <v>44348</v>
      </c>
      <c r="D1089">
        <v>168</v>
      </c>
      <c r="E1089" s="7">
        <v>44228</v>
      </c>
      <c r="F1089" s="13">
        <v>0</v>
      </c>
      <c r="G1089" s="1">
        <v>0</v>
      </c>
      <c r="H1089">
        <v>2.3E-2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t="s">
        <v>320</v>
      </c>
      <c r="W1089" s="11" t="s">
        <v>117</v>
      </c>
      <c r="X1089">
        <v>16</v>
      </c>
      <c r="Y1089" t="s">
        <v>109</v>
      </c>
      <c r="Z1089" t="s">
        <v>115</v>
      </c>
      <c r="AA1089" s="1">
        <v>0</v>
      </c>
      <c r="AB1089" s="1">
        <v>0</v>
      </c>
      <c r="AC1089" t="s">
        <v>225</v>
      </c>
      <c r="AD1089" s="1">
        <v>0</v>
      </c>
      <c r="AE1089" s="1">
        <v>0</v>
      </c>
      <c r="AF1089" s="1">
        <v>0</v>
      </c>
      <c r="AG1089" s="1">
        <v>0</v>
      </c>
      <c r="AH1089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8">
        <f t="shared" si="64"/>
        <v>0</v>
      </c>
      <c r="AQ1089" s="9">
        <f t="shared" si="65"/>
        <v>0</v>
      </c>
      <c r="AR1089" s="3">
        <f t="shared" si="66"/>
        <v>0</v>
      </c>
      <c r="AS1089" s="10">
        <f t="shared" si="67"/>
        <v>0</v>
      </c>
    </row>
    <row r="1090" spans="1:45" x14ac:dyDescent="0.25">
      <c r="A1090">
        <v>1</v>
      </c>
      <c r="B1090" s="7">
        <v>43952</v>
      </c>
      <c r="C1090" s="7">
        <v>44348</v>
      </c>
      <c r="D1090">
        <v>168</v>
      </c>
      <c r="E1090" s="7">
        <v>44256</v>
      </c>
      <c r="F1090" s="13">
        <v>0</v>
      </c>
      <c r="G1090" s="1">
        <v>0</v>
      </c>
      <c r="H1090">
        <v>2.3E-2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t="s">
        <v>320</v>
      </c>
      <c r="W1090" s="11" t="s">
        <v>117</v>
      </c>
      <c r="X1090">
        <v>16</v>
      </c>
      <c r="Y1090" t="s">
        <v>109</v>
      </c>
      <c r="Z1090" t="s">
        <v>115</v>
      </c>
      <c r="AA1090" s="1">
        <v>0</v>
      </c>
      <c r="AB1090" s="1">
        <v>0</v>
      </c>
      <c r="AC1090" t="s">
        <v>225</v>
      </c>
      <c r="AD1090" s="1">
        <v>0</v>
      </c>
      <c r="AE1090" s="1">
        <v>0</v>
      </c>
      <c r="AF1090" s="1">
        <v>0</v>
      </c>
      <c r="AG1090" s="1">
        <v>0</v>
      </c>
      <c r="AH1090">
        <v>0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8">
        <f t="shared" ref="AP1090:AP1153" si="68">I1090+K1090+M1090+T1090</f>
        <v>0</v>
      </c>
      <c r="AQ1090" s="9">
        <f t="shared" ref="AQ1090:AQ1153" si="69">AD1090+AL1090</f>
        <v>0</v>
      </c>
      <c r="AR1090" s="3">
        <f t="shared" ref="AR1090:AR1153" si="70">AE1090+J1090</f>
        <v>0</v>
      </c>
      <c r="AS1090" s="10">
        <f t="shared" ref="AS1090:AS1153" si="71">I1090+K1090+M1090+T1090+AD1090+AL1090</f>
        <v>0</v>
      </c>
    </row>
    <row r="1091" spans="1:45" x14ac:dyDescent="0.25">
      <c r="A1091">
        <v>1</v>
      </c>
      <c r="B1091" s="7">
        <v>43952</v>
      </c>
      <c r="C1091" s="7">
        <v>44348</v>
      </c>
      <c r="D1091">
        <v>168</v>
      </c>
      <c r="E1091" s="7">
        <v>44287</v>
      </c>
      <c r="F1091" s="13">
        <v>0</v>
      </c>
      <c r="G1091" s="1">
        <v>0</v>
      </c>
      <c r="H1091">
        <v>2.3E-2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t="s">
        <v>320</v>
      </c>
      <c r="W1091" s="11" t="s">
        <v>117</v>
      </c>
      <c r="X1091">
        <v>16</v>
      </c>
      <c r="Y1091" t="s">
        <v>109</v>
      </c>
      <c r="Z1091" t="s">
        <v>115</v>
      </c>
      <c r="AA1091" s="1">
        <v>0</v>
      </c>
      <c r="AB1091" s="1">
        <v>0</v>
      </c>
      <c r="AC1091" t="s">
        <v>225</v>
      </c>
      <c r="AD1091" s="1">
        <v>0</v>
      </c>
      <c r="AE1091" s="1">
        <v>0</v>
      </c>
      <c r="AF1091" s="1">
        <v>0</v>
      </c>
      <c r="AG1091" s="1">
        <v>0</v>
      </c>
      <c r="AH109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8">
        <f t="shared" si="68"/>
        <v>0</v>
      </c>
      <c r="AQ1091" s="9">
        <f t="shared" si="69"/>
        <v>0</v>
      </c>
      <c r="AR1091" s="3">
        <f t="shared" si="70"/>
        <v>0</v>
      </c>
      <c r="AS1091" s="10">
        <f t="shared" si="71"/>
        <v>0</v>
      </c>
    </row>
    <row r="1092" spans="1:45" x14ac:dyDescent="0.25">
      <c r="A1092">
        <v>1</v>
      </c>
      <c r="B1092" s="7">
        <v>43952</v>
      </c>
      <c r="C1092" s="7">
        <v>44348</v>
      </c>
      <c r="D1092">
        <v>168</v>
      </c>
      <c r="E1092" s="7">
        <v>44317</v>
      </c>
      <c r="F1092" s="13">
        <v>0</v>
      </c>
      <c r="G1092" s="1">
        <v>0</v>
      </c>
      <c r="H1092">
        <v>2.3E-2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t="s">
        <v>320</v>
      </c>
      <c r="W1092" s="11" t="s">
        <v>117</v>
      </c>
      <c r="X1092">
        <v>16</v>
      </c>
      <c r="Y1092" t="s">
        <v>109</v>
      </c>
      <c r="Z1092" t="s">
        <v>115</v>
      </c>
      <c r="AA1092" s="1">
        <v>0</v>
      </c>
      <c r="AB1092" s="1">
        <v>0</v>
      </c>
      <c r="AC1092" t="s">
        <v>225</v>
      </c>
      <c r="AD1092" s="1">
        <v>0</v>
      </c>
      <c r="AE1092" s="1">
        <v>0</v>
      </c>
      <c r="AF1092" s="1">
        <v>0</v>
      </c>
      <c r="AG1092" s="1">
        <v>0</v>
      </c>
      <c r="AH1092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8">
        <f t="shared" si="68"/>
        <v>0</v>
      </c>
      <c r="AQ1092" s="9">
        <f t="shared" si="69"/>
        <v>0</v>
      </c>
      <c r="AR1092" s="3">
        <f t="shared" si="70"/>
        <v>0</v>
      </c>
      <c r="AS1092" s="10">
        <f t="shared" si="71"/>
        <v>0</v>
      </c>
    </row>
    <row r="1093" spans="1:45" x14ac:dyDescent="0.25">
      <c r="A1093">
        <v>1</v>
      </c>
      <c r="B1093" s="7">
        <v>43952</v>
      </c>
      <c r="C1093" s="7">
        <v>44348</v>
      </c>
      <c r="D1093">
        <v>168</v>
      </c>
      <c r="E1093" s="7">
        <v>44348</v>
      </c>
      <c r="F1093" s="13">
        <v>0</v>
      </c>
      <c r="G1093" s="1">
        <v>0</v>
      </c>
      <c r="H1093">
        <v>2.3E-2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t="s">
        <v>320</v>
      </c>
      <c r="W1093" s="11" t="s">
        <v>117</v>
      </c>
      <c r="X1093">
        <v>16</v>
      </c>
      <c r="Y1093" t="s">
        <v>109</v>
      </c>
      <c r="Z1093" t="s">
        <v>115</v>
      </c>
      <c r="AA1093" s="1">
        <v>0</v>
      </c>
      <c r="AB1093" s="1">
        <v>0</v>
      </c>
      <c r="AC1093" t="s">
        <v>225</v>
      </c>
      <c r="AD1093" s="1">
        <v>0</v>
      </c>
      <c r="AE1093" s="1">
        <v>0</v>
      </c>
      <c r="AF1093" s="1">
        <v>0</v>
      </c>
      <c r="AG1093" s="1">
        <v>0</v>
      </c>
      <c r="AH1093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8">
        <f t="shared" si="68"/>
        <v>0</v>
      </c>
      <c r="AQ1093" s="9">
        <f t="shared" si="69"/>
        <v>0</v>
      </c>
      <c r="AR1093" s="3">
        <f t="shared" si="70"/>
        <v>0</v>
      </c>
      <c r="AS1093" s="10">
        <f t="shared" si="71"/>
        <v>0</v>
      </c>
    </row>
    <row r="1094" spans="1:45" x14ac:dyDescent="0.25">
      <c r="A1094">
        <v>1</v>
      </c>
      <c r="B1094" s="7">
        <v>43952</v>
      </c>
      <c r="C1094" s="7">
        <v>44348</v>
      </c>
      <c r="D1094">
        <v>200240</v>
      </c>
      <c r="E1094" s="7">
        <v>44197</v>
      </c>
      <c r="F1094" s="13">
        <v>0</v>
      </c>
      <c r="G1094" s="1">
        <v>0</v>
      </c>
      <c r="H1094">
        <v>2.3E-2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t="s">
        <v>321</v>
      </c>
      <c r="W1094" s="11" t="s">
        <v>117</v>
      </c>
      <c r="X1094">
        <v>16</v>
      </c>
      <c r="Y1094" t="s">
        <v>109</v>
      </c>
      <c r="Z1094" t="s">
        <v>115</v>
      </c>
      <c r="AA1094" s="1">
        <v>0</v>
      </c>
      <c r="AB1094" s="1">
        <v>0</v>
      </c>
      <c r="AC1094" t="s">
        <v>225</v>
      </c>
      <c r="AD1094" s="1">
        <v>0</v>
      </c>
      <c r="AE1094" s="1">
        <v>0</v>
      </c>
      <c r="AF1094" s="1">
        <v>0</v>
      </c>
      <c r="AG1094" s="1">
        <v>0</v>
      </c>
      <c r="AH1094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8">
        <f t="shared" si="68"/>
        <v>0</v>
      </c>
      <c r="AQ1094" s="9">
        <f t="shared" si="69"/>
        <v>0</v>
      </c>
      <c r="AR1094" s="3">
        <f t="shared" si="70"/>
        <v>0</v>
      </c>
      <c r="AS1094" s="10">
        <f t="shared" si="71"/>
        <v>0</v>
      </c>
    </row>
    <row r="1095" spans="1:45" x14ac:dyDescent="0.25">
      <c r="A1095">
        <v>1</v>
      </c>
      <c r="B1095" s="7">
        <v>43952</v>
      </c>
      <c r="C1095" s="7">
        <v>44348</v>
      </c>
      <c r="D1095">
        <v>200240</v>
      </c>
      <c r="E1095" s="7">
        <v>44228</v>
      </c>
      <c r="F1095" s="13">
        <v>0</v>
      </c>
      <c r="G1095" s="1">
        <v>0</v>
      </c>
      <c r="H1095">
        <v>2.3E-2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t="s">
        <v>321</v>
      </c>
      <c r="W1095" s="11" t="s">
        <v>117</v>
      </c>
      <c r="X1095">
        <v>16</v>
      </c>
      <c r="Y1095" t="s">
        <v>109</v>
      </c>
      <c r="Z1095" t="s">
        <v>115</v>
      </c>
      <c r="AA1095" s="1">
        <v>0</v>
      </c>
      <c r="AB1095" s="1">
        <v>0</v>
      </c>
      <c r="AC1095" t="s">
        <v>225</v>
      </c>
      <c r="AD1095" s="1">
        <v>0</v>
      </c>
      <c r="AE1095" s="1">
        <v>0</v>
      </c>
      <c r="AF1095" s="1">
        <v>0</v>
      </c>
      <c r="AG1095" s="1">
        <v>0</v>
      </c>
      <c r="AH1095">
        <v>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8">
        <f t="shared" si="68"/>
        <v>0</v>
      </c>
      <c r="AQ1095" s="9">
        <f t="shared" si="69"/>
        <v>0</v>
      </c>
      <c r="AR1095" s="3">
        <f t="shared" si="70"/>
        <v>0</v>
      </c>
      <c r="AS1095" s="10">
        <f t="shared" si="71"/>
        <v>0</v>
      </c>
    </row>
    <row r="1096" spans="1:45" x14ac:dyDescent="0.25">
      <c r="A1096">
        <v>1</v>
      </c>
      <c r="B1096" s="7">
        <v>43952</v>
      </c>
      <c r="C1096" s="7">
        <v>44348</v>
      </c>
      <c r="D1096">
        <v>200240</v>
      </c>
      <c r="E1096" s="7">
        <v>44256</v>
      </c>
      <c r="F1096" s="13">
        <v>0</v>
      </c>
      <c r="G1096" s="1">
        <v>0</v>
      </c>
      <c r="H1096">
        <v>2.3E-2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t="s">
        <v>321</v>
      </c>
      <c r="W1096" s="11" t="s">
        <v>117</v>
      </c>
      <c r="X1096">
        <v>16</v>
      </c>
      <c r="Y1096" t="s">
        <v>109</v>
      </c>
      <c r="Z1096" t="s">
        <v>115</v>
      </c>
      <c r="AA1096" s="1">
        <v>0</v>
      </c>
      <c r="AB1096" s="1">
        <v>0</v>
      </c>
      <c r="AC1096" t="s">
        <v>225</v>
      </c>
      <c r="AD1096" s="1">
        <v>0</v>
      </c>
      <c r="AE1096" s="1">
        <v>0</v>
      </c>
      <c r="AF1096" s="1">
        <v>0</v>
      </c>
      <c r="AG1096" s="1">
        <v>0</v>
      </c>
      <c r="AH1096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8">
        <f t="shared" si="68"/>
        <v>0</v>
      </c>
      <c r="AQ1096" s="9">
        <f t="shared" si="69"/>
        <v>0</v>
      </c>
      <c r="AR1096" s="3">
        <f t="shared" si="70"/>
        <v>0</v>
      </c>
      <c r="AS1096" s="10">
        <f t="shared" si="71"/>
        <v>0</v>
      </c>
    </row>
    <row r="1097" spans="1:45" x14ac:dyDescent="0.25">
      <c r="A1097">
        <v>1</v>
      </c>
      <c r="B1097" s="7">
        <v>43952</v>
      </c>
      <c r="C1097" s="7">
        <v>44348</v>
      </c>
      <c r="D1097">
        <v>200240</v>
      </c>
      <c r="E1097" s="7">
        <v>44287</v>
      </c>
      <c r="F1097" s="13">
        <v>0</v>
      </c>
      <c r="G1097" s="1">
        <v>0</v>
      </c>
      <c r="H1097">
        <v>2.3E-2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t="s">
        <v>321</v>
      </c>
      <c r="W1097" s="11" t="s">
        <v>117</v>
      </c>
      <c r="X1097">
        <v>16</v>
      </c>
      <c r="Y1097" t="s">
        <v>109</v>
      </c>
      <c r="Z1097" t="s">
        <v>115</v>
      </c>
      <c r="AA1097" s="1">
        <v>0</v>
      </c>
      <c r="AB1097" s="1">
        <v>0</v>
      </c>
      <c r="AC1097" t="s">
        <v>225</v>
      </c>
      <c r="AD1097" s="1">
        <v>0</v>
      </c>
      <c r="AE1097" s="1">
        <v>0</v>
      </c>
      <c r="AF1097" s="1">
        <v>0</v>
      </c>
      <c r="AG1097" s="1">
        <v>0</v>
      </c>
      <c r="AH1097">
        <v>0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8">
        <f t="shared" si="68"/>
        <v>0</v>
      </c>
      <c r="AQ1097" s="9">
        <f t="shared" si="69"/>
        <v>0</v>
      </c>
      <c r="AR1097" s="3">
        <f t="shared" si="70"/>
        <v>0</v>
      </c>
      <c r="AS1097" s="10">
        <f t="shared" si="71"/>
        <v>0</v>
      </c>
    </row>
    <row r="1098" spans="1:45" x14ac:dyDescent="0.25">
      <c r="A1098">
        <v>1</v>
      </c>
      <c r="B1098" s="7">
        <v>43952</v>
      </c>
      <c r="C1098" s="7">
        <v>44348</v>
      </c>
      <c r="D1098">
        <v>200240</v>
      </c>
      <c r="E1098" s="7">
        <v>44317</v>
      </c>
      <c r="F1098" s="13">
        <v>0</v>
      </c>
      <c r="G1098" s="1">
        <v>0</v>
      </c>
      <c r="H1098">
        <v>2.3E-2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t="s">
        <v>321</v>
      </c>
      <c r="W1098" s="11" t="s">
        <v>117</v>
      </c>
      <c r="X1098">
        <v>16</v>
      </c>
      <c r="Y1098" t="s">
        <v>109</v>
      </c>
      <c r="Z1098" t="s">
        <v>115</v>
      </c>
      <c r="AA1098" s="1">
        <v>0</v>
      </c>
      <c r="AB1098" s="1">
        <v>0</v>
      </c>
      <c r="AC1098" t="s">
        <v>225</v>
      </c>
      <c r="AD1098" s="1">
        <v>0</v>
      </c>
      <c r="AE1098" s="1">
        <v>0</v>
      </c>
      <c r="AF1098" s="1">
        <v>0</v>
      </c>
      <c r="AG1098" s="1">
        <v>0</v>
      </c>
      <c r="AH1098">
        <v>0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8">
        <f t="shared" si="68"/>
        <v>0</v>
      </c>
      <c r="AQ1098" s="9">
        <f t="shared" si="69"/>
        <v>0</v>
      </c>
      <c r="AR1098" s="3">
        <f t="shared" si="70"/>
        <v>0</v>
      </c>
      <c r="AS1098" s="10">
        <f t="shared" si="71"/>
        <v>0</v>
      </c>
    </row>
    <row r="1099" spans="1:45" x14ac:dyDescent="0.25">
      <c r="A1099">
        <v>1</v>
      </c>
      <c r="B1099" s="7">
        <v>43952</v>
      </c>
      <c r="C1099" s="7">
        <v>44348</v>
      </c>
      <c r="D1099">
        <v>200240</v>
      </c>
      <c r="E1099" s="7">
        <v>44348</v>
      </c>
      <c r="F1099" s="13">
        <v>0</v>
      </c>
      <c r="G1099" s="1">
        <v>0</v>
      </c>
      <c r="H1099">
        <v>2.3E-2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t="s">
        <v>321</v>
      </c>
      <c r="W1099" s="11" t="s">
        <v>117</v>
      </c>
      <c r="X1099">
        <v>16</v>
      </c>
      <c r="Y1099" t="s">
        <v>109</v>
      </c>
      <c r="Z1099" t="s">
        <v>115</v>
      </c>
      <c r="AA1099" s="1">
        <v>0</v>
      </c>
      <c r="AB1099" s="1">
        <v>0</v>
      </c>
      <c r="AC1099" t="s">
        <v>225</v>
      </c>
      <c r="AD1099" s="1">
        <v>0</v>
      </c>
      <c r="AE1099" s="1">
        <v>0</v>
      </c>
      <c r="AF1099" s="1">
        <v>0</v>
      </c>
      <c r="AG1099" s="1">
        <v>0</v>
      </c>
      <c r="AH1099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8">
        <f t="shared" si="68"/>
        <v>0</v>
      </c>
      <c r="AQ1099" s="9">
        <f t="shared" si="69"/>
        <v>0</v>
      </c>
      <c r="AR1099" s="3">
        <f t="shared" si="70"/>
        <v>0</v>
      </c>
      <c r="AS1099" s="10">
        <f t="shared" si="71"/>
        <v>0</v>
      </c>
    </row>
    <row r="1100" spans="1:45" x14ac:dyDescent="0.25">
      <c r="A1100">
        <v>1</v>
      </c>
      <c r="B1100" s="7">
        <v>43952</v>
      </c>
      <c r="C1100" s="7">
        <v>44348</v>
      </c>
      <c r="D1100">
        <v>200286</v>
      </c>
      <c r="E1100" s="7">
        <v>44197</v>
      </c>
      <c r="F1100" s="13">
        <v>753913.87</v>
      </c>
      <c r="G1100" s="1">
        <v>753913.87</v>
      </c>
      <c r="H1100">
        <v>2.3E-2</v>
      </c>
      <c r="I1100" s="1">
        <v>1445</v>
      </c>
      <c r="J1100" s="1">
        <v>111297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t="s">
        <v>322</v>
      </c>
      <c r="W1100" s="11" t="s">
        <v>117</v>
      </c>
      <c r="X1100">
        <v>16</v>
      </c>
      <c r="Y1100" t="s">
        <v>109</v>
      </c>
      <c r="Z1100" t="s">
        <v>115</v>
      </c>
      <c r="AA1100" s="1">
        <v>0</v>
      </c>
      <c r="AB1100" s="1">
        <v>0</v>
      </c>
      <c r="AC1100" t="s">
        <v>225</v>
      </c>
      <c r="AD1100" s="1">
        <v>0</v>
      </c>
      <c r="AE1100" s="1">
        <v>0</v>
      </c>
      <c r="AF1100" s="1">
        <v>0</v>
      </c>
      <c r="AG1100" s="1">
        <v>753913.87</v>
      </c>
      <c r="AH1100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1445</v>
      </c>
      <c r="AP1100" s="8">
        <f t="shared" si="68"/>
        <v>1445</v>
      </c>
      <c r="AQ1100" s="9">
        <f t="shared" si="69"/>
        <v>0</v>
      </c>
      <c r="AR1100" s="3">
        <f t="shared" si="70"/>
        <v>111297</v>
      </c>
      <c r="AS1100" s="10">
        <f t="shared" si="71"/>
        <v>1445</v>
      </c>
    </row>
    <row r="1101" spans="1:45" x14ac:dyDescent="0.25">
      <c r="A1101">
        <v>1</v>
      </c>
      <c r="B1101" s="7">
        <v>43952</v>
      </c>
      <c r="C1101" s="7">
        <v>44348</v>
      </c>
      <c r="D1101">
        <v>200286</v>
      </c>
      <c r="E1101" s="7">
        <v>44228</v>
      </c>
      <c r="F1101" s="13">
        <v>753913.87</v>
      </c>
      <c r="G1101" s="1">
        <v>753913.87</v>
      </c>
      <c r="H1101">
        <v>2.3E-2</v>
      </c>
      <c r="I1101" s="1">
        <v>1445</v>
      </c>
      <c r="J1101" s="1">
        <v>112742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t="s">
        <v>322</v>
      </c>
      <c r="W1101" s="11" t="s">
        <v>117</v>
      </c>
      <c r="X1101">
        <v>16</v>
      </c>
      <c r="Y1101" t="s">
        <v>109</v>
      </c>
      <c r="Z1101" t="s">
        <v>115</v>
      </c>
      <c r="AA1101" s="1">
        <v>0</v>
      </c>
      <c r="AB1101" s="1">
        <v>0</v>
      </c>
      <c r="AC1101" t="s">
        <v>225</v>
      </c>
      <c r="AD1101" s="1">
        <v>0</v>
      </c>
      <c r="AE1101" s="1">
        <v>0</v>
      </c>
      <c r="AF1101" s="1">
        <v>0</v>
      </c>
      <c r="AG1101" s="1">
        <v>753913.87</v>
      </c>
      <c r="AH110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1445</v>
      </c>
      <c r="AP1101" s="8">
        <f t="shared" si="68"/>
        <v>1445</v>
      </c>
      <c r="AQ1101" s="9">
        <f t="shared" si="69"/>
        <v>0</v>
      </c>
      <c r="AR1101" s="3">
        <f t="shared" si="70"/>
        <v>112742</v>
      </c>
      <c r="AS1101" s="10">
        <f t="shared" si="71"/>
        <v>1445</v>
      </c>
    </row>
    <row r="1102" spans="1:45" x14ac:dyDescent="0.25">
      <c r="A1102">
        <v>1</v>
      </c>
      <c r="B1102" s="7">
        <v>43952</v>
      </c>
      <c r="C1102" s="7">
        <v>44348</v>
      </c>
      <c r="D1102">
        <v>200286</v>
      </c>
      <c r="E1102" s="7">
        <v>44256</v>
      </c>
      <c r="F1102" s="13">
        <v>753913.87</v>
      </c>
      <c r="G1102" s="1">
        <v>753913.87</v>
      </c>
      <c r="H1102">
        <v>2.3E-2</v>
      </c>
      <c r="I1102" s="1">
        <v>1445</v>
      </c>
      <c r="J1102" s="1">
        <v>114187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t="s">
        <v>322</v>
      </c>
      <c r="W1102" s="11" t="s">
        <v>117</v>
      </c>
      <c r="X1102">
        <v>16</v>
      </c>
      <c r="Y1102" t="s">
        <v>109</v>
      </c>
      <c r="Z1102" t="s">
        <v>115</v>
      </c>
      <c r="AA1102" s="1">
        <v>0</v>
      </c>
      <c r="AB1102" s="1">
        <v>0</v>
      </c>
      <c r="AC1102" t="s">
        <v>225</v>
      </c>
      <c r="AD1102" s="1">
        <v>0</v>
      </c>
      <c r="AE1102" s="1">
        <v>0</v>
      </c>
      <c r="AF1102" s="1">
        <v>0</v>
      </c>
      <c r="AG1102" s="1">
        <v>753913.87</v>
      </c>
      <c r="AH1102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1445</v>
      </c>
      <c r="AP1102" s="8">
        <f t="shared" si="68"/>
        <v>1445</v>
      </c>
      <c r="AQ1102" s="9">
        <f t="shared" si="69"/>
        <v>0</v>
      </c>
      <c r="AR1102" s="3">
        <f t="shared" si="70"/>
        <v>114187</v>
      </c>
      <c r="AS1102" s="10">
        <f t="shared" si="71"/>
        <v>1445</v>
      </c>
    </row>
    <row r="1103" spans="1:45" x14ac:dyDescent="0.25">
      <c r="A1103">
        <v>1</v>
      </c>
      <c r="B1103" s="7">
        <v>43952</v>
      </c>
      <c r="C1103" s="7">
        <v>44348</v>
      </c>
      <c r="D1103">
        <v>200286</v>
      </c>
      <c r="E1103" s="7">
        <v>44287</v>
      </c>
      <c r="F1103" s="13">
        <v>753913.87</v>
      </c>
      <c r="G1103" s="1">
        <v>753913.87</v>
      </c>
      <c r="H1103">
        <v>2.3E-2</v>
      </c>
      <c r="I1103" s="1">
        <v>1445</v>
      </c>
      <c r="J1103" s="1">
        <v>115632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t="s">
        <v>322</v>
      </c>
      <c r="W1103" s="11" t="s">
        <v>117</v>
      </c>
      <c r="X1103">
        <v>16</v>
      </c>
      <c r="Y1103" t="s">
        <v>109</v>
      </c>
      <c r="Z1103" t="s">
        <v>115</v>
      </c>
      <c r="AA1103" s="1">
        <v>0</v>
      </c>
      <c r="AB1103" s="1">
        <v>0</v>
      </c>
      <c r="AC1103" t="s">
        <v>225</v>
      </c>
      <c r="AD1103" s="1">
        <v>0</v>
      </c>
      <c r="AE1103" s="1">
        <v>0</v>
      </c>
      <c r="AF1103" s="1">
        <v>0</v>
      </c>
      <c r="AG1103" s="1">
        <v>753913.87</v>
      </c>
      <c r="AH1103">
        <v>0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1445</v>
      </c>
      <c r="AP1103" s="8">
        <f t="shared" si="68"/>
        <v>1445</v>
      </c>
      <c r="AQ1103" s="9">
        <f t="shared" si="69"/>
        <v>0</v>
      </c>
      <c r="AR1103" s="3">
        <f t="shared" si="70"/>
        <v>115632</v>
      </c>
      <c r="AS1103" s="10">
        <f t="shared" si="71"/>
        <v>1445</v>
      </c>
    </row>
    <row r="1104" spans="1:45" x14ac:dyDescent="0.25">
      <c r="A1104">
        <v>1</v>
      </c>
      <c r="B1104" s="7">
        <v>43952</v>
      </c>
      <c r="C1104" s="7">
        <v>44348</v>
      </c>
      <c r="D1104">
        <v>200286</v>
      </c>
      <c r="E1104" s="7">
        <v>44317</v>
      </c>
      <c r="F1104" s="13">
        <v>753913.87</v>
      </c>
      <c r="G1104" s="1">
        <v>753913.87</v>
      </c>
      <c r="H1104">
        <v>2.3E-2</v>
      </c>
      <c r="I1104" s="1">
        <v>1445</v>
      </c>
      <c r="J1104" s="1">
        <v>117077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t="s">
        <v>322</v>
      </c>
      <c r="W1104" s="11" t="s">
        <v>117</v>
      </c>
      <c r="X1104">
        <v>16</v>
      </c>
      <c r="Y1104" t="s">
        <v>109</v>
      </c>
      <c r="Z1104" t="s">
        <v>115</v>
      </c>
      <c r="AA1104" s="1">
        <v>0</v>
      </c>
      <c r="AB1104" s="1">
        <v>0</v>
      </c>
      <c r="AC1104" t="s">
        <v>225</v>
      </c>
      <c r="AD1104" s="1">
        <v>0</v>
      </c>
      <c r="AE1104" s="1">
        <v>0</v>
      </c>
      <c r="AF1104" s="1">
        <v>0</v>
      </c>
      <c r="AG1104" s="1">
        <v>753913.87</v>
      </c>
      <c r="AH1104">
        <v>0</v>
      </c>
      <c r="AI1104" s="1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1445</v>
      </c>
      <c r="AP1104" s="8">
        <f t="shared" si="68"/>
        <v>1445</v>
      </c>
      <c r="AQ1104" s="9">
        <f t="shared" si="69"/>
        <v>0</v>
      </c>
      <c r="AR1104" s="3">
        <f t="shared" si="70"/>
        <v>117077</v>
      </c>
      <c r="AS1104" s="10">
        <f t="shared" si="71"/>
        <v>1445</v>
      </c>
    </row>
    <row r="1105" spans="1:45" x14ac:dyDescent="0.25">
      <c r="A1105">
        <v>1</v>
      </c>
      <c r="B1105" s="7">
        <v>43952</v>
      </c>
      <c r="C1105" s="7">
        <v>44348</v>
      </c>
      <c r="D1105">
        <v>200286</v>
      </c>
      <c r="E1105" s="7">
        <v>44348</v>
      </c>
      <c r="F1105" s="13">
        <v>753913.87</v>
      </c>
      <c r="G1105" s="1">
        <v>753913.87</v>
      </c>
      <c r="H1105">
        <v>2.3E-2</v>
      </c>
      <c r="I1105" s="1">
        <v>1445</v>
      </c>
      <c r="J1105" s="1">
        <v>118522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t="s">
        <v>322</v>
      </c>
      <c r="W1105" s="11" t="s">
        <v>117</v>
      </c>
      <c r="X1105">
        <v>16</v>
      </c>
      <c r="Y1105" t="s">
        <v>109</v>
      </c>
      <c r="Z1105" t="s">
        <v>115</v>
      </c>
      <c r="AA1105" s="1">
        <v>0</v>
      </c>
      <c r="AB1105" s="1">
        <v>0</v>
      </c>
      <c r="AC1105" t="s">
        <v>225</v>
      </c>
      <c r="AD1105" s="1">
        <v>0</v>
      </c>
      <c r="AE1105" s="1">
        <v>0</v>
      </c>
      <c r="AF1105" s="1">
        <v>0</v>
      </c>
      <c r="AG1105" s="1">
        <v>753913.87</v>
      </c>
      <c r="AH1105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1445</v>
      </c>
      <c r="AP1105" s="8">
        <f t="shared" si="68"/>
        <v>1445</v>
      </c>
      <c r="AQ1105" s="9">
        <f t="shared" si="69"/>
        <v>0</v>
      </c>
      <c r="AR1105" s="3">
        <f t="shared" si="70"/>
        <v>118522</v>
      </c>
      <c r="AS1105" s="10">
        <f t="shared" si="71"/>
        <v>1445</v>
      </c>
    </row>
    <row r="1106" spans="1:45" x14ac:dyDescent="0.25">
      <c r="A1106">
        <v>1</v>
      </c>
      <c r="B1106" s="7">
        <v>43952</v>
      </c>
      <c r="C1106" s="7">
        <v>44348</v>
      </c>
      <c r="D1106">
        <v>200332</v>
      </c>
      <c r="E1106" s="7">
        <v>44197</v>
      </c>
      <c r="F1106" s="13">
        <v>0</v>
      </c>
      <c r="G1106" s="1">
        <v>0</v>
      </c>
      <c r="H1106">
        <v>2.3E-2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t="s">
        <v>323</v>
      </c>
      <c r="W1106" s="11" t="s">
        <v>117</v>
      </c>
      <c r="X1106">
        <v>16</v>
      </c>
      <c r="Y1106" t="s">
        <v>109</v>
      </c>
      <c r="Z1106" t="s">
        <v>115</v>
      </c>
      <c r="AA1106" s="1">
        <v>0</v>
      </c>
      <c r="AB1106" s="1">
        <v>0</v>
      </c>
      <c r="AC1106" t="s">
        <v>225</v>
      </c>
      <c r="AD1106" s="1">
        <v>0</v>
      </c>
      <c r="AE1106" s="1">
        <v>0</v>
      </c>
      <c r="AF1106" s="1">
        <v>0</v>
      </c>
      <c r="AG1106" s="1">
        <v>0</v>
      </c>
      <c r="AH1106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8">
        <f t="shared" si="68"/>
        <v>0</v>
      </c>
      <c r="AQ1106" s="9">
        <f t="shared" si="69"/>
        <v>0</v>
      </c>
      <c r="AR1106" s="3">
        <f t="shared" si="70"/>
        <v>0</v>
      </c>
      <c r="AS1106" s="10">
        <f t="shared" si="71"/>
        <v>0</v>
      </c>
    </row>
    <row r="1107" spans="1:45" x14ac:dyDescent="0.25">
      <c r="A1107">
        <v>1</v>
      </c>
      <c r="B1107" s="7">
        <v>43952</v>
      </c>
      <c r="C1107" s="7">
        <v>44348</v>
      </c>
      <c r="D1107">
        <v>200332</v>
      </c>
      <c r="E1107" s="7">
        <v>44228</v>
      </c>
      <c r="F1107" s="13">
        <v>0</v>
      </c>
      <c r="G1107" s="1">
        <v>0</v>
      </c>
      <c r="H1107">
        <v>2.3E-2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t="s">
        <v>323</v>
      </c>
      <c r="W1107" s="11" t="s">
        <v>117</v>
      </c>
      <c r="X1107">
        <v>16</v>
      </c>
      <c r="Y1107" t="s">
        <v>109</v>
      </c>
      <c r="Z1107" t="s">
        <v>115</v>
      </c>
      <c r="AA1107" s="1">
        <v>0</v>
      </c>
      <c r="AB1107" s="1">
        <v>0</v>
      </c>
      <c r="AC1107" t="s">
        <v>225</v>
      </c>
      <c r="AD1107" s="1">
        <v>0</v>
      </c>
      <c r="AE1107" s="1">
        <v>0</v>
      </c>
      <c r="AF1107" s="1">
        <v>0</v>
      </c>
      <c r="AG1107" s="1">
        <v>0</v>
      </c>
      <c r="AH1107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8">
        <f t="shared" si="68"/>
        <v>0</v>
      </c>
      <c r="AQ1107" s="9">
        <f t="shared" si="69"/>
        <v>0</v>
      </c>
      <c r="AR1107" s="3">
        <f t="shared" si="70"/>
        <v>0</v>
      </c>
      <c r="AS1107" s="10">
        <f t="shared" si="71"/>
        <v>0</v>
      </c>
    </row>
    <row r="1108" spans="1:45" x14ac:dyDescent="0.25">
      <c r="A1108">
        <v>1</v>
      </c>
      <c r="B1108" s="7">
        <v>43952</v>
      </c>
      <c r="C1108" s="7">
        <v>44348</v>
      </c>
      <c r="D1108">
        <v>200332</v>
      </c>
      <c r="E1108" s="7">
        <v>44256</v>
      </c>
      <c r="F1108" s="13">
        <v>0</v>
      </c>
      <c r="G1108" s="1">
        <v>0</v>
      </c>
      <c r="H1108">
        <v>2.3E-2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t="s">
        <v>323</v>
      </c>
      <c r="W1108" s="11" t="s">
        <v>117</v>
      </c>
      <c r="X1108">
        <v>16</v>
      </c>
      <c r="Y1108" t="s">
        <v>109</v>
      </c>
      <c r="Z1108" t="s">
        <v>115</v>
      </c>
      <c r="AA1108" s="1">
        <v>0</v>
      </c>
      <c r="AB1108" s="1">
        <v>0</v>
      </c>
      <c r="AC1108" t="s">
        <v>225</v>
      </c>
      <c r="AD1108" s="1">
        <v>0</v>
      </c>
      <c r="AE1108" s="1">
        <v>0</v>
      </c>
      <c r="AF1108" s="1">
        <v>0</v>
      </c>
      <c r="AG1108" s="1">
        <v>0</v>
      </c>
      <c r="AH1108">
        <v>0</v>
      </c>
      <c r="AI1108" s="1">
        <v>0</v>
      </c>
      <c r="AJ1108" s="1"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8">
        <f t="shared" si="68"/>
        <v>0</v>
      </c>
      <c r="AQ1108" s="9">
        <f t="shared" si="69"/>
        <v>0</v>
      </c>
      <c r="AR1108" s="3">
        <f t="shared" si="70"/>
        <v>0</v>
      </c>
      <c r="AS1108" s="10">
        <f t="shared" si="71"/>
        <v>0</v>
      </c>
    </row>
    <row r="1109" spans="1:45" x14ac:dyDescent="0.25">
      <c r="A1109">
        <v>1</v>
      </c>
      <c r="B1109" s="7">
        <v>43952</v>
      </c>
      <c r="C1109" s="7">
        <v>44348</v>
      </c>
      <c r="D1109">
        <v>200332</v>
      </c>
      <c r="E1109" s="7">
        <v>44287</v>
      </c>
      <c r="F1109" s="13">
        <v>0</v>
      </c>
      <c r="G1109" s="1">
        <v>0</v>
      </c>
      <c r="H1109">
        <v>2.3E-2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t="s">
        <v>323</v>
      </c>
      <c r="W1109" s="11" t="s">
        <v>117</v>
      </c>
      <c r="X1109">
        <v>16</v>
      </c>
      <c r="Y1109" t="s">
        <v>109</v>
      </c>
      <c r="Z1109" t="s">
        <v>115</v>
      </c>
      <c r="AA1109" s="1">
        <v>0</v>
      </c>
      <c r="AB1109" s="1">
        <v>0</v>
      </c>
      <c r="AC1109" t="s">
        <v>225</v>
      </c>
      <c r="AD1109" s="1">
        <v>0</v>
      </c>
      <c r="AE1109" s="1">
        <v>0</v>
      </c>
      <c r="AF1109" s="1">
        <v>0</v>
      </c>
      <c r="AG1109" s="1">
        <v>0</v>
      </c>
      <c r="AH1109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8">
        <f t="shared" si="68"/>
        <v>0</v>
      </c>
      <c r="AQ1109" s="9">
        <f t="shared" si="69"/>
        <v>0</v>
      </c>
      <c r="AR1109" s="3">
        <f t="shared" si="70"/>
        <v>0</v>
      </c>
      <c r="AS1109" s="10">
        <f t="shared" si="71"/>
        <v>0</v>
      </c>
    </row>
    <row r="1110" spans="1:45" x14ac:dyDescent="0.25">
      <c r="A1110">
        <v>1</v>
      </c>
      <c r="B1110" s="7">
        <v>43952</v>
      </c>
      <c r="C1110" s="7">
        <v>44348</v>
      </c>
      <c r="D1110">
        <v>200332</v>
      </c>
      <c r="E1110" s="7">
        <v>44317</v>
      </c>
      <c r="F1110" s="13">
        <v>0</v>
      </c>
      <c r="G1110" s="1">
        <v>0</v>
      </c>
      <c r="H1110">
        <v>2.3E-2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t="s">
        <v>323</v>
      </c>
      <c r="W1110" s="11" t="s">
        <v>117</v>
      </c>
      <c r="X1110">
        <v>16</v>
      </c>
      <c r="Y1110" t="s">
        <v>109</v>
      </c>
      <c r="Z1110" t="s">
        <v>115</v>
      </c>
      <c r="AA1110" s="1">
        <v>0</v>
      </c>
      <c r="AB1110" s="1">
        <v>0</v>
      </c>
      <c r="AC1110" t="s">
        <v>225</v>
      </c>
      <c r="AD1110" s="1">
        <v>0</v>
      </c>
      <c r="AE1110" s="1">
        <v>0</v>
      </c>
      <c r="AF1110" s="1">
        <v>0</v>
      </c>
      <c r="AG1110" s="1">
        <v>0</v>
      </c>
      <c r="AH1110">
        <v>0</v>
      </c>
      <c r="AI1110" s="1">
        <v>0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8">
        <f t="shared" si="68"/>
        <v>0</v>
      </c>
      <c r="AQ1110" s="9">
        <f t="shared" si="69"/>
        <v>0</v>
      </c>
      <c r="AR1110" s="3">
        <f t="shared" si="70"/>
        <v>0</v>
      </c>
      <c r="AS1110" s="10">
        <f t="shared" si="71"/>
        <v>0</v>
      </c>
    </row>
    <row r="1111" spans="1:45" x14ac:dyDescent="0.25">
      <c r="A1111">
        <v>1</v>
      </c>
      <c r="B1111" s="7">
        <v>43952</v>
      </c>
      <c r="C1111" s="7">
        <v>44348</v>
      </c>
      <c r="D1111">
        <v>200332</v>
      </c>
      <c r="E1111" s="7">
        <v>44348</v>
      </c>
      <c r="F1111" s="13">
        <v>0</v>
      </c>
      <c r="G1111" s="1">
        <v>0</v>
      </c>
      <c r="H1111">
        <v>2.3E-2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t="s">
        <v>323</v>
      </c>
      <c r="W1111" s="11" t="s">
        <v>117</v>
      </c>
      <c r="X1111">
        <v>16</v>
      </c>
      <c r="Y1111" t="s">
        <v>109</v>
      </c>
      <c r="Z1111" t="s">
        <v>115</v>
      </c>
      <c r="AA1111" s="1">
        <v>0</v>
      </c>
      <c r="AB1111" s="1">
        <v>0</v>
      </c>
      <c r="AC1111" t="s">
        <v>225</v>
      </c>
      <c r="AD1111" s="1">
        <v>0</v>
      </c>
      <c r="AE1111" s="1">
        <v>0</v>
      </c>
      <c r="AF1111" s="1">
        <v>0</v>
      </c>
      <c r="AG1111" s="1">
        <v>0</v>
      </c>
      <c r="AH111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8">
        <f t="shared" si="68"/>
        <v>0</v>
      </c>
      <c r="AQ1111" s="9">
        <f t="shared" si="69"/>
        <v>0</v>
      </c>
      <c r="AR1111" s="3">
        <f t="shared" si="70"/>
        <v>0</v>
      </c>
      <c r="AS1111" s="10">
        <f t="shared" si="71"/>
        <v>0</v>
      </c>
    </row>
    <row r="1112" spans="1:45" x14ac:dyDescent="0.25">
      <c r="A1112">
        <v>1</v>
      </c>
      <c r="B1112" s="7">
        <v>43952</v>
      </c>
      <c r="C1112" s="7">
        <v>44348</v>
      </c>
      <c r="D1112">
        <v>169</v>
      </c>
      <c r="E1112" s="7">
        <v>44197</v>
      </c>
      <c r="F1112" s="13">
        <v>0</v>
      </c>
      <c r="G1112" s="1">
        <v>0</v>
      </c>
      <c r="H1112">
        <v>7.1428569999999997E-2</v>
      </c>
      <c r="I1112" s="1">
        <v>0</v>
      </c>
      <c r="J1112" s="1">
        <v>2868.3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573.66</v>
      </c>
      <c r="U1112" s="1">
        <v>0</v>
      </c>
      <c r="V1112" t="s">
        <v>324</v>
      </c>
      <c r="W1112" s="11" t="s">
        <v>119</v>
      </c>
      <c r="X1112">
        <v>16</v>
      </c>
      <c r="Y1112" t="s">
        <v>109</v>
      </c>
      <c r="Z1112" t="s">
        <v>120</v>
      </c>
      <c r="AA1112" s="1">
        <v>0</v>
      </c>
      <c r="AB1112" s="1">
        <v>0</v>
      </c>
      <c r="AC1112" t="s">
        <v>225</v>
      </c>
      <c r="AD1112" s="1">
        <v>0</v>
      </c>
      <c r="AE1112" s="1">
        <v>0</v>
      </c>
      <c r="AF1112" s="1">
        <v>0</v>
      </c>
      <c r="AG1112" s="1">
        <v>0</v>
      </c>
      <c r="AH1112">
        <v>0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8">
        <f t="shared" si="68"/>
        <v>573.66</v>
      </c>
      <c r="AQ1112" s="9">
        <f t="shared" si="69"/>
        <v>0</v>
      </c>
      <c r="AR1112" s="3">
        <f t="shared" si="70"/>
        <v>2868.3</v>
      </c>
      <c r="AS1112" s="10">
        <f t="shared" si="71"/>
        <v>573.66</v>
      </c>
    </row>
    <row r="1113" spans="1:45" x14ac:dyDescent="0.25">
      <c r="A1113">
        <v>1</v>
      </c>
      <c r="B1113" s="7">
        <v>43952</v>
      </c>
      <c r="C1113" s="7">
        <v>44348</v>
      </c>
      <c r="D1113">
        <v>169</v>
      </c>
      <c r="E1113" s="7">
        <v>44228</v>
      </c>
      <c r="F1113" s="13">
        <v>0</v>
      </c>
      <c r="G1113" s="1">
        <v>0</v>
      </c>
      <c r="H1113">
        <v>7.1428569999999997E-2</v>
      </c>
      <c r="I1113" s="1">
        <v>0</v>
      </c>
      <c r="J1113" s="1">
        <v>3441.96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573.66</v>
      </c>
      <c r="U1113" s="1">
        <v>0</v>
      </c>
      <c r="V1113" t="s">
        <v>324</v>
      </c>
      <c r="W1113" s="11" t="s">
        <v>119</v>
      </c>
      <c r="X1113">
        <v>16</v>
      </c>
      <c r="Y1113" t="s">
        <v>109</v>
      </c>
      <c r="Z1113" t="s">
        <v>120</v>
      </c>
      <c r="AA1113" s="1">
        <v>0</v>
      </c>
      <c r="AB1113" s="1">
        <v>0</v>
      </c>
      <c r="AC1113" t="s">
        <v>225</v>
      </c>
      <c r="AD1113" s="1">
        <v>0</v>
      </c>
      <c r="AE1113" s="1">
        <v>0</v>
      </c>
      <c r="AF1113" s="1">
        <v>0</v>
      </c>
      <c r="AG1113" s="1">
        <v>0</v>
      </c>
      <c r="AH1113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8">
        <f t="shared" si="68"/>
        <v>573.66</v>
      </c>
      <c r="AQ1113" s="9">
        <f t="shared" si="69"/>
        <v>0</v>
      </c>
      <c r="AR1113" s="3">
        <f t="shared" si="70"/>
        <v>3441.96</v>
      </c>
      <c r="AS1113" s="10">
        <f t="shared" si="71"/>
        <v>573.66</v>
      </c>
    </row>
    <row r="1114" spans="1:45" x14ac:dyDescent="0.25">
      <c r="A1114">
        <v>1</v>
      </c>
      <c r="B1114" s="7">
        <v>43952</v>
      </c>
      <c r="C1114" s="7">
        <v>44348</v>
      </c>
      <c r="D1114">
        <v>169</v>
      </c>
      <c r="E1114" s="7">
        <v>44256</v>
      </c>
      <c r="F1114" s="13">
        <v>0</v>
      </c>
      <c r="G1114" s="1">
        <v>0</v>
      </c>
      <c r="H1114">
        <v>7.1428569999999997E-2</v>
      </c>
      <c r="I1114" s="1">
        <v>0</v>
      </c>
      <c r="J1114" s="1">
        <v>4015.62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573.66</v>
      </c>
      <c r="U1114" s="1">
        <v>0</v>
      </c>
      <c r="V1114" t="s">
        <v>324</v>
      </c>
      <c r="W1114" s="11" t="s">
        <v>119</v>
      </c>
      <c r="X1114">
        <v>16</v>
      </c>
      <c r="Y1114" t="s">
        <v>109</v>
      </c>
      <c r="Z1114" t="s">
        <v>120</v>
      </c>
      <c r="AA1114" s="1">
        <v>0</v>
      </c>
      <c r="AB1114" s="1">
        <v>0</v>
      </c>
      <c r="AC1114" t="s">
        <v>225</v>
      </c>
      <c r="AD1114" s="1">
        <v>0</v>
      </c>
      <c r="AE1114" s="1">
        <v>0</v>
      </c>
      <c r="AF1114" s="1">
        <v>0</v>
      </c>
      <c r="AG1114" s="1">
        <v>0</v>
      </c>
      <c r="AH1114">
        <v>0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8">
        <f t="shared" si="68"/>
        <v>573.66</v>
      </c>
      <c r="AQ1114" s="9">
        <f t="shared" si="69"/>
        <v>0</v>
      </c>
      <c r="AR1114" s="3">
        <f t="shared" si="70"/>
        <v>4015.62</v>
      </c>
      <c r="AS1114" s="10">
        <f t="shared" si="71"/>
        <v>573.66</v>
      </c>
    </row>
    <row r="1115" spans="1:45" x14ac:dyDescent="0.25">
      <c r="A1115">
        <v>1</v>
      </c>
      <c r="B1115" s="7">
        <v>43952</v>
      </c>
      <c r="C1115" s="7">
        <v>44348</v>
      </c>
      <c r="D1115">
        <v>169</v>
      </c>
      <c r="E1115" s="7">
        <v>44287</v>
      </c>
      <c r="F1115" s="13">
        <v>0</v>
      </c>
      <c r="G1115" s="1">
        <v>0</v>
      </c>
      <c r="H1115">
        <v>7.1428569999999997E-2</v>
      </c>
      <c r="I1115" s="1">
        <v>0</v>
      </c>
      <c r="J1115" s="1">
        <v>4589.28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573.66</v>
      </c>
      <c r="U1115" s="1">
        <v>0</v>
      </c>
      <c r="V1115" t="s">
        <v>324</v>
      </c>
      <c r="W1115" s="11" t="s">
        <v>119</v>
      </c>
      <c r="X1115">
        <v>16</v>
      </c>
      <c r="Y1115" t="s">
        <v>109</v>
      </c>
      <c r="Z1115" t="s">
        <v>120</v>
      </c>
      <c r="AA1115" s="1">
        <v>0</v>
      </c>
      <c r="AB1115" s="1">
        <v>0</v>
      </c>
      <c r="AC1115" t="s">
        <v>225</v>
      </c>
      <c r="AD1115" s="1">
        <v>0</v>
      </c>
      <c r="AE1115" s="1">
        <v>0</v>
      </c>
      <c r="AF1115" s="1">
        <v>0</v>
      </c>
      <c r="AG1115" s="1">
        <v>0</v>
      </c>
      <c r="AH1115">
        <v>0</v>
      </c>
      <c r="AI1115" s="1">
        <v>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8">
        <f t="shared" si="68"/>
        <v>573.66</v>
      </c>
      <c r="AQ1115" s="9">
        <f t="shared" si="69"/>
        <v>0</v>
      </c>
      <c r="AR1115" s="3">
        <f t="shared" si="70"/>
        <v>4589.28</v>
      </c>
      <c r="AS1115" s="10">
        <f t="shared" si="71"/>
        <v>573.66</v>
      </c>
    </row>
    <row r="1116" spans="1:45" x14ac:dyDescent="0.25">
      <c r="A1116">
        <v>1</v>
      </c>
      <c r="B1116" s="7">
        <v>43952</v>
      </c>
      <c r="C1116" s="7">
        <v>44348</v>
      </c>
      <c r="D1116">
        <v>169</v>
      </c>
      <c r="E1116" s="7">
        <v>44317</v>
      </c>
      <c r="F1116" s="13">
        <v>0</v>
      </c>
      <c r="G1116" s="1">
        <v>0</v>
      </c>
      <c r="H1116">
        <v>7.1428569999999997E-2</v>
      </c>
      <c r="I1116" s="1">
        <v>0</v>
      </c>
      <c r="J1116" s="1">
        <v>5162.9399999999996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573.66</v>
      </c>
      <c r="U1116" s="1">
        <v>0</v>
      </c>
      <c r="V1116" t="s">
        <v>324</v>
      </c>
      <c r="W1116" s="11" t="s">
        <v>119</v>
      </c>
      <c r="X1116">
        <v>16</v>
      </c>
      <c r="Y1116" t="s">
        <v>109</v>
      </c>
      <c r="Z1116" t="s">
        <v>120</v>
      </c>
      <c r="AA1116" s="1">
        <v>0</v>
      </c>
      <c r="AB1116" s="1">
        <v>0</v>
      </c>
      <c r="AC1116" t="s">
        <v>225</v>
      </c>
      <c r="AD1116" s="1">
        <v>0</v>
      </c>
      <c r="AE1116" s="1">
        <v>0</v>
      </c>
      <c r="AF1116" s="1">
        <v>0</v>
      </c>
      <c r="AG1116" s="1">
        <v>0</v>
      </c>
      <c r="AH1116">
        <v>0</v>
      </c>
      <c r="AI1116" s="1">
        <v>0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8">
        <f t="shared" si="68"/>
        <v>573.66</v>
      </c>
      <c r="AQ1116" s="9">
        <f t="shared" si="69"/>
        <v>0</v>
      </c>
      <c r="AR1116" s="3">
        <f t="shared" si="70"/>
        <v>5162.9399999999996</v>
      </c>
      <c r="AS1116" s="10">
        <f t="shared" si="71"/>
        <v>573.66</v>
      </c>
    </row>
    <row r="1117" spans="1:45" x14ac:dyDescent="0.25">
      <c r="A1117">
        <v>1</v>
      </c>
      <c r="B1117" s="7">
        <v>43952</v>
      </c>
      <c r="C1117" s="7">
        <v>44348</v>
      </c>
      <c r="D1117">
        <v>169</v>
      </c>
      <c r="E1117" s="7">
        <v>44348</v>
      </c>
      <c r="F1117" s="13">
        <v>0</v>
      </c>
      <c r="G1117" s="1">
        <v>0</v>
      </c>
      <c r="H1117">
        <v>7.1428569999999997E-2</v>
      </c>
      <c r="I1117" s="1">
        <v>0</v>
      </c>
      <c r="J1117" s="1">
        <v>5736.6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573.66</v>
      </c>
      <c r="U1117" s="1">
        <v>0</v>
      </c>
      <c r="V1117" t="s">
        <v>324</v>
      </c>
      <c r="W1117" s="11" t="s">
        <v>119</v>
      </c>
      <c r="X1117">
        <v>16</v>
      </c>
      <c r="Y1117" t="s">
        <v>109</v>
      </c>
      <c r="Z1117" t="s">
        <v>120</v>
      </c>
      <c r="AA1117" s="1">
        <v>0</v>
      </c>
      <c r="AB1117" s="1">
        <v>0</v>
      </c>
      <c r="AC1117" t="s">
        <v>225</v>
      </c>
      <c r="AD1117" s="1">
        <v>0</v>
      </c>
      <c r="AE1117" s="1">
        <v>0</v>
      </c>
      <c r="AF1117" s="1">
        <v>0</v>
      </c>
      <c r="AG1117" s="1">
        <v>0</v>
      </c>
      <c r="AH1117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8">
        <f t="shared" si="68"/>
        <v>573.66</v>
      </c>
      <c r="AQ1117" s="9">
        <f t="shared" si="69"/>
        <v>0</v>
      </c>
      <c r="AR1117" s="3">
        <f t="shared" si="70"/>
        <v>5736.6</v>
      </c>
      <c r="AS1117" s="10">
        <f t="shared" si="71"/>
        <v>573.66</v>
      </c>
    </row>
    <row r="1118" spans="1:45" x14ac:dyDescent="0.25">
      <c r="A1118">
        <v>1</v>
      </c>
      <c r="B1118" s="7">
        <v>43952</v>
      </c>
      <c r="C1118" s="7">
        <v>44348</v>
      </c>
      <c r="D1118">
        <v>200241</v>
      </c>
      <c r="E1118" s="7">
        <v>44197</v>
      </c>
      <c r="F1118" s="13">
        <v>963684.46</v>
      </c>
      <c r="G1118" s="1">
        <v>963684.46</v>
      </c>
      <c r="H1118">
        <v>7.1428569999999997E-2</v>
      </c>
      <c r="I1118" s="1">
        <v>5736.22</v>
      </c>
      <c r="J1118" s="1">
        <v>136325.51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t="s">
        <v>325</v>
      </c>
      <c r="W1118" s="11" t="s">
        <v>119</v>
      </c>
      <c r="X1118">
        <v>16</v>
      </c>
      <c r="Y1118" t="s">
        <v>109</v>
      </c>
      <c r="Z1118" t="s">
        <v>120</v>
      </c>
      <c r="AA1118" s="1">
        <v>0</v>
      </c>
      <c r="AB1118" s="1">
        <v>0</v>
      </c>
      <c r="AC1118" t="s">
        <v>225</v>
      </c>
      <c r="AD1118" s="1">
        <v>0</v>
      </c>
      <c r="AE1118" s="1">
        <v>0</v>
      </c>
      <c r="AF1118" s="1">
        <v>0</v>
      </c>
      <c r="AG1118" s="1">
        <v>963684.46</v>
      </c>
      <c r="AH1118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5736.22</v>
      </c>
      <c r="AP1118" s="8">
        <f t="shared" si="68"/>
        <v>5736.22</v>
      </c>
      <c r="AQ1118" s="9">
        <f t="shared" si="69"/>
        <v>0</v>
      </c>
      <c r="AR1118" s="3">
        <f t="shared" si="70"/>
        <v>136325.51</v>
      </c>
      <c r="AS1118" s="10">
        <f t="shared" si="71"/>
        <v>5736.22</v>
      </c>
    </row>
    <row r="1119" spans="1:45" x14ac:dyDescent="0.25">
      <c r="A1119">
        <v>1</v>
      </c>
      <c r="B1119" s="7">
        <v>43952</v>
      </c>
      <c r="C1119" s="7">
        <v>44348</v>
      </c>
      <c r="D1119">
        <v>200241</v>
      </c>
      <c r="E1119" s="7">
        <v>44228</v>
      </c>
      <c r="F1119" s="13">
        <v>963684.46</v>
      </c>
      <c r="G1119" s="1">
        <v>963684.46</v>
      </c>
      <c r="H1119">
        <v>7.1428569999999997E-2</v>
      </c>
      <c r="I1119" s="1">
        <v>5736.22</v>
      </c>
      <c r="J1119" s="1">
        <v>142061.73000000001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t="s">
        <v>325</v>
      </c>
      <c r="W1119" s="11" t="s">
        <v>119</v>
      </c>
      <c r="X1119">
        <v>16</v>
      </c>
      <c r="Y1119" t="s">
        <v>109</v>
      </c>
      <c r="Z1119" t="s">
        <v>120</v>
      </c>
      <c r="AA1119" s="1">
        <v>0</v>
      </c>
      <c r="AB1119" s="1">
        <v>0</v>
      </c>
      <c r="AC1119" t="s">
        <v>225</v>
      </c>
      <c r="AD1119" s="1">
        <v>0</v>
      </c>
      <c r="AE1119" s="1">
        <v>0</v>
      </c>
      <c r="AF1119" s="1">
        <v>0</v>
      </c>
      <c r="AG1119" s="1">
        <v>963684.46</v>
      </c>
      <c r="AH1119">
        <v>0</v>
      </c>
      <c r="AI1119" s="1">
        <v>0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5736.22</v>
      </c>
      <c r="AP1119" s="8">
        <f t="shared" si="68"/>
        <v>5736.22</v>
      </c>
      <c r="AQ1119" s="9">
        <f t="shared" si="69"/>
        <v>0</v>
      </c>
      <c r="AR1119" s="3">
        <f t="shared" si="70"/>
        <v>142061.73000000001</v>
      </c>
      <c r="AS1119" s="10">
        <f t="shared" si="71"/>
        <v>5736.22</v>
      </c>
    </row>
    <row r="1120" spans="1:45" x14ac:dyDescent="0.25">
      <c r="A1120">
        <v>1</v>
      </c>
      <c r="B1120" s="7">
        <v>43952</v>
      </c>
      <c r="C1120" s="7">
        <v>44348</v>
      </c>
      <c r="D1120">
        <v>200241</v>
      </c>
      <c r="E1120" s="7">
        <v>44256</v>
      </c>
      <c r="F1120" s="13">
        <v>963684.46</v>
      </c>
      <c r="G1120" s="1">
        <v>963684.46</v>
      </c>
      <c r="H1120">
        <v>7.1428569999999997E-2</v>
      </c>
      <c r="I1120" s="1">
        <v>5736.22</v>
      </c>
      <c r="J1120" s="1">
        <v>147797.95000000001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t="s">
        <v>325</v>
      </c>
      <c r="W1120" s="11" t="s">
        <v>119</v>
      </c>
      <c r="X1120">
        <v>16</v>
      </c>
      <c r="Y1120" t="s">
        <v>109</v>
      </c>
      <c r="Z1120" t="s">
        <v>120</v>
      </c>
      <c r="AA1120" s="1">
        <v>0</v>
      </c>
      <c r="AB1120" s="1">
        <v>0</v>
      </c>
      <c r="AC1120" t="s">
        <v>225</v>
      </c>
      <c r="AD1120" s="1">
        <v>0</v>
      </c>
      <c r="AE1120" s="1">
        <v>0</v>
      </c>
      <c r="AF1120" s="1">
        <v>0</v>
      </c>
      <c r="AG1120" s="1">
        <v>963684.46</v>
      </c>
      <c r="AH1120">
        <v>0</v>
      </c>
      <c r="AI1120" s="1">
        <v>0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5736.22</v>
      </c>
      <c r="AP1120" s="8">
        <f t="shared" si="68"/>
        <v>5736.22</v>
      </c>
      <c r="AQ1120" s="9">
        <f t="shared" si="69"/>
        <v>0</v>
      </c>
      <c r="AR1120" s="3">
        <f t="shared" si="70"/>
        <v>147797.95000000001</v>
      </c>
      <c r="AS1120" s="10">
        <f t="shared" si="71"/>
        <v>5736.22</v>
      </c>
    </row>
    <row r="1121" spans="1:45" x14ac:dyDescent="0.25">
      <c r="A1121">
        <v>1</v>
      </c>
      <c r="B1121" s="7">
        <v>43952</v>
      </c>
      <c r="C1121" s="7">
        <v>44348</v>
      </c>
      <c r="D1121">
        <v>200241</v>
      </c>
      <c r="E1121" s="7">
        <v>44287</v>
      </c>
      <c r="F1121" s="13">
        <v>963684.46</v>
      </c>
      <c r="G1121" s="1">
        <v>963684.46</v>
      </c>
      <c r="H1121">
        <v>7.1428569999999997E-2</v>
      </c>
      <c r="I1121" s="1">
        <v>5736.22</v>
      </c>
      <c r="J1121" s="1">
        <v>153534.17000000001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t="s">
        <v>325</v>
      </c>
      <c r="W1121" s="11" t="s">
        <v>119</v>
      </c>
      <c r="X1121">
        <v>16</v>
      </c>
      <c r="Y1121" t="s">
        <v>109</v>
      </c>
      <c r="Z1121" t="s">
        <v>120</v>
      </c>
      <c r="AA1121" s="1">
        <v>0</v>
      </c>
      <c r="AB1121" s="1">
        <v>0</v>
      </c>
      <c r="AC1121" t="s">
        <v>225</v>
      </c>
      <c r="AD1121" s="1">
        <v>0</v>
      </c>
      <c r="AE1121" s="1">
        <v>0</v>
      </c>
      <c r="AF1121" s="1">
        <v>0</v>
      </c>
      <c r="AG1121" s="1">
        <v>963684.46</v>
      </c>
      <c r="AH1121">
        <v>0</v>
      </c>
      <c r="AI1121" s="1">
        <v>0</v>
      </c>
      <c r="AJ1121" s="1"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5736.22</v>
      </c>
      <c r="AP1121" s="8">
        <f t="shared" si="68"/>
        <v>5736.22</v>
      </c>
      <c r="AQ1121" s="9">
        <f t="shared" si="69"/>
        <v>0</v>
      </c>
      <c r="AR1121" s="3">
        <f t="shared" si="70"/>
        <v>153534.17000000001</v>
      </c>
      <c r="AS1121" s="10">
        <f t="shared" si="71"/>
        <v>5736.22</v>
      </c>
    </row>
    <row r="1122" spans="1:45" x14ac:dyDescent="0.25">
      <c r="A1122">
        <v>1</v>
      </c>
      <c r="B1122" s="7">
        <v>43952</v>
      </c>
      <c r="C1122" s="7">
        <v>44348</v>
      </c>
      <c r="D1122">
        <v>200241</v>
      </c>
      <c r="E1122" s="7">
        <v>44317</v>
      </c>
      <c r="F1122" s="13">
        <v>963684.46</v>
      </c>
      <c r="G1122" s="1">
        <v>963684.46</v>
      </c>
      <c r="H1122">
        <v>7.1428569999999997E-2</v>
      </c>
      <c r="I1122" s="1">
        <v>5736.22</v>
      </c>
      <c r="J1122" s="1">
        <v>159270.39000000001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t="s">
        <v>325</v>
      </c>
      <c r="W1122" s="11" t="s">
        <v>119</v>
      </c>
      <c r="X1122">
        <v>16</v>
      </c>
      <c r="Y1122" t="s">
        <v>109</v>
      </c>
      <c r="Z1122" t="s">
        <v>120</v>
      </c>
      <c r="AA1122" s="1">
        <v>0</v>
      </c>
      <c r="AB1122" s="1">
        <v>0</v>
      </c>
      <c r="AC1122" t="s">
        <v>225</v>
      </c>
      <c r="AD1122" s="1">
        <v>0</v>
      </c>
      <c r="AE1122" s="1">
        <v>0</v>
      </c>
      <c r="AF1122" s="1">
        <v>0</v>
      </c>
      <c r="AG1122" s="1">
        <v>963684.46</v>
      </c>
      <c r="AH1122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5736.22</v>
      </c>
      <c r="AP1122" s="8">
        <f t="shared" si="68"/>
        <v>5736.22</v>
      </c>
      <c r="AQ1122" s="9">
        <f t="shared" si="69"/>
        <v>0</v>
      </c>
      <c r="AR1122" s="3">
        <f t="shared" si="70"/>
        <v>159270.39000000001</v>
      </c>
      <c r="AS1122" s="10">
        <f t="shared" si="71"/>
        <v>5736.22</v>
      </c>
    </row>
    <row r="1123" spans="1:45" x14ac:dyDescent="0.25">
      <c r="A1123">
        <v>1</v>
      </c>
      <c r="B1123" s="7">
        <v>43952</v>
      </c>
      <c r="C1123" s="7">
        <v>44348</v>
      </c>
      <c r="D1123">
        <v>200241</v>
      </c>
      <c r="E1123" s="7">
        <v>44348</v>
      </c>
      <c r="F1123" s="13">
        <v>963684.46</v>
      </c>
      <c r="G1123" s="1">
        <v>963684.46</v>
      </c>
      <c r="H1123">
        <v>7.1428569999999997E-2</v>
      </c>
      <c r="I1123" s="1">
        <v>5736.22</v>
      </c>
      <c r="J1123" s="1">
        <v>64724.69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-100281.92</v>
      </c>
      <c r="S1123" s="1">
        <v>0</v>
      </c>
      <c r="T1123" s="1">
        <v>0</v>
      </c>
      <c r="U1123" s="1">
        <v>0</v>
      </c>
      <c r="V1123" t="s">
        <v>325</v>
      </c>
      <c r="W1123" s="11" t="s">
        <v>119</v>
      </c>
      <c r="X1123">
        <v>16</v>
      </c>
      <c r="Y1123" t="s">
        <v>109</v>
      </c>
      <c r="Z1123" t="s">
        <v>120</v>
      </c>
      <c r="AA1123" s="1">
        <v>0</v>
      </c>
      <c r="AB1123" s="1">
        <v>0</v>
      </c>
      <c r="AC1123" t="s">
        <v>225</v>
      </c>
      <c r="AD1123" s="1">
        <v>0</v>
      </c>
      <c r="AE1123" s="1">
        <v>0</v>
      </c>
      <c r="AF1123" s="1">
        <v>0</v>
      </c>
      <c r="AG1123" s="1">
        <v>963684.46</v>
      </c>
      <c r="AH1123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5736.22</v>
      </c>
      <c r="AP1123" s="8">
        <f t="shared" si="68"/>
        <v>5736.22</v>
      </c>
      <c r="AQ1123" s="9">
        <f t="shared" si="69"/>
        <v>0</v>
      </c>
      <c r="AR1123" s="3">
        <f t="shared" si="70"/>
        <v>64724.69</v>
      </c>
      <c r="AS1123" s="10">
        <f t="shared" si="71"/>
        <v>5736.22</v>
      </c>
    </row>
    <row r="1124" spans="1:45" x14ac:dyDescent="0.25">
      <c r="A1124">
        <v>1</v>
      </c>
      <c r="B1124" s="7">
        <v>43952</v>
      </c>
      <c r="C1124" s="7">
        <v>44348</v>
      </c>
      <c r="D1124">
        <v>200287</v>
      </c>
      <c r="E1124" s="7">
        <v>44197</v>
      </c>
      <c r="F1124" s="13">
        <v>4280.46</v>
      </c>
      <c r="G1124" s="1">
        <v>4280.46</v>
      </c>
      <c r="H1124">
        <v>7.1428569999999997E-2</v>
      </c>
      <c r="I1124" s="1">
        <v>25.48</v>
      </c>
      <c r="J1124" s="1">
        <v>1231.99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t="s">
        <v>326</v>
      </c>
      <c r="W1124" s="11" t="s">
        <v>119</v>
      </c>
      <c r="X1124">
        <v>16</v>
      </c>
      <c r="Y1124" t="s">
        <v>109</v>
      </c>
      <c r="Z1124" t="s">
        <v>120</v>
      </c>
      <c r="AA1124" s="1">
        <v>0</v>
      </c>
      <c r="AB1124" s="1">
        <v>0</v>
      </c>
      <c r="AC1124" t="s">
        <v>225</v>
      </c>
      <c r="AD1124" s="1">
        <v>0</v>
      </c>
      <c r="AE1124" s="1">
        <v>0</v>
      </c>
      <c r="AF1124" s="1">
        <v>0</v>
      </c>
      <c r="AG1124" s="1">
        <v>4280.46</v>
      </c>
      <c r="AH1124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25.48</v>
      </c>
      <c r="AP1124" s="8">
        <f t="shared" si="68"/>
        <v>25.48</v>
      </c>
      <c r="AQ1124" s="9">
        <f t="shared" si="69"/>
        <v>0</v>
      </c>
      <c r="AR1124" s="3">
        <f t="shared" si="70"/>
        <v>1231.99</v>
      </c>
      <c r="AS1124" s="10">
        <f t="shared" si="71"/>
        <v>25.48</v>
      </c>
    </row>
    <row r="1125" spans="1:45" x14ac:dyDescent="0.25">
      <c r="A1125">
        <v>1</v>
      </c>
      <c r="B1125" s="7">
        <v>43952</v>
      </c>
      <c r="C1125" s="7">
        <v>44348</v>
      </c>
      <c r="D1125">
        <v>200287</v>
      </c>
      <c r="E1125" s="7">
        <v>44228</v>
      </c>
      <c r="F1125" s="13">
        <v>4280.46</v>
      </c>
      <c r="G1125" s="1">
        <v>4280.46</v>
      </c>
      <c r="H1125">
        <v>7.1428569999999997E-2</v>
      </c>
      <c r="I1125" s="1">
        <v>25.48</v>
      </c>
      <c r="J1125" s="1">
        <v>1257.47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t="s">
        <v>326</v>
      </c>
      <c r="W1125" s="11" t="s">
        <v>119</v>
      </c>
      <c r="X1125">
        <v>16</v>
      </c>
      <c r="Y1125" t="s">
        <v>109</v>
      </c>
      <c r="Z1125" t="s">
        <v>120</v>
      </c>
      <c r="AA1125" s="1">
        <v>0</v>
      </c>
      <c r="AB1125" s="1">
        <v>0</v>
      </c>
      <c r="AC1125" t="s">
        <v>225</v>
      </c>
      <c r="AD1125" s="1">
        <v>0</v>
      </c>
      <c r="AE1125" s="1">
        <v>0</v>
      </c>
      <c r="AF1125" s="1">
        <v>0</v>
      </c>
      <c r="AG1125" s="1">
        <v>4280.46</v>
      </c>
      <c r="AH1125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25.48</v>
      </c>
      <c r="AP1125" s="8">
        <f t="shared" si="68"/>
        <v>25.48</v>
      </c>
      <c r="AQ1125" s="9">
        <f t="shared" si="69"/>
        <v>0</v>
      </c>
      <c r="AR1125" s="3">
        <f t="shared" si="70"/>
        <v>1257.47</v>
      </c>
      <c r="AS1125" s="10">
        <f t="shared" si="71"/>
        <v>25.48</v>
      </c>
    </row>
    <row r="1126" spans="1:45" x14ac:dyDescent="0.25">
      <c r="A1126">
        <v>1</v>
      </c>
      <c r="B1126" s="7">
        <v>43952</v>
      </c>
      <c r="C1126" s="7">
        <v>44348</v>
      </c>
      <c r="D1126">
        <v>200287</v>
      </c>
      <c r="E1126" s="7">
        <v>44256</v>
      </c>
      <c r="F1126" s="13">
        <v>4280.46</v>
      </c>
      <c r="G1126" s="1">
        <v>4280.46</v>
      </c>
      <c r="H1126">
        <v>7.1428569999999997E-2</v>
      </c>
      <c r="I1126" s="1">
        <v>25.48</v>
      </c>
      <c r="J1126" s="1">
        <v>1282.95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t="s">
        <v>326</v>
      </c>
      <c r="W1126" s="11" t="s">
        <v>119</v>
      </c>
      <c r="X1126">
        <v>16</v>
      </c>
      <c r="Y1126" t="s">
        <v>109</v>
      </c>
      <c r="Z1126" t="s">
        <v>120</v>
      </c>
      <c r="AA1126" s="1">
        <v>0</v>
      </c>
      <c r="AB1126" s="1">
        <v>0</v>
      </c>
      <c r="AC1126" t="s">
        <v>225</v>
      </c>
      <c r="AD1126" s="1">
        <v>0</v>
      </c>
      <c r="AE1126" s="1">
        <v>0</v>
      </c>
      <c r="AF1126" s="1">
        <v>0</v>
      </c>
      <c r="AG1126" s="1">
        <v>4280.46</v>
      </c>
      <c r="AH1126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25.48</v>
      </c>
      <c r="AP1126" s="8">
        <f t="shared" si="68"/>
        <v>25.48</v>
      </c>
      <c r="AQ1126" s="9">
        <f t="shared" si="69"/>
        <v>0</v>
      </c>
      <c r="AR1126" s="3">
        <f t="shared" si="70"/>
        <v>1282.95</v>
      </c>
      <c r="AS1126" s="10">
        <f t="shared" si="71"/>
        <v>25.48</v>
      </c>
    </row>
    <row r="1127" spans="1:45" x14ac:dyDescent="0.25">
      <c r="A1127">
        <v>1</v>
      </c>
      <c r="B1127" s="7">
        <v>43952</v>
      </c>
      <c r="C1127" s="7">
        <v>44348</v>
      </c>
      <c r="D1127">
        <v>200287</v>
      </c>
      <c r="E1127" s="7">
        <v>44287</v>
      </c>
      <c r="F1127" s="13">
        <v>4280.46</v>
      </c>
      <c r="G1127" s="1">
        <v>4280.46</v>
      </c>
      <c r="H1127">
        <v>7.1428569999999997E-2</v>
      </c>
      <c r="I1127" s="1">
        <v>25.48</v>
      </c>
      <c r="J1127" s="1">
        <v>1308.43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t="s">
        <v>326</v>
      </c>
      <c r="W1127" s="11" t="s">
        <v>119</v>
      </c>
      <c r="X1127">
        <v>16</v>
      </c>
      <c r="Y1127" t="s">
        <v>109</v>
      </c>
      <c r="Z1127" t="s">
        <v>120</v>
      </c>
      <c r="AA1127" s="1">
        <v>0</v>
      </c>
      <c r="AB1127" s="1">
        <v>0</v>
      </c>
      <c r="AC1127" t="s">
        <v>225</v>
      </c>
      <c r="AD1127" s="1">
        <v>0</v>
      </c>
      <c r="AE1127" s="1">
        <v>0</v>
      </c>
      <c r="AF1127" s="1">
        <v>0</v>
      </c>
      <c r="AG1127" s="1">
        <v>4280.46</v>
      </c>
      <c r="AH1127">
        <v>0</v>
      </c>
      <c r="AI1127" s="1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25.48</v>
      </c>
      <c r="AP1127" s="8">
        <f t="shared" si="68"/>
        <v>25.48</v>
      </c>
      <c r="AQ1127" s="9">
        <f t="shared" si="69"/>
        <v>0</v>
      </c>
      <c r="AR1127" s="3">
        <f t="shared" si="70"/>
        <v>1308.43</v>
      </c>
      <c r="AS1127" s="10">
        <f t="shared" si="71"/>
        <v>25.48</v>
      </c>
    </row>
    <row r="1128" spans="1:45" x14ac:dyDescent="0.25">
      <c r="A1128">
        <v>1</v>
      </c>
      <c r="B1128" s="7">
        <v>43952</v>
      </c>
      <c r="C1128" s="7">
        <v>44348</v>
      </c>
      <c r="D1128">
        <v>200287</v>
      </c>
      <c r="E1128" s="7">
        <v>44317</v>
      </c>
      <c r="F1128" s="13">
        <v>4280.46</v>
      </c>
      <c r="G1128" s="1">
        <v>4280.46</v>
      </c>
      <c r="H1128">
        <v>7.1428569999999997E-2</v>
      </c>
      <c r="I1128" s="1">
        <v>25.48</v>
      </c>
      <c r="J1128" s="1">
        <v>1333.91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t="s">
        <v>326</v>
      </c>
      <c r="W1128" s="11" t="s">
        <v>119</v>
      </c>
      <c r="X1128">
        <v>16</v>
      </c>
      <c r="Y1128" t="s">
        <v>109</v>
      </c>
      <c r="Z1128" t="s">
        <v>120</v>
      </c>
      <c r="AA1128" s="1">
        <v>0</v>
      </c>
      <c r="AB1128" s="1">
        <v>0</v>
      </c>
      <c r="AC1128" t="s">
        <v>225</v>
      </c>
      <c r="AD1128" s="1">
        <v>0</v>
      </c>
      <c r="AE1128" s="1">
        <v>0</v>
      </c>
      <c r="AF1128" s="1">
        <v>0</v>
      </c>
      <c r="AG1128" s="1">
        <v>4280.46</v>
      </c>
      <c r="AH1128">
        <v>0</v>
      </c>
      <c r="AI1128" s="1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25.48</v>
      </c>
      <c r="AP1128" s="8">
        <f t="shared" si="68"/>
        <v>25.48</v>
      </c>
      <c r="AQ1128" s="9">
        <f t="shared" si="69"/>
        <v>0</v>
      </c>
      <c r="AR1128" s="3">
        <f t="shared" si="70"/>
        <v>1333.91</v>
      </c>
      <c r="AS1128" s="10">
        <f t="shared" si="71"/>
        <v>25.48</v>
      </c>
    </row>
    <row r="1129" spans="1:45" x14ac:dyDescent="0.25">
      <c r="A1129">
        <v>1</v>
      </c>
      <c r="B1129" s="7">
        <v>43952</v>
      </c>
      <c r="C1129" s="7">
        <v>44348</v>
      </c>
      <c r="D1129">
        <v>200287</v>
      </c>
      <c r="E1129" s="7">
        <v>44348</v>
      </c>
      <c r="F1129" s="13">
        <v>4280.46</v>
      </c>
      <c r="G1129" s="1">
        <v>4280.46</v>
      </c>
      <c r="H1129">
        <v>7.1428569999999997E-2</v>
      </c>
      <c r="I1129" s="1">
        <v>25.48</v>
      </c>
      <c r="J1129" s="1">
        <v>1359.39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t="s">
        <v>326</v>
      </c>
      <c r="W1129" s="11" t="s">
        <v>119</v>
      </c>
      <c r="X1129">
        <v>16</v>
      </c>
      <c r="Y1129" t="s">
        <v>109</v>
      </c>
      <c r="Z1129" t="s">
        <v>120</v>
      </c>
      <c r="AA1129" s="1">
        <v>0</v>
      </c>
      <c r="AB1129" s="1">
        <v>0</v>
      </c>
      <c r="AC1129" t="s">
        <v>225</v>
      </c>
      <c r="AD1129" s="1">
        <v>0</v>
      </c>
      <c r="AE1129" s="1">
        <v>0</v>
      </c>
      <c r="AF1129" s="1">
        <v>0</v>
      </c>
      <c r="AG1129" s="1">
        <v>4280.46</v>
      </c>
      <c r="AH1129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25.48</v>
      </c>
      <c r="AP1129" s="8">
        <f t="shared" si="68"/>
        <v>25.48</v>
      </c>
      <c r="AQ1129" s="9">
        <f t="shared" si="69"/>
        <v>0</v>
      </c>
      <c r="AR1129" s="3">
        <f t="shared" si="70"/>
        <v>1359.39</v>
      </c>
      <c r="AS1129" s="10">
        <f t="shared" si="71"/>
        <v>25.48</v>
      </c>
    </row>
    <row r="1130" spans="1:45" x14ac:dyDescent="0.25">
      <c r="A1130">
        <v>1</v>
      </c>
      <c r="B1130" s="7">
        <v>43952</v>
      </c>
      <c r="C1130" s="7">
        <v>44348</v>
      </c>
      <c r="D1130">
        <v>200333</v>
      </c>
      <c r="E1130" s="7">
        <v>44197</v>
      </c>
      <c r="F1130" s="13">
        <v>0</v>
      </c>
      <c r="G1130" s="1">
        <v>0</v>
      </c>
      <c r="H1130">
        <v>7.1428569999999997E-2</v>
      </c>
      <c r="I1130" s="1">
        <v>0</v>
      </c>
      <c r="J1130" s="1">
        <v>98110.71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t="s">
        <v>327</v>
      </c>
      <c r="W1130" s="11" t="s">
        <v>119</v>
      </c>
      <c r="X1130">
        <v>16</v>
      </c>
      <c r="Y1130" t="s">
        <v>109</v>
      </c>
      <c r="Z1130" t="s">
        <v>120</v>
      </c>
      <c r="AA1130" s="1">
        <v>0</v>
      </c>
      <c r="AB1130" s="1">
        <v>0</v>
      </c>
      <c r="AC1130" t="s">
        <v>225</v>
      </c>
      <c r="AD1130" s="1">
        <v>0</v>
      </c>
      <c r="AE1130" s="1">
        <v>0</v>
      </c>
      <c r="AF1130" s="1">
        <v>0</v>
      </c>
      <c r="AG1130" s="1">
        <v>0</v>
      </c>
      <c r="AH1130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8">
        <f t="shared" si="68"/>
        <v>0</v>
      </c>
      <c r="AQ1130" s="9">
        <f t="shared" si="69"/>
        <v>0</v>
      </c>
      <c r="AR1130" s="3">
        <f t="shared" si="70"/>
        <v>98110.71</v>
      </c>
      <c r="AS1130" s="10">
        <f t="shared" si="71"/>
        <v>0</v>
      </c>
    </row>
    <row r="1131" spans="1:45" x14ac:dyDescent="0.25">
      <c r="A1131">
        <v>1</v>
      </c>
      <c r="B1131" s="7">
        <v>43952</v>
      </c>
      <c r="C1131" s="7">
        <v>44348</v>
      </c>
      <c r="D1131">
        <v>200333</v>
      </c>
      <c r="E1131" s="7">
        <v>44228</v>
      </c>
      <c r="F1131" s="13">
        <v>0</v>
      </c>
      <c r="G1131" s="1">
        <v>0</v>
      </c>
      <c r="H1131">
        <v>7.1428569999999997E-2</v>
      </c>
      <c r="I1131" s="1">
        <v>0</v>
      </c>
      <c r="J1131" s="1">
        <v>98110.71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t="s">
        <v>327</v>
      </c>
      <c r="W1131" s="11" t="s">
        <v>119</v>
      </c>
      <c r="X1131">
        <v>16</v>
      </c>
      <c r="Y1131" t="s">
        <v>109</v>
      </c>
      <c r="Z1131" t="s">
        <v>120</v>
      </c>
      <c r="AA1131" s="1">
        <v>0</v>
      </c>
      <c r="AB1131" s="1">
        <v>0</v>
      </c>
      <c r="AC1131" t="s">
        <v>225</v>
      </c>
      <c r="AD1131" s="1">
        <v>0</v>
      </c>
      <c r="AE1131" s="1">
        <v>0</v>
      </c>
      <c r="AF1131" s="1">
        <v>0</v>
      </c>
      <c r="AG1131" s="1">
        <v>0</v>
      </c>
      <c r="AH113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8">
        <f t="shared" si="68"/>
        <v>0</v>
      </c>
      <c r="AQ1131" s="9">
        <f t="shared" si="69"/>
        <v>0</v>
      </c>
      <c r="AR1131" s="3">
        <f t="shared" si="70"/>
        <v>98110.71</v>
      </c>
      <c r="AS1131" s="10">
        <f t="shared" si="71"/>
        <v>0</v>
      </c>
    </row>
    <row r="1132" spans="1:45" x14ac:dyDescent="0.25">
      <c r="A1132">
        <v>1</v>
      </c>
      <c r="B1132" s="7">
        <v>43952</v>
      </c>
      <c r="C1132" s="7">
        <v>44348</v>
      </c>
      <c r="D1132">
        <v>200333</v>
      </c>
      <c r="E1132" s="7">
        <v>44256</v>
      </c>
      <c r="F1132" s="13">
        <v>0</v>
      </c>
      <c r="G1132" s="1">
        <v>0</v>
      </c>
      <c r="H1132">
        <v>7.1428569999999997E-2</v>
      </c>
      <c r="I1132" s="1">
        <v>0</v>
      </c>
      <c r="J1132" s="1">
        <v>98110.71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t="s">
        <v>327</v>
      </c>
      <c r="W1132" s="11" t="s">
        <v>119</v>
      </c>
      <c r="X1132">
        <v>16</v>
      </c>
      <c r="Y1132" t="s">
        <v>109</v>
      </c>
      <c r="Z1132" t="s">
        <v>120</v>
      </c>
      <c r="AA1132" s="1">
        <v>0</v>
      </c>
      <c r="AB1132" s="1">
        <v>0</v>
      </c>
      <c r="AC1132" t="s">
        <v>225</v>
      </c>
      <c r="AD1132" s="1">
        <v>0</v>
      </c>
      <c r="AE1132" s="1">
        <v>0</v>
      </c>
      <c r="AF1132" s="1">
        <v>0</v>
      </c>
      <c r="AG1132" s="1">
        <v>0</v>
      </c>
      <c r="AH1132">
        <v>0</v>
      </c>
      <c r="AI1132" s="1">
        <v>0</v>
      </c>
      <c r="AJ1132" s="1">
        <v>0</v>
      </c>
      <c r="AK1132" s="1">
        <v>0</v>
      </c>
      <c r="AL1132" s="1">
        <v>0</v>
      </c>
      <c r="AM1132" s="1">
        <v>0</v>
      </c>
      <c r="AN1132" s="1">
        <v>0</v>
      </c>
      <c r="AO1132" s="1">
        <v>0</v>
      </c>
      <c r="AP1132" s="8">
        <f t="shared" si="68"/>
        <v>0</v>
      </c>
      <c r="AQ1132" s="9">
        <f t="shared" si="69"/>
        <v>0</v>
      </c>
      <c r="AR1132" s="3">
        <f t="shared" si="70"/>
        <v>98110.71</v>
      </c>
      <c r="AS1132" s="10">
        <f t="shared" si="71"/>
        <v>0</v>
      </c>
    </row>
    <row r="1133" spans="1:45" x14ac:dyDescent="0.25">
      <c r="A1133">
        <v>1</v>
      </c>
      <c r="B1133" s="7">
        <v>43952</v>
      </c>
      <c r="C1133" s="7">
        <v>44348</v>
      </c>
      <c r="D1133">
        <v>200333</v>
      </c>
      <c r="E1133" s="7">
        <v>44287</v>
      </c>
      <c r="F1133" s="13">
        <v>0</v>
      </c>
      <c r="G1133" s="1">
        <v>0</v>
      </c>
      <c r="H1133">
        <v>7.1428569999999997E-2</v>
      </c>
      <c r="I1133" s="1">
        <v>0</v>
      </c>
      <c r="J1133" s="1">
        <v>98110.71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t="s">
        <v>327</v>
      </c>
      <c r="W1133" s="11" t="s">
        <v>119</v>
      </c>
      <c r="X1133">
        <v>16</v>
      </c>
      <c r="Y1133" t="s">
        <v>109</v>
      </c>
      <c r="Z1133" t="s">
        <v>120</v>
      </c>
      <c r="AA1133" s="1">
        <v>0</v>
      </c>
      <c r="AB1133" s="1">
        <v>0</v>
      </c>
      <c r="AC1133" t="s">
        <v>225</v>
      </c>
      <c r="AD1133" s="1">
        <v>0</v>
      </c>
      <c r="AE1133" s="1">
        <v>0</v>
      </c>
      <c r="AF1133" s="1">
        <v>0</v>
      </c>
      <c r="AG1133" s="1">
        <v>0</v>
      </c>
      <c r="AH1133">
        <v>0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8">
        <f t="shared" si="68"/>
        <v>0</v>
      </c>
      <c r="AQ1133" s="9">
        <f t="shared" si="69"/>
        <v>0</v>
      </c>
      <c r="AR1133" s="3">
        <f t="shared" si="70"/>
        <v>98110.71</v>
      </c>
      <c r="AS1133" s="10">
        <f t="shared" si="71"/>
        <v>0</v>
      </c>
    </row>
    <row r="1134" spans="1:45" x14ac:dyDescent="0.25">
      <c r="A1134">
        <v>1</v>
      </c>
      <c r="B1134" s="7">
        <v>43952</v>
      </c>
      <c r="C1134" s="7">
        <v>44348</v>
      </c>
      <c r="D1134">
        <v>200333</v>
      </c>
      <c r="E1134" s="7">
        <v>44317</v>
      </c>
      <c r="F1134" s="13">
        <v>0</v>
      </c>
      <c r="G1134" s="1">
        <v>0</v>
      </c>
      <c r="H1134">
        <v>7.1428569999999997E-2</v>
      </c>
      <c r="I1134" s="1">
        <v>0</v>
      </c>
      <c r="J1134" s="1">
        <v>98110.71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t="s">
        <v>327</v>
      </c>
      <c r="W1134" s="11" t="s">
        <v>119</v>
      </c>
      <c r="X1134">
        <v>16</v>
      </c>
      <c r="Y1134" t="s">
        <v>109</v>
      </c>
      <c r="Z1134" t="s">
        <v>120</v>
      </c>
      <c r="AA1134" s="1">
        <v>0</v>
      </c>
      <c r="AB1134" s="1">
        <v>0</v>
      </c>
      <c r="AC1134" t="s">
        <v>225</v>
      </c>
      <c r="AD1134" s="1">
        <v>0</v>
      </c>
      <c r="AE1134" s="1">
        <v>0</v>
      </c>
      <c r="AF1134" s="1">
        <v>0</v>
      </c>
      <c r="AG1134" s="1">
        <v>0</v>
      </c>
      <c r="AH1134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8">
        <f t="shared" si="68"/>
        <v>0</v>
      </c>
      <c r="AQ1134" s="9">
        <f t="shared" si="69"/>
        <v>0</v>
      </c>
      <c r="AR1134" s="3">
        <f t="shared" si="70"/>
        <v>98110.71</v>
      </c>
      <c r="AS1134" s="10">
        <f t="shared" si="71"/>
        <v>0</v>
      </c>
    </row>
    <row r="1135" spans="1:45" x14ac:dyDescent="0.25">
      <c r="A1135">
        <v>1</v>
      </c>
      <c r="B1135" s="7">
        <v>43952</v>
      </c>
      <c r="C1135" s="7">
        <v>44348</v>
      </c>
      <c r="D1135">
        <v>200333</v>
      </c>
      <c r="E1135" s="7">
        <v>44348</v>
      </c>
      <c r="F1135" s="13">
        <v>0</v>
      </c>
      <c r="G1135" s="1">
        <v>0</v>
      </c>
      <c r="H1135">
        <v>7.1428569999999997E-2</v>
      </c>
      <c r="I1135" s="1">
        <v>0</v>
      </c>
      <c r="J1135" s="1">
        <v>198392.63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100281.92</v>
      </c>
      <c r="T1135" s="1">
        <v>0</v>
      </c>
      <c r="U1135" s="1">
        <v>0</v>
      </c>
      <c r="V1135" t="s">
        <v>327</v>
      </c>
      <c r="W1135" s="11" t="s">
        <v>119</v>
      </c>
      <c r="X1135">
        <v>16</v>
      </c>
      <c r="Y1135" t="s">
        <v>109</v>
      </c>
      <c r="Z1135" t="s">
        <v>120</v>
      </c>
      <c r="AA1135" s="1">
        <v>0</v>
      </c>
      <c r="AB1135" s="1">
        <v>0</v>
      </c>
      <c r="AC1135" t="s">
        <v>225</v>
      </c>
      <c r="AD1135" s="1">
        <v>0</v>
      </c>
      <c r="AE1135" s="1">
        <v>0</v>
      </c>
      <c r="AF1135" s="1">
        <v>0</v>
      </c>
      <c r="AG1135" s="1">
        <v>0</v>
      </c>
      <c r="AH1135">
        <v>0</v>
      </c>
      <c r="AI1135" s="1">
        <v>0</v>
      </c>
      <c r="AJ1135" s="1">
        <v>0</v>
      </c>
      <c r="AK1135" s="1">
        <v>0</v>
      </c>
      <c r="AL1135" s="1">
        <v>0</v>
      </c>
      <c r="AM1135" s="1">
        <v>0</v>
      </c>
      <c r="AN1135" s="1">
        <v>0</v>
      </c>
      <c r="AO1135" s="1">
        <v>0</v>
      </c>
      <c r="AP1135" s="8">
        <f t="shared" si="68"/>
        <v>0</v>
      </c>
      <c r="AQ1135" s="9">
        <f t="shared" si="69"/>
        <v>0</v>
      </c>
      <c r="AR1135" s="3">
        <f t="shared" si="70"/>
        <v>198392.63</v>
      </c>
      <c r="AS1135" s="10">
        <f t="shared" si="71"/>
        <v>0</v>
      </c>
    </row>
    <row r="1136" spans="1:45" x14ac:dyDescent="0.25">
      <c r="A1136">
        <v>1</v>
      </c>
      <c r="B1136" s="7">
        <v>43952</v>
      </c>
      <c r="C1136" s="7">
        <v>44348</v>
      </c>
      <c r="D1136">
        <v>170</v>
      </c>
      <c r="E1136" s="7">
        <v>44197</v>
      </c>
      <c r="F1136" s="13">
        <v>0</v>
      </c>
      <c r="G1136" s="1">
        <v>0</v>
      </c>
      <c r="H1136">
        <v>0.1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t="s">
        <v>328</v>
      </c>
      <c r="W1136" s="11" t="s">
        <v>329</v>
      </c>
      <c r="X1136">
        <v>16</v>
      </c>
      <c r="Y1136" t="s">
        <v>109</v>
      </c>
      <c r="Z1136" t="s">
        <v>330</v>
      </c>
      <c r="AA1136" s="1">
        <v>0</v>
      </c>
      <c r="AB1136" s="1">
        <v>0</v>
      </c>
      <c r="AC1136" t="s">
        <v>225</v>
      </c>
      <c r="AD1136" s="1">
        <v>0</v>
      </c>
      <c r="AE1136" s="1">
        <v>0</v>
      </c>
      <c r="AF1136" s="1">
        <v>0</v>
      </c>
      <c r="AG1136" s="1">
        <v>0</v>
      </c>
      <c r="AH1136">
        <v>0</v>
      </c>
      <c r="AI1136" s="1">
        <v>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8">
        <f t="shared" si="68"/>
        <v>0</v>
      </c>
      <c r="AQ1136" s="9">
        <f t="shared" si="69"/>
        <v>0</v>
      </c>
      <c r="AR1136" s="3">
        <f t="shared" si="70"/>
        <v>0</v>
      </c>
      <c r="AS1136" s="10">
        <f t="shared" si="71"/>
        <v>0</v>
      </c>
    </row>
    <row r="1137" spans="1:45" x14ac:dyDescent="0.25">
      <c r="A1137">
        <v>1</v>
      </c>
      <c r="B1137" s="7">
        <v>43952</v>
      </c>
      <c r="C1137" s="7">
        <v>44348</v>
      </c>
      <c r="D1137">
        <v>170</v>
      </c>
      <c r="E1137" s="7">
        <v>44228</v>
      </c>
      <c r="F1137" s="13">
        <v>0</v>
      </c>
      <c r="G1137" s="1">
        <v>0</v>
      </c>
      <c r="H1137">
        <v>0.1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t="s">
        <v>328</v>
      </c>
      <c r="W1137" s="11" t="s">
        <v>329</v>
      </c>
      <c r="X1137">
        <v>16</v>
      </c>
      <c r="Y1137" t="s">
        <v>109</v>
      </c>
      <c r="Z1137" t="s">
        <v>330</v>
      </c>
      <c r="AA1137" s="1">
        <v>0</v>
      </c>
      <c r="AB1137" s="1">
        <v>0</v>
      </c>
      <c r="AC1137" t="s">
        <v>225</v>
      </c>
      <c r="AD1137" s="1">
        <v>0</v>
      </c>
      <c r="AE1137" s="1">
        <v>0</v>
      </c>
      <c r="AF1137" s="1">
        <v>0</v>
      </c>
      <c r="AG1137" s="1">
        <v>0</v>
      </c>
      <c r="AH1137">
        <v>0</v>
      </c>
      <c r="AI1137" s="1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8">
        <f t="shared" si="68"/>
        <v>0</v>
      </c>
      <c r="AQ1137" s="9">
        <f t="shared" si="69"/>
        <v>0</v>
      </c>
      <c r="AR1137" s="3">
        <f t="shared" si="70"/>
        <v>0</v>
      </c>
      <c r="AS1137" s="10">
        <f t="shared" si="71"/>
        <v>0</v>
      </c>
    </row>
    <row r="1138" spans="1:45" x14ac:dyDescent="0.25">
      <c r="A1138">
        <v>1</v>
      </c>
      <c r="B1138" s="7">
        <v>43952</v>
      </c>
      <c r="C1138" s="7">
        <v>44348</v>
      </c>
      <c r="D1138">
        <v>170</v>
      </c>
      <c r="E1138" s="7">
        <v>44256</v>
      </c>
      <c r="F1138" s="13">
        <v>0</v>
      </c>
      <c r="G1138" s="1">
        <v>0</v>
      </c>
      <c r="H1138">
        <v>0.1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t="s">
        <v>328</v>
      </c>
      <c r="W1138" s="11" t="s">
        <v>329</v>
      </c>
      <c r="X1138">
        <v>16</v>
      </c>
      <c r="Y1138" t="s">
        <v>109</v>
      </c>
      <c r="Z1138" t="s">
        <v>330</v>
      </c>
      <c r="AA1138" s="1">
        <v>0</v>
      </c>
      <c r="AB1138" s="1">
        <v>0</v>
      </c>
      <c r="AC1138" t="s">
        <v>225</v>
      </c>
      <c r="AD1138" s="1">
        <v>0</v>
      </c>
      <c r="AE1138" s="1">
        <v>0</v>
      </c>
      <c r="AF1138" s="1">
        <v>0</v>
      </c>
      <c r="AG1138" s="1">
        <v>0</v>
      </c>
      <c r="AH1138">
        <v>0</v>
      </c>
      <c r="AI1138" s="1">
        <v>0</v>
      </c>
      <c r="AJ1138" s="1">
        <v>0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8">
        <f t="shared" si="68"/>
        <v>0</v>
      </c>
      <c r="AQ1138" s="9">
        <f t="shared" si="69"/>
        <v>0</v>
      </c>
      <c r="AR1138" s="3">
        <f t="shared" si="70"/>
        <v>0</v>
      </c>
      <c r="AS1138" s="10">
        <f t="shared" si="71"/>
        <v>0</v>
      </c>
    </row>
    <row r="1139" spans="1:45" x14ac:dyDescent="0.25">
      <c r="A1139">
        <v>1</v>
      </c>
      <c r="B1139" s="7">
        <v>43952</v>
      </c>
      <c r="C1139" s="7">
        <v>44348</v>
      </c>
      <c r="D1139">
        <v>170</v>
      </c>
      <c r="E1139" s="7">
        <v>44287</v>
      </c>
      <c r="F1139" s="13">
        <v>0</v>
      </c>
      <c r="G1139" s="1">
        <v>0</v>
      </c>
      <c r="H1139">
        <v>0.1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t="s">
        <v>328</v>
      </c>
      <c r="W1139" s="11" t="s">
        <v>329</v>
      </c>
      <c r="X1139">
        <v>16</v>
      </c>
      <c r="Y1139" t="s">
        <v>109</v>
      </c>
      <c r="Z1139" t="s">
        <v>330</v>
      </c>
      <c r="AA1139" s="1">
        <v>0</v>
      </c>
      <c r="AB1139" s="1">
        <v>0</v>
      </c>
      <c r="AC1139" t="s">
        <v>225</v>
      </c>
      <c r="AD1139" s="1">
        <v>0</v>
      </c>
      <c r="AE1139" s="1">
        <v>0</v>
      </c>
      <c r="AF1139" s="1">
        <v>0</v>
      </c>
      <c r="AG1139" s="1">
        <v>0</v>
      </c>
      <c r="AH1139">
        <v>0</v>
      </c>
      <c r="AI1139" s="1">
        <v>0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8">
        <f t="shared" si="68"/>
        <v>0</v>
      </c>
      <c r="AQ1139" s="9">
        <f t="shared" si="69"/>
        <v>0</v>
      </c>
      <c r="AR1139" s="3">
        <f t="shared" si="70"/>
        <v>0</v>
      </c>
      <c r="AS1139" s="10">
        <f t="shared" si="71"/>
        <v>0</v>
      </c>
    </row>
    <row r="1140" spans="1:45" x14ac:dyDescent="0.25">
      <c r="A1140">
        <v>1</v>
      </c>
      <c r="B1140" s="7">
        <v>43952</v>
      </c>
      <c r="C1140" s="7">
        <v>44348</v>
      </c>
      <c r="D1140">
        <v>170</v>
      </c>
      <c r="E1140" s="7">
        <v>44317</v>
      </c>
      <c r="F1140" s="13">
        <v>0</v>
      </c>
      <c r="G1140" s="1">
        <v>0</v>
      </c>
      <c r="H1140">
        <v>0.1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t="s">
        <v>328</v>
      </c>
      <c r="W1140" s="11" t="s">
        <v>329</v>
      </c>
      <c r="X1140">
        <v>16</v>
      </c>
      <c r="Y1140" t="s">
        <v>109</v>
      </c>
      <c r="Z1140" t="s">
        <v>330</v>
      </c>
      <c r="AA1140" s="1">
        <v>0</v>
      </c>
      <c r="AB1140" s="1">
        <v>0</v>
      </c>
      <c r="AC1140" t="s">
        <v>225</v>
      </c>
      <c r="AD1140" s="1">
        <v>0</v>
      </c>
      <c r="AE1140" s="1">
        <v>0</v>
      </c>
      <c r="AF1140" s="1">
        <v>0</v>
      </c>
      <c r="AG1140" s="1">
        <v>0</v>
      </c>
      <c r="AH1140">
        <v>0</v>
      </c>
      <c r="AI1140" s="1">
        <v>0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8">
        <f t="shared" si="68"/>
        <v>0</v>
      </c>
      <c r="AQ1140" s="9">
        <f t="shared" si="69"/>
        <v>0</v>
      </c>
      <c r="AR1140" s="3">
        <f t="shared" si="70"/>
        <v>0</v>
      </c>
      <c r="AS1140" s="10">
        <f t="shared" si="71"/>
        <v>0</v>
      </c>
    </row>
    <row r="1141" spans="1:45" x14ac:dyDescent="0.25">
      <c r="A1141">
        <v>1</v>
      </c>
      <c r="B1141" s="7">
        <v>43952</v>
      </c>
      <c r="C1141" s="7">
        <v>44348</v>
      </c>
      <c r="D1141">
        <v>170</v>
      </c>
      <c r="E1141" s="7">
        <v>44348</v>
      </c>
      <c r="F1141" s="13">
        <v>0</v>
      </c>
      <c r="G1141" s="1">
        <v>0</v>
      </c>
      <c r="H1141">
        <v>0.1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t="s">
        <v>328</v>
      </c>
      <c r="W1141" s="11" t="s">
        <v>329</v>
      </c>
      <c r="X1141">
        <v>16</v>
      </c>
      <c r="Y1141" t="s">
        <v>109</v>
      </c>
      <c r="Z1141" t="s">
        <v>330</v>
      </c>
      <c r="AA1141" s="1">
        <v>0</v>
      </c>
      <c r="AB1141" s="1">
        <v>0</v>
      </c>
      <c r="AC1141" t="s">
        <v>225</v>
      </c>
      <c r="AD1141" s="1">
        <v>0</v>
      </c>
      <c r="AE1141" s="1">
        <v>0</v>
      </c>
      <c r="AF1141" s="1">
        <v>0</v>
      </c>
      <c r="AG1141" s="1">
        <v>0</v>
      </c>
      <c r="AH1141">
        <v>0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8">
        <f t="shared" si="68"/>
        <v>0</v>
      </c>
      <c r="AQ1141" s="9">
        <f t="shared" si="69"/>
        <v>0</v>
      </c>
      <c r="AR1141" s="3">
        <f t="shared" si="70"/>
        <v>0</v>
      </c>
      <c r="AS1141" s="10">
        <f t="shared" si="71"/>
        <v>0</v>
      </c>
    </row>
    <row r="1142" spans="1:45" x14ac:dyDescent="0.25">
      <c r="A1142">
        <v>1</v>
      </c>
      <c r="B1142" s="7">
        <v>43952</v>
      </c>
      <c r="C1142" s="7">
        <v>44348</v>
      </c>
      <c r="D1142">
        <v>200242</v>
      </c>
      <c r="E1142" s="7">
        <v>44197</v>
      </c>
      <c r="F1142" s="13">
        <v>140101.44</v>
      </c>
      <c r="G1142" s="1">
        <v>140101.44</v>
      </c>
      <c r="H1142">
        <v>0.1</v>
      </c>
      <c r="I1142" s="1">
        <v>1167.51</v>
      </c>
      <c r="J1142" s="1">
        <v>10507.59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t="s">
        <v>331</v>
      </c>
      <c r="W1142" s="11" t="s">
        <v>329</v>
      </c>
      <c r="X1142">
        <v>16</v>
      </c>
      <c r="Y1142" t="s">
        <v>109</v>
      </c>
      <c r="Z1142" t="s">
        <v>330</v>
      </c>
      <c r="AA1142" s="1">
        <v>0</v>
      </c>
      <c r="AB1142" s="1">
        <v>0</v>
      </c>
      <c r="AC1142" t="s">
        <v>225</v>
      </c>
      <c r="AD1142" s="1">
        <v>0</v>
      </c>
      <c r="AE1142" s="1">
        <v>0</v>
      </c>
      <c r="AF1142" s="1">
        <v>0</v>
      </c>
      <c r="AG1142" s="1">
        <v>140101.44</v>
      </c>
      <c r="AH1142">
        <v>0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1167.51</v>
      </c>
      <c r="AP1142" s="8">
        <f t="shared" si="68"/>
        <v>1167.51</v>
      </c>
      <c r="AQ1142" s="9">
        <f t="shared" si="69"/>
        <v>0</v>
      </c>
      <c r="AR1142" s="3">
        <f t="shared" si="70"/>
        <v>10507.59</v>
      </c>
      <c r="AS1142" s="10">
        <f t="shared" si="71"/>
        <v>1167.51</v>
      </c>
    </row>
    <row r="1143" spans="1:45" x14ac:dyDescent="0.25">
      <c r="A1143">
        <v>1</v>
      </c>
      <c r="B1143" s="7">
        <v>43952</v>
      </c>
      <c r="C1143" s="7">
        <v>44348</v>
      </c>
      <c r="D1143">
        <v>200242</v>
      </c>
      <c r="E1143" s="7">
        <v>44228</v>
      </c>
      <c r="F1143" s="13">
        <v>140101.44</v>
      </c>
      <c r="G1143" s="1">
        <v>140101.44</v>
      </c>
      <c r="H1143">
        <v>0.1</v>
      </c>
      <c r="I1143" s="1">
        <v>1167.51</v>
      </c>
      <c r="J1143" s="1">
        <v>11675.1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t="s">
        <v>331</v>
      </c>
      <c r="W1143" s="11" t="s">
        <v>329</v>
      </c>
      <c r="X1143">
        <v>16</v>
      </c>
      <c r="Y1143" t="s">
        <v>109</v>
      </c>
      <c r="Z1143" t="s">
        <v>330</v>
      </c>
      <c r="AA1143" s="1">
        <v>0</v>
      </c>
      <c r="AB1143" s="1">
        <v>0</v>
      </c>
      <c r="AC1143" t="s">
        <v>225</v>
      </c>
      <c r="AD1143" s="1">
        <v>0</v>
      </c>
      <c r="AE1143" s="1">
        <v>0</v>
      </c>
      <c r="AF1143" s="1">
        <v>0</v>
      </c>
      <c r="AG1143" s="1">
        <v>140101.44</v>
      </c>
      <c r="AH1143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1167.51</v>
      </c>
      <c r="AP1143" s="8">
        <f t="shared" si="68"/>
        <v>1167.51</v>
      </c>
      <c r="AQ1143" s="9">
        <f t="shared" si="69"/>
        <v>0</v>
      </c>
      <c r="AR1143" s="3">
        <f t="shared" si="70"/>
        <v>11675.1</v>
      </c>
      <c r="AS1143" s="10">
        <f t="shared" si="71"/>
        <v>1167.51</v>
      </c>
    </row>
    <row r="1144" spans="1:45" x14ac:dyDescent="0.25">
      <c r="A1144">
        <v>1</v>
      </c>
      <c r="B1144" s="7">
        <v>43952</v>
      </c>
      <c r="C1144" s="7">
        <v>44348</v>
      </c>
      <c r="D1144">
        <v>200242</v>
      </c>
      <c r="E1144" s="7">
        <v>44256</v>
      </c>
      <c r="F1144" s="13">
        <v>140101.44</v>
      </c>
      <c r="G1144" s="1">
        <v>140101.44</v>
      </c>
      <c r="H1144">
        <v>0.1</v>
      </c>
      <c r="I1144" s="1">
        <v>1167.51</v>
      </c>
      <c r="J1144" s="1">
        <v>12842.61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t="s">
        <v>331</v>
      </c>
      <c r="W1144" s="11" t="s">
        <v>329</v>
      </c>
      <c r="X1144">
        <v>16</v>
      </c>
      <c r="Y1144" t="s">
        <v>109</v>
      </c>
      <c r="Z1144" t="s">
        <v>330</v>
      </c>
      <c r="AA1144" s="1">
        <v>0</v>
      </c>
      <c r="AB1144" s="1">
        <v>0</v>
      </c>
      <c r="AC1144" t="s">
        <v>225</v>
      </c>
      <c r="AD1144" s="1">
        <v>0</v>
      </c>
      <c r="AE1144" s="1">
        <v>0</v>
      </c>
      <c r="AF1144" s="1">
        <v>0</v>
      </c>
      <c r="AG1144" s="1">
        <v>140101.44</v>
      </c>
      <c r="AH1144">
        <v>0</v>
      </c>
      <c r="AI1144" s="1">
        <v>0</v>
      </c>
      <c r="AJ1144" s="1"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1167.51</v>
      </c>
      <c r="AP1144" s="8">
        <f t="shared" si="68"/>
        <v>1167.51</v>
      </c>
      <c r="AQ1144" s="9">
        <f t="shared" si="69"/>
        <v>0</v>
      </c>
      <c r="AR1144" s="3">
        <f t="shared" si="70"/>
        <v>12842.61</v>
      </c>
      <c r="AS1144" s="10">
        <f t="shared" si="71"/>
        <v>1167.51</v>
      </c>
    </row>
    <row r="1145" spans="1:45" x14ac:dyDescent="0.25">
      <c r="A1145">
        <v>1</v>
      </c>
      <c r="B1145" s="7">
        <v>43952</v>
      </c>
      <c r="C1145" s="7">
        <v>44348</v>
      </c>
      <c r="D1145">
        <v>200242</v>
      </c>
      <c r="E1145" s="7">
        <v>44287</v>
      </c>
      <c r="F1145" s="13">
        <v>143043.96</v>
      </c>
      <c r="G1145" s="1">
        <v>143043.96</v>
      </c>
      <c r="H1145">
        <v>0.1</v>
      </c>
      <c r="I1145" s="1">
        <v>1192.03</v>
      </c>
      <c r="J1145" s="1">
        <v>14034.64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t="s">
        <v>331</v>
      </c>
      <c r="W1145" s="11" t="s">
        <v>329</v>
      </c>
      <c r="X1145">
        <v>16</v>
      </c>
      <c r="Y1145" t="s">
        <v>109</v>
      </c>
      <c r="Z1145" t="s">
        <v>330</v>
      </c>
      <c r="AA1145" s="1">
        <v>0</v>
      </c>
      <c r="AB1145" s="1">
        <v>0</v>
      </c>
      <c r="AC1145" t="s">
        <v>225</v>
      </c>
      <c r="AD1145" s="1">
        <v>0</v>
      </c>
      <c r="AE1145" s="1">
        <v>0</v>
      </c>
      <c r="AF1145" s="1">
        <v>0</v>
      </c>
      <c r="AG1145" s="1">
        <v>143043.96</v>
      </c>
      <c r="AH1145">
        <v>0</v>
      </c>
      <c r="AI1145" s="1">
        <v>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1192.03</v>
      </c>
      <c r="AP1145" s="8">
        <f t="shared" si="68"/>
        <v>1192.03</v>
      </c>
      <c r="AQ1145" s="9">
        <f t="shared" si="69"/>
        <v>0</v>
      </c>
      <c r="AR1145" s="3">
        <f t="shared" si="70"/>
        <v>14034.64</v>
      </c>
      <c r="AS1145" s="10">
        <f t="shared" si="71"/>
        <v>1192.03</v>
      </c>
    </row>
    <row r="1146" spans="1:45" x14ac:dyDescent="0.25">
      <c r="A1146">
        <v>1</v>
      </c>
      <c r="B1146" s="7">
        <v>43952</v>
      </c>
      <c r="C1146" s="7">
        <v>44348</v>
      </c>
      <c r="D1146">
        <v>200242</v>
      </c>
      <c r="E1146" s="7">
        <v>44317</v>
      </c>
      <c r="F1146" s="13">
        <v>143043.96</v>
      </c>
      <c r="G1146" s="1">
        <v>143043.96</v>
      </c>
      <c r="H1146">
        <v>0.1</v>
      </c>
      <c r="I1146" s="1">
        <v>1192.03</v>
      </c>
      <c r="J1146" s="1">
        <v>15226.67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t="s">
        <v>331</v>
      </c>
      <c r="W1146" s="11" t="s">
        <v>329</v>
      </c>
      <c r="X1146">
        <v>16</v>
      </c>
      <c r="Y1146" t="s">
        <v>109</v>
      </c>
      <c r="Z1146" t="s">
        <v>330</v>
      </c>
      <c r="AA1146" s="1">
        <v>0</v>
      </c>
      <c r="AB1146" s="1">
        <v>0</v>
      </c>
      <c r="AC1146" t="s">
        <v>225</v>
      </c>
      <c r="AD1146" s="1">
        <v>0</v>
      </c>
      <c r="AE1146" s="1">
        <v>0</v>
      </c>
      <c r="AF1146" s="1">
        <v>0</v>
      </c>
      <c r="AG1146" s="1">
        <v>143043.96</v>
      </c>
      <c r="AH1146">
        <v>0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1192.03</v>
      </c>
      <c r="AP1146" s="8">
        <f t="shared" si="68"/>
        <v>1192.03</v>
      </c>
      <c r="AQ1146" s="9">
        <f t="shared" si="69"/>
        <v>0</v>
      </c>
      <c r="AR1146" s="3">
        <f t="shared" si="70"/>
        <v>15226.67</v>
      </c>
      <c r="AS1146" s="10">
        <f t="shared" si="71"/>
        <v>1192.03</v>
      </c>
    </row>
    <row r="1147" spans="1:45" x14ac:dyDescent="0.25">
      <c r="A1147">
        <v>1</v>
      </c>
      <c r="B1147" s="7">
        <v>43952</v>
      </c>
      <c r="C1147" s="7">
        <v>44348</v>
      </c>
      <c r="D1147">
        <v>200242</v>
      </c>
      <c r="E1147" s="7">
        <v>44348</v>
      </c>
      <c r="F1147" s="13">
        <v>143043.96</v>
      </c>
      <c r="G1147" s="1">
        <v>143043.96</v>
      </c>
      <c r="H1147">
        <v>0.1</v>
      </c>
      <c r="I1147" s="1">
        <v>1192.03</v>
      </c>
      <c r="J1147" s="1">
        <v>1192.03</v>
      </c>
      <c r="K1147" s="1">
        <v>1192.03</v>
      </c>
      <c r="L1147" s="1">
        <v>0</v>
      </c>
      <c r="M1147" s="1">
        <v>-1192.03</v>
      </c>
      <c r="N1147" s="1">
        <v>0</v>
      </c>
      <c r="O1147" s="1">
        <v>0</v>
      </c>
      <c r="P1147" s="1">
        <v>0</v>
      </c>
      <c r="Q1147" s="1">
        <v>0</v>
      </c>
      <c r="R1147" s="1">
        <v>-15226.67</v>
      </c>
      <c r="S1147" s="1">
        <v>0</v>
      </c>
      <c r="T1147" s="1">
        <v>0</v>
      </c>
      <c r="U1147" s="1">
        <v>0</v>
      </c>
      <c r="V1147" t="s">
        <v>331</v>
      </c>
      <c r="W1147" s="11" t="s">
        <v>329</v>
      </c>
      <c r="X1147">
        <v>16</v>
      </c>
      <c r="Y1147" t="s">
        <v>109</v>
      </c>
      <c r="Z1147" t="s">
        <v>330</v>
      </c>
      <c r="AA1147" s="1">
        <v>0</v>
      </c>
      <c r="AB1147" s="1">
        <v>0</v>
      </c>
      <c r="AC1147" t="s">
        <v>225</v>
      </c>
      <c r="AD1147" s="1">
        <v>0</v>
      </c>
      <c r="AE1147" s="1">
        <v>0</v>
      </c>
      <c r="AF1147" s="1">
        <v>0</v>
      </c>
      <c r="AG1147" s="1">
        <v>143043.96</v>
      </c>
      <c r="AH1147">
        <v>0</v>
      </c>
      <c r="AI1147" s="1">
        <v>0</v>
      </c>
      <c r="AJ1147" s="1">
        <v>0</v>
      </c>
      <c r="AK1147" s="1">
        <v>0</v>
      </c>
      <c r="AL1147" s="1">
        <v>0</v>
      </c>
      <c r="AM1147" s="1">
        <v>0</v>
      </c>
      <c r="AN1147" s="1">
        <v>0</v>
      </c>
      <c r="AO1147" s="1">
        <v>1192.03</v>
      </c>
      <c r="AP1147" s="8">
        <f t="shared" si="68"/>
        <v>1192.03</v>
      </c>
      <c r="AQ1147" s="9">
        <f t="shared" si="69"/>
        <v>0</v>
      </c>
      <c r="AR1147" s="3">
        <f t="shared" si="70"/>
        <v>1192.03</v>
      </c>
      <c r="AS1147" s="10">
        <f t="shared" si="71"/>
        <v>1192.03</v>
      </c>
    </row>
    <row r="1148" spans="1:45" x14ac:dyDescent="0.25">
      <c r="A1148">
        <v>1</v>
      </c>
      <c r="B1148" s="7">
        <v>43952</v>
      </c>
      <c r="C1148" s="7">
        <v>44348</v>
      </c>
      <c r="D1148">
        <v>200288</v>
      </c>
      <c r="E1148" s="7">
        <v>44197</v>
      </c>
      <c r="F1148" s="13">
        <v>0</v>
      </c>
      <c r="G1148" s="1">
        <v>0</v>
      </c>
      <c r="H1148">
        <v>0.1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t="s">
        <v>332</v>
      </c>
      <c r="W1148" s="11" t="s">
        <v>329</v>
      </c>
      <c r="X1148">
        <v>16</v>
      </c>
      <c r="Y1148" t="s">
        <v>109</v>
      </c>
      <c r="Z1148" t="s">
        <v>330</v>
      </c>
      <c r="AA1148" s="1">
        <v>0</v>
      </c>
      <c r="AB1148" s="1">
        <v>0</v>
      </c>
      <c r="AC1148" t="s">
        <v>225</v>
      </c>
      <c r="AD1148" s="1">
        <v>0</v>
      </c>
      <c r="AE1148" s="1">
        <v>0</v>
      </c>
      <c r="AF1148" s="1">
        <v>0</v>
      </c>
      <c r="AG1148" s="1">
        <v>0</v>
      </c>
      <c r="AH1148">
        <v>0</v>
      </c>
      <c r="AI1148" s="1">
        <v>0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8">
        <f t="shared" si="68"/>
        <v>0</v>
      </c>
      <c r="AQ1148" s="9">
        <f t="shared" si="69"/>
        <v>0</v>
      </c>
      <c r="AR1148" s="3">
        <f t="shared" si="70"/>
        <v>0</v>
      </c>
      <c r="AS1148" s="10">
        <f t="shared" si="71"/>
        <v>0</v>
      </c>
    </row>
    <row r="1149" spans="1:45" x14ac:dyDescent="0.25">
      <c r="A1149">
        <v>1</v>
      </c>
      <c r="B1149" s="7">
        <v>43952</v>
      </c>
      <c r="C1149" s="7">
        <v>44348</v>
      </c>
      <c r="D1149">
        <v>200288</v>
      </c>
      <c r="E1149" s="7">
        <v>44228</v>
      </c>
      <c r="F1149" s="13">
        <v>0</v>
      </c>
      <c r="G1149" s="1">
        <v>0</v>
      </c>
      <c r="H1149">
        <v>0.1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t="s">
        <v>332</v>
      </c>
      <c r="W1149" s="11" t="s">
        <v>329</v>
      </c>
      <c r="X1149">
        <v>16</v>
      </c>
      <c r="Y1149" t="s">
        <v>109</v>
      </c>
      <c r="Z1149" t="s">
        <v>330</v>
      </c>
      <c r="AA1149" s="1">
        <v>0</v>
      </c>
      <c r="AB1149" s="1">
        <v>0</v>
      </c>
      <c r="AC1149" t="s">
        <v>225</v>
      </c>
      <c r="AD1149" s="1">
        <v>0</v>
      </c>
      <c r="AE1149" s="1">
        <v>0</v>
      </c>
      <c r="AF1149" s="1">
        <v>0</v>
      </c>
      <c r="AG1149" s="1">
        <v>0</v>
      </c>
      <c r="AH1149">
        <v>0</v>
      </c>
      <c r="AI1149" s="1">
        <v>0</v>
      </c>
      <c r="AJ1149" s="1">
        <v>0</v>
      </c>
      <c r="AK1149" s="1">
        <v>0</v>
      </c>
      <c r="AL1149" s="1">
        <v>0</v>
      </c>
      <c r="AM1149" s="1">
        <v>0</v>
      </c>
      <c r="AN1149" s="1">
        <v>0</v>
      </c>
      <c r="AO1149" s="1">
        <v>0</v>
      </c>
      <c r="AP1149" s="8">
        <f t="shared" si="68"/>
        <v>0</v>
      </c>
      <c r="AQ1149" s="9">
        <f t="shared" si="69"/>
        <v>0</v>
      </c>
      <c r="AR1149" s="3">
        <f t="shared" si="70"/>
        <v>0</v>
      </c>
      <c r="AS1149" s="10">
        <f t="shared" si="71"/>
        <v>0</v>
      </c>
    </row>
    <row r="1150" spans="1:45" x14ac:dyDescent="0.25">
      <c r="A1150">
        <v>1</v>
      </c>
      <c r="B1150" s="7">
        <v>43952</v>
      </c>
      <c r="C1150" s="7">
        <v>44348</v>
      </c>
      <c r="D1150">
        <v>200288</v>
      </c>
      <c r="E1150" s="7">
        <v>44256</v>
      </c>
      <c r="F1150" s="13">
        <v>0</v>
      </c>
      <c r="G1150" s="1">
        <v>0</v>
      </c>
      <c r="H1150">
        <v>0.1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t="s">
        <v>332</v>
      </c>
      <c r="W1150" s="11" t="s">
        <v>329</v>
      </c>
      <c r="X1150">
        <v>16</v>
      </c>
      <c r="Y1150" t="s">
        <v>109</v>
      </c>
      <c r="Z1150" t="s">
        <v>330</v>
      </c>
      <c r="AA1150" s="1">
        <v>0</v>
      </c>
      <c r="AB1150" s="1">
        <v>0</v>
      </c>
      <c r="AC1150" t="s">
        <v>225</v>
      </c>
      <c r="AD1150" s="1">
        <v>0</v>
      </c>
      <c r="AE1150" s="1">
        <v>0</v>
      </c>
      <c r="AF1150" s="1">
        <v>0</v>
      </c>
      <c r="AG1150" s="1">
        <v>0</v>
      </c>
      <c r="AH1150">
        <v>0</v>
      </c>
      <c r="AI1150" s="1">
        <v>0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8">
        <f t="shared" si="68"/>
        <v>0</v>
      </c>
      <c r="AQ1150" s="9">
        <f t="shared" si="69"/>
        <v>0</v>
      </c>
      <c r="AR1150" s="3">
        <f t="shared" si="70"/>
        <v>0</v>
      </c>
      <c r="AS1150" s="10">
        <f t="shared" si="71"/>
        <v>0</v>
      </c>
    </row>
    <row r="1151" spans="1:45" x14ac:dyDescent="0.25">
      <c r="A1151">
        <v>1</v>
      </c>
      <c r="B1151" s="7">
        <v>43952</v>
      </c>
      <c r="C1151" s="7">
        <v>44348</v>
      </c>
      <c r="D1151">
        <v>200288</v>
      </c>
      <c r="E1151" s="7">
        <v>44287</v>
      </c>
      <c r="F1151" s="13">
        <v>0</v>
      </c>
      <c r="G1151" s="1">
        <v>0</v>
      </c>
      <c r="H1151">
        <v>0.1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t="s">
        <v>332</v>
      </c>
      <c r="W1151" s="11" t="s">
        <v>329</v>
      </c>
      <c r="X1151">
        <v>16</v>
      </c>
      <c r="Y1151" t="s">
        <v>109</v>
      </c>
      <c r="Z1151" t="s">
        <v>330</v>
      </c>
      <c r="AA1151" s="1">
        <v>0</v>
      </c>
      <c r="AB1151" s="1">
        <v>0</v>
      </c>
      <c r="AC1151" t="s">
        <v>225</v>
      </c>
      <c r="AD1151" s="1">
        <v>0</v>
      </c>
      <c r="AE1151" s="1">
        <v>0</v>
      </c>
      <c r="AF1151" s="1">
        <v>0</v>
      </c>
      <c r="AG1151" s="1">
        <v>0</v>
      </c>
      <c r="AH1151">
        <v>0</v>
      </c>
      <c r="AI1151" s="1">
        <v>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8">
        <f t="shared" si="68"/>
        <v>0</v>
      </c>
      <c r="AQ1151" s="9">
        <f t="shared" si="69"/>
        <v>0</v>
      </c>
      <c r="AR1151" s="3">
        <f t="shared" si="70"/>
        <v>0</v>
      </c>
      <c r="AS1151" s="10">
        <f t="shared" si="71"/>
        <v>0</v>
      </c>
    </row>
    <row r="1152" spans="1:45" x14ac:dyDescent="0.25">
      <c r="A1152">
        <v>1</v>
      </c>
      <c r="B1152" s="7">
        <v>43952</v>
      </c>
      <c r="C1152" s="7">
        <v>44348</v>
      </c>
      <c r="D1152">
        <v>200288</v>
      </c>
      <c r="E1152" s="7">
        <v>44317</v>
      </c>
      <c r="F1152" s="13">
        <v>0</v>
      </c>
      <c r="G1152" s="1">
        <v>0</v>
      </c>
      <c r="H1152">
        <v>0.1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t="s">
        <v>332</v>
      </c>
      <c r="W1152" s="11" t="s">
        <v>329</v>
      </c>
      <c r="X1152">
        <v>16</v>
      </c>
      <c r="Y1152" t="s">
        <v>109</v>
      </c>
      <c r="Z1152" t="s">
        <v>330</v>
      </c>
      <c r="AA1152" s="1">
        <v>0</v>
      </c>
      <c r="AB1152" s="1">
        <v>0</v>
      </c>
      <c r="AC1152" t="s">
        <v>225</v>
      </c>
      <c r="AD1152" s="1">
        <v>0</v>
      </c>
      <c r="AE1152" s="1">
        <v>0</v>
      </c>
      <c r="AF1152" s="1">
        <v>0</v>
      </c>
      <c r="AG1152" s="1">
        <v>0</v>
      </c>
      <c r="AH1152">
        <v>0</v>
      </c>
      <c r="AI1152" s="1">
        <v>0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8">
        <f t="shared" si="68"/>
        <v>0</v>
      </c>
      <c r="AQ1152" s="9">
        <f t="shared" si="69"/>
        <v>0</v>
      </c>
      <c r="AR1152" s="3">
        <f t="shared" si="70"/>
        <v>0</v>
      </c>
      <c r="AS1152" s="10">
        <f t="shared" si="71"/>
        <v>0</v>
      </c>
    </row>
    <row r="1153" spans="1:45" x14ac:dyDescent="0.25">
      <c r="A1153">
        <v>1</v>
      </c>
      <c r="B1153" s="7">
        <v>43952</v>
      </c>
      <c r="C1153" s="7">
        <v>44348</v>
      </c>
      <c r="D1153">
        <v>200288</v>
      </c>
      <c r="E1153" s="7">
        <v>44348</v>
      </c>
      <c r="F1153" s="13">
        <v>0</v>
      </c>
      <c r="G1153" s="1">
        <v>0</v>
      </c>
      <c r="H1153">
        <v>0.1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t="s">
        <v>332</v>
      </c>
      <c r="W1153" s="11" t="s">
        <v>329</v>
      </c>
      <c r="X1153">
        <v>16</v>
      </c>
      <c r="Y1153" t="s">
        <v>109</v>
      </c>
      <c r="Z1153" t="s">
        <v>330</v>
      </c>
      <c r="AA1153" s="1">
        <v>0</v>
      </c>
      <c r="AB1153" s="1">
        <v>0</v>
      </c>
      <c r="AC1153" t="s">
        <v>225</v>
      </c>
      <c r="AD1153" s="1">
        <v>0</v>
      </c>
      <c r="AE1153" s="1">
        <v>0</v>
      </c>
      <c r="AF1153" s="1">
        <v>0</v>
      </c>
      <c r="AG1153" s="1">
        <v>0</v>
      </c>
      <c r="AH1153">
        <v>0</v>
      </c>
      <c r="AI1153" s="1">
        <v>0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8">
        <f t="shared" si="68"/>
        <v>0</v>
      </c>
      <c r="AQ1153" s="9">
        <f t="shared" si="69"/>
        <v>0</v>
      </c>
      <c r="AR1153" s="3">
        <f t="shared" si="70"/>
        <v>0</v>
      </c>
      <c r="AS1153" s="10">
        <f t="shared" si="71"/>
        <v>0</v>
      </c>
    </row>
    <row r="1154" spans="1:45" x14ac:dyDescent="0.25">
      <c r="A1154">
        <v>1</v>
      </c>
      <c r="B1154" s="7">
        <v>43952</v>
      </c>
      <c r="C1154" s="7">
        <v>44348</v>
      </c>
      <c r="D1154">
        <v>200334</v>
      </c>
      <c r="E1154" s="7">
        <v>44197</v>
      </c>
      <c r="F1154" s="13">
        <v>0</v>
      </c>
      <c r="G1154" s="1">
        <v>0</v>
      </c>
      <c r="H1154">
        <v>0.1</v>
      </c>
      <c r="I1154" s="1">
        <v>0</v>
      </c>
      <c r="J1154" s="1">
        <v>39949.24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t="s">
        <v>333</v>
      </c>
      <c r="W1154" s="11" t="s">
        <v>329</v>
      </c>
      <c r="X1154">
        <v>16</v>
      </c>
      <c r="Y1154" t="s">
        <v>109</v>
      </c>
      <c r="Z1154" t="s">
        <v>330</v>
      </c>
      <c r="AA1154" s="1">
        <v>0</v>
      </c>
      <c r="AB1154" s="1">
        <v>0</v>
      </c>
      <c r="AC1154" t="s">
        <v>225</v>
      </c>
      <c r="AD1154" s="1">
        <v>0</v>
      </c>
      <c r="AE1154" s="1">
        <v>0</v>
      </c>
      <c r="AF1154" s="1">
        <v>0</v>
      </c>
      <c r="AG1154" s="1">
        <v>0</v>
      </c>
      <c r="AH1154">
        <v>0</v>
      </c>
      <c r="AI1154" s="1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8">
        <f t="shared" ref="AP1154:AP1217" si="72">I1154+K1154+M1154+T1154</f>
        <v>0</v>
      </c>
      <c r="AQ1154" s="9">
        <f t="shared" ref="AQ1154:AQ1217" si="73">AD1154+AL1154</f>
        <v>0</v>
      </c>
      <c r="AR1154" s="3">
        <f t="shared" ref="AR1154:AR1217" si="74">AE1154+J1154</f>
        <v>39949.24</v>
      </c>
      <c r="AS1154" s="10">
        <f t="shared" ref="AS1154:AS1217" si="75">I1154+K1154+M1154+T1154+AD1154+AL1154</f>
        <v>0</v>
      </c>
    </row>
    <row r="1155" spans="1:45" x14ac:dyDescent="0.25">
      <c r="A1155">
        <v>1</v>
      </c>
      <c r="B1155" s="7">
        <v>43952</v>
      </c>
      <c r="C1155" s="7">
        <v>44348</v>
      </c>
      <c r="D1155">
        <v>200334</v>
      </c>
      <c r="E1155" s="7">
        <v>44228</v>
      </c>
      <c r="F1155" s="13">
        <v>0</v>
      </c>
      <c r="G1155" s="1">
        <v>0</v>
      </c>
      <c r="H1155">
        <v>0.1</v>
      </c>
      <c r="I1155" s="1">
        <v>0</v>
      </c>
      <c r="J1155" s="1">
        <v>39949.24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t="s">
        <v>333</v>
      </c>
      <c r="W1155" s="11" t="s">
        <v>329</v>
      </c>
      <c r="X1155">
        <v>16</v>
      </c>
      <c r="Y1155" t="s">
        <v>109</v>
      </c>
      <c r="Z1155" t="s">
        <v>330</v>
      </c>
      <c r="AA1155" s="1">
        <v>0</v>
      </c>
      <c r="AB1155" s="1">
        <v>0</v>
      </c>
      <c r="AC1155" t="s">
        <v>225</v>
      </c>
      <c r="AD1155" s="1">
        <v>0</v>
      </c>
      <c r="AE1155" s="1">
        <v>0</v>
      </c>
      <c r="AF1155" s="1">
        <v>0</v>
      </c>
      <c r="AG1155" s="1">
        <v>0</v>
      </c>
      <c r="AH1155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8">
        <f t="shared" si="72"/>
        <v>0</v>
      </c>
      <c r="AQ1155" s="9">
        <f t="shared" si="73"/>
        <v>0</v>
      </c>
      <c r="AR1155" s="3">
        <f t="shared" si="74"/>
        <v>39949.24</v>
      </c>
      <c r="AS1155" s="10">
        <f t="shared" si="75"/>
        <v>0</v>
      </c>
    </row>
    <row r="1156" spans="1:45" x14ac:dyDescent="0.25">
      <c r="A1156">
        <v>1</v>
      </c>
      <c r="B1156" s="7">
        <v>43952</v>
      </c>
      <c r="C1156" s="7">
        <v>44348</v>
      </c>
      <c r="D1156">
        <v>200334</v>
      </c>
      <c r="E1156" s="7">
        <v>44256</v>
      </c>
      <c r="F1156" s="13">
        <v>0</v>
      </c>
      <c r="G1156" s="1">
        <v>0</v>
      </c>
      <c r="H1156">
        <v>0.1</v>
      </c>
      <c r="I1156" s="1">
        <v>0</v>
      </c>
      <c r="J1156" s="1">
        <v>39949.24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t="s">
        <v>333</v>
      </c>
      <c r="W1156" s="11" t="s">
        <v>329</v>
      </c>
      <c r="X1156">
        <v>16</v>
      </c>
      <c r="Y1156" t="s">
        <v>109</v>
      </c>
      <c r="Z1156" t="s">
        <v>330</v>
      </c>
      <c r="AA1156" s="1">
        <v>0</v>
      </c>
      <c r="AB1156" s="1">
        <v>0</v>
      </c>
      <c r="AC1156" t="s">
        <v>225</v>
      </c>
      <c r="AD1156" s="1">
        <v>0</v>
      </c>
      <c r="AE1156" s="1">
        <v>0</v>
      </c>
      <c r="AF1156" s="1">
        <v>0</v>
      </c>
      <c r="AG1156" s="1">
        <v>0</v>
      </c>
      <c r="AH1156">
        <v>0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8">
        <f t="shared" si="72"/>
        <v>0</v>
      </c>
      <c r="AQ1156" s="9">
        <f t="shared" si="73"/>
        <v>0</v>
      </c>
      <c r="AR1156" s="3">
        <f t="shared" si="74"/>
        <v>39949.24</v>
      </c>
      <c r="AS1156" s="10">
        <f t="shared" si="75"/>
        <v>0</v>
      </c>
    </row>
    <row r="1157" spans="1:45" x14ac:dyDescent="0.25">
      <c r="A1157">
        <v>1</v>
      </c>
      <c r="B1157" s="7">
        <v>43952</v>
      </c>
      <c r="C1157" s="7">
        <v>44348</v>
      </c>
      <c r="D1157">
        <v>200334</v>
      </c>
      <c r="E1157" s="7">
        <v>44287</v>
      </c>
      <c r="F1157" s="13">
        <v>0</v>
      </c>
      <c r="G1157" s="1">
        <v>0</v>
      </c>
      <c r="H1157">
        <v>0.1</v>
      </c>
      <c r="I1157" s="1">
        <v>0</v>
      </c>
      <c r="J1157" s="1">
        <v>39949.24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t="s">
        <v>333</v>
      </c>
      <c r="W1157" s="11" t="s">
        <v>329</v>
      </c>
      <c r="X1157">
        <v>16</v>
      </c>
      <c r="Y1157" t="s">
        <v>109</v>
      </c>
      <c r="Z1157" t="s">
        <v>330</v>
      </c>
      <c r="AA1157" s="1">
        <v>0</v>
      </c>
      <c r="AB1157" s="1">
        <v>0</v>
      </c>
      <c r="AC1157" t="s">
        <v>225</v>
      </c>
      <c r="AD1157" s="1">
        <v>0</v>
      </c>
      <c r="AE1157" s="1">
        <v>0</v>
      </c>
      <c r="AF1157" s="1">
        <v>0</v>
      </c>
      <c r="AG1157" s="1">
        <v>0</v>
      </c>
      <c r="AH1157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8">
        <f t="shared" si="72"/>
        <v>0</v>
      </c>
      <c r="AQ1157" s="9">
        <f t="shared" si="73"/>
        <v>0</v>
      </c>
      <c r="AR1157" s="3">
        <f t="shared" si="74"/>
        <v>39949.24</v>
      </c>
      <c r="AS1157" s="10">
        <f t="shared" si="75"/>
        <v>0</v>
      </c>
    </row>
    <row r="1158" spans="1:45" x14ac:dyDescent="0.25">
      <c r="A1158">
        <v>1</v>
      </c>
      <c r="B1158" s="7">
        <v>43952</v>
      </c>
      <c r="C1158" s="7">
        <v>44348</v>
      </c>
      <c r="D1158">
        <v>200334</v>
      </c>
      <c r="E1158" s="7">
        <v>44317</v>
      </c>
      <c r="F1158" s="13">
        <v>0</v>
      </c>
      <c r="G1158" s="1">
        <v>0</v>
      </c>
      <c r="H1158">
        <v>0.1</v>
      </c>
      <c r="I1158" s="1">
        <v>0</v>
      </c>
      <c r="J1158" s="1">
        <v>39949.24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t="s">
        <v>333</v>
      </c>
      <c r="W1158" s="11" t="s">
        <v>329</v>
      </c>
      <c r="X1158">
        <v>16</v>
      </c>
      <c r="Y1158" t="s">
        <v>109</v>
      </c>
      <c r="Z1158" t="s">
        <v>330</v>
      </c>
      <c r="AA1158" s="1">
        <v>0</v>
      </c>
      <c r="AB1158" s="1">
        <v>0</v>
      </c>
      <c r="AC1158" t="s">
        <v>225</v>
      </c>
      <c r="AD1158" s="1">
        <v>0</v>
      </c>
      <c r="AE1158" s="1">
        <v>0</v>
      </c>
      <c r="AF1158" s="1">
        <v>0</v>
      </c>
      <c r="AG1158" s="1">
        <v>0</v>
      </c>
      <c r="AH1158">
        <v>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8">
        <f t="shared" si="72"/>
        <v>0</v>
      </c>
      <c r="AQ1158" s="9">
        <f t="shared" si="73"/>
        <v>0</v>
      </c>
      <c r="AR1158" s="3">
        <f t="shared" si="74"/>
        <v>39949.24</v>
      </c>
      <c r="AS1158" s="10">
        <f t="shared" si="75"/>
        <v>0</v>
      </c>
    </row>
    <row r="1159" spans="1:45" x14ac:dyDescent="0.25">
      <c r="A1159">
        <v>1</v>
      </c>
      <c r="B1159" s="7">
        <v>43952</v>
      </c>
      <c r="C1159" s="7">
        <v>44348</v>
      </c>
      <c r="D1159">
        <v>200334</v>
      </c>
      <c r="E1159" s="7">
        <v>44348</v>
      </c>
      <c r="F1159" s="13">
        <v>0</v>
      </c>
      <c r="G1159" s="1">
        <v>0</v>
      </c>
      <c r="H1159">
        <v>0.1</v>
      </c>
      <c r="I1159" s="1">
        <v>0</v>
      </c>
      <c r="J1159" s="1">
        <v>55175.91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15226.67</v>
      </c>
      <c r="T1159" s="1">
        <v>0</v>
      </c>
      <c r="U1159" s="1">
        <v>0</v>
      </c>
      <c r="V1159" t="s">
        <v>333</v>
      </c>
      <c r="W1159" s="11" t="s">
        <v>329</v>
      </c>
      <c r="X1159">
        <v>16</v>
      </c>
      <c r="Y1159" t="s">
        <v>109</v>
      </c>
      <c r="Z1159" t="s">
        <v>330</v>
      </c>
      <c r="AA1159" s="1">
        <v>0</v>
      </c>
      <c r="AB1159" s="1">
        <v>0</v>
      </c>
      <c r="AC1159" t="s">
        <v>225</v>
      </c>
      <c r="AD1159" s="1">
        <v>0</v>
      </c>
      <c r="AE1159" s="1">
        <v>0</v>
      </c>
      <c r="AF1159" s="1">
        <v>0</v>
      </c>
      <c r="AG1159" s="1">
        <v>0</v>
      </c>
      <c r="AH1159">
        <v>0</v>
      </c>
      <c r="AI1159" s="1">
        <v>0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8">
        <f t="shared" si="72"/>
        <v>0</v>
      </c>
      <c r="AQ1159" s="9">
        <f t="shared" si="73"/>
        <v>0</v>
      </c>
      <c r="AR1159" s="3">
        <f t="shared" si="74"/>
        <v>55175.91</v>
      </c>
      <c r="AS1159" s="10">
        <f t="shared" si="75"/>
        <v>0</v>
      </c>
    </row>
    <row r="1160" spans="1:45" x14ac:dyDescent="0.25">
      <c r="A1160">
        <v>1</v>
      </c>
      <c r="B1160" s="7">
        <v>43952</v>
      </c>
      <c r="C1160" s="7">
        <v>44348</v>
      </c>
      <c r="D1160">
        <v>171</v>
      </c>
      <c r="E1160" s="7">
        <v>44197</v>
      </c>
      <c r="F1160" s="13">
        <v>0</v>
      </c>
      <c r="G1160" s="1">
        <v>0</v>
      </c>
      <c r="H1160">
        <v>0.1</v>
      </c>
      <c r="I1160" s="1">
        <v>0</v>
      </c>
      <c r="J1160" s="1">
        <v>3521.65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704.33</v>
      </c>
      <c r="U1160" s="1">
        <v>0</v>
      </c>
      <c r="V1160" t="s">
        <v>334</v>
      </c>
      <c r="W1160" s="11" t="s">
        <v>122</v>
      </c>
      <c r="X1160">
        <v>16</v>
      </c>
      <c r="Y1160" t="s">
        <v>109</v>
      </c>
      <c r="Z1160" t="s">
        <v>123</v>
      </c>
      <c r="AA1160" s="1">
        <v>0</v>
      </c>
      <c r="AB1160" s="1">
        <v>0</v>
      </c>
      <c r="AC1160" t="s">
        <v>225</v>
      </c>
      <c r="AD1160" s="1">
        <v>0</v>
      </c>
      <c r="AE1160" s="1">
        <v>0</v>
      </c>
      <c r="AF1160" s="1">
        <v>0</v>
      </c>
      <c r="AG1160" s="1">
        <v>0</v>
      </c>
      <c r="AH1160">
        <v>0</v>
      </c>
      <c r="AI1160" s="1">
        <v>0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8">
        <f t="shared" si="72"/>
        <v>704.33</v>
      </c>
      <c r="AQ1160" s="9">
        <f t="shared" si="73"/>
        <v>0</v>
      </c>
      <c r="AR1160" s="3">
        <f t="shared" si="74"/>
        <v>3521.65</v>
      </c>
      <c r="AS1160" s="10">
        <f t="shared" si="75"/>
        <v>704.33</v>
      </c>
    </row>
    <row r="1161" spans="1:45" x14ac:dyDescent="0.25">
      <c r="A1161">
        <v>1</v>
      </c>
      <c r="B1161" s="7">
        <v>43952</v>
      </c>
      <c r="C1161" s="7">
        <v>44348</v>
      </c>
      <c r="D1161">
        <v>171</v>
      </c>
      <c r="E1161" s="7">
        <v>44228</v>
      </c>
      <c r="F1161" s="13">
        <v>0</v>
      </c>
      <c r="G1161" s="1">
        <v>0</v>
      </c>
      <c r="H1161">
        <v>0.1</v>
      </c>
      <c r="I1161" s="1">
        <v>0</v>
      </c>
      <c r="J1161" s="1">
        <v>4225.9799999999996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704.33</v>
      </c>
      <c r="U1161" s="1">
        <v>0</v>
      </c>
      <c r="V1161" t="s">
        <v>334</v>
      </c>
      <c r="W1161" s="11" t="s">
        <v>122</v>
      </c>
      <c r="X1161">
        <v>16</v>
      </c>
      <c r="Y1161" t="s">
        <v>109</v>
      </c>
      <c r="Z1161" t="s">
        <v>123</v>
      </c>
      <c r="AA1161" s="1">
        <v>0</v>
      </c>
      <c r="AB1161" s="1">
        <v>0</v>
      </c>
      <c r="AC1161" t="s">
        <v>225</v>
      </c>
      <c r="AD1161" s="1">
        <v>0</v>
      </c>
      <c r="AE1161" s="1">
        <v>0</v>
      </c>
      <c r="AF1161" s="1">
        <v>0</v>
      </c>
      <c r="AG1161" s="1">
        <v>0</v>
      </c>
      <c r="AH1161">
        <v>0</v>
      </c>
      <c r="AI1161" s="1">
        <v>0</v>
      </c>
      <c r="AJ1161" s="1">
        <v>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8">
        <f t="shared" si="72"/>
        <v>704.33</v>
      </c>
      <c r="AQ1161" s="9">
        <f t="shared" si="73"/>
        <v>0</v>
      </c>
      <c r="AR1161" s="3">
        <f t="shared" si="74"/>
        <v>4225.9799999999996</v>
      </c>
      <c r="AS1161" s="10">
        <f t="shared" si="75"/>
        <v>704.33</v>
      </c>
    </row>
    <row r="1162" spans="1:45" x14ac:dyDescent="0.25">
      <c r="A1162">
        <v>1</v>
      </c>
      <c r="B1162" s="7">
        <v>43952</v>
      </c>
      <c r="C1162" s="7">
        <v>44348</v>
      </c>
      <c r="D1162">
        <v>171</v>
      </c>
      <c r="E1162" s="7">
        <v>44256</v>
      </c>
      <c r="F1162" s="13">
        <v>0</v>
      </c>
      <c r="G1162" s="1">
        <v>0</v>
      </c>
      <c r="H1162">
        <v>0.1</v>
      </c>
      <c r="I1162" s="1">
        <v>0</v>
      </c>
      <c r="J1162" s="1">
        <v>4930.3100000000004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704.33</v>
      </c>
      <c r="U1162" s="1">
        <v>0</v>
      </c>
      <c r="V1162" t="s">
        <v>334</v>
      </c>
      <c r="W1162" s="11" t="s">
        <v>122</v>
      </c>
      <c r="X1162">
        <v>16</v>
      </c>
      <c r="Y1162" t="s">
        <v>109</v>
      </c>
      <c r="Z1162" t="s">
        <v>123</v>
      </c>
      <c r="AA1162" s="1">
        <v>0</v>
      </c>
      <c r="AB1162" s="1">
        <v>0</v>
      </c>
      <c r="AC1162" t="s">
        <v>225</v>
      </c>
      <c r="AD1162" s="1">
        <v>0</v>
      </c>
      <c r="AE1162" s="1">
        <v>0</v>
      </c>
      <c r="AF1162" s="1">
        <v>0</v>
      </c>
      <c r="AG1162" s="1">
        <v>0</v>
      </c>
      <c r="AH1162">
        <v>0</v>
      </c>
      <c r="AI1162" s="1">
        <v>0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8">
        <f t="shared" si="72"/>
        <v>704.33</v>
      </c>
      <c r="AQ1162" s="9">
        <f t="shared" si="73"/>
        <v>0</v>
      </c>
      <c r="AR1162" s="3">
        <f t="shared" si="74"/>
        <v>4930.3100000000004</v>
      </c>
      <c r="AS1162" s="10">
        <f t="shared" si="75"/>
        <v>704.33</v>
      </c>
    </row>
    <row r="1163" spans="1:45" x14ac:dyDescent="0.25">
      <c r="A1163">
        <v>1</v>
      </c>
      <c r="B1163" s="7">
        <v>43952</v>
      </c>
      <c r="C1163" s="7">
        <v>44348</v>
      </c>
      <c r="D1163">
        <v>171</v>
      </c>
      <c r="E1163" s="7">
        <v>44287</v>
      </c>
      <c r="F1163" s="13">
        <v>0</v>
      </c>
      <c r="G1163" s="1">
        <v>0</v>
      </c>
      <c r="H1163">
        <v>0.1</v>
      </c>
      <c r="I1163" s="1">
        <v>0</v>
      </c>
      <c r="J1163" s="1">
        <v>5634.64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704.33</v>
      </c>
      <c r="U1163" s="1">
        <v>0</v>
      </c>
      <c r="V1163" t="s">
        <v>334</v>
      </c>
      <c r="W1163" s="11" t="s">
        <v>122</v>
      </c>
      <c r="X1163">
        <v>16</v>
      </c>
      <c r="Y1163" t="s">
        <v>109</v>
      </c>
      <c r="Z1163" t="s">
        <v>123</v>
      </c>
      <c r="AA1163" s="1">
        <v>0</v>
      </c>
      <c r="AB1163" s="1">
        <v>0</v>
      </c>
      <c r="AC1163" t="s">
        <v>225</v>
      </c>
      <c r="AD1163" s="1">
        <v>0</v>
      </c>
      <c r="AE1163" s="1">
        <v>0</v>
      </c>
      <c r="AF1163" s="1">
        <v>0</v>
      </c>
      <c r="AG1163" s="1">
        <v>0</v>
      </c>
      <c r="AH1163">
        <v>0</v>
      </c>
      <c r="AI1163" s="1">
        <v>0</v>
      </c>
      <c r="AJ1163" s="1">
        <v>0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8">
        <f t="shared" si="72"/>
        <v>704.33</v>
      </c>
      <c r="AQ1163" s="9">
        <f t="shared" si="73"/>
        <v>0</v>
      </c>
      <c r="AR1163" s="3">
        <f t="shared" si="74"/>
        <v>5634.64</v>
      </c>
      <c r="AS1163" s="10">
        <f t="shared" si="75"/>
        <v>704.33</v>
      </c>
    </row>
    <row r="1164" spans="1:45" x14ac:dyDescent="0.25">
      <c r="A1164">
        <v>1</v>
      </c>
      <c r="B1164" s="7">
        <v>43952</v>
      </c>
      <c r="C1164" s="7">
        <v>44348</v>
      </c>
      <c r="D1164">
        <v>171</v>
      </c>
      <c r="E1164" s="7">
        <v>44317</v>
      </c>
      <c r="F1164" s="13">
        <v>0</v>
      </c>
      <c r="G1164" s="1">
        <v>0</v>
      </c>
      <c r="H1164">
        <v>0.1</v>
      </c>
      <c r="I1164" s="1">
        <v>0</v>
      </c>
      <c r="J1164" s="1">
        <v>6338.97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704.33</v>
      </c>
      <c r="U1164" s="1">
        <v>0</v>
      </c>
      <c r="V1164" t="s">
        <v>334</v>
      </c>
      <c r="W1164" s="11" t="s">
        <v>122</v>
      </c>
      <c r="X1164">
        <v>16</v>
      </c>
      <c r="Y1164" t="s">
        <v>109</v>
      </c>
      <c r="Z1164" t="s">
        <v>123</v>
      </c>
      <c r="AA1164" s="1">
        <v>0</v>
      </c>
      <c r="AB1164" s="1">
        <v>0</v>
      </c>
      <c r="AC1164" t="s">
        <v>225</v>
      </c>
      <c r="AD1164" s="1">
        <v>0</v>
      </c>
      <c r="AE1164" s="1">
        <v>0</v>
      </c>
      <c r="AF1164" s="1">
        <v>0</v>
      </c>
      <c r="AG1164" s="1">
        <v>0</v>
      </c>
      <c r="AH1164">
        <v>0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8">
        <f t="shared" si="72"/>
        <v>704.33</v>
      </c>
      <c r="AQ1164" s="9">
        <f t="shared" si="73"/>
        <v>0</v>
      </c>
      <c r="AR1164" s="3">
        <f t="shared" si="74"/>
        <v>6338.97</v>
      </c>
      <c r="AS1164" s="10">
        <f t="shared" si="75"/>
        <v>704.33</v>
      </c>
    </row>
    <row r="1165" spans="1:45" x14ac:dyDescent="0.25">
      <c r="A1165">
        <v>1</v>
      </c>
      <c r="B1165" s="7">
        <v>43952</v>
      </c>
      <c r="C1165" s="7">
        <v>44348</v>
      </c>
      <c r="D1165">
        <v>171</v>
      </c>
      <c r="E1165" s="7">
        <v>44348</v>
      </c>
      <c r="F1165" s="13">
        <v>0</v>
      </c>
      <c r="G1165" s="1">
        <v>0</v>
      </c>
      <c r="H1165">
        <v>0.1</v>
      </c>
      <c r="I1165" s="1">
        <v>0</v>
      </c>
      <c r="J1165" s="1">
        <v>7043.3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704.33</v>
      </c>
      <c r="U1165" s="1">
        <v>0</v>
      </c>
      <c r="V1165" t="s">
        <v>334</v>
      </c>
      <c r="W1165" s="11" t="s">
        <v>122</v>
      </c>
      <c r="X1165">
        <v>16</v>
      </c>
      <c r="Y1165" t="s">
        <v>109</v>
      </c>
      <c r="Z1165" t="s">
        <v>123</v>
      </c>
      <c r="AA1165" s="1">
        <v>0</v>
      </c>
      <c r="AB1165" s="1">
        <v>0</v>
      </c>
      <c r="AC1165" t="s">
        <v>225</v>
      </c>
      <c r="AD1165" s="1">
        <v>0</v>
      </c>
      <c r="AE1165" s="1">
        <v>0</v>
      </c>
      <c r="AF1165" s="1">
        <v>0</v>
      </c>
      <c r="AG1165" s="1">
        <v>0</v>
      </c>
      <c r="AH1165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8">
        <f t="shared" si="72"/>
        <v>704.33</v>
      </c>
      <c r="AQ1165" s="9">
        <f t="shared" si="73"/>
        <v>0</v>
      </c>
      <c r="AR1165" s="3">
        <f t="shared" si="74"/>
        <v>7043.3</v>
      </c>
      <c r="AS1165" s="10">
        <f t="shared" si="75"/>
        <v>704.33</v>
      </c>
    </row>
    <row r="1166" spans="1:45" x14ac:dyDescent="0.25">
      <c r="A1166">
        <v>1</v>
      </c>
      <c r="B1166" s="7">
        <v>43952</v>
      </c>
      <c r="C1166" s="7">
        <v>44348</v>
      </c>
      <c r="D1166">
        <v>200243</v>
      </c>
      <c r="E1166" s="7">
        <v>44197</v>
      </c>
      <c r="F1166" s="13">
        <v>74053.09</v>
      </c>
      <c r="G1166" s="1">
        <v>74053.09</v>
      </c>
      <c r="H1166">
        <v>0.1</v>
      </c>
      <c r="I1166" s="1">
        <v>617.11</v>
      </c>
      <c r="J1166" s="1">
        <v>-477811.66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t="s">
        <v>335</v>
      </c>
      <c r="W1166" s="11" t="s">
        <v>122</v>
      </c>
      <c r="X1166">
        <v>16</v>
      </c>
      <c r="Y1166" t="s">
        <v>109</v>
      </c>
      <c r="Z1166" t="s">
        <v>123</v>
      </c>
      <c r="AA1166" s="1">
        <v>0</v>
      </c>
      <c r="AB1166" s="1">
        <v>-17505.78</v>
      </c>
      <c r="AC1166" t="s">
        <v>225</v>
      </c>
      <c r="AD1166" s="1">
        <v>0</v>
      </c>
      <c r="AE1166" s="1">
        <v>0</v>
      </c>
      <c r="AF1166" s="1">
        <v>0</v>
      </c>
      <c r="AG1166" s="1">
        <v>74053.09</v>
      </c>
      <c r="AH1166">
        <v>0</v>
      </c>
      <c r="AI1166" s="1">
        <v>0</v>
      </c>
      <c r="AJ1166" s="1">
        <v>0</v>
      </c>
      <c r="AK1166" s="1">
        <v>0</v>
      </c>
      <c r="AL1166" s="1">
        <v>0</v>
      </c>
      <c r="AM1166" s="1">
        <v>0</v>
      </c>
      <c r="AN1166" s="1">
        <v>0</v>
      </c>
      <c r="AO1166" s="1">
        <v>617.11</v>
      </c>
      <c r="AP1166" s="8">
        <f t="shared" si="72"/>
        <v>617.11</v>
      </c>
      <c r="AQ1166" s="9">
        <f t="shared" si="73"/>
        <v>0</v>
      </c>
      <c r="AR1166" s="3">
        <f t="shared" si="74"/>
        <v>-477811.66</v>
      </c>
      <c r="AS1166" s="10">
        <f t="shared" si="75"/>
        <v>617.11</v>
      </c>
    </row>
    <row r="1167" spans="1:45" x14ac:dyDescent="0.25">
      <c r="A1167">
        <v>1</v>
      </c>
      <c r="B1167" s="7">
        <v>43952</v>
      </c>
      <c r="C1167" s="7">
        <v>44348</v>
      </c>
      <c r="D1167">
        <v>200243</v>
      </c>
      <c r="E1167" s="7">
        <v>44228</v>
      </c>
      <c r="F1167" s="13">
        <v>56547.31</v>
      </c>
      <c r="G1167" s="1">
        <v>56547.31</v>
      </c>
      <c r="H1167">
        <v>0.1</v>
      </c>
      <c r="I1167" s="1">
        <v>471.23</v>
      </c>
      <c r="J1167" s="1">
        <v>-487937.18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t="s">
        <v>335</v>
      </c>
      <c r="W1167" s="11" t="s">
        <v>122</v>
      </c>
      <c r="X1167">
        <v>16</v>
      </c>
      <c r="Y1167" t="s">
        <v>109</v>
      </c>
      <c r="Z1167" t="s">
        <v>123</v>
      </c>
      <c r="AA1167" s="1">
        <v>0</v>
      </c>
      <c r="AB1167" s="1">
        <v>-10596.75</v>
      </c>
      <c r="AC1167" t="s">
        <v>225</v>
      </c>
      <c r="AD1167" s="1">
        <v>0</v>
      </c>
      <c r="AE1167" s="1">
        <v>0</v>
      </c>
      <c r="AF1167" s="1">
        <v>0</v>
      </c>
      <c r="AG1167" s="1">
        <v>56547.31</v>
      </c>
      <c r="AH1167">
        <v>0</v>
      </c>
      <c r="AI1167" s="1">
        <v>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471.23</v>
      </c>
      <c r="AP1167" s="8">
        <f t="shared" si="72"/>
        <v>471.23</v>
      </c>
      <c r="AQ1167" s="9">
        <f t="shared" si="73"/>
        <v>0</v>
      </c>
      <c r="AR1167" s="3">
        <f t="shared" si="74"/>
        <v>-487937.18</v>
      </c>
      <c r="AS1167" s="10">
        <f t="shared" si="75"/>
        <v>471.23</v>
      </c>
    </row>
    <row r="1168" spans="1:45" x14ac:dyDescent="0.25">
      <c r="A1168">
        <v>1</v>
      </c>
      <c r="B1168" s="7">
        <v>43952</v>
      </c>
      <c r="C1168" s="7">
        <v>44348</v>
      </c>
      <c r="D1168">
        <v>200243</v>
      </c>
      <c r="E1168" s="7">
        <v>44256</v>
      </c>
      <c r="F1168" s="13">
        <v>45950.559999999998</v>
      </c>
      <c r="G1168" s="1">
        <v>45950.559999999998</v>
      </c>
      <c r="H1168">
        <v>0.1</v>
      </c>
      <c r="I1168" s="1">
        <v>382.92</v>
      </c>
      <c r="J1168" s="1">
        <v>-487554.26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t="s">
        <v>335</v>
      </c>
      <c r="W1168" s="11" t="s">
        <v>122</v>
      </c>
      <c r="X1168">
        <v>16</v>
      </c>
      <c r="Y1168" t="s">
        <v>109</v>
      </c>
      <c r="Z1168" t="s">
        <v>123</v>
      </c>
      <c r="AA1168" s="1">
        <v>0</v>
      </c>
      <c r="AB1168" s="1">
        <v>0</v>
      </c>
      <c r="AC1168" t="s">
        <v>225</v>
      </c>
      <c r="AD1168" s="1">
        <v>0</v>
      </c>
      <c r="AE1168" s="1">
        <v>0</v>
      </c>
      <c r="AF1168" s="1">
        <v>0</v>
      </c>
      <c r="AG1168" s="1">
        <v>45950.559999999998</v>
      </c>
      <c r="AH1168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382.92</v>
      </c>
      <c r="AP1168" s="8">
        <f t="shared" si="72"/>
        <v>382.92</v>
      </c>
      <c r="AQ1168" s="9">
        <f t="shared" si="73"/>
        <v>0</v>
      </c>
      <c r="AR1168" s="3">
        <f t="shared" si="74"/>
        <v>-487554.26</v>
      </c>
      <c r="AS1168" s="10">
        <f t="shared" si="75"/>
        <v>382.92</v>
      </c>
    </row>
    <row r="1169" spans="1:45" x14ac:dyDescent="0.25">
      <c r="A1169">
        <v>1</v>
      </c>
      <c r="B1169" s="7">
        <v>43952</v>
      </c>
      <c r="C1169" s="7">
        <v>44348</v>
      </c>
      <c r="D1169">
        <v>200243</v>
      </c>
      <c r="E1169" s="7">
        <v>44287</v>
      </c>
      <c r="F1169" s="13">
        <v>63518.99</v>
      </c>
      <c r="G1169" s="1">
        <v>63518.99</v>
      </c>
      <c r="H1169">
        <v>0.1</v>
      </c>
      <c r="I1169" s="1">
        <v>529.32000000000005</v>
      </c>
      <c r="J1169" s="1">
        <v>-487024.94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t="s">
        <v>335</v>
      </c>
      <c r="W1169" s="11" t="s">
        <v>122</v>
      </c>
      <c r="X1169">
        <v>16</v>
      </c>
      <c r="Y1169" t="s">
        <v>109</v>
      </c>
      <c r="Z1169" t="s">
        <v>123</v>
      </c>
      <c r="AA1169" s="1">
        <v>0</v>
      </c>
      <c r="AB1169" s="1">
        <v>0</v>
      </c>
      <c r="AC1169" t="s">
        <v>225</v>
      </c>
      <c r="AD1169" s="1">
        <v>0</v>
      </c>
      <c r="AE1169" s="1">
        <v>0</v>
      </c>
      <c r="AF1169" s="1">
        <v>0</v>
      </c>
      <c r="AG1169" s="1">
        <v>63518.99</v>
      </c>
      <c r="AH1169">
        <v>0</v>
      </c>
      <c r="AI1169" s="1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529.32000000000005</v>
      </c>
      <c r="AP1169" s="8">
        <f t="shared" si="72"/>
        <v>529.32000000000005</v>
      </c>
      <c r="AQ1169" s="9">
        <f t="shared" si="73"/>
        <v>0</v>
      </c>
      <c r="AR1169" s="3">
        <f t="shared" si="74"/>
        <v>-487024.94</v>
      </c>
      <c r="AS1169" s="10">
        <f t="shared" si="75"/>
        <v>529.32000000000005</v>
      </c>
    </row>
    <row r="1170" spans="1:45" x14ac:dyDescent="0.25">
      <c r="A1170">
        <v>1</v>
      </c>
      <c r="B1170" s="7">
        <v>43952</v>
      </c>
      <c r="C1170" s="7">
        <v>44348</v>
      </c>
      <c r="D1170">
        <v>200243</v>
      </c>
      <c r="E1170" s="7">
        <v>44317</v>
      </c>
      <c r="F1170" s="13">
        <v>67210.490000000005</v>
      </c>
      <c r="G1170" s="1">
        <v>67210.490000000005</v>
      </c>
      <c r="H1170">
        <v>0.1</v>
      </c>
      <c r="I1170" s="1">
        <v>560.09</v>
      </c>
      <c r="J1170" s="1">
        <v>-486464.85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t="s">
        <v>335</v>
      </c>
      <c r="W1170" s="11" t="s">
        <v>122</v>
      </c>
      <c r="X1170">
        <v>16</v>
      </c>
      <c r="Y1170" t="s">
        <v>109</v>
      </c>
      <c r="Z1170" t="s">
        <v>123</v>
      </c>
      <c r="AA1170" s="1">
        <v>0</v>
      </c>
      <c r="AB1170" s="1">
        <v>0</v>
      </c>
      <c r="AC1170" t="s">
        <v>225</v>
      </c>
      <c r="AD1170" s="1">
        <v>0</v>
      </c>
      <c r="AE1170" s="1">
        <v>0</v>
      </c>
      <c r="AF1170" s="1">
        <v>0</v>
      </c>
      <c r="AG1170" s="1">
        <v>67210.490000000005</v>
      </c>
      <c r="AH1170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560.09</v>
      </c>
      <c r="AP1170" s="8">
        <f t="shared" si="72"/>
        <v>560.09</v>
      </c>
      <c r="AQ1170" s="9">
        <f t="shared" si="73"/>
        <v>0</v>
      </c>
      <c r="AR1170" s="3">
        <f t="shared" si="74"/>
        <v>-486464.85</v>
      </c>
      <c r="AS1170" s="10">
        <f t="shared" si="75"/>
        <v>560.09</v>
      </c>
    </row>
    <row r="1171" spans="1:45" x14ac:dyDescent="0.25">
      <c r="A1171">
        <v>1</v>
      </c>
      <c r="B1171" s="7">
        <v>43952</v>
      </c>
      <c r="C1171" s="7">
        <v>44348</v>
      </c>
      <c r="D1171">
        <v>200243</v>
      </c>
      <c r="E1171" s="7">
        <v>44348</v>
      </c>
      <c r="F1171" s="13">
        <v>67210.490000000005</v>
      </c>
      <c r="G1171" s="1">
        <v>67210.490000000005</v>
      </c>
      <c r="H1171">
        <v>0.1</v>
      </c>
      <c r="I1171" s="1">
        <v>560.09</v>
      </c>
      <c r="J1171" s="1">
        <v>-175770.33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310134.43</v>
      </c>
      <c r="S1171" s="1">
        <v>0</v>
      </c>
      <c r="T1171" s="1">
        <v>0</v>
      </c>
      <c r="U1171" s="1">
        <v>0</v>
      </c>
      <c r="V1171" t="s">
        <v>335</v>
      </c>
      <c r="W1171" s="11" t="s">
        <v>122</v>
      </c>
      <c r="X1171">
        <v>16</v>
      </c>
      <c r="Y1171" t="s">
        <v>109</v>
      </c>
      <c r="Z1171" t="s">
        <v>123</v>
      </c>
      <c r="AA1171" s="1">
        <v>0</v>
      </c>
      <c r="AB1171" s="1">
        <v>0</v>
      </c>
      <c r="AC1171" t="s">
        <v>225</v>
      </c>
      <c r="AD1171" s="1">
        <v>0</v>
      </c>
      <c r="AE1171" s="1">
        <v>0</v>
      </c>
      <c r="AF1171" s="1">
        <v>0</v>
      </c>
      <c r="AG1171" s="1">
        <v>67210.490000000005</v>
      </c>
      <c r="AH1171">
        <v>0</v>
      </c>
      <c r="AI1171" s="1">
        <v>0</v>
      </c>
      <c r="AJ1171" s="1"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560.09</v>
      </c>
      <c r="AP1171" s="8">
        <f t="shared" si="72"/>
        <v>560.09</v>
      </c>
      <c r="AQ1171" s="9">
        <f t="shared" si="73"/>
        <v>0</v>
      </c>
      <c r="AR1171" s="3">
        <f t="shared" si="74"/>
        <v>-175770.33</v>
      </c>
      <c r="AS1171" s="10">
        <f t="shared" si="75"/>
        <v>560.09</v>
      </c>
    </row>
    <row r="1172" spans="1:45" x14ac:dyDescent="0.25">
      <c r="A1172">
        <v>1</v>
      </c>
      <c r="B1172" s="7">
        <v>43952</v>
      </c>
      <c r="C1172" s="7">
        <v>44348</v>
      </c>
      <c r="D1172">
        <v>200289</v>
      </c>
      <c r="E1172" s="7">
        <v>44197</v>
      </c>
      <c r="F1172" s="13">
        <v>0</v>
      </c>
      <c r="G1172" s="1">
        <v>0</v>
      </c>
      <c r="H1172">
        <v>0.1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t="s">
        <v>336</v>
      </c>
      <c r="W1172" s="11" t="s">
        <v>122</v>
      </c>
      <c r="X1172">
        <v>16</v>
      </c>
      <c r="Y1172" t="s">
        <v>109</v>
      </c>
      <c r="Z1172" t="s">
        <v>123</v>
      </c>
      <c r="AA1172" s="1">
        <v>0</v>
      </c>
      <c r="AB1172" s="1">
        <v>0</v>
      </c>
      <c r="AC1172" t="s">
        <v>225</v>
      </c>
      <c r="AD1172" s="1">
        <v>0</v>
      </c>
      <c r="AE1172" s="1">
        <v>0</v>
      </c>
      <c r="AF1172" s="1">
        <v>0</v>
      </c>
      <c r="AG1172" s="1">
        <v>0</v>
      </c>
      <c r="AH1172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8">
        <f t="shared" si="72"/>
        <v>0</v>
      </c>
      <c r="AQ1172" s="9">
        <f t="shared" si="73"/>
        <v>0</v>
      </c>
      <c r="AR1172" s="3">
        <f t="shared" si="74"/>
        <v>0</v>
      </c>
      <c r="AS1172" s="10">
        <f t="shared" si="75"/>
        <v>0</v>
      </c>
    </row>
    <row r="1173" spans="1:45" x14ac:dyDescent="0.25">
      <c r="A1173">
        <v>1</v>
      </c>
      <c r="B1173" s="7">
        <v>43952</v>
      </c>
      <c r="C1173" s="7">
        <v>44348</v>
      </c>
      <c r="D1173">
        <v>200289</v>
      </c>
      <c r="E1173" s="7">
        <v>44228</v>
      </c>
      <c r="F1173" s="13">
        <v>0</v>
      </c>
      <c r="G1173" s="1">
        <v>0</v>
      </c>
      <c r="H1173">
        <v>0.1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t="s">
        <v>336</v>
      </c>
      <c r="W1173" s="11" t="s">
        <v>122</v>
      </c>
      <c r="X1173">
        <v>16</v>
      </c>
      <c r="Y1173" t="s">
        <v>109</v>
      </c>
      <c r="Z1173" t="s">
        <v>123</v>
      </c>
      <c r="AA1173" s="1">
        <v>0</v>
      </c>
      <c r="AB1173" s="1">
        <v>0</v>
      </c>
      <c r="AC1173" t="s">
        <v>225</v>
      </c>
      <c r="AD1173" s="1">
        <v>0</v>
      </c>
      <c r="AE1173" s="1">
        <v>0</v>
      </c>
      <c r="AF1173" s="1">
        <v>0</v>
      </c>
      <c r="AG1173" s="1">
        <v>0</v>
      </c>
      <c r="AH1173">
        <v>0</v>
      </c>
      <c r="AI1173" s="1">
        <v>0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8">
        <f t="shared" si="72"/>
        <v>0</v>
      </c>
      <c r="AQ1173" s="9">
        <f t="shared" si="73"/>
        <v>0</v>
      </c>
      <c r="AR1173" s="3">
        <f t="shared" si="74"/>
        <v>0</v>
      </c>
      <c r="AS1173" s="10">
        <f t="shared" si="75"/>
        <v>0</v>
      </c>
    </row>
    <row r="1174" spans="1:45" x14ac:dyDescent="0.25">
      <c r="A1174">
        <v>1</v>
      </c>
      <c r="B1174" s="7">
        <v>43952</v>
      </c>
      <c r="C1174" s="7">
        <v>44348</v>
      </c>
      <c r="D1174">
        <v>200289</v>
      </c>
      <c r="E1174" s="7">
        <v>44256</v>
      </c>
      <c r="F1174" s="13">
        <v>0</v>
      </c>
      <c r="G1174" s="1">
        <v>0</v>
      </c>
      <c r="H1174">
        <v>0.1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t="s">
        <v>336</v>
      </c>
      <c r="W1174" s="11" t="s">
        <v>122</v>
      </c>
      <c r="X1174">
        <v>16</v>
      </c>
      <c r="Y1174" t="s">
        <v>109</v>
      </c>
      <c r="Z1174" t="s">
        <v>123</v>
      </c>
      <c r="AA1174" s="1">
        <v>0</v>
      </c>
      <c r="AB1174" s="1">
        <v>0</v>
      </c>
      <c r="AC1174" t="s">
        <v>225</v>
      </c>
      <c r="AD1174" s="1">
        <v>0</v>
      </c>
      <c r="AE1174" s="1">
        <v>0</v>
      </c>
      <c r="AF1174" s="1">
        <v>0</v>
      </c>
      <c r="AG1174" s="1">
        <v>0</v>
      </c>
      <c r="AH1174">
        <v>0</v>
      </c>
      <c r="AI1174" s="1">
        <v>0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8">
        <f t="shared" si="72"/>
        <v>0</v>
      </c>
      <c r="AQ1174" s="9">
        <f t="shared" si="73"/>
        <v>0</v>
      </c>
      <c r="AR1174" s="3">
        <f t="shared" si="74"/>
        <v>0</v>
      </c>
      <c r="AS1174" s="10">
        <f t="shared" si="75"/>
        <v>0</v>
      </c>
    </row>
    <row r="1175" spans="1:45" x14ac:dyDescent="0.25">
      <c r="A1175">
        <v>1</v>
      </c>
      <c r="B1175" s="7">
        <v>43952</v>
      </c>
      <c r="C1175" s="7">
        <v>44348</v>
      </c>
      <c r="D1175">
        <v>200289</v>
      </c>
      <c r="E1175" s="7">
        <v>44287</v>
      </c>
      <c r="F1175" s="13">
        <v>0</v>
      </c>
      <c r="G1175" s="1">
        <v>0</v>
      </c>
      <c r="H1175">
        <v>0.1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t="s">
        <v>336</v>
      </c>
      <c r="W1175" s="11" t="s">
        <v>122</v>
      </c>
      <c r="X1175">
        <v>16</v>
      </c>
      <c r="Y1175" t="s">
        <v>109</v>
      </c>
      <c r="Z1175" t="s">
        <v>123</v>
      </c>
      <c r="AA1175" s="1">
        <v>0</v>
      </c>
      <c r="AB1175" s="1">
        <v>0</v>
      </c>
      <c r="AC1175" t="s">
        <v>225</v>
      </c>
      <c r="AD1175" s="1">
        <v>0</v>
      </c>
      <c r="AE1175" s="1">
        <v>0</v>
      </c>
      <c r="AF1175" s="1">
        <v>0</v>
      </c>
      <c r="AG1175" s="1">
        <v>0</v>
      </c>
      <c r="AH1175">
        <v>0</v>
      </c>
      <c r="AI1175" s="1">
        <v>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8">
        <f t="shared" si="72"/>
        <v>0</v>
      </c>
      <c r="AQ1175" s="9">
        <f t="shared" si="73"/>
        <v>0</v>
      </c>
      <c r="AR1175" s="3">
        <f t="shared" si="74"/>
        <v>0</v>
      </c>
      <c r="AS1175" s="10">
        <f t="shared" si="75"/>
        <v>0</v>
      </c>
    </row>
    <row r="1176" spans="1:45" x14ac:dyDescent="0.25">
      <c r="A1176">
        <v>1</v>
      </c>
      <c r="B1176" s="7">
        <v>43952</v>
      </c>
      <c r="C1176" s="7">
        <v>44348</v>
      </c>
      <c r="D1176">
        <v>200289</v>
      </c>
      <c r="E1176" s="7">
        <v>44317</v>
      </c>
      <c r="F1176" s="13">
        <v>0</v>
      </c>
      <c r="G1176" s="1">
        <v>0</v>
      </c>
      <c r="H1176">
        <v>0.1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t="s">
        <v>336</v>
      </c>
      <c r="W1176" s="11" t="s">
        <v>122</v>
      </c>
      <c r="X1176">
        <v>16</v>
      </c>
      <c r="Y1176" t="s">
        <v>109</v>
      </c>
      <c r="Z1176" t="s">
        <v>123</v>
      </c>
      <c r="AA1176" s="1">
        <v>0</v>
      </c>
      <c r="AB1176" s="1">
        <v>0</v>
      </c>
      <c r="AC1176" t="s">
        <v>225</v>
      </c>
      <c r="AD1176" s="1">
        <v>0</v>
      </c>
      <c r="AE1176" s="1">
        <v>0</v>
      </c>
      <c r="AF1176" s="1">
        <v>0</v>
      </c>
      <c r="AG1176" s="1">
        <v>0</v>
      </c>
      <c r="AH1176">
        <v>0</v>
      </c>
      <c r="AI1176" s="1">
        <v>0</v>
      </c>
      <c r="AJ1176" s="1">
        <v>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8">
        <f t="shared" si="72"/>
        <v>0</v>
      </c>
      <c r="AQ1176" s="9">
        <f t="shared" si="73"/>
        <v>0</v>
      </c>
      <c r="AR1176" s="3">
        <f t="shared" si="74"/>
        <v>0</v>
      </c>
      <c r="AS1176" s="10">
        <f t="shared" si="75"/>
        <v>0</v>
      </c>
    </row>
    <row r="1177" spans="1:45" x14ac:dyDescent="0.25">
      <c r="A1177">
        <v>1</v>
      </c>
      <c r="B1177" s="7">
        <v>43952</v>
      </c>
      <c r="C1177" s="7">
        <v>44348</v>
      </c>
      <c r="D1177">
        <v>200289</v>
      </c>
      <c r="E1177" s="7">
        <v>44348</v>
      </c>
      <c r="F1177" s="13">
        <v>0</v>
      </c>
      <c r="G1177" s="1">
        <v>0</v>
      </c>
      <c r="H1177">
        <v>0.1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t="s">
        <v>336</v>
      </c>
      <c r="W1177" s="11" t="s">
        <v>122</v>
      </c>
      <c r="X1177">
        <v>16</v>
      </c>
      <c r="Y1177" t="s">
        <v>109</v>
      </c>
      <c r="Z1177" t="s">
        <v>123</v>
      </c>
      <c r="AA1177" s="1">
        <v>0</v>
      </c>
      <c r="AB1177" s="1">
        <v>0</v>
      </c>
      <c r="AC1177" t="s">
        <v>225</v>
      </c>
      <c r="AD1177" s="1">
        <v>0</v>
      </c>
      <c r="AE1177" s="1">
        <v>0</v>
      </c>
      <c r="AF1177" s="1">
        <v>0</v>
      </c>
      <c r="AG1177" s="1">
        <v>0</v>
      </c>
      <c r="AH1177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8">
        <f t="shared" si="72"/>
        <v>0</v>
      </c>
      <c r="AQ1177" s="9">
        <f t="shared" si="73"/>
        <v>0</v>
      </c>
      <c r="AR1177" s="3">
        <f t="shared" si="74"/>
        <v>0</v>
      </c>
      <c r="AS1177" s="10">
        <f t="shared" si="75"/>
        <v>0</v>
      </c>
    </row>
    <row r="1178" spans="1:45" x14ac:dyDescent="0.25">
      <c r="A1178">
        <v>1</v>
      </c>
      <c r="B1178" s="7">
        <v>43952</v>
      </c>
      <c r="C1178" s="7">
        <v>44348</v>
      </c>
      <c r="D1178">
        <v>200335</v>
      </c>
      <c r="E1178" s="7">
        <v>44197</v>
      </c>
      <c r="F1178" s="13">
        <v>0</v>
      </c>
      <c r="G1178" s="1">
        <v>0</v>
      </c>
      <c r="H1178">
        <v>0.1</v>
      </c>
      <c r="I1178" s="1">
        <v>0</v>
      </c>
      <c r="J1178" s="1">
        <v>278524.43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t="s">
        <v>337</v>
      </c>
      <c r="W1178" s="11" t="s">
        <v>122</v>
      </c>
      <c r="X1178">
        <v>16</v>
      </c>
      <c r="Y1178" t="s">
        <v>109</v>
      </c>
      <c r="Z1178" t="s">
        <v>123</v>
      </c>
      <c r="AA1178" s="1">
        <v>0</v>
      </c>
      <c r="AB1178" s="1">
        <v>0</v>
      </c>
      <c r="AC1178" t="s">
        <v>225</v>
      </c>
      <c r="AD1178" s="1">
        <v>0</v>
      </c>
      <c r="AE1178" s="1">
        <v>0</v>
      </c>
      <c r="AF1178" s="1">
        <v>0</v>
      </c>
      <c r="AG1178" s="1">
        <v>0</v>
      </c>
      <c r="AH1178">
        <v>0</v>
      </c>
      <c r="AI1178" s="1">
        <v>0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8">
        <f t="shared" si="72"/>
        <v>0</v>
      </c>
      <c r="AQ1178" s="9">
        <f t="shared" si="73"/>
        <v>0</v>
      </c>
      <c r="AR1178" s="3">
        <f t="shared" si="74"/>
        <v>278524.43</v>
      </c>
      <c r="AS1178" s="10">
        <f t="shared" si="75"/>
        <v>0</v>
      </c>
    </row>
    <row r="1179" spans="1:45" x14ac:dyDescent="0.25">
      <c r="A1179">
        <v>1</v>
      </c>
      <c r="B1179" s="7">
        <v>43952</v>
      </c>
      <c r="C1179" s="7">
        <v>44348</v>
      </c>
      <c r="D1179">
        <v>200335</v>
      </c>
      <c r="E1179" s="7">
        <v>44228</v>
      </c>
      <c r="F1179" s="13">
        <v>0</v>
      </c>
      <c r="G1179" s="1">
        <v>0</v>
      </c>
      <c r="H1179">
        <v>0.1</v>
      </c>
      <c r="I1179" s="1">
        <v>0</v>
      </c>
      <c r="J1179" s="1">
        <v>278524.43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t="s">
        <v>337</v>
      </c>
      <c r="W1179" s="11" t="s">
        <v>122</v>
      </c>
      <c r="X1179">
        <v>16</v>
      </c>
      <c r="Y1179" t="s">
        <v>109</v>
      </c>
      <c r="Z1179" t="s">
        <v>123</v>
      </c>
      <c r="AA1179" s="1">
        <v>0</v>
      </c>
      <c r="AB1179" s="1">
        <v>0</v>
      </c>
      <c r="AC1179" t="s">
        <v>225</v>
      </c>
      <c r="AD1179" s="1">
        <v>0</v>
      </c>
      <c r="AE1179" s="1">
        <v>0</v>
      </c>
      <c r="AF1179" s="1">
        <v>0</v>
      </c>
      <c r="AG1179" s="1">
        <v>0</v>
      </c>
      <c r="AH1179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8">
        <f t="shared" si="72"/>
        <v>0</v>
      </c>
      <c r="AQ1179" s="9">
        <f t="shared" si="73"/>
        <v>0</v>
      </c>
      <c r="AR1179" s="3">
        <f t="shared" si="74"/>
        <v>278524.43</v>
      </c>
      <c r="AS1179" s="10">
        <f t="shared" si="75"/>
        <v>0</v>
      </c>
    </row>
    <row r="1180" spans="1:45" x14ac:dyDescent="0.25">
      <c r="A1180">
        <v>1</v>
      </c>
      <c r="B1180" s="7">
        <v>43952</v>
      </c>
      <c r="C1180" s="7">
        <v>44348</v>
      </c>
      <c r="D1180">
        <v>200335</v>
      </c>
      <c r="E1180" s="7">
        <v>44256</v>
      </c>
      <c r="F1180" s="13">
        <v>0</v>
      </c>
      <c r="G1180" s="1">
        <v>0</v>
      </c>
      <c r="H1180">
        <v>0.1</v>
      </c>
      <c r="I1180" s="1">
        <v>0</v>
      </c>
      <c r="J1180" s="1">
        <v>278524.43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t="s">
        <v>337</v>
      </c>
      <c r="W1180" s="11" t="s">
        <v>122</v>
      </c>
      <c r="X1180">
        <v>16</v>
      </c>
      <c r="Y1180" t="s">
        <v>109</v>
      </c>
      <c r="Z1180" t="s">
        <v>123</v>
      </c>
      <c r="AA1180" s="1">
        <v>0</v>
      </c>
      <c r="AB1180" s="1">
        <v>0</v>
      </c>
      <c r="AC1180" t="s">
        <v>225</v>
      </c>
      <c r="AD1180" s="1">
        <v>0</v>
      </c>
      <c r="AE1180" s="1">
        <v>0</v>
      </c>
      <c r="AF1180" s="1">
        <v>0</v>
      </c>
      <c r="AG1180" s="1">
        <v>0</v>
      </c>
      <c r="AH1180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8">
        <f t="shared" si="72"/>
        <v>0</v>
      </c>
      <c r="AQ1180" s="9">
        <f t="shared" si="73"/>
        <v>0</v>
      </c>
      <c r="AR1180" s="3">
        <f t="shared" si="74"/>
        <v>278524.43</v>
      </c>
      <c r="AS1180" s="10">
        <f t="shared" si="75"/>
        <v>0</v>
      </c>
    </row>
    <row r="1181" spans="1:45" x14ac:dyDescent="0.25">
      <c r="A1181">
        <v>1</v>
      </c>
      <c r="B1181" s="7">
        <v>43952</v>
      </c>
      <c r="C1181" s="7">
        <v>44348</v>
      </c>
      <c r="D1181">
        <v>200335</v>
      </c>
      <c r="E1181" s="7">
        <v>44287</v>
      </c>
      <c r="F1181" s="13">
        <v>0</v>
      </c>
      <c r="G1181" s="1">
        <v>0</v>
      </c>
      <c r="H1181">
        <v>0.1</v>
      </c>
      <c r="I1181" s="1">
        <v>0</v>
      </c>
      <c r="J1181" s="1">
        <v>278524.43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t="s">
        <v>337</v>
      </c>
      <c r="W1181" s="11" t="s">
        <v>122</v>
      </c>
      <c r="X1181">
        <v>16</v>
      </c>
      <c r="Y1181" t="s">
        <v>109</v>
      </c>
      <c r="Z1181" t="s">
        <v>123</v>
      </c>
      <c r="AA1181" s="1">
        <v>0</v>
      </c>
      <c r="AB1181" s="1">
        <v>0</v>
      </c>
      <c r="AC1181" t="s">
        <v>225</v>
      </c>
      <c r="AD1181" s="1">
        <v>0</v>
      </c>
      <c r="AE1181" s="1">
        <v>0</v>
      </c>
      <c r="AF1181" s="1">
        <v>0</v>
      </c>
      <c r="AG1181" s="1">
        <v>0</v>
      </c>
      <c r="AH1181">
        <v>0</v>
      </c>
      <c r="AI1181" s="1">
        <v>0</v>
      </c>
      <c r="AJ1181" s="1">
        <v>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8">
        <f t="shared" si="72"/>
        <v>0</v>
      </c>
      <c r="AQ1181" s="9">
        <f t="shared" si="73"/>
        <v>0</v>
      </c>
      <c r="AR1181" s="3">
        <f t="shared" si="74"/>
        <v>278524.43</v>
      </c>
      <c r="AS1181" s="10">
        <f t="shared" si="75"/>
        <v>0</v>
      </c>
    </row>
    <row r="1182" spans="1:45" x14ac:dyDescent="0.25">
      <c r="A1182">
        <v>1</v>
      </c>
      <c r="B1182" s="7">
        <v>43952</v>
      </c>
      <c r="C1182" s="7">
        <v>44348</v>
      </c>
      <c r="D1182">
        <v>200335</v>
      </c>
      <c r="E1182" s="7">
        <v>44317</v>
      </c>
      <c r="F1182" s="13">
        <v>0</v>
      </c>
      <c r="G1182" s="1">
        <v>0</v>
      </c>
      <c r="H1182">
        <v>0.1</v>
      </c>
      <c r="I1182" s="1">
        <v>0</v>
      </c>
      <c r="J1182" s="1">
        <v>278524.43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t="s">
        <v>337</v>
      </c>
      <c r="W1182" s="11" t="s">
        <v>122</v>
      </c>
      <c r="X1182">
        <v>16</v>
      </c>
      <c r="Y1182" t="s">
        <v>109</v>
      </c>
      <c r="Z1182" t="s">
        <v>123</v>
      </c>
      <c r="AA1182" s="1">
        <v>0</v>
      </c>
      <c r="AB1182" s="1">
        <v>0</v>
      </c>
      <c r="AC1182" t="s">
        <v>225</v>
      </c>
      <c r="AD1182" s="1">
        <v>0</v>
      </c>
      <c r="AE1182" s="1">
        <v>0</v>
      </c>
      <c r="AF1182" s="1">
        <v>0</v>
      </c>
      <c r="AG1182" s="1">
        <v>0</v>
      </c>
      <c r="AH1182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8">
        <f t="shared" si="72"/>
        <v>0</v>
      </c>
      <c r="AQ1182" s="9">
        <f t="shared" si="73"/>
        <v>0</v>
      </c>
      <c r="AR1182" s="3">
        <f t="shared" si="74"/>
        <v>278524.43</v>
      </c>
      <c r="AS1182" s="10">
        <f t="shared" si="75"/>
        <v>0</v>
      </c>
    </row>
    <row r="1183" spans="1:45" x14ac:dyDescent="0.25">
      <c r="A1183">
        <v>1</v>
      </c>
      <c r="B1183" s="7">
        <v>43952</v>
      </c>
      <c r="C1183" s="7">
        <v>44348</v>
      </c>
      <c r="D1183">
        <v>200335</v>
      </c>
      <c r="E1183" s="7">
        <v>44348</v>
      </c>
      <c r="F1183" s="13">
        <v>0</v>
      </c>
      <c r="G1183" s="1">
        <v>0</v>
      </c>
      <c r="H1183">
        <v>0.1</v>
      </c>
      <c r="I1183" s="1">
        <v>0</v>
      </c>
      <c r="J1183" s="1">
        <v>-31610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-310134.43</v>
      </c>
      <c r="T1183" s="1">
        <v>0</v>
      </c>
      <c r="U1183" s="1">
        <v>0</v>
      </c>
      <c r="V1183" t="s">
        <v>337</v>
      </c>
      <c r="W1183" s="11" t="s">
        <v>122</v>
      </c>
      <c r="X1183">
        <v>16</v>
      </c>
      <c r="Y1183" t="s">
        <v>109</v>
      </c>
      <c r="Z1183" t="s">
        <v>123</v>
      </c>
      <c r="AA1183" s="1">
        <v>0</v>
      </c>
      <c r="AB1183" s="1">
        <v>0</v>
      </c>
      <c r="AC1183" t="s">
        <v>225</v>
      </c>
      <c r="AD1183" s="1">
        <v>0</v>
      </c>
      <c r="AE1183" s="1">
        <v>0</v>
      </c>
      <c r="AF1183" s="1">
        <v>0</v>
      </c>
      <c r="AG1183" s="1">
        <v>0</v>
      </c>
      <c r="AH1183">
        <v>0</v>
      </c>
      <c r="AI1183" s="1">
        <v>0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8">
        <f t="shared" si="72"/>
        <v>0</v>
      </c>
      <c r="AQ1183" s="9">
        <f t="shared" si="73"/>
        <v>0</v>
      </c>
      <c r="AR1183" s="3">
        <f t="shared" si="74"/>
        <v>-31610</v>
      </c>
      <c r="AS1183" s="10">
        <f t="shared" si="75"/>
        <v>0</v>
      </c>
    </row>
    <row r="1184" spans="1:45" x14ac:dyDescent="0.25">
      <c r="A1184">
        <v>1</v>
      </c>
      <c r="B1184" s="7">
        <v>43952</v>
      </c>
      <c r="C1184" s="7">
        <v>44348</v>
      </c>
      <c r="D1184">
        <v>172</v>
      </c>
      <c r="E1184" s="7">
        <v>44197</v>
      </c>
      <c r="F1184" s="13">
        <v>0</v>
      </c>
      <c r="G1184" s="1">
        <v>0</v>
      </c>
      <c r="H1184">
        <v>0.05</v>
      </c>
      <c r="I1184" s="1">
        <v>0</v>
      </c>
      <c r="J1184" s="1">
        <v>3428.35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685.67</v>
      </c>
      <c r="U1184" s="1">
        <v>0</v>
      </c>
      <c r="V1184" t="s">
        <v>338</v>
      </c>
      <c r="W1184" s="11" t="s">
        <v>125</v>
      </c>
      <c r="X1184">
        <v>16</v>
      </c>
      <c r="Y1184" t="s">
        <v>109</v>
      </c>
      <c r="Z1184" t="s">
        <v>126</v>
      </c>
      <c r="AA1184" s="1">
        <v>0</v>
      </c>
      <c r="AB1184" s="1">
        <v>0</v>
      </c>
      <c r="AC1184" t="s">
        <v>225</v>
      </c>
      <c r="AD1184" s="1">
        <v>0</v>
      </c>
      <c r="AE1184" s="1">
        <v>0</v>
      </c>
      <c r="AF1184" s="1">
        <v>0</v>
      </c>
      <c r="AG1184" s="1">
        <v>0</v>
      </c>
      <c r="AH1184">
        <v>0</v>
      </c>
      <c r="AI1184" s="1">
        <v>0</v>
      </c>
      <c r="AJ1184" s="1"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8">
        <f t="shared" si="72"/>
        <v>685.67</v>
      </c>
      <c r="AQ1184" s="9">
        <f t="shared" si="73"/>
        <v>0</v>
      </c>
      <c r="AR1184" s="3">
        <f t="shared" si="74"/>
        <v>3428.35</v>
      </c>
      <c r="AS1184" s="10">
        <f t="shared" si="75"/>
        <v>685.67</v>
      </c>
    </row>
    <row r="1185" spans="1:45" x14ac:dyDescent="0.25">
      <c r="A1185">
        <v>1</v>
      </c>
      <c r="B1185" s="7">
        <v>43952</v>
      </c>
      <c r="C1185" s="7">
        <v>44348</v>
      </c>
      <c r="D1185">
        <v>172</v>
      </c>
      <c r="E1185" s="7">
        <v>44228</v>
      </c>
      <c r="F1185" s="13">
        <v>0</v>
      </c>
      <c r="G1185" s="1">
        <v>0</v>
      </c>
      <c r="H1185">
        <v>0.05</v>
      </c>
      <c r="I1185" s="1">
        <v>0</v>
      </c>
      <c r="J1185" s="1">
        <v>4114.0200000000004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685.67</v>
      </c>
      <c r="U1185" s="1">
        <v>0</v>
      </c>
      <c r="V1185" t="s">
        <v>338</v>
      </c>
      <c r="W1185" s="11" t="s">
        <v>125</v>
      </c>
      <c r="X1185">
        <v>16</v>
      </c>
      <c r="Y1185" t="s">
        <v>109</v>
      </c>
      <c r="Z1185" t="s">
        <v>126</v>
      </c>
      <c r="AA1185" s="1">
        <v>0</v>
      </c>
      <c r="AB1185" s="1">
        <v>0</v>
      </c>
      <c r="AC1185" t="s">
        <v>225</v>
      </c>
      <c r="AD1185" s="1">
        <v>0</v>
      </c>
      <c r="AE1185" s="1">
        <v>0</v>
      </c>
      <c r="AF1185" s="1">
        <v>0</v>
      </c>
      <c r="AG1185" s="1">
        <v>0</v>
      </c>
      <c r="AH1185">
        <v>0</v>
      </c>
      <c r="AI1185" s="1">
        <v>0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8">
        <f t="shared" si="72"/>
        <v>685.67</v>
      </c>
      <c r="AQ1185" s="9">
        <f t="shared" si="73"/>
        <v>0</v>
      </c>
      <c r="AR1185" s="3">
        <f t="shared" si="74"/>
        <v>4114.0200000000004</v>
      </c>
      <c r="AS1185" s="10">
        <f t="shared" si="75"/>
        <v>685.67</v>
      </c>
    </row>
    <row r="1186" spans="1:45" x14ac:dyDescent="0.25">
      <c r="A1186">
        <v>1</v>
      </c>
      <c r="B1186" s="7">
        <v>43952</v>
      </c>
      <c r="C1186" s="7">
        <v>44348</v>
      </c>
      <c r="D1186">
        <v>172</v>
      </c>
      <c r="E1186" s="7">
        <v>44256</v>
      </c>
      <c r="F1186" s="13">
        <v>0</v>
      </c>
      <c r="G1186" s="1">
        <v>0</v>
      </c>
      <c r="H1186">
        <v>0.05</v>
      </c>
      <c r="I1186" s="1">
        <v>0</v>
      </c>
      <c r="J1186" s="1">
        <v>4799.6899999999996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685.67</v>
      </c>
      <c r="U1186" s="1">
        <v>0</v>
      </c>
      <c r="V1186" t="s">
        <v>338</v>
      </c>
      <c r="W1186" s="11" t="s">
        <v>125</v>
      </c>
      <c r="X1186">
        <v>16</v>
      </c>
      <c r="Y1186" t="s">
        <v>109</v>
      </c>
      <c r="Z1186" t="s">
        <v>126</v>
      </c>
      <c r="AA1186" s="1">
        <v>0</v>
      </c>
      <c r="AB1186" s="1">
        <v>0</v>
      </c>
      <c r="AC1186" t="s">
        <v>225</v>
      </c>
      <c r="AD1186" s="1">
        <v>0</v>
      </c>
      <c r="AE1186" s="1">
        <v>0</v>
      </c>
      <c r="AF1186" s="1">
        <v>0</v>
      </c>
      <c r="AG1186" s="1">
        <v>0</v>
      </c>
      <c r="AH1186">
        <v>0</v>
      </c>
      <c r="AI1186" s="1">
        <v>0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8">
        <f t="shared" si="72"/>
        <v>685.67</v>
      </c>
      <c r="AQ1186" s="9">
        <f t="shared" si="73"/>
        <v>0</v>
      </c>
      <c r="AR1186" s="3">
        <f t="shared" si="74"/>
        <v>4799.6899999999996</v>
      </c>
      <c r="AS1186" s="10">
        <f t="shared" si="75"/>
        <v>685.67</v>
      </c>
    </row>
    <row r="1187" spans="1:45" x14ac:dyDescent="0.25">
      <c r="A1187">
        <v>1</v>
      </c>
      <c r="B1187" s="7">
        <v>43952</v>
      </c>
      <c r="C1187" s="7">
        <v>44348</v>
      </c>
      <c r="D1187">
        <v>172</v>
      </c>
      <c r="E1187" s="7">
        <v>44287</v>
      </c>
      <c r="F1187" s="13">
        <v>0</v>
      </c>
      <c r="G1187" s="1">
        <v>0</v>
      </c>
      <c r="H1187">
        <v>0.05</v>
      </c>
      <c r="I1187" s="1">
        <v>0</v>
      </c>
      <c r="J1187" s="1">
        <v>5485.36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685.67</v>
      </c>
      <c r="U1187" s="1">
        <v>0</v>
      </c>
      <c r="V1187" t="s">
        <v>338</v>
      </c>
      <c r="W1187" s="11" t="s">
        <v>125</v>
      </c>
      <c r="X1187">
        <v>16</v>
      </c>
      <c r="Y1187" t="s">
        <v>109</v>
      </c>
      <c r="Z1187" t="s">
        <v>126</v>
      </c>
      <c r="AA1187" s="1">
        <v>0</v>
      </c>
      <c r="AB1187" s="1">
        <v>0</v>
      </c>
      <c r="AC1187" t="s">
        <v>225</v>
      </c>
      <c r="AD1187" s="1">
        <v>0</v>
      </c>
      <c r="AE1187" s="1">
        <v>0</v>
      </c>
      <c r="AF1187" s="1">
        <v>0</v>
      </c>
      <c r="AG1187" s="1">
        <v>0</v>
      </c>
      <c r="AH1187">
        <v>0</v>
      </c>
      <c r="AI1187" s="1">
        <v>0</v>
      </c>
      <c r="AJ1187" s="1">
        <v>0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8">
        <f t="shared" si="72"/>
        <v>685.67</v>
      </c>
      <c r="AQ1187" s="9">
        <f t="shared" si="73"/>
        <v>0</v>
      </c>
      <c r="AR1187" s="3">
        <f t="shared" si="74"/>
        <v>5485.36</v>
      </c>
      <c r="AS1187" s="10">
        <f t="shared" si="75"/>
        <v>685.67</v>
      </c>
    </row>
    <row r="1188" spans="1:45" x14ac:dyDescent="0.25">
      <c r="A1188">
        <v>1</v>
      </c>
      <c r="B1188" s="7">
        <v>43952</v>
      </c>
      <c r="C1188" s="7">
        <v>44348</v>
      </c>
      <c r="D1188">
        <v>172</v>
      </c>
      <c r="E1188" s="7">
        <v>44317</v>
      </c>
      <c r="F1188" s="13">
        <v>0</v>
      </c>
      <c r="G1188" s="1">
        <v>0</v>
      </c>
      <c r="H1188">
        <v>0.05</v>
      </c>
      <c r="I1188" s="1">
        <v>0</v>
      </c>
      <c r="J1188" s="1">
        <v>6171.03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685.67</v>
      </c>
      <c r="U1188" s="1">
        <v>0</v>
      </c>
      <c r="V1188" t="s">
        <v>338</v>
      </c>
      <c r="W1188" s="11" t="s">
        <v>125</v>
      </c>
      <c r="X1188">
        <v>16</v>
      </c>
      <c r="Y1188" t="s">
        <v>109</v>
      </c>
      <c r="Z1188" t="s">
        <v>126</v>
      </c>
      <c r="AA1188" s="1">
        <v>0</v>
      </c>
      <c r="AB1188" s="1">
        <v>0</v>
      </c>
      <c r="AC1188" t="s">
        <v>225</v>
      </c>
      <c r="AD1188" s="1">
        <v>0</v>
      </c>
      <c r="AE1188" s="1">
        <v>0</v>
      </c>
      <c r="AF1188" s="1">
        <v>0</v>
      </c>
      <c r="AG1188" s="1">
        <v>0</v>
      </c>
      <c r="AH1188">
        <v>0</v>
      </c>
      <c r="AI1188" s="1">
        <v>0</v>
      </c>
      <c r="AJ1188" s="1"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8">
        <f t="shared" si="72"/>
        <v>685.67</v>
      </c>
      <c r="AQ1188" s="9">
        <f t="shared" si="73"/>
        <v>0</v>
      </c>
      <c r="AR1188" s="3">
        <f t="shared" si="74"/>
        <v>6171.03</v>
      </c>
      <c r="AS1188" s="10">
        <f t="shared" si="75"/>
        <v>685.67</v>
      </c>
    </row>
    <row r="1189" spans="1:45" x14ac:dyDescent="0.25">
      <c r="A1189">
        <v>1</v>
      </c>
      <c r="B1189" s="7">
        <v>43952</v>
      </c>
      <c r="C1189" s="7">
        <v>44348</v>
      </c>
      <c r="D1189">
        <v>172</v>
      </c>
      <c r="E1189" s="7">
        <v>44348</v>
      </c>
      <c r="F1189" s="13">
        <v>0</v>
      </c>
      <c r="G1189" s="1">
        <v>0</v>
      </c>
      <c r="H1189">
        <v>0.05</v>
      </c>
      <c r="I1189" s="1">
        <v>0</v>
      </c>
      <c r="J1189" s="1">
        <v>6856.7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685.67</v>
      </c>
      <c r="U1189" s="1">
        <v>0</v>
      </c>
      <c r="V1189" t="s">
        <v>338</v>
      </c>
      <c r="W1189" s="11" t="s">
        <v>125</v>
      </c>
      <c r="X1189">
        <v>16</v>
      </c>
      <c r="Y1189" t="s">
        <v>109</v>
      </c>
      <c r="Z1189" t="s">
        <v>126</v>
      </c>
      <c r="AA1189" s="1">
        <v>0</v>
      </c>
      <c r="AB1189" s="1">
        <v>0</v>
      </c>
      <c r="AC1189" t="s">
        <v>225</v>
      </c>
      <c r="AD1189" s="1">
        <v>0</v>
      </c>
      <c r="AE1189" s="1">
        <v>0</v>
      </c>
      <c r="AF1189" s="1">
        <v>0</v>
      </c>
      <c r="AG1189" s="1">
        <v>0</v>
      </c>
      <c r="AH1189">
        <v>0</v>
      </c>
      <c r="AI1189" s="1">
        <v>0</v>
      </c>
      <c r="AJ1189" s="1"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8">
        <f t="shared" si="72"/>
        <v>685.67</v>
      </c>
      <c r="AQ1189" s="9">
        <f t="shared" si="73"/>
        <v>0</v>
      </c>
      <c r="AR1189" s="3">
        <f t="shared" si="74"/>
        <v>6856.7</v>
      </c>
      <c r="AS1189" s="10">
        <f t="shared" si="75"/>
        <v>685.67</v>
      </c>
    </row>
    <row r="1190" spans="1:45" x14ac:dyDescent="0.25">
      <c r="A1190">
        <v>1</v>
      </c>
      <c r="B1190" s="7">
        <v>43952</v>
      </c>
      <c r="C1190" s="7">
        <v>44348</v>
      </c>
      <c r="D1190">
        <v>200244</v>
      </c>
      <c r="E1190" s="7">
        <v>44197</v>
      </c>
      <c r="F1190" s="13">
        <v>64459.16</v>
      </c>
      <c r="G1190" s="1">
        <v>64459.16</v>
      </c>
      <c r="H1190">
        <v>0.05</v>
      </c>
      <c r="I1190" s="1">
        <v>268.58</v>
      </c>
      <c r="J1190" s="1">
        <v>-13329.27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t="s">
        <v>339</v>
      </c>
      <c r="W1190" s="11" t="s">
        <v>125</v>
      </c>
      <c r="X1190">
        <v>16</v>
      </c>
      <c r="Y1190" t="s">
        <v>109</v>
      </c>
      <c r="Z1190" t="s">
        <v>126</v>
      </c>
      <c r="AA1190" s="1">
        <v>0</v>
      </c>
      <c r="AB1190" s="1">
        <v>0</v>
      </c>
      <c r="AC1190" t="s">
        <v>225</v>
      </c>
      <c r="AD1190" s="1">
        <v>0</v>
      </c>
      <c r="AE1190" s="1">
        <v>0</v>
      </c>
      <c r="AF1190" s="1">
        <v>0</v>
      </c>
      <c r="AG1190" s="1">
        <v>64459.16</v>
      </c>
      <c r="AH1190">
        <v>0</v>
      </c>
      <c r="AI1190" s="1">
        <v>0</v>
      </c>
      <c r="AJ1190" s="1">
        <v>0</v>
      </c>
      <c r="AK1190" s="1">
        <v>0</v>
      </c>
      <c r="AL1190" s="1">
        <v>0</v>
      </c>
      <c r="AM1190" s="1">
        <v>0</v>
      </c>
      <c r="AN1190" s="1">
        <v>0</v>
      </c>
      <c r="AO1190" s="1">
        <v>268.58</v>
      </c>
      <c r="AP1190" s="8">
        <f t="shared" si="72"/>
        <v>268.58</v>
      </c>
      <c r="AQ1190" s="9">
        <f t="shared" si="73"/>
        <v>0</v>
      </c>
      <c r="AR1190" s="3">
        <f t="shared" si="74"/>
        <v>-13329.27</v>
      </c>
      <c r="AS1190" s="10">
        <f t="shared" si="75"/>
        <v>268.58</v>
      </c>
    </row>
    <row r="1191" spans="1:45" x14ac:dyDescent="0.25">
      <c r="A1191">
        <v>1</v>
      </c>
      <c r="B1191" s="7">
        <v>43952</v>
      </c>
      <c r="C1191" s="7">
        <v>44348</v>
      </c>
      <c r="D1191">
        <v>200244</v>
      </c>
      <c r="E1191" s="7">
        <v>44228</v>
      </c>
      <c r="F1191" s="13">
        <v>64459.16</v>
      </c>
      <c r="G1191" s="1">
        <v>64459.16</v>
      </c>
      <c r="H1191">
        <v>0.05</v>
      </c>
      <c r="I1191" s="1">
        <v>268.58</v>
      </c>
      <c r="J1191" s="1">
        <v>-13060.69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t="s">
        <v>339</v>
      </c>
      <c r="W1191" s="11" t="s">
        <v>125</v>
      </c>
      <c r="X1191">
        <v>16</v>
      </c>
      <c r="Y1191" t="s">
        <v>109</v>
      </c>
      <c r="Z1191" t="s">
        <v>126</v>
      </c>
      <c r="AA1191" s="1">
        <v>0</v>
      </c>
      <c r="AB1191" s="1">
        <v>0</v>
      </c>
      <c r="AC1191" t="s">
        <v>225</v>
      </c>
      <c r="AD1191" s="1">
        <v>0</v>
      </c>
      <c r="AE1191" s="1">
        <v>0</v>
      </c>
      <c r="AF1191" s="1">
        <v>0</v>
      </c>
      <c r="AG1191" s="1">
        <v>64459.16</v>
      </c>
      <c r="AH1191">
        <v>0</v>
      </c>
      <c r="AI1191" s="1">
        <v>0</v>
      </c>
      <c r="AJ1191" s="1">
        <v>0</v>
      </c>
      <c r="AK1191" s="1">
        <v>0</v>
      </c>
      <c r="AL1191" s="1">
        <v>0</v>
      </c>
      <c r="AM1191" s="1">
        <v>0</v>
      </c>
      <c r="AN1191" s="1">
        <v>0</v>
      </c>
      <c r="AO1191" s="1">
        <v>268.58</v>
      </c>
      <c r="AP1191" s="8">
        <f t="shared" si="72"/>
        <v>268.58</v>
      </c>
      <c r="AQ1191" s="9">
        <f t="shared" si="73"/>
        <v>0</v>
      </c>
      <c r="AR1191" s="3">
        <f t="shared" si="74"/>
        <v>-13060.69</v>
      </c>
      <c r="AS1191" s="10">
        <f t="shared" si="75"/>
        <v>268.58</v>
      </c>
    </row>
    <row r="1192" spans="1:45" x14ac:dyDescent="0.25">
      <c r="A1192">
        <v>1</v>
      </c>
      <c r="B1192" s="7">
        <v>43952</v>
      </c>
      <c r="C1192" s="7">
        <v>44348</v>
      </c>
      <c r="D1192">
        <v>200244</v>
      </c>
      <c r="E1192" s="7">
        <v>44256</v>
      </c>
      <c r="F1192" s="13">
        <v>64459.16</v>
      </c>
      <c r="G1192" s="1">
        <v>64459.16</v>
      </c>
      <c r="H1192">
        <v>0.05</v>
      </c>
      <c r="I1192" s="1">
        <v>268.58</v>
      </c>
      <c r="J1192" s="1">
        <v>-12792.11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t="s">
        <v>339</v>
      </c>
      <c r="W1192" s="11" t="s">
        <v>125</v>
      </c>
      <c r="X1192">
        <v>16</v>
      </c>
      <c r="Y1192" t="s">
        <v>109</v>
      </c>
      <c r="Z1192" t="s">
        <v>126</v>
      </c>
      <c r="AA1192" s="1">
        <v>0</v>
      </c>
      <c r="AB1192" s="1">
        <v>0</v>
      </c>
      <c r="AC1192" t="s">
        <v>225</v>
      </c>
      <c r="AD1192" s="1">
        <v>0</v>
      </c>
      <c r="AE1192" s="1">
        <v>0</v>
      </c>
      <c r="AF1192" s="1">
        <v>0</v>
      </c>
      <c r="AG1192" s="1">
        <v>64459.16</v>
      </c>
      <c r="AH1192">
        <v>0</v>
      </c>
      <c r="AI1192" s="1">
        <v>0</v>
      </c>
      <c r="AJ1192" s="1">
        <v>0</v>
      </c>
      <c r="AK1192" s="1">
        <v>0</v>
      </c>
      <c r="AL1192" s="1">
        <v>0</v>
      </c>
      <c r="AM1192" s="1">
        <v>0</v>
      </c>
      <c r="AN1192" s="1">
        <v>0</v>
      </c>
      <c r="AO1192" s="1">
        <v>268.58</v>
      </c>
      <c r="AP1192" s="8">
        <f t="shared" si="72"/>
        <v>268.58</v>
      </c>
      <c r="AQ1192" s="9">
        <f t="shared" si="73"/>
        <v>0</v>
      </c>
      <c r="AR1192" s="3">
        <f t="shared" si="74"/>
        <v>-12792.11</v>
      </c>
      <c r="AS1192" s="10">
        <f t="shared" si="75"/>
        <v>268.58</v>
      </c>
    </row>
    <row r="1193" spans="1:45" x14ac:dyDescent="0.25">
      <c r="A1193">
        <v>1</v>
      </c>
      <c r="B1193" s="7">
        <v>43952</v>
      </c>
      <c r="C1193" s="7">
        <v>44348</v>
      </c>
      <c r="D1193">
        <v>200244</v>
      </c>
      <c r="E1193" s="7">
        <v>44287</v>
      </c>
      <c r="F1193" s="13">
        <v>64459.16</v>
      </c>
      <c r="G1193" s="1">
        <v>64459.16</v>
      </c>
      <c r="H1193">
        <v>0.05</v>
      </c>
      <c r="I1193" s="1">
        <v>268.58</v>
      </c>
      <c r="J1193" s="1">
        <v>-12523.53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t="s">
        <v>339</v>
      </c>
      <c r="W1193" s="11" t="s">
        <v>125</v>
      </c>
      <c r="X1193">
        <v>16</v>
      </c>
      <c r="Y1193" t="s">
        <v>109</v>
      </c>
      <c r="Z1193" t="s">
        <v>126</v>
      </c>
      <c r="AA1193" s="1">
        <v>0</v>
      </c>
      <c r="AB1193" s="1">
        <v>0</v>
      </c>
      <c r="AC1193" t="s">
        <v>225</v>
      </c>
      <c r="AD1193" s="1">
        <v>0</v>
      </c>
      <c r="AE1193" s="1">
        <v>0</v>
      </c>
      <c r="AF1193" s="1">
        <v>0</v>
      </c>
      <c r="AG1193" s="1">
        <v>64459.16</v>
      </c>
      <c r="AH1193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268.58</v>
      </c>
      <c r="AP1193" s="8">
        <f t="shared" si="72"/>
        <v>268.58</v>
      </c>
      <c r="AQ1193" s="9">
        <f t="shared" si="73"/>
        <v>0</v>
      </c>
      <c r="AR1193" s="3">
        <f t="shared" si="74"/>
        <v>-12523.53</v>
      </c>
      <c r="AS1193" s="10">
        <f t="shared" si="75"/>
        <v>268.58</v>
      </c>
    </row>
    <row r="1194" spans="1:45" x14ac:dyDescent="0.25">
      <c r="A1194">
        <v>1</v>
      </c>
      <c r="B1194" s="7">
        <v>43952</v>
      </c>
      <c r="C1194" s="7">
        <v>44348</v>
      </c>
      <c r="D1194">
        <v>200244</v>
      </c>
      <c r="E1194" s="7">
        <v>44317</v>
      </c>
      <c r="F1194" s="13">
        <v>64459.16</v>
      </c>
      <c r="G1194" s="1">
        <v>64459.16</v>
      </c>
      <c r="H1194">
        <v>0.05</v>
      </c>
      <c r="I1194" s="1">
        <v>268.58</v>
      </c>
      <c r="J1194" s="1">
        <v>-12254.95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t="s">
        <v>339</v>
      </c>
      <c r="W1194" s="11" t="s">
        <v>125</v>
      </c>
      <c r="X1194">
        <v>16</v>
      </c>
      <c r="Y1194" t="s">
        <v>109</v>
      </c>
      <c r="Z1194" t="s">
        <v>126</v>
      </c>
      <c r="AA1194" s="1">
        <v>0</v>
      </c>
      <c r="AB1194" s="1">
        <v>0</v>
      </c>
      <c r="AC1194" t="s">
        <v>225</v>
      </c>
      <c r="AD1194" s="1">
        <v>0</v>
      </c>
      <c r="AE1194" s="1">
        <v>0</v>
      </c>
      <c r="AF1194" s="1">
        <v>0</v>
      </c>
      <c r="AG1194" s="1">
        <v>64459.16</v>
      </c>
      <c r="AH1194">
        <v>0</v>
      </c>
      <c r="AI1194" s="1">
        <v>0</v>
      </c>
      <c r="AJ1194" s="1">
        <v>0</v>
      </c>
      <c r="AK1194" s="1">
        <v>0</v>
      </c>
      <c r="AL1194" s="1">
        <v>0</v>
      </c>
      <c r="AM1194" s="1">
        <v>0</v>
      </c>
      <c r="AN1194" s="1">
        <v>0</v>
      </c>
      <c r="AO1194" s="1">
        <v>268.58</v>
      </c>
      <c r="AP1194" s="8">
        <f t="shared" si="72"/>
        <v>268.58</v>
      </c>
      <c r="AQ1194" s="9">
        <f t="shared" si="73"/>
        <v>0</v>
      </c>
      <c r="AR1194" s="3">
        <f t="shared" si="74"/>
        <v>-12254.95</v>
      </c>
      <c r="AS1194" s="10">
        <f t="shared" si="75"/>
        <v>268.58</v>
      </c>
    </row>
    <row r="1195" spans="1:45" x14ac:dyDescent="0.25">
      <c r="A1195">
        <v>1</v>
      </c>
      <c r="B1195" s="7">
        <v>43952</v>
      </c>
      <c r="C1195" s="7">
        <v>44348</v>
      </c>
      <c r="D1195">
        <v>200244</v>
      </c>
      <c r="E1195" s="7">
        <v>44348</v>
      </c>
      <c r="F1195" s="13">
        <v>64459.16</v>
      </c>
      <c r="G1195" s="1">
        <v>64459.16</v>
      </c>
      <c r="H1195">
        <v>0.05</v>
      </c>
      <c r="I1195" s="1">
        <v>268.58</v>
      </c>
      <c r="J1195" s="1">
        <v>-11684.48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301.89</v>
      </c>
      <c r="S1195" s="1">
        <v>0</v>
      </c>
      <c r="T1195" s="1">
        <v>0</v>
      </c>
      <c r="U1195" s="1">
        <v>0</v>
      </c>
      <c r="V1195" t="s">
        <v>339</v>
      </c>
      <c r="W1195" s="11" t="s">
        <v>125</v>
      </c>
      <c r="X1195">
        <v>16</v>
      </c>
      <c r="Y1195" t="s">
        <v>109</v>
      </c>
      <c r="Z1195" t="s">
        <v>126</v>
      </c>
      <c r="AA1195" s="1">
        <v>0</v>
      </c>
      <c r="AB1195" s="1">
        <v>0</v>
      </c>
      <c r="AC1195" t="s">
        <v>225</v>
      </c>
      <c r="AD1195" s="1">
        <v>0</v>
      </c>
      <c r="AE1195" s="1">
        <v>0</v>
      </c>
      <c r="AF1195" s="1">
        <v>0</v>
      </c>
      <c r="AG1195" s="1">
        <v>64459.16</v>
      </c>
      <c r="AH1195">
        <v>0</v>
      </c>
      <c r="AI1195" s="1">
        <v>0</v>
      </c>
      <c r="AJ1195" s="1">
        <v>0</v>
      </c>
      <c r="AK1195" s="1">
        <v>0</v>
      </c>
      <c r="AL1195" s="1">
        <v>0</v>
      </c>
      <c r="AM1195" s="1">
        <v>0</v>
      </c>
      <c r="AN1195" s="1">
        <v>0</v>
      </c>
      <c r="AO1195" s="1">
        <v>268.58</v>
      </c>
      <c r="AP1195" s="8">
        <f t="shared" si="72"/>
        <v>268.58</v>
      </c>
      <c r="AQ1195" s="9">
        <f t="shared" si="73"/>
        <v>0</v>
      </c>
      <c r="AR1195" s="3">
        <f t="shared" si="74"/>
        <v>-11684.48</v>
      </c>
      <c r="AS1195" s="10">
        <f t="shared" si="75"/>
        <v>268.58</v>
      </c>
    </row>
    <row r="1196" spans="1:45" x14ac:dyDescent="0.25">
      <c r="A1196">
        <v>1</v>
      </c>
      <c r="B1196" s="7">
        <v>43952</v>
      </c>
      <c r="C1196" s="7">
        <v>44348</v>
      </c>
      <c r="D1196">
        <v>200290</v>
      </c>
      <c r="E1196" s="7">
        <v>44197</v>
      </c>
      <c r="F1196" s="13">
        <v>0</v>
      </c>
      <c r="G1196" s="1">
        <v>0</v>
      </c>
      <c r="H1196">
        <v>0.05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t="s">
        <v>340</v>
      </c>
      <c r="W1196" s="11" t="s">
        <v>125</v>
      </c>
      <c r="X1196">
        <v>16</v>
      </c>
      <c r="Y1196" t="s">
        <v>109</v>
      </c>
      <c r="Z1196" t="s">
        <v>126</v>
      </c>
      <c r="AA1196" s="1">
        <v>0</v>
      </c>
      <c r="AB1196" s="1">
        <v>0</v>
      </c>
      <c r="AC1196" t="s">
        <v>225</v>
      </c>
      <c r="AD1196" s="1">
        <v>0</v>
      </c>
      <c r="AE1196" s="1">
        <v>0</v>
      </c>
      <c r="AF1196" s="1">
        <v>0</v>
      </c>
      <c r="AG1196" s="1">
        <v>0</v>
      </c>
      <c r="AH1196">
        <v>0</v>
      </c>
      <c r="AI1196" s="1">
        <v>0</v>
      </c>
      <c r="AJ1196" s="1">
        <v>0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8">
        <f t="shared" si="72"/>
        <v>0</v>
      </c>
      <c r="AQ1196" s="9">
        <f t="shared" si="73"/>
        <v>0</v>
      </c>
      <c r="AR1196" s="3">
        <f t="shared" si="74"/>
        <v>0</v>
      </c>
      <c r="AS1196" s="10">
        <f t="shared" si="75"/>
        <v>0</v>
      </c>
    </row>
    <row r="1197" spans="1:45" x14ac:dyDescent="0.25">
      <c r="A1197">
        <v>1</v>
      </c>
      <c r="B1197" s="7">
        <v>43952</v>
      </c>
      <c r="C1197" s="7">
        <v>44348</v>
      </c>
      <c r="D1197">
        <v>200290</v>
      </c>
      <c r="E1197" s="7">
        <v>44228</v>
      </c>
      <c r="F1197" s="13">
        <v>0</v>
      </c>
      <c r="G1197" s="1">
        <v>0</v>
      </c>
      <c r="H1197">
        <v>0.05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t="s">
        <v>340</v>
      </c>
      <c r="W1197" s="11" t="s">
        <v>125</v>
      </c>
      <c r="X1197">
        <v>16</v>
      </c>
      <c r="Y1197" t="s">
        <v>109</v>
      </c>
      <c r="Z1197" t="s">
        <v>126</v>
      </c>
      <c r="AA1197" s="1">
        <v>0</v>
      </c>
      <c r="AB1197" s="1">
        <v>0</v>
      </c>
      <c r="AC1197" t="s">
        <v>225</v>
      </c>
      <c r="AD1197" s="1">
        <v>0</v>
      </c>
      <c r="AE1197" s="1">
        <v>0</v>
      </c>
      <c r="AF1197" s="1">
        <v>0</v>
      </c>
      <c r="AG1197" s="1">
        <v>0</v>
      </c>
      <c r="AH1197">
        <v>0</v>
      </c>
      <c r="AI1197" s="1">
        <v>0</v>
      </c>
      <c r="AJ1197" s="1">
        <v>0</v>
      </c>
      <c r="AK1197" s="1">
        <v>0</v>
      </c>
      <c r="AL1197" s="1">
        <v>0</v>
      </c>
      <c r="AM1197" s="1">
        <v>0</v>
      </c>
      <c r="AN1197" s="1">
        <v>0</v>
      </c>
      <c r="AO1197" s="1">
        <v>0</v>
      </c>
      <c r="AP1197" s="8">
        <f t="shared" si="72"/>
        <v>0</v>
      </c>
      <c r="AQ1197" s="9">
        <f t="shared" si="73"/>
        <v>0</v>
      </c>
      <c r="AR1197" s="3">
        <f t="shared" si="74"/>
        <v>0</v>
      </c>
      <c r="AS1197" s="10">
        <f t="shared" si="75"/>
        <v>0</v>
      </c>
    </row>
    <row r="1198" spans="1:45" x14ac:dyDescent="0.25">
      <c r="A1198">
        <v>1</v>
      </c>
      <c r="B1198" s="7">
        <v>43952</v>
      </c>
      <c r="C1198" s="7">
        <v>44348</v>
      </c>
      <c r="D1198">
        <v>200290</v>
      </c>
      <c r="E1198" s="7">
        <v>44256</v>
      </c>
      <c r="F1198" s="13">
        <v>0</v>
      </c>
      <c r="G1198" s="1">
        <v>0</v>
      </c>
      <c r="H1198">
        <v>0.05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t="s">
        <v>340</v>
      </c>
      <c r="W1198" s="11" t="s">
        <v>125</v>
      </c>
      <c r="X1198">
        <v>16</v>
      </c>
      <c r="Y1198" t="s">
        <v>109</v>
      </c>
      <c r="Z1198" t="s">
        <v>126</v>
      </c>
      <c r="AA1198" s="1">
        <v>0</v>
      </c>
      <c r="AB1198" s="1">
        <v>0</v>
      </c>
      <c r="AC1198" t="s">
        <v>225</v>
      </c>
      <c r="AD1198" s="1">
        <v>0</v>
      </c>
      <c r="AE1198" s="1">
        <v>0</v>
      </c>
      <c r="AF1198" s="1">
        <v>0</v>
      </c>
      <c r="AG1198" s="1">
        <v>0</v>
      </c>
      <c r="AH1198">
        <v>0</v>
      </c>
      <c r="AI1198" s="1">
        <v>0</v>
      </c>
      <c r="AJ1198" s="1">
        <v>0</v>
      </c>
      <c r="AK1198" s="1">
        <v>0</v>
      </c>
      <c r="AL1198" s="1">
        <v>0</v>
      </c>
      <c r="AM1198" s="1">
        <v>0</v>
      </c>
      <c r="AN1198" s="1">
        <v>0</v>
      </c>
      <c r="AO1198" s="1">
        <v>0</v>
      </c>
      <c r="AP1198" s="8">
        <f t="shared" si="72"/>
        <v>0</v>
      </c>
      <c r="AQ1198" s="9">
        <f t="shared" si="73"/>
        <v>0</v>
      </c>
      <c r="AR1198" s="3">
        <f t="shared" si="74"/>
        <v>0</v>
      </c>
      <c r="AS1198" s="10">
        <f t="shared" si="75"/>
        <v>0</v>
      </c>
    </row>
    <row r="1199" spans="1:45" x14ac:dyDescent="0.25">
      <c r="A1199">
        <v>1</v>
      </c>
      <c r="B1199" s="7">
        <v>43952</v>
      </c>
      <c r="C1199" s="7">
        <v>44348</v>
      </c>
      <c r="D1199">
        <v>200290</v>
      </c>
      <c r="E1199" s="7">
        <v>44287</v>
      </c>
      <c r="F1199" s="13">
        <v>0</v>
      </c>
      <c r="G1199" s="1">
        <v>0</v>
      </c>
      <c r="H1199">
        <v>0.05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t="s">
        <v>340</v>
      </c>
      <c r="W1199" s="11" t="s">
        <v>125</v>
      </c>
      <c r="X1199">
        <v>16</v>
      </c>
      <c r="Y1199" t="s">
        <v>109</v>
      </c>
      <c r="Z1199" t="s">
        <v>126</v>
      </c>
      <c r="AA1199" s="1">
        <v>0</v>
      </c>
      <c r="AB1199" s="1">
        <v>0</v>
      </c>
      <c r="AC1199" t="s">
        <v>225</v>
      </c>
      <c r="AD1199" s="1">
        <v>0</v>
      </c>
      <c r="AE1199" s="1">
        <v>0</v>
      </c>
      <c r="AF1199" s="1">
        <v>0</v>
      </c>
      <c r="AG1199" s="1">
        <v>0</v>
      </c>
      <c r="AH1199">
        <v>0</v>
      </c>
      <c r="AI1199" s="1">
        <v>0</v>
      </c>
      <c r="AJ1199" s="1">
        <v>0</v>
      </c>
      <c r="AK1199" s="1">
        <v>0</v>
      </c>
      <c r="AL1199" s="1">
        <v>0</v>
      </c>
      <c r="AM1199" s="1">
        <v>0</v>
      </c>
      <c r="AN1199" s="1">
        <v>0</v>
      </c>
      <c r="AO1199" s="1">
        <v>0</v>
      </c>
      <c r="AP1199" s="8">
        <f t="shared" si="72"/>
        <v>0</v>
      </c>
      <c r="AQ1199" s="9">
        <f t="shared" si="73"/>
        <v>0</v>
      </c>
      <c r="AR1199" s="3">
        <f t="shared" si="74"/>
        <v>0</v>
      </c>
      <c r="AS1199" s="10">
        <f t="shared" si="75"/>
        <v>0</v>
      </c>
    </row>
    <row r="1200" spans="1:45" x14ac:dyDescent="0.25">
      <c r="A1200">
        <v>1</v>
      </c>
      <c r="B1200" s="7">
        <v>43952</v>
      </c>
      <c r="C1200" s="7">
        <v>44348</v>
      </c>
      <c r="D1200">
        <v>200290</v>
      </c>
      <c r="E1200" s="7">
        <v>44317</v>
      </c>
      <c r="F1200" s="13">
        <v>0</v>
      </c>
      <c r="G1200" s="1">
        <v>0</v>
      </c>
      <c r="H1200">
        <v>0.05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t="s">
        <v>340</v>
      </c>
      <c r="W1200" s="11" t="s">
        <v>125</v>
      </c>
      <c r="X1200">
        <v>16</v>
      </c>
      <c r="Y1200" t="s">
        <v>109</v>
      </c>
      <c r="Z1200" t="s">
        <v>126</v>
      </c>
      <c r="AA1200" s="1">
        <v>0</v>
      </c>
      <c r="AB1200" s="1">
        <v>0</v>
      </c>
      <c r="AC1200" t="s">
        <v>225</v>
      </c>
      <c r="AD1200" s="1">
        <v>0</v>
      </c>
      <c r="AE1200" s="1">
        <v>0</v>
      </c>
      <c r="AF1200" s="1">
        <v>0</v>
      </c>
      <c r="AG1200" s="1">
        <v>0</v>
      </c>
      <c r="AH1200">
        <v>0</v>
      </c>
      <c r="AI1200" s="1">
        <v>0</v>
      </c>
      <c r="AJ1200" s="1">
        <v>0</v>
      </c>
      <c r="AK1200" s="1">
        <v>0</v>
      </c>
      <c r="AL1200" s="1">
        <v>0</v>
      </c>
      <c r="AM1200" s="1">
        <v>0</v>
      </c>
      <c r="AN1200" s="1">
        <v>0</v>
      </c>
      <c r="AO1200" s="1">
        <v>0</v>
      </c>
      <c r="AP1200" s="8">
        <f t="shared" si="72"/>
        <v>0</v>
      </c>
      <c r="AQ1200" s="9">
        <f t="shared" si="73"/>
        <v>0</v>
      </c>
      <c r="AR1200" s="3">
        <f t="shared" si="74"/>
        <v>0</v>
      </c>
      <c r="AS1200" s="10">
        <f t="shared" si="75"/>
        <v>0</v>
      </c>
    </row>
    <row r="1201" spans="1:45" x14ac:dyDescent="0.25">
      <c r="A1201">
        <v>1</v>
      </c>
      <c r="B1201" s="7">
        <v>43952</v>
      </c>
      <c r="C1201" s="7">
        <v>44348</v>
      </c>
      <c r="D1201">
        <v>200290</v>
      </c>
      <c r="E1201" s="7">
        <v>44348</v>
      </c>
      <c r="F1201" s="13">
        <v>0</v>
      </c>
      <c r="G1201" s="1">
        <v>0</v>
      </c>
      <c r="H1201">
        <v>0.05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t="s">
        <v>340</v>
      </c>
      <c r="W1201" s="11" t="s">
        <v>125</v>
      </c>
      <c r="X1201">
        <v>16</v>
      </c>
      <c r="Y1201" t="s">
        <v>109</v>
      </c>
      <c r="Z1201" t="s">
        <v>126</v>
      </c>
      <c r="AA1201" s="1">
        <v>0</v>
      </c>
      <c r="AB1201" s="1">
        <v>0</v>
      </c>
      <c r="AC1201" t="s">
        <v>225</v>
      </c>
      <c r="AD1201" s="1">
        <v>0</v>
      </c>
      <c r="AE1201" s="1">
        <v>0</v>
      </c>
      <c r="AF1201" s="1">
        <v>0</v>
      </c>
      <c r="AG1201" s="1">
        <v>0</v>
      </c>
      <c r="AH1201">
        <v>0</v>
      </c>
      <c r="AI1201" s="1">
        <v>0</v>
      </c>
      <c r="AJ1201" s="1">
        <v>0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8">
        <f t="shared" si="72"/>
        <v>0</v>
      </c>
      <c r="AQ1201" s="9">
        <f t="shared" si="73"/>
        <v>0</v>
      </c>
      <c r="AR1201" s="3">
        <f t="shared" si="74"/>
        <v>0</v>
      </c>
      <c r="AS1201" s="10">
        <f t="shared" si="75"/>
        <v>0</v>
      </c>
    </row>
    <row r="1202" spans="1:45" x14ac:dyDescent="0.25">
      <c r="A1202">
        <v>1</v>
      </c>
      <c r="B1202" s="7">
        <v>43952</v>
      </c>
      <c r="C1202" s="7">
        <v>44348</v>
      </c>
      <c r="D1202">
        <v>200336</v>
      </c>
      <c r="E1202" s="7">
        <v>44197</v>
      </c>
      <c r="F1202" s="13">
        <v>0</v>
      </c>
      <c r="G1202" s="1">
        <v>0</v>
      </c>
      <c r="H1202">
        <v>0.05</v>
      </c>
      <c r="I1202" s="1">
        <v>0</v>
      </c>
      <c r="J1202" s="1">
        <v>61662.09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t="s">
        <v>341</v>
      </c>
      <c r="W1202" s="11" t="s">
        <v>125</v>
      </c>
      <c r="X1202">
        <v>16</v>
      </c>
      <c r="Y1202" t="s">
        <v>109</v>
      </c>
      <c r="Z1202" t="s">
        <v>126</v>
      </c>
      <c r="AA1202" s="1">
        <v>0</v>
      </c>
      <c r="AB1202" s="1">
        <v>0</v>
      </c>
      <c r="AC1202" t="s">
        <v>225</v>
      </c>
      <c r="AD1202" s="1">
        <v>0</v>
      </c>
      <c r="AE1202" s="1">
        <v>0</v>
      </c>
      <c r="AF1202" s="1">
        <v>0</v>
      </c>
      <c r="AG1202" s="1">
        <v>0</v>
      </c>
      <c r="AH1202">
        <v>0</v>
      </c>
      <c r="AI1202" s="1">
        <v>0</v>
      </c>
      <c r="AJ1202" s="1">
        <v>0</v>
      </c>
      <c r="AK1202" s="1">
        <v>0</v>
      </c>
      <c r="AL1202" s="1">
        <v>0</v>
      </c>
      <c r="AM1202" s="1">
        <v>0</v>
      </c>
      <c r="AN1202" s="1">
        <v>0</v>
      </c>
      <c r="AO1202" s="1">
        <v>0</v>
      </c>
      <c r="AP1202" s="8">
        <f t="shared" si="72"/>
        <v>0</v>
      </c>
      <c r="AQ1202" s="9">
        <f t="shared" si="73"/>
        <v>0</v>
      </c>
      <c r="AR1202" s="3">
        <f t="shared" si="74"/>
        <v>61662.09</v>
      </c>
      <c r="AS1202" s="10">
        <f t="shared" si="75"/>
        <v>0</v>
      </c>
    </row>
    <row r="1203" spans="1:45" x14ac:dyDescent="0.25">
      <c r="A1203">
        <v>1</v>
      </c>
      <c r="B1203" s="7">
        <v>43952</v>
      </c>
      <c r="C1203" s="7">
        <v>44348</v>
      </c>
      <c r="D1203">
        <v>200336</v>
      </c>
      <c r="E1203" s="7">
        <v>44228</v>
      </c>
      <c r="F1203" s="13">
        <v>0</v>
      </c>
      <c r="G1203" s="1">
        <v>0</v>
      </c>
      <c r="H1203">
        <v>0.05</v>
      </c>
      <c r="I1203" s="1">
        <v>0</v>
      </c>
      <c r="J1203" s="1">
        <v>61662.09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t="s">
        <v>341</v>
      </c>
      <c r="W1203" s="11" t="s">
        <v>125</v>
      </c>
      <c r="X1203">
        <v>16</v>
      </c>
      <c r="Y1203" t="s">
        <v>109</v>
      </c>
      <c r="Z1203" t="s">
        <v>126</v>
      </c>
      <c r="AA1203" s="1">
        <v>0</v>
      </c>
      <c r="AB1203" s="1">
        <v>0</v>
      </c>
      <c r="AC1203" t="s">
        <v>225</v>
      </c>
      <c r="AD1203" s="1">
        <v>0</v>
      </c>
      <c r="AE1203" s="1">
        <v>0</v>
      </c>
      <c r="AF1203" s="1">
        <v>0</v>
      </c>
      <c r="AG1203" s="1">
        <v>0</v>
      </c>
      <c r="AH1203">
        <v>0</v>
      </c>
      <c r="AI1203" s="1">
        <v>0</v>
      </c>
      <c r="AJ1203" s="1">
        <v>0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8">
        <f t="shared" si="72"/>
        <v>0</v>
      </c>
      <c r="AQ1203" s="9">
        <f t="shared" si="73"/>
        <v>0</v>
      </c>
      <c r="AR1203" s="3">
        <f t="shared" si="74"/>
        <v>61662.09</v>
      </c>
      <c r="AS1203" s="10">
        <f t="shared" si="75"/>
        <v>0</v>
      </c>
    </row>
    <row r="1204" spans="1:45" x14ac:dyDescent="0.25">
      <c r="A1204">
        <v>1</v>
      </c>
      <c r="B1204" s="7">
        <v>43952</v>
      </c>
      <c r="C1204" s="7">
        <v>44348</v>
      </c>
      <c r="D1204">
        <v>200336</v>
      </c>
      <c r="E1204" s="7">
        <v>44256</v>
      </c>
      <c r="F1204" s="13">
        <v>0</v>
      </c>
      <c r="G1204" s="1">
        <v>0</v>
      </c>
      <c r="H1204">
        <v>0.05</v>
      </c>
      <c r="I1204" s="1">
        <v>0</v>
      </c>
      <c r="J1204" s="1">
        <v>61662.09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t="s">
        <v>341</v>
      </c>
      <c r="W1204" s="11" t="s">
        <v>125</v>
      </c>
      <c r="X1204">
        <v>16</v>
      </c>
      <c r="Y1204" t="s">
        <v>109</v>
      </c>
      <c r="Z1204" t="s">
        <v>126</v>
      </c>
      <c r="AA1204" s="1">
        <v>0</v>
      </c>
      <c r="AB1204" s="1">
        <v>0</v>
      </c>
      <c r="AC1204" t="s">
        <v>225</v>
      </c>
      <c r="AD1204" s="1">
        <v>0</v>
      </c>
      <c r="AE1204" s="1">
        <v>0</v>
      </c>
      <c r="AF1204" s="1">
        <v>0</v>
      </c>
      <c r="AG1204" s="1">
        <v>0</v>
      </c>
      <c r="AH1204">
        <v>0</v>
      </c>
      <c r="AI1204" s="1">
        <v>0</v>
      </c>
      <c r="AJ1204" s="1">
        <v>0</v>
      </c>
      <c r="AK1204" s="1">
        <v>0</v>
      </c>
      <c r="AL1204" s="1">
        <v>0</v>
      </c>
      <c r="AM1204" s="1">
        <v>0</v>
      </c>
      <c r="AN1204" s="1">
        <v>0</v>
      </c>
      <c r="AO1204" s="1">
        <v>0</v>
      </c>
      <c r="AP1204" s="8">
        <f t="shared" si="72"/>
        <v>0</v>
      </c>
      <c r="AQ1204" s="9">
        <f t="shared" si="73"/>
        <v>0</v>
      </c>
      <c r="AR1204" s="3">
        <f t="shared" si="74"/>
        <v>61662.09</v>
      </c>
      <c r="AS1204" s="10">
        <f t="shared" si="75"/>
        <v>0</v>
      </c>
    </row>
    <row r="1205" spans="1:45" x14ac:dyDescent="0.25">
      <c r="A1205">
        <v>1</v>
      </c>
      <c r="B1205" s="7">
        <v>43952</v>
      </c>
      <c r="C1205" s="7">
        <v>44348</v>
      </c>
      <c r="D1205">
        <v>200336</v>
      </c>
      <c r="E1205" s="7">
        <v>44287</v>
      </c>
      <c r="F1205" s="13">
        <v>0</v>
      </c>
      <c r="G1205" s="1">
        <v>0</v>
      </c>
      <c r="H1205">
        <v>0.05</v>
      </c>
      <c r="I1205" s="1">
        <v>0</v>
      </c>
      <c r="J1205" s="1">
        <v>61662.09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t="s">
        <v>341</v>
      </c>
      <c r="W1205" s="11" t="s">
        <v>125</v>
      </c>
      <c r="X1205">
        <v>16</v>
      </c>
      <c r="Y1205" t="s">
        <v>109</v>
      </c>
      <c r="Z1205" t="s">
        <v>126</v>
      </c>
      <c r="AA1205" s="1">
        <v>0</v>
      </c>
      <c r="AB1205" s="1">
        <v>0</v>
      </c>
      <c r="AC1205" t="s">
        <v>225</v>
      </c>
      <c r="AD1205" s="1">
        <v>0</v>
      </c>
      <c r="AE1205" s="1">
        <v>0</v>
      </c>
      <c r="AF1205" s="1">
        <v>0</v>
      </c>
      <c r="AG1205" s="1">
        <v>0</v>
      </c>
      <c r="AH1205">
        <v>0</v>
      </c>
      <c r="AI1205" s="1">
        <v>0</v>
      </c>
      <c r="AJ1205" s="1">
        <v>0</v>
      </c>
      <c r="AK1205" s="1">
        <v>0</v>
      </c>
      <c r="AL1205" s="1">
        <v>0</v>
      </c>
      <c r="AM1205" s="1">
        <v>0</v>
      </c>
      <c r="AN1205" s="1">
        <v>0</v>
      </c>
      <c r="AO1205" s="1">
        <v>0</v>
      </c>
      <c r="AP1205" s="8">
        <f t="shared" si="72"/>
        <v>0</v>
      </c>
      <c r="AQ1205" s="9">
        <f t="shared" si="73"/>
        <v>0</v>
      </c>
      <c r="AR1205" s="3">
        <f t="shared" si="74"/>
        <v>61662.09</v>
      </c>
      <c r="AS1205" s="10">
        <f t="shared" si="75"/>
        <v>0</v>
      </c>
    </row>
    <row r="1206" spans="1:45" x14ac:dyDescent="0.25">
      <c r="A1206">
        <v>1</v>
      </c>
      <c r="B1206" s="7">
        <v>43952</v>
      </c>
      <c r="C1206" s="7">
        <v>44348</v>
      </c>
      <c r="D1206">
        <v>200336</v>
      </c>
      <c r="E1206" s="7">
        <v>44317</v>
      </c>
      <c r="F1206" s="13">
        <v>0</v>
      </c>
      <c r="G1206" s="1">
        <v>0</v>
      </c>
      <c r="H1206">
        <v>0.05</v>
      </c>
      <c r="I1206" s="1">
        <v>0</v>
      </c>
      <c r="J1206" s="1">
        <v>61662.09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t="s">
        <v>341</v>
      </c>
      <c r="W1206" s="11" t="s">
        <v>125</v>
      </c>
      <c r="X1206">
        <v>16</v>
      </c>
      <c r="Y1206" t="s">
        <v>109</v>
      </c>
      <c r="Z1206" t="s">
        <v>126</v>
      </c>
      <c r="AA1206" s="1">
        <v>0</v>
      </c>
      <c r="AB1206" s="1">
        <v>0</v>
      </c>
      <c r="AC1206" t="s">
        <v>225</v>
      </c>
      <c r="AD1206" s="1">
        <v>0</v>
      </c>
      <c r="AE1206" s="1">
        <v>0</v>
      </c>
      <c r="AF1206" s="1">
        <v>0</v>
      </c>
      <c r="AG1206" s="1">
        <v>0</v>
      </c>
      <c r="AH1206">
        <v>0</v>
      </c>
      <c r="AI1206" s="1">
        <v>0</v>
      </c>
      <c r="AJ1206" s="1">
        <v>0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8">
        <f t="shared" si="72"/>
        <v>0</v>
      </c>
      <c r="AQ1206" s="9">
        <f t="shared" si="73"/>
        <v>0</v>
      </c>
      <c r="AR1206" s="3">
        <f t="shared" si="74"/>
        <v>61662.09</v>
      </c>
      <c r="AS1206" s="10">
        <f t="shared" si="75"/>
        <v>0</v>
      </c>
    </row>
    <row r="1207" spans="1:45" x14ac:dyDescent="0.25">
      <c r="A1207">
        <v>1</v>
      </c>
      <c r="B1207" s="7">
        <v>43952</v>
      </c>
      <c r="C1207" s="7">
        <v>44348</v>
      </c>
      <c r="D1207">
        <v>200336</v>
      </c>
      <c r="E1207" s="7">
        <v>44348</v>
      </c>
      <c r="F1207" s="13">
        <v>0</v>
      </c>
      <c r="G1207" s="1">
        <v>0</v>
      </c>
      <c r="H1207">
        <v>0.05</v>
      </c>
      <c r="I1207" s="1">
        <v>0</v>
      </c>
      <c r="J1207" s="1">
        <v>61360.2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-301.89</v>
      </c>
      <c r="T1207" s="1">
        <v>0</v>
      </c>
      <c r="U1207" s="1">
        <v>0</v>
      </c>
      <c r="V1207" t="s">
        <v>341</v>
      </c>
      <c r="W1207" s="11" t="s">
        <v>125</v>
      </c>
      <c r="X1207">
        <v>16</v>
      </c>
      <c r="Y1207" t="s">
        <v>109</v>
      </c>
      <c r="Z1207" t="s">
        <v>126</v>
      </c>
      <c r="AA1207" s="1">
        <v>0</v>
      </c>
      <c r="AB1207" s="1">
        <v>0</v>
      </c>
      <c r="AC1207" t="s">
        <v>225</v>
      </c>
      <c r="AD1207" s="1">
        <v>0</v>
      </c>
      <c r="AE1207" s="1">
        <v>0</v>
      </c>
      <c r="AF1207" s="1">
        <v>0</v>
      </c>
      <c r="AG1207" s="1">
        <v>0</v>
      </c>
      <c r="AH1207">
        <v>0</v>
      </c>
      <c r="AI1207" s="1">
        <v>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8">
        <f t="shared" si="72"/>
        <v>0</v>
      </c>
      <c r="AQ1207" s="9">
        <f t="shared" si="73"/>
        <v>0</v>
      </c>
      <c r="AR1207" s="3">
        <f t="shared" si="74"/>
        <v>61360.2</v>
      </c>
      <c r="AS1207" s="10">
        <f t="shared" si="75"/>
        <v>0</v>
      </c>
    </row>
    <row r="1208" spans="1:45" x14ac:dyDescent="0.25">
      <c r="A1208">
        <v>1</v>
      </c>
      <c r="B1208" s="7">
        <v>43952</v>
      </c>
      <c r="C1208" s="7">
        <v>44348</v>
      </c>
      <c r="D1208">
        <v>173</v>
      </c>
      <c r="E1208" s="7">
        <v>44197</v>
      </c>
      <c r="F1208" s="13">
        <v>0</v>
      </c>
      <c r="G1208" s="1">
        <v>0</v>
      </c>
      <c r="H1208">
        <v>0.1</v>
      </c>
      <c r="I1208" s="1">
        <v>0</v>
      </c>
      <c r="J1208" s="1">
        <v>59662.1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11932.42</v>
      </c>
      <c r="U1208" s="1">
        <v>0</v>
      </c>
      <c r="V1208" t="s">
        <v>342</v>
      </c>
      <c r="W1208" s="11" t="s">
        <v>128</v>
      </c>
      <c r="X1208">
        <v>16</v>
      </c>
      <c r="Y1208" t="s">
        <v>109</v>
      </c>
      <c r="Z1208" t="s">
        <v>129</v>
      </c>
      <c r="AA1208" s="1">
        <v>0</v>
      </c>
      <c r="AB1208" s="1">
        <v>0</v>
      </c>
      <c r="AC1208" t="s">
        <v>225</v>
      </c>
      <c r="AD1208" s="1">
        <v>0</v>
      </c>
      <c r="AE1208" s="1">
        <v>0</v>
      </c>
      <c r="AF1208" s="1">
        <v>0</v>
      </c>
      <c r="AG1208" s="1">
        <v>0</v>
      </c>
      <c r="AH1208">
        <v>0</v>
      </c>
      <c r="AI1208" s="1">
        <v>0</v>
      </c>
      <c r="AJ1208" s="1">
        <v>0</v>
      </c>
      <c r="AK1208" s="1">
        <v>0</v>
      </c>
      <c r="AL1208" s="1">
        <v>0</v>
      </c>
      <c r="AM1208" s="1">
        <v>0</v>
      </c>
      <c r="AN1208" s="1">
        <v>0</v>
      </c>
      <c r="AO1208" s="1">
        <v>0</v>
      </c>
      <c r="AP1208" s="8">
        <f t="shared" si="72"/>
        <v>11932.42</v>
      </c>
      <c r="AQ1208" s="9">
        <f t="shared" si="73"/>
        <v>0</v>
      </c>
      <c r="AR1208" s="3">
        <f t="shared" si="74"/>
        <v>59662.1</v>
      </c>
      <c r="AS1208" s="10">
        <f t="shared" si="75"/>
        <v>11932.42</v>
      </c>
    </row>
    <row r="1209" spans="1:45" x14ac:dyDescent="0.25">
      <c r="A1209">
        <v>1</v>
      </c>
      <c r="B1209" s="7">
        <v>43952</v>
      </c>
      <c r="C1209" s="7">
        <v>44348</v>
      </c>
      <c r="D1209">
        <v>173</v>
      </c>
      <c r="E1209" s="7">
        <v>44228</v>
      </c>
      <c r="F1209" s="13">
        <v>0</v>
      </c>
      <c r="G1209" s="1">
        <v>0</v>
      </c>
      <c r="H1209">
        <v>0.1</v>
      </c>
      <c r="I1209" s="1">
        <v>0</v>
      </c>
      <c r="J1209" s="1">
        <v>71594.52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11932.42</v>
      </c>
      <c r="U1209" s="1">
        <v>0</v>
      </c>
      <c r="V1209" t="s">
        <v>342</v>
      </c>
      <c r="W1209" s="11" t="s">
        <v>128</v>
      </c>
      <c r="X1209">
        <v>16</v>
      </c>
      <c r="Y1209" t="s">
        <v>109</v>
      </c>
      <c r="Z1209" t="s">
        <v>129</v>
      </c>
      <c r="AA1209" s="1">
        <v>0</v>
      </c>
      <c r="AB1209" s="1">
        <v>0</v>
      </c>
      <c r="AC1209" t="s">
        <v>225</v>
      </c>
      <c r="AD1209" s="1">
        <v>0</v>
      </c>
      <c r="AE1209" s="1">
        <v>0</v>
      </c>
      <c r="AF1209" s="1">
        <v>0</v>
      </c>
      <c r="AG1209" s="1">
        <v>0</v>
      </c>
      <c r="AH1209">
        <v>0</v>
      </c>
      <c r="AI1209" s="1">
        <v>0</v>
      </c>
      <c r="AJ1209" s="1">
        <v>0</v>
      </c>
      <c r="AK1209" s="1">
        <v>0</v>
      </c>
      <c r="AL1209" s="1">
        <v>0</v>
      </c>
      <c r="AM1209" s="1">
        <v>0</v>
      </c>
      <c r="AN1209" s="1">
        <v>0</v>
      </c>
      <c r="AO1209" s="1">
        <v>0</v>
      </c>
      <c r="AP1209" s="8">
        <f t="shared" si="72"/>
        <v>11932.42</v>
      </c>
      <c r="AQ1209" s="9">
        <f t="shared" si="73"/>
        <v>0</v>
      </c>
      <c r="AR1209" s="3">
        <f t="shared" si="74"/>
        <v>71594.52</v>
      </c>
      <c r="AS1209" s="10">
        <f t="shared" si="75"/>
        <v>11932.42</v>
      </c>
    </row>
    <row r="1210" spans="1:45" x14ac:dyDescent="0.25">
      <c r="A1210">
        <v>1</v>
      </c>
      <c r="B1210" s="7">
        <v>43952</v>
      </c>
      <c r="C1210" s="7">
        <v>44348</v>
      </c>
      <c r="D1210">
        <v>173</v>
      </c>
      <c r="E1210" s="7">
        <v>44256</v>
      </c>
      <c r="F1210" s="13">
        <v>0</v>
      </c>
      <c r="G1210" s="1">
        <v>0</v>
      </c>
      <c r="H1210">
        <v>0.1</v>
      </c>
      <c r="I1210" s="1">
        <v>0</v>
      </c>
      <c r="J1210" s="1">
        <v>83526.94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11932.42</v>
      </c>
      <c r="U1210" s="1">
        <v>0</v>
      </c>
      <c r="V1210" t="s">
        <v>342</v>
      </c>
      <c r="W1210" s="11" t="s">
        <v>128</v>
      </c>
      <c r="X1210">
        <v>16</v>
      </c>
      <c r="Y1210" t="s">
        <v>109</v>
      </c>
      <c r="Z1210" t="s">
        <v>129</v>
      </c>
      <c r="AA1210" s="1">
        <v>0</v>
      </c>
      <c r="AB1210" s="1">
        <v>0</v>
      </c>
      <c r="AC1210" t="s">
        <v>225</v>
      </c>
      <c r="AD1210" s="1">
        <v>0</v>
      </c>
      <c r="AE1210" s="1">
        <v>0</v>
      </c>
      <c r="AF1210" s="1">
        <v>0</v>
      </c>
      <c r="AG1210" s="1">
        <v>0</v>
      </c>
      <c r="AH1210">
        <v>0</v>
      </c>
      <c r="AI1210" s="1">
        <v>0</v>
      </c>
      <c r="AJ1210" s="1">
        <v>0</v>
      </c>
      <c r="AK1210" s="1">
        <v>0</v>
      </c>
      <c r="AL1210" s="1">
        <v>0</v>
      </c>
      <c r="AM1210" s="1">
        <v>0</v>
      </c>
      <c r="AN1210" s="1">
        <v>0</v>
      </c>
      <c r="AO1210" s="1">
        <v>0</v>
      </c>
      <c r="AP1210" s="8">
        <f t="shared" si="72"/>
        <v>11932.42</v>
      </c>
      <c r="AQ1210" s="9">
        <f t="shared" si="73"/>
        <v>0</v>
      </c>
      <c r="AR1210" s="3">
        <f t="shared" si="74"/>
        <v>83526.94</v>
      </c>
      <c r="AS1210" s="10">
        <f t="shared" si="75"/>
        <v>11932.42</v>
      </c>
    </row>
    <row r="1211" spans="1:45" x14ac:dyDescent="0.25">
      <c r="A1211">
        <v>1</v>
      </c>
      <c r="B1211" s="7">
        <v>43952</v>
      </c>
      <c r="C1211" s="7">
        <v>44348</v>
      </c>
      <c r="D1211">
        <v>173</v>
      </c>
      <c r="E1211" s="7">
        <v>44287</v>
      </c>
      <c r="F1211" s="13">
        <v>0</v>
      </c>
      <c r="G1211" s="1">
        <v>0</v>
      </c>
      <c r="H1211">
        <v>0.1</v>
      </c>
      <c r="I1211" s="1">
        <v>0</v>
      </c>
      <c r="J1211" s="1">
        <v>11932.42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-116891.1</v>
      </c>
      <c r="S1211" s="1">
        <v>33364.160000000003</v>
      </c>
      <c r="T1211" s="1">
        <v>11932.42</v>
      </c>
      <c r="U1211" s="1">
        <v>0</v>
      </c>
      <c r="V1211" t="s">
        <v>342</v>
      </c>
      <c r="W1211" s="11" t="s">
        <v>128</v>
      </c>
      <c r="X1211">
        <v>16</v>
      </c>
      <c r="Y1211" t="s">
        <v>109</v>
      </c>
      <c r="Z1211" t="s">
        <v>129</v>
      </c>
      <c r="AA1211" s="1">
        <v>0</v>
      </c>
      <c r="AB1211" s="1">
        <v>0</v>
      </c>
      <c r="AC1211" t="s">
        <v>225</v>
      </c>
      <c r="AD1211" s="1">
        <v>0</v>
      </c>
      <c r="AE1211" s="1">
        <v>0</v>
      </c>
      <c r="AF1211" s="1">
        <v>0</v>
      </c>
      <c r="AG1211" s="1">
        <v>0</v>
      </c>
      <c r="AH1211">
        <v>0</v>
      </c>
      <c r="AI1211" s="1">
        <v>0</v>
      </c>
      <c r="AJ1211" s="1">
        <v>0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8">
        <f t="shared" si="72"/>
        <v>11932.42</v>
      </c>
      <c r="AQ1211" s="9">
        <f t="shared" si="73"/>
        <v>0</v>
      </c>
      <c r="AR1211" s="3">
        <f t="shared" si="74"/>
        <v>11932.42</v>
      </c>
      <c r="AS1211" s="10">
        <f t="shared" si="75"/>
        <v>11932.42</v>
      </c>
    </row>
    <row r="1212" spans="1:45" x14ac:dyDescent="0.25">
      <c r="A1212">
        <v>1</v>
      </c>
      <c r="B1212" s="7">
        <v>43952</v>
      </c>
      <c r="C1212" s="7">
        <v>44348</v>
      </c>
      <c r="D1212">
        <v>173</v>
      </c>
      <c r="E1212" s="7">
        <v>44317</v>
      </c>
      <c r="F1212" s="13">
        <v>0</v>
      </c>
      <c r="G1212" s="1">
        <v>0</v>
      </c>
      <c r="H1212">
        <v>0.1</v>
      </c>
      <c r="I1212" s="1">
        <v>0</v>
      </c>
      <c r="J1212" s="1">
        <v>23864.84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11932.42</v>
      </c>
      <c r="U1212" s="1">
        <v>0</v>
      </c>
      <c r="V1212" t="s">
        <v>342</v>
      </c>
      <c r="W1212" s="11" t="s">
        <v>128</v>
      </c>
      <c r="X1212">
        <v>16</v>
      </c>
      <c r="Y1212" t="s">
        <v>109</v>
      </c>
      <c r="Z1212" t="s">
        <v>129</v>
      </c>
      <c r="AA1212" s="1">
        <v>0</v>
      </c>
      <c r="AB1212" s="1">
        <v>0</v>
      </c>
      <c r="AC1212" t="s">
        <v>225</v>
      </c>
      <c r="AD1212" s="1">
        <v>0</v>
      </c>
      <c r="AE1212" s="1">
        <v>0</v>
      </c>
      <c r="AF1212" s="1">
        <v>0</v>
      </c>
      <c r="AG1212" s="1">
        <v>0</v>
      </c>
      <c r="AH1212">
        <v>0</v>
      </c>
      <c r="AI1212" s="1">
        <v>0</v>
      </c>
      <c r="AJ1212" s="1">
        <v>0</v>
      </c>
      <c r="AK1212" s="1">
        <v>0</v>
      </c>
      <c r="AL1212" s="1">
        <v>0</v>
      </c>
      <c r="AM1212" s="1">
        <v>0</v>
      </c>
      <c r="AN1212" s="1">
        <v>0</v>
      </c>
      <c r="AO1212" s="1">
        <v>0</v>
      </c>
      <c r="AP1212" s="8">
        <f t="shared" si="72"/>
        <v>11932.42</v>
      </c>
      <c r="AQ1212" s="9">
        <f t="shared" si="73"/>
        <v>0</v>
      </c>
      <c r="AR1212" s="3">
        <f t="shared" si="74"/>
        <v>23864.84</v>
      </c>
      <c r="AS1212" s="10">
        <f t="shared" si="75"/>
        <v>11932.42</v>
      </c>
    </row>
    <row r="1213" spans="1:45" x14ac:dyDescent="0.25">
      <c r="A1213">
        <v>1</v>
      </c>
      <c r="B1213" s="7">
        <v>43952</v>
      </c>
      <c r="C1213" s="7">
        <v>44348</v>
      </c>
      <c r="D1213">
        <v>173</v>
      </c>
      <c r="E1213" s="7">
        <v>44348</v>
      </c>
      <c r="F1213" s="13">
        <v>0</v>
      </c>
      <c r="G1213" s="1">
        <v>0</v>
      </c>
      <c r="H1213">
        <v>0.1</v>
      </c>
      <c r="I1213" s="1">
        <v>0</v>
      </c>
      <c r="J1213" s="1">
        <v>35797.26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11932.42</v>
      </c>
      <c r="U1213" s="1">
        <v>0</v>
      </c>
      <c r="V1213" t="s">
        <v>342</v>
      </c>
      <c r="W1213" s="11" t="s">
        <v>128</v>
      </c>
      <c r="X1213">
        <v>16</v>
      </c>
      <c r="Y1213" t="s">
        <v>109</v>
      </c>
      <c r="Z1213" t="s">
        <v>129</v>
      </c>
      <c r="AA1213" s="1">
        <v>0</v>
      </c>
      <c r="AB1213" s="1">
        <v>0</v>
      </c>
      <c r="AC1213" t="s">
        <v>225</v>
      </c>
      <c r="AD1213" s="1">
        <v>0</v>
      </c>
      <c r="AE1213" s="1">
        <v>0</v>
      </c>
      <c r="AF1213" s="1">
        <v>0</v>
      </c>
      <c r="AG1213" s="1">
        <v>0</v>
      </c>
      <c r="AH1213">
        <v>0</v>
      </c>
      <c r="AI1213" s="1">
        <v>0</v>
      </c>
      <c r="AJ1213" s="1">
        <v>0</v>
      </c>
      <c r="AK1213" s="1">
        <v>0</v>
      </c>
      <c r="AL1213" s="1">
        <v>0</v>
      </c>
      <c r="AM1213" s="1">
        <v>0</v>
      </c>
      <c r="AN1213" s="1">
        <v>0</v>
      </c>
      <c r="AO1213" s="1">
        <v>0</v>
      </c>
      <c r="AP1213" s="8">
        <f t="shared" si="72"/>
        <v>11932.42</v>
      </c>
      <c r="AQ1213" s="9">
        <f t="shared" si="73"/>
        <v>0</v>
      </c>
      <c r="AR1213" s="3">
        <f t="shared" si="74"/>
        <v>35797.26</v>
      </c>
      <c r="AS1213" s="10">
        <f t="shared" si="75"/>
        <v>11932.42</v>
      </c>
    </row>
    <row r="1214" spans="1:45" x14ac:dyDescent="0.25">
      <c r="A1214">
        <v>1</v>
      </c>
      <c r="B1214" s="7">
        <v>43952</v>
      </c>
      <c r="C1214" s="7">
        <v>44348</v>
      </c>
      <c r="D1214">
        <v>200245</v>
      </c>
      <c r="E1214" s="7">
        <v>44197</v>
      </c>
      <c r="F1214" s="13">
        <v>4274477.2300000004</v>
      </c>
      <c r="G1214" s="1">
        <v>4274477.2300000004</v>
      </c>
      <c r="H1214">
        <v>0.1</v>
      </c>
      <c r="I1214" s="1">
        <v>35620.639999999999</v>
      </c>
      <c r="J1214" s="1">
        <v>-37877.129999999997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t="s">
        <v>343</v>
      </c>
      <c r="W1214" s="11" t="s">
        <v>128</v>
      </c>
      <c r="X1214">
        <v>16</v>
      </c>
      <c r="Y1214" t="s">
        <v>109</v>
      </c>
      <c r="Z1214" t="s">
        <v>129</v>
      </c>
      <c r="AA1214" s="1">
        <v>0</v>
      </c>
      <c r="AB1214" s="1">
        <v>0</v>
      </c>
      <c r="AC1214" t="s">
        <v>225</v>
      </c>
      <c r="AD1214" s="1">
        <v>0</v>
      </c>
      <c r="AE1214" s="1">
        <v>0</v>
      </c>
      <c r="AF1214" s="1">
        <v>0</v>
      </c>
      <c r="AG1214" s="1">
        <v>4274477.2300000004</v>
      </c>
      <c r="AH1214">
        <v>0</v>
      </c>
      <c r="AI1214" s="1">
        <v>0</v>
      </c>
      <c r="AJ1214" s="1">
        <v>0</v>
      </c>
      <c r="AK1214" s="1">
        <v>0</v>
      </c>
      <c r="AL1214" s="1">
        <v>0</v>
      </c>
      <c r="AM1214" s="1">
        <v>0</v>
      </c>
      <c r="AN1214" s="1">
        <v>0</v>
      </c>
      <c r="AO1214" s="1">
        <v>35620.639999999999</v>
      </c>
      <c r="AP1214" s="8">
        <f t="shared" si="72"/>
        <v>35620.639999999999</v>
      </c>
      <c r="AQ1214" s="9">
        <f t="shared" si="73"/>
        <v>0</v>
      </c>
      <c r="AR1214" s="3">
        <f t="shared" si="74"/>
        <v>-37877.129999999997</v>
      </c>
      <c r="AS1214" s="10">
        <f t="shared" si="75"/>
        <v>35620.639999999999</v>
      </c>
    </row>
    <row r="1215" spans="1:45" x14ac:dyDescent="0.25">
      <c r="A1215">
        <v>1</v>
      </c>
      <c r="B1215" s="7">
        <v>43952</v>
      </c>
      <c r="C1215" s="7">
        <v>44348</v>
      </c>
      <c r="D1215">
        <v>200245</v>
      </c>
      <c r="E1215" s="7">
        <v>44228</v>
      </c>
      <c r="F1215" s="13">
        <v>4274477.2300000004</v>
      </c>
      <c r="G1215" s="1">
        <v>4274477.2300000004</v>
      </c>
      <c r="H1215">
        <v>0.1</v>
      </c>
      <c r="I1215" s="1">
        <v>35620.639999999999</v>
      </c>
      <c r="J1215" s="1">
        <v>-2256.4899999999998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t="s">
        <v>343</v>
      </c>
      <c r="W1215" s="11" t="s">
        <v>128</v>
      </c>
      <c r="X1215">
        <v>16</v>
      </c>
      <c r="Y1215" t="s">
        <v>109</v>
      </c>
      <c r="Z1215" t="s">
        <v>129</v>
      </c>
      <c r="AA1215" s="1">
        <v>0</v>
      </c>
      <c r="AB1215" s="1">
        <v>0</v>
      </c>
      <c r="AC1215" t="s">
        <v>225</v>
      </c>
      <c r="AD1215" s="1">
        <v>0</v>
      </c>
      <c r="AE1215" s="1">
        <v>0</v>
      </c>
      <c r="AF1215" s="1">
        <v>0</v>
      </c>
      <c r="AG1215" s="1">
        <v>4274477.2300000004</v>
      </c>
      <c r="AH1215">
        <v>0</v>
      </c>
      <c r="AI1215" s="1">
        <v>0</v>
      </c>
      <c r="AJ1215" s="1">
        <v>0</v>
      </c>
      <c r="AK1215" s="1">
        <v>0</v>
      </c>
      <c r="AL1215" s="1">
        <v>0</v>
      </c>
      <c r="AM1215" s="1">
        <v>0</v>
      </c>
      <c r="AN1215" s="1">
        <v>0</v>
      </c>
      <c r="AO1215" s="1">
        <v>35620.639999999999</v>
      </c>
      <c r="AP1215" s="8">
        <f t="shared" si="72"/>
        <v>35620.639999999999</v>
      </c>
      <c r="AQ1215" s="9">
        <f t="shared" si="73"/>
        <v>0</v>
      </c>
      <c r="AR1215" s="3">
        <f t="shared" si="74"/>
        <v>-2256.4899999999998</v>
      </c>
      <c r="AS1215" s="10">
        <f t="shared" si="75"/>
        <v>35620.639999999999</v>
      </c>
    </row>
    <row r="1216" spans="1:45" x14ac:dyDescent="0.25">
      <c r="A1216">
        <v>1</v>
      </c>
      <c r="B1216" s="7">
        <v>43952</v>
      </c>
      <c r="C1216" s="7">
        <v>44348</v>
      </c>
      <c r="D1216">
        <v>200245</v>
      </c>
      <c r="E1216" s="7">
        <v>44256</v>
      </c>
      <c r="F1216" s="13">
        <v>4274477.2300000004</v>
      </c>
      <c r="G1216" s="1">
        <v>4274477.2300000004</v>
      </c>
      <c r="H1216">
        <v>0.1</v>
      </c>
      <c r="I1216" s="1">
        <v>35620.639999999999</v>
      </c>
      <c r="J1216" s="1">
        <v>33364.15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t="s">
        <v>343</v>
      </c>
      <c r="W1216" s="11" t="s">
        <v>128</v>
      </c>
      <c r="X1216">
        <v>16</v>
      </c>
      <c r="Y1216" t="s">
        <v>109</v>
      </c>
      <c r="Z1216" t="s">
        <v>129</v>
      </c>
      <c r="AA1216" s="1">
        <v>0</v>
      </c>
      <c r="AB1216" s="1">
        <v>0</v>
      </c>
      <c r="AC1216" t="s">
        <v>225</v>
      </c>
      <c r="AD1216" s="1">
        <v>0</v>
      </c>
      <c r="AE1216" s="1">
        <v>0</v>
      </c>
      <c r="AF1216" s="1">
        <v>0</v>
      </c>
      <c r="AG1216" s="1">
        <v>4274477.2300000004</v>
      </c>
      <c r="AH1216">
        <v>0</v>
      </c>
      <c r="AI1216" s="1">
        <v>0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35620.639999999999</v>
      </c>
      <c r="AP1216" s="8">
        <f t="shared" si="72"/>
        <v>35620.639999999999</v>
      </c>
      <c r="AQ1216" s="9">
        <f t="shared" si="73"/>
        <v>0</v>
      </c>
      <c r="AR1216" s="3">
        <f t="shared" si="74"/>
        <v>33364.15</v>
      </c>
      <c r="AS1216" s="10">
        <f t="shared" si="75"/>
        <v>35620.639999999999</v>
      </c>
    </row>
    <row r="1217" spans="1:45" x14ac:dyDescent="0.25">
      <c r="A1217">
        <v>1</v>
      </c>
      <c r="B1217" s="7">
        <v>43952</v>
      </c>
      <c r="C1217" s="7">
        <v>44348</v>
      </c>
      <c r="D1217">
        <v>200245</v>
      </c>
      <c r="E1217" s="7">
        <v>44287</v>
      </c>
      <c r="F1217" s="13">
        <v>4274477.2300000004</v>
      </c>
      <c r="G1217" s="1">
        <v>4274477.2300000004</v>
      </c>
      <c r="H1217">
        <v>0.1</v>
      </c>
      <c r="I1217" s="1">
        <v>35620.639999999999</v>
      </c>
      <c r="J1217" s="1">
        <v>34746.36</v>
      </c>
      <c r="K1217" s="1">
        <v>34720.01</v>
      </c>
      <c r="L1217" s="1">
        <v>0</v>
      </c>
      <c r="M1217" s="1">
        <v>-35620.639999999999</v>
      </c>
      <c r="N1217" s="1">
        <v>0</v>
      </c>
      <c r="O1217" s="1">
        <v>0</v>
      </c>
      <c r="P1217" s="1">
        <v>0</v>
      </c>
      <c r="Q1217" s="1">
        <v>0</v>
      </c>
      <c r="R1217" s="1">
        <v>-33364.160000000003</v>
      </c>
      <c r="S1217" s="1">
        <v>26.36</v>
      </c>
      <c r="T1217" s="1">
        <v>0</v>
      </c>
      <c r="U1217" s="1">
        <v>0</v>
      </c>
      <c r="V1217" t="s">
        <v>343</v>
      </c>
      <c r="W1217" s="11" t="s">
        <v>128</v>
      </c>
      <c r="X1217">
        <v>16</v>
      </c>
      <c r="Y1217" t="s">
        <v>109</v>
      </c>
      <c r="Z1217" t="s">
        <v>129</v>
      </c>
      <c r="AA1217" s="1">
        <v>0</v>
      </c>
      <c r="AB1217" s="1">
        <v>0</v>
      </c>
      <c r="AC1217" t="s">
        <v>225</v>
      </c>
      <c r="AD1217" s="1">
        <v>0</v>
      </c>
      <c r="AE1217" s="1">
        <v>0</v>
      </c>
      <c r="AF1217" s="1">
        <v>0</v>
      </c>
      <c r="AG1217" s="1">
        <v>4274477.2300000004</v>
      </c>
      <c r="AH1217">
        <v>0</v>
      </c>
      <c r="AI1217" s="1">
        <v>0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34720.01</v>
      </c>
      <c r="AP1217" s="8">
        <f t="shared" si="72"/>
        <v>34720.009999999995</v>
      </c>
      <c r="AQ1217" s="9">
        <f t="shared" si="73"/>
        <v>0</v>
      </c>
      <c r="AR1217" s="3">
        <f t="shared" si="74"/>
        <v>34746.36</v>
      </c>
      <c r="AS1217" s="10">
        <f t="shared" si="75"/>
        <v>34720.009999999995</v>
      </c>
    </row>
    <row r="1218" spans="1:45" x14ac:dyDescent="0.25">
      <c r="A1218">
        <v>1</v>
      </c>
      <c r="B1218" s="7">
        <v>43952</v>
      </c>
      <c r="C1218" s="7">
        <v>44348</v>
      </c>
      <c r="D1218">
        <v>200245</v>
      </c>
      <c r="E1218" s="7">
        <v>44317</v>
      </c>
      <c r="F1218" s="13">
        <v>926.98</v>
      </c>
      <c r="G1218" s="1">
        <v>926.98</v>
      </c>
      <c r="H1218">
        <v>0.1</v>
      </c>
      <c r="I1218" s="1">
        <v>7.72</v>
      </c>
      <c r="J1218" s="1">
        <v>34754.080000000002</v>
      </c>
      <c r="K1218" s="1">
        <v>7.72</v>
      </c>
      <c r="L1218" s="1">
        <v>0</v>
      </c>
      <c r="M1218" s="1">
        <v>-7.72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t="s">
        <v>343</v>
      </c>
      <c r="W1218" s="11" t="s">
        <v>128</v>
      </c>
      <c r="X1218">
        <v>16</v>
      </c>
      <c r="Y1218" t="s">
        <v>109</v>
      </c>
      <c r="Z1218" t="s">
        <v>129</v>
      </c>
      <c r="AA1218" s="1">
        <v>0</v>
      </c>
      <c r="AB1218" s="1">
        <v>0</v>
      </c>
      <c r="AC1218" t="s">
        <v>225</v>
      </c>
      <c r="AD1218" s="1">
        <v>0</v>
      </c>
      <c r="AE1218" s="1">
        <v>0</v>
      </c>
      <c r="AF1218" s="1">
        <v>0</v>
      </c>
      <c r="AG1218" s="1">
        <v>926.98</v>
      </c>
      <c r="AH1218">
        <v>0</v>
      </c>
      <c r="AI1218" s="1">
        <v>0</v>
      </c>
      <c r="AJ1218" s="1">
        <v>0</v>
      </c>
      <c r="AK1218" s="1">
        <v>0</v>
      </c>
      <c r="AL1218" s="1">
        <v>0</v>
      </c>
      <c r="AM1218" s="1">
        <v>0</v>
      </c>
      <c r="AN1218" s="1">
        <v>0</v>
      </c>
      <c r="AO1218" s="1">
        <v>7.72</v>
      </c>
      <c r="AP1218" s="8">
        <f t="shared" ref="AP1218:AP1281" si="76">I1218+K1218+M1218+T1218</f>
        <v>7.72</v>
      </c>
      <c r="AQ1218" s="9">
        <f t="shared" ref="AQ1218:AQ1281" si="77">AD1218+AL1218</f>
        <v>0</v>
      </c>
      <c r="AR1218" s="3">
        <f t="shared" ref="AR1218:AR1281" si="78">AE1218+J1218</f>
        <v>34754.080000000002</v>
      </c>
      <c r="AS1218" s="10">
        <f t="shared" ref="AS1218:AS1281" si="79">I1218+K1218+M1218+T1218+AD1218+AL1218</f>
        <v>7.72</v>
      </c>
    </row>
    <row r="1219" spans="1:45" x14ac:dyDescent="0.25">
      <c r="A1219">
        <v>1</v>
      </c>
      <c r="B1219" s="7">
        <v>43952</v>
      </c>
      <c r="C1219" s="7">
        <v>44348</v>
      </c>
      <c r="D1219">
        <v>200245</v>
      </c>
      <c r="E1219" s="7">
        <v>44348</v>
      </c>
      <c r="F1219" s="13">
        <v>926.98</v>
      </c>
      <c r="G1219" s="1">
        <v>926.98</v>
      </c>
      <c r="H1219">
        <v>0.1</v>
      </c>
      <c r="I1219" s="1">
        <v>7.72</v>
      </c>
      <c r="J1219" s="1">
        <v>34754.080000000002</v>
      </c>
      <c r="K1219" s="1">
        <v>0</v>
      </c>
      <c r="L1219" s="1">
        <v>0</v>
      </c>
      <c r="M1219" s="1">
        <v>-7.72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t="s">
        <v>343</v>
      </c>
      <c r="W1219" s="11" t="s">
        <v>128</v>
      </c>
      <c r="X1219">
        <v>16</v>
      </c>
      <c r="Y1219" t="s">
        <v>109</v>
      </c>
      <c r="Z1219" t="s">
        <v>129</v>
      </c>
      <c r="AA1219" s="1">
        <v>0</v>
      </c>
      <c r="AB1219" s="1">
        <v>0</v>
      </c>
      <c r="AC1219" t="s">
        <v>225</v>
      </c>
      <c r="AD1219" s="1">
        <v>0</v>
      </c>
      <c r="AE1219" s="1">
        <v>0</v>
      </c>
      <c r="AF1219" s="1">
        <v>0</v>
      </c>
      <c r="AG1219" s="1">
        <v>926.98</v>
      </c>
      <c r="AH1219">
        <v>0</v>
      </c>
      <c r="AI1219" s="1">
        <v>0</v>
      </c>
      <c r="AJ1219" s="1"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8">
        <f t="shared" si="76"/>
        <v>0</v>
      </c>
      <c r="AQ1219" s="9">
        <f t="shared" si="77"/>
        <v>0</v>
      </c>
      <c r="AR1219" s="3">
        <f t="shared" si="78"/>
        <v>34754.080000000002</v>
      </c>
      <c r="AS1219" s="10">
        <f t="shared" si="79"/>
        <v>0</v>
      </c>
    </row>
    <row r="1220" spans="1:45" x14ac:dyDescent="0.25">
      <c r="A1220">
        <v>1</v>
      </c>
      <c r="B1220" s="7">
        <v>43952</v>
      </c>
      <c r="C1220" s="7">
        <v>44348</v>
      </c>
      <c r="D1220">
        <v>200291</v>
      </c>
      <c r="E1220" s="7">
        <v>44197</v>
      </c>
      <c r="F1220" s="13">
        <v>0</v>
      </c>
      <c r="G1220" s="1">
        <v>0</v>
      </c>
      <c r="H1220">
        <v>0.1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t="s">
        <v>344</v>
      </c>
      <c r="W1220" s="11" t="s">
        <v>128</v>
      </c>
      <c r="X1220">
        <v>16</v>
      </c>
      <c r="Y1220" t="s">
        <v>109</v>
      </c>
      <c r="Z1220" t="s">
        <v>129</v>
      </c>
      <c r="AA1220" s="1">
        <v>0</v>
      </c>
      <c r="AB1220" s="1">
        <v>0</v>
      </c>
      <c r="AC1220" t="s">
        <v>225</v>
      </c>
      <c r="AD1220" s="1">
        <v>0</v>
      </c>
      <c r="AE1220" s="1">
        <v>0</v>
      </c>
      <c r="AF1220" s="1">
        <v>0</v>
      </c>
      <c r="AG1220" s="1">
        <v>0</v>
      </c>
      <c r="AH1220">
        <v>0</v>
      </c>
      <c r="AI1220" s="1">
        <v>0</v>
      </c>
      <c r="AJ1220" s="1">
        <v>0</v>
      </c>
      <c r="AK1220" s="1">
        <v>0</v>
      </c>
      <c r="AL1220" s="1">
        <v>0</v>
      </c>
      <c r="AM1220" s="1">
        <v>0</v>
      </c>
      <c r="AN1220" s="1">
        <v>0</v>
      </c>
      <c r="AO1220" s="1">
        <v>0</v>
      </c>
      <c r="AP1220" s="8">
        <f t="shared" si="76"/>
        <v>0</v>
      </c>
      <c r="AQ1220" s="9">
        <f t="shared" si="77"/>
        <v>0</v>
      </c>
      <c r="AR1220" s="3">
        <f t="shared" si="78"/>
        <v>0</v>
      </c>
      <c r="AS1220" s="10">
        <f t="shared" si="79"/>
        <v>0</v>
      </c>
    </row>
    <row r="1221" spans="1:45" x14ac:dyDescent="0.25">
      <c r="A1221">
        <v>1</v>
      </c>
      <c r="B1221" s="7">
        <v>43952</v>
      </c>
      <c r="C1221" s="7">
        <v>44348</v>
      </c>
      <c r="D1221">
        <v>200291</v>
      </c>
      <c r="E1221" s="7">
        <v>44228</v>
      </c>
      <c r="F1221" s="13">
        <v>0</v>
      </c>
      <c r="G1221" s="1">
        <v>0</v>
      </c>
      <c r="H1221">
        <v>0.1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t="s">
        <v>344</v>
      </c>
      <c r="W1221" s="11" t="s">
        <v>128</v>
      </c>
      <c r="X1221">
        <v>16</v>
      </c>
      <c r="Y1221" t="s">
        <v>109</v>
      </c>
      <c r="Z1221" t="s">
        <v>129</v>
      </c>
      <c r="AA1221" s="1">
        <v>0</v>
      </c>
      <c r="AB1221" s="1">
        <v>0</v>
      </c>
      <c r="AC1221" t="s">
        <v>225</v>
      </c>
      <c r="AD1221" s="1">
        <v>0</v>
      </c>
      <c r="AE1221" s="1">
        <v>0</v>
      </c>
      <c r="AF1221" s="1">
        <v>0</v>
      </c>
      <c r="AG1221" s="1">
        <v>0</v>
      </c>
      <c r="AH1221">
        <v>0</v>
      </c>
      <c r="AI1221" s="1">
        <v>0</v>
      </c>
      <c r="AJ1221" s="1">
        <v>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8">
        <f t="shared" si="76"/>
        <v>0</v>
      </c>
      <c r="AQ1221" s="9">
        <f t="shared" si="77"/>
        <v>0</v>
      </c>
      <c r="AR1221" s="3">
        <f t="shared" si="78"/>
        <v>0</v>
      </c>
      <c r="AS1221" s="10">
        <f t="shared" si="79"/>
        <v>0</v>
      </c>
    </row>
    <row r="1222" spans="1:45" x14ac:dyDescent="0.25">
      <c r="A1222">
        <v>1</v>
      </c>
      <c r="B1222" s="7">
        <v>43952</v>
      </c>
      <c r="C1222" s="7">
        <v>44348</v>
      </c>
      <c r="D1222">
        <v>200291</v>
      </c>
      <c r="E1222" s="7">
        <v>44256</v>
      </c>
      <c r="F1222" s="13">
        <v>0</v>
      </c>
      <c r="G1222" s="1">
        <v>0</v>
      </c>
      <c r="H1222">
        <v>0.1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t="s">
        <v>344</v>
      </c>
      <c r="W1222" s="11" t="s">
        <v>128</v>
      </c>
      <c r="X1222">
        <v>16</v>
      </c>
      <c r="Y1222" t="s">
        <v>109</v>
      </c>
      <c r="Z1222" t="s">
        <v>129</v>
      </c>
      <c r="AA1222" s="1">
        <v>0</v>
      </c>
      <c r="AB1222" s="1">
        <v>0</v>
      </c>
      <c r="AC1222" t="s">
        <v>225</v>
      </c>
      <c r="AD1222" s="1">
        <v>0</v>
      </c>
      <c r="AE1222" s="1">
        <v>0</v>
      </c>
      <c r="AF1222" s="1">
        <v>0</v>
      </c>
      <c r="AG1222" s="1">
        <v>0</v>
      </c>
      <c r="AH1222">
        <v>0</v>
      </c>
      <c r="AI1222" s="1">
        <v>0</v>
      </c>
      <c r="AJ1222" s="1"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8">
        <f t="shared" si="76"/>
        <v>0</v>
      </c>
      <c r="AQ1222" s="9">
        <f t="shared" si="77"/>
        <v>0</v>
      </c>
      <c r="AR1222" s="3">
        <f t="shared" si="78"/>
        <v>0</v>
      </c>
      <c r="AS1222" s="10">
        <f t="shared" si="79"/>
        <v>0</v>
      </c>
    </row>
    <row r="1223" spans="1:45" x14ac:dyDescent="0.25">
      <c r="A1223">
        <v>1</v>
      </c>
      <c r="B1223" s="7">
        <v>43952</v>
      </c>
      <c r="C1223" s="7">
        <v>44348</v>
      </c>
      <c r="D1223">
        <v>200291</v>
      </c>
      <c r="E1223" s="7">
        <v>44287</v>
      </c>
      <c r="F1223" s="13">
        <v>0</v>
      </c>
      <c r="G1223" s="1">
        <v>0</v>
      </c>
      <c r="H1223">
        <v>0.1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t="s">
        <v>344</v>
      </c>
      <c r="W1223" s="11" t="s">
        <v>128</v>
      </c>
      <c r="X1223">
        <v>16</v>
      </c>
      <c r="Y1223" t="s">
        <v>109</v>
      </c>
      <c r="Z1223" t="s">
        <v>129</v>
      </c>
      <c r="AA1223" s="1">
        <v>0</v>
      </c>
      <c r="AB1223" s="1">
        <v>0</v>
      </c>
      <c r="AC1223" t="s">
        <v>225</v>
      </c>
      <c r="AD1223" s="1">
        <v>0</v>
      </c>
      <c r="AE1223" s="1">
        <v>0</v>
      </c>
      <c r="AF1223" s="1">
        <v>0</v>
      </c>
      <c r="AG1223" s="1">
        <v>0</v>
      </c>
      <c r="AH1223">
        <v>0</v>
      </c>
      <c r="AI1223" s="1">
        <v>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8">
        <f t="shared" si="76"/>
        <v>0</v>
      </c>
      <c r="AQ1223" s="9">
        <f t="shared" si="77"/>
        <v>0</v>
      </c>
      <c r="AR1223" s="3">
        <f t="shared" si="78"/>
        <v>0</v>
      </c>
      <c r="AS1223" s="10">
        <f t="shared" si="79"/>
        <v>0</v>
      </c>
    </row>
    <row r="1224" spans="1:45" x14ac:dyDescent="0.25">
      <c r="A1224">
        <v>1</v>
      </c>
      <c r="B1224" s="7">
        <v>43952</v>
      </c>
      <c r="C1224" s="7">
        <v>44348</v>
      </c>
      <c r="D1224">
        <v>200291</v>
      </c>
      <c r="E1224" s="7">
        <v>44317</v>
      </c>
      <c r="F1224" s="13">
        <v>0</v>
      </c>
      <c r="G1224" s="1">
        <v>0</v>
      </c>
      <c r="H1224">
        <v>0.1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t="s">
        <v>344</v>
      </c>
      <c r="W1224" s="11" t="s">
        <v>128</v>
      </c>
      <c r="X1224">
        <v>16</v>
      </c>
      <c r="Y1224" t="s">
        <v>109</v>
      </c>
      <c r="Z1224" t="s">
        <v>129</v>
      </c>
      <c r="AA1224" s="1">
        <v>0</v>
      </c>
      <c r="AB1224" s="1">
        <v>0</v>
      </c>
      <c r="AC1224" t="s">
        <v>225</v>
      </c>
      <c r="AD1224" s="1">
        <v>0</v>
      </c>
      <c r="AE1224" s="1">
        <v>0</v>
      </c>
      <c r="AF1224" s="1">
        <v>0</v>
      </c>
      <c r="AG1224" s="1">
        <v>0</v>
      </c>
      <c r="AH1224">
        <v>0</v>
      </c>
      <c r="AI1224" s="1">
        <v>0</v>
      </c>
      <c r="AJ1224" s="1">
        <v>0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8">
        <f t="shared" si="76"/>
        <v>0</v>
      </c>
      <c r="AQ1224" s="9">
        <f t="shared" si="77"/>
        <v>0</v>
      </c>
      <c r="AR1224" s="3">
        <f t="shared" si="78"/>
        <v>0</v>
      </c>
      <c r="AS1224" s="10">
        <f t="shared" si="79"/>
        <v>0</v>
      </c>
    </row>
    <row r="1225" spans="1:45" x14ac:dyDescent="0.25">
      <c r="A1225">
        <v>1</v>
      </c>
      <c r="B1225" s="7">
        <v>43952</v>
      </c>
      <c r="C1225" s="7">
        <v>44348</v>
      </c>
      <c r="D1225">
        <v>200291</v>
      </c>
      <c r="E1225" s="7">
        <v>44348</v>
      </c>
      <c r="F1225" s="13">
        <v>0</v>
      </c>
      <c r="G1225" s="1">
        <v>0</v>
      </c>
      <c r="H1225">
        <v>0.1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t="s">
        <v>344</v>
      </c>
      <c r="W1225" s="11" t="s">
        <v>128</v>
      </c>
      <c r="X1225">
        <v>16</v>
      </c>
      <c r="Y1225" t="s">
        <v>109</v>
      </c>
      <c r="Z1225" t="s">
        <v>129</v>
      </c>
      <c r="AA1225" s="1">
        <v>0</v>
      </c>
      <c r="AB1225" s="1">
        <v>0</v>
      </c>
      <c r="AC1225" t="s">
        <v>225</v>
      </c>
      <c r="AD1225" s="1">
        <v>0</v>
      </c>
      <c r="AE1225" s="1">
        <v>0</v>
      </c>
      <c r="AF1225" s="1">
        <v>0</v>
      </c>
      <c r="AG1225" s="1">
        <v>0</v>
      </c>
      <c r="AH1225">
        <v>0</v>
      </c>
      <c r="AI1225" s="1">
        <v>0</v>
      </c>
      <c r="AJ1225" s="1">
        <v>0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8">
        <f t="shared" si="76"/>
        <v>0</v>
      </c>
      <c r="AQ1225" s="9">
        <f t="shared" si="77"/>
        <v>0</v>
      </c>
      <c r="AR1225" s="3">
        <f t="shared" si="78"/>
        <v>0</v>
      </c>
      <c r="AS1225" s="10">
        <f t="shared" si="79"/>
        <v>0</v>
      </c>
    </row>
    <row r="1226" spans="1:45" x14ac:dyDescent="0.25">
      <c r="A1226">
        <v>1</v>
      </c>
      <c r="B1226" s="7">
        <v>43952</v>
      </c>
      <c r="C1226" s="7">
        <v>44348</v>
      </c>
      <c r="D1226">
        <v>200337</v>
      </c>
      <c r="E1226" s="7">
        <v>44197</v>
      </c>
      <c r="F1226" s="13">
        <v>631907.30000000005</v>
      </c>
      <c r="G1226" s="1">
        <v>631907.30000000005</v>
      </c>
      <c r="H1226">
        <v>0.1</v>
      </c>
      <c r="I1226" s="1">
        <v>5265.89</v>
      </c>
      <c r="J1226" s="1">
        <v>1864754.6</v>
      </c>
      <c r="K1226" s="1">
        <v>0</v>
      </c>
      <c r="L1226" s="1">
        <v>0</v>
      </c>
      <c r="M1226" s="1">
        <v>-5265.89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t="s">
        <v>345</v>
      </c>
      <c r="W1226" s="11" t="s">
        <v>128</v>
      </c>
      <c r="X1226">
        <v>16</v>
      </c>
      <c r="Y1226" t="s">
        <v>109</v>
      </c>
      <c r="Z1226" t="s">
        <v>129</v>
      </c>
      <c r="AA1226" s="1">
        <v>0</v>
      </c>
      <c r="AB1226" s="1">
        <v>0</v>
      </c>
      <c r="AC1226" t="s">
        <v>225</v>
      </c>
      <c r="AD1226" s="1">
        <v>0</v>
      </c>
      <c r="AE1226" s="1">
        <v>0</v>
      </c>
      <c r="AF1226" s="1">
        <v>0</v>
      </c>
      <c r="AG1226" s="1">
        <v>631907.30000000005</v>
      </c>
      <c r="AH1226">
        <v>0</v>
      </c>
      <c r="AI1226" s="1">
        <v>0</v>
      </c>
      <c r="AJ1226" s="1">
        <v>0</v>
      </c>
      <c r="AK1226" s="1">
        <v>0</v>
      </c>
      <c r="AL1226" s="1">
        <v>0</v>
      </c>
      <c r="AM1226" s="1">
        <v>0</v>
      </c>
      <c r="AN1226" s="1">
        <v>0</v>
      </c>
      <c r="AO1226" s="1">
        <v>0</v>
      </c>
      <c r="AP1226" s="8">
        <f t="shared" si="76"/>
        <v>0</v>
      </c>
      <c r="AQ1226" s="9">
        <f t="shared" si="77"/>
        <v>0</v>
      </c>
      <c r="AR1226" s="3">
        <f t="shared" si="78"/>
        <v>1864754.6</v>
      </c>
      <c r="AS1226" s="10">
        <f t="shared" si="79"/>
        <v>0</v>
      </c>
    </row>
    <row r="1227" spans="1:45" x14ac:dyDescent="0.25">
      <c r="A1227">
        <v>1</v>
      </c>
      <c r="B1227" s="7">
        <v>43952</v>
      </c>
      <c r="C1227" s="7">
        <v>44348</v>
      </c>
      <c r="D1227">
        <v>200337</v>
      </c>
      <c r="E1227" s="7">
        <v>44228</v>
      </c>
      <c r="F1227" s="13">
        <v>636280.68000000005</v>
      </c>
      <c r="G1227" s="1">
        <v>636280.68000000005</v>
      </c>
      <c r="H1227">
        <v>0.1</v>
      </c>
      <c r="I1227" s="1">
        <v>5302.34</v>
      </c>
      <c r="J1227" s="1">
        <v>1864754.6</v>
      </c>
      <c r="K1227" s="1">
        <v>0</v>
      </c>
      <c r="L1227" s="1">
        <v>0</v>
      </c>
      <c r="M1227" s="1">
        <v>-5302.34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t="s">
        <v>345</v>
      </c>
      <c r="W1227" s="11" t="s">
        <v>128</v>
      </c>
      <c r="X1227">
        <v>16</v>
      </c>
      <c r="Y1227" t="s">
        <v>109</v>
      </c>
      <c r="Z1227" t="s">
        <v>129</v>
      </c>
      <c r="AA1227" s="1">
        <v>0</v>
      </c>
      <c r="AB1227" s="1">
        <v>0</v>
      </c>
      <c r="AC1227" t="s">
        <v>225</v>
      </c>
      <c r="AD1227" s="1">
        <v>0</v>
      </c>
      <c r="AE1227" s="1">
        <v>0</v>
      </c>
      <c r="AF1227" s="1">
        <v>0</v>
      </c>
      <c r="AG1227" s="1">
        <v>636280.68000000005</v>
      </c>
      <c r="AH1227">
        <v>0</v>
      </c>
      <c r="AI1227" s="1">
        <v>0</v>
      </c>
      <c r="AJ1227" s="1">
        <v>0</v>
      </c>
      <c r="AK1227" s="1">
        <v>0</v>
      </c>
      <c r="AL1227" s="1">
        <v>0</v>
      </c>
      <c r="AM1227" s="1">
        <v>0</v>
      </c>
      <c r="AN1227" s="1">
        <v>0</v>
      </c>
      <c r="AO1227" s="1">
        <v>0</v>
      </c>
      <c r="AP1227" s="8">
        <f t="shared" si="76"/>
        <v>0</v>
      </c>
      <c r="AQ1227" s="9">
        <f t="shared" si="77"/>
        <v>0</v>
      </c>
      <c r="AR1227" s="3">
        <f t="shared" si="78"/>
        <v>1864754.6</v>
      </c>
      <c r="AS1227" s="10">
        <f t="shared" si="79"/>
        <v>0</v>
      </c>
    </row>
    <row r="1228" spans="1:45" x14ac:dyDescent="0.25">
      <c r="A1228">
        <v>1</v>
      </c>
      <c r="B1228" s="7">
        <v>43952</v>
      </c>
      <c r="C1228" s="7">
        <v>44348</v>
      </c>
      <c r="D1228">
        <v>200337</v>
      </c>
      <c r="E1228" s="7">
        <v>44256</v>
      </c>
      <c r="F1228" s="13">
        <v>637474.99</v>
      </c>
      <c r="G1228" s="1">
        <v>637474.99</v>
      </c>
      <c r="H1228">
        <v>0.1</v>
      </c>
      <c r="I1228" s="1">
        <v>5312.29</v>
      </c>
      <c r="J1228" s="1">
        <v>1880635.12</v>
      </c>
      <c r="K1228" s="1">
        <v>15880.52</v>
      </c>
      <c r="L1228" s="1">
        <v>0</v>
      </c>
      <c r="M1228" s="1">
        <v>-5312.29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t="s">
        <v>345</v>
      </c>
      <c r="W1228" s="11" t="s">
        <v>128</v>
      </c>
      <c r="X1228">
        <v>16</v>
      </c>
      <c r="Y1228" t="s">
        <v>109</v>
      </c>
      <c r="Z1228" t="s">
        <v>129</v>
      </c>
      <c r="AA1228" s="1">
        <v>0</v>
      </c>
      <c r="AB1228" s="1">
        <v>0</v>
      </c>
      <c r="AC1228" t="s">
        <v>225</v>
      </c>
      <c r="AD1228" s="1">
        <v>0</v>
      </c>
      <c r="AE1228" s="1">
        <v>0</v>
      </c>
      <c r="AF1228" s="1">
        <v>0</v>
      </c>
      <c r="AG1228" s="1">
        <v>637474.99</v>
      </c>
      <c r="AH1228">
        <v>0</v>
      </c>
      <c r="AI1228" s="1">
        <v>0</v>
      </c>
      <c r="AJ1228" s="1">
        <v>0</v>
      </c>
      <c r="AK1228" s="1">
        <v>0</v>
      </c>
      <c r="AL1228" s="1">
        <v>0</v>
      </c>
      <c r="AM1228" s="1">
        <v>0</v>
      </c>
      <c r="AN1228" s="1">
        <v>0</v>
      </c>
      <c r="AO1228" s="1">
        <v>15880.52</v>
      </c>
      <c r="AP1228" s="8">
        <f t="shared" si="76"/>
        <v>15880.52</v>
      </c>
      <c r="AQ1228" s="9">
        <f t="shared" si="77"/>
        <v>0</v>
      </c>
      <c r="AR1228" s="3">
        <f t="shared" si="78"/>
        <v>1880635.12</v>
      </c>
      <c r="AS1228" s="10">
        <f t="shared" si="79"/>
        <v>15880.52</v>
      </c>
    </row>
    <row r="1229" spans="1:45" x14ac:dyDescent="0.25">
      <c r="A1229">
        <v>1</v>
      </c>
      <c r="B1229" s="7">
        <v>43952</v>
      </c>
      <c r="C1229" s="7">
        <v>44348</v>
      </c>
      <c r="D1229">
        <v>200337</v>
      </c>
      <c r="E1229" s="7">
        <v>44287</v>
      </c>
      <c r="F1229" s="13">
        <v>651010.24</v>
      </c>
      <c r="G1229" s="1">
        <v>651010.24</v>
      </c>
      <c r="H1229">
        <v>0.1</v>
      </c>
      <c r="I1229" s="1">
        <v>5425.09</v>
      </c>
      <c r="J1229" s="1">
        <v>1988978.17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116864.74</v>
      </c>
      <c r="T1229" s="1">
        <v>0</v>
      </c>
      <c r="U1229" s="1">
        <v>0</v>
      </c>
      <c r="V1229" t="s">
        <v>345</v>
      </c>
      <c r="W1229" s="11" t="s">
        <v>128</v>
      </c>
      <c r="X1229">
        <v>16</v>
      </c>
      <c r="Y1229" t="s">
        <v>109</v>
      </c>
      <c r="Z1229" t="s">
        <v>129</v>
      </c>
      <c r="AA1229" s="1">
        <v>0</v>
      </c>
      <c r="AB1229" s="1">
        <v>-13946.78</v>
      </c>
      <c r="AC1229" t="s">
        <v>225</v>
      </c>
      <c r="AD1229" s="1">
        <v>0</v>
      </c>
      <c r="AE1229" s="1">
        <v>0</v>
      </c>
      <c r="AF1229" s="1">
        <v>0</v>
      </c>
      <c r="AG1229" s="1">
        <v>651010.24</v>
      </c>
      <c r="AH1229">
        <v>0</v>
      </c>
      <c r="AI1229" s="1">
        <v>0</v>
      </c>
      <c r="AJ1229" s="1">
        <v>0</v>
      </c>
      <c r="AK1229" s="1">
        <v>0</v>
      </c>
      <c r="AL1229" s="1">
        <v>0</v>
      </c>
      <c r="AM1229" s="1">
        <v>0</v>
      </c>
      <c r="AN1229" s="1">
        <v>0</v>
      </c>
      <c r="AO1229" s="1">
        <v>5425.09</v>
      </c>
      <c r="AP1229" s="8">
        <f t="shared" si="76"/>
        <v>5425.09</v>
      </c>
      <c r="AQ1229" s="9">
        <f t="shared" si="77"/>
        <v>0</v>
      </c>
      <c r="AR1229" s="3">
        <f t="shared" si="78"/>
        <v>1988978.17</v>
      </c>
      <c r="AS1229" s="10">
        <f t="shared" si="79"/>
        <v>5425.09</v>
      </c>
    </row>
    <row r="1230" spans="1:45" x14ac:dyDescent="0.25">
      <c r="A1230">
        <v>1</v>
      </c>
      <c r="B1230" s="7">
        <v>43952</v>
      </c>
      <c r="C1230" s="7">
        <v>44348</v>
      </c>
      <c r="D1230">
        <v>200337</v>
      </c>
      <c r="E1230" s="7">
        <v>44317</v>
      </c>
      <c r="F1230" s="13">
        <v>4912349.1900000004</v>
      </c>
      <c r="G1230" s="1">
        <v>4912349.1900000004</v>
      </c>
      <c r="H1230">
        <v>0.1</v>
      </c>
      <c r="I1230" s="1">
        <v>40936.239999999998</v>
      </c>
      <c r="J1230" s="1">
        <v>2029914.41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t="s">
        <v>345</v>
      </c>
      <c r="W1230" s="11" t="s">
        <v>128</v>
      </c>
      <c r="X1230">
        <v>16</v>
      </c>
      <c r="Y1230" t="s">
        <v>109</v>
      </c>
      <c r="Z1230" t="s">
        <v>129</v>
      </c>
      <c r="AA1230" s="1">
        <v>0</v>
      </c>
      <c r="AB1230" s="1">
        <v>0</v>
      </c>
      <c r="AC1230" t="s">
        <v>225</v>
      </c>
      <c r="AD1230" s="1">
        <v>0</v>
      </c>
      <c r="AE1230" s="1">
        <v>0</v>
      </c>
      <c r="AF1230" s="1">
        <v>0</v>
      </c>
      <c r="AG1230" s="1">
        <v>4912349.1900000004</v>
      </c>
      <c r="AH1230">
        <v>0</v>
      </c>
      <c r="AI1230" s="1">
        <v>0</v>
      </c>
      <c r="AJ1230" s="1">
        <v>0</v>
      </c>
      <c r="AK1230" s="1">
        <v>0</v>
      </c>
      <c r="AL1230" s="1">
        <v>0</v>
      </c>
      <c r="AM1230" s="1">
        <v>0</v>
      </c>
      <c r="AN1230" s="1">
        <v>0</v>
      </c>
      <c r="AO1230" s="1">
        <v>40936.239999999998</v>
      </c>
      <c r="AP1230" s="8">
        <f t="shared" si="76"/>
        <v>40936.239999999998</v>
      </c>
      <c r="AQ1230" s="9">
        <f t="shared" si="77"/>
        <v>0</v>
      </c>
      <c r="AR1230" s="3">
        <f t="shared" si="78"/>
        <v>2029914.41</v>
      </c>
      <c r="AS1230" s="10">
        <f t="shared" si="79"/>
        <v>40936.239999999998</v>
      </c>
    </row>
    <row r="1231" spans="1:45" x14ac:dyDescent="0.25">
      <c r="A1231">
        <v>1</v>
      </c>
      <c r="B1231" s="7">
        <v>43952</v>
      </c>
      <c r="C1231" s="7">
        <v>44348</v>
      </c>
      <c r="D1231">
        <v>200337</v>
      </c>
      <c r="E1231" s="7">
        <v>44348</v>
      </c>
      <c r="F1231" s="13">
        <v>4915381.99</v>
      </c>
      <c r="G1231" s="1">
        <v>4915381.99</v>
      </c>
      <c r="H1231">
        <v>0.1</v>
      </c>
      <c r="I1231" s="1">
        <v>40961.519999999997</v>
      </c>
      <c r="J1231" s="1">
        <v>2070875.93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t="s">
        <v>345</v>
      </c>
      <c r="W1231" s="11" t="s">
        <v>128</v>
      </c>
      <c r="X1231">
        <v>16</v>
      </c>
      <c r="Y1231" t="s">
        <v>109</v>
      </c>
      <c r="Z1231" t="s">
        <v>129</v>
      </c>
      <c r="AA1231" s="1">
        <v>0</v>
      </c>
      <c r="AB1231" s="1">
        <v>0</v>
      </c>
      <c r="AC1231" t="s">
        <v>225</v>
      </c>
      <c r="AD1231" s="1">
        <v>0</v>
      </c>
      <c r="AE1231" s="1">
        <v>0</v>
      </c>
      <c r="AF1231" s="1">
        <v>0</v>
      </c>
      <c r="AG1231" s="1">
        <v>4915381.99</v>
      </c>
      <c r="AH1231">
        <v>0</v>
      </c>
      <c r="AI1231" s="1">
        <v>0</v>
      </c>
      <c r="AJ1231" s="1">
        <v>0</v>
      </c>
      <c r="AK1231" s="1">
        <v>0</v>
      </c>
      <c r="AL1231" s="1">
        <v>0</v>
      </c>
      <c r="AM1231" s="1">
        <v>0</v>
      </c>
      <c r="AN1231" s="1">
        <v>0</v>
      </c>
      <c r="AO1231" s="1">
        <v>40961.520000000004</v>
      </c>
      <c r="AP1231" s="8">
        <f t="shared" si="76"/>
        <v>40961.519999999997</v>
      </c>
      <c r="AQ1231" s="9">
        <f t="shared" si="77"/>
        <v>0</v>
      </c>
      <c r="AR1231" s="3">
        <f t="shared" si="78"/>
        <v>2070875.93</v>
      </c>
      <c r="AS1231" s="10">
        <f t="shared" si="79"/>
        <v>40961.519999999997</v>
      </c>
    </row>
    <row r="1232" spans="1:45" x14ac:dyDescent="0.25">
      <c r="A1232">
        <v>1</v>
      </c>
      <c r="B1232" s="7">
        <v>43952</v>
      </c>
      <c r="C1232" s="7">
        <v>44348</v>
      </c>
      <c r="D1232">
        <v>174</v>
      </c>
      <c r="E1232" s="7">
        <v>44197</v>
      </c>
      <c r="F1232" s="13">
        <v>0</v>
      </c>
      <c r="G1232" s="1">
        <v>0</v>
      </c>
      <c r="H1232">
        <v>7.1428569999999997E-2</v>
      </c>
      <c r="I1232" s="1">
        <v>0</v>
      </c>
      <c r="J1232" s="1">
        <v>-445.85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-89.17</v>
      </c>
      <c r="U1232" s="1">
        <v>0</v>
      </c>
      <c r="V1232" t="s">
        <v>346</v>
      </c>
      <c r="W1232" s="11" t="s">
        <v>131</v>
      </c>
      <c r="X1232">
        <v>16</v>
      </c>
      <c r="Y1232" t="s">
        <v>109</v>
      </c>
      <c r="Z1232" t="s">
        <v>132</v>
      </c>
      <c r="AA1232" s="1">
        <v>0</v>
      </c>
      <c r="AB1232" s="1">
        <v>0</v>
      </c>
      <c r="AC1232" t="s">
        <v>225</v>
      </c>
      <c r="AD1232" s="1">
        <v>0</v>
      </c>
      <c r="AE1232" s="1">
        <v>0</v>
      </c>
      <c r="AF1232" s="1">
        <v>0</v>
      </c>
      <c r="AG1232" s="1">
        <v>0</v>
      </c>
      <c r="AH1232">
        <v>0</v>
      </c>
      <c r="AI1232" s="1">
        <v>0</v>
      </c>
      <c r="AJ1232" s="1">
        <v>0</v>
      </c>
      <c r="AK1232" s="1">
        <v>0</v>
      </c>
      <c r="AL1232" s="1">
        <v>0</v>
      </c>
      <c r="AM1232" s="1">
        <v>0</v>
      </c>
      <c r="AN1232" s="1">
        <v>0</v>
      </c>
      <c r="AO1232" s="1">
        <v>0</v>
      </c>
      <c r="AP1232" s="8">
        <f t="shared" si="76"/>
        <v>-89.17</v>
      </c>
      <c r="AQ1232" s="9">
        <f t="shared" si="77"/>
        <v>0</v>
      </c>
      <c r="AR1232" s="3">
        <f t="shared" si="78"/>
        <v>-445.85</v>
      </c>
      <c r="AS1232" s="10">
        <f t="shared" si="79"/>
        <v>-89.17</v>
      </c>
    </row>
    <row r="1233" spans="1:45" x14ac:dyDescent="0.25">
      <c r="A1233">
        <v>1</v>
      </c>
      <c r="B1233" s="7">
        <v>43952</v>
      </c>
      <c r="C1233" s="7">
        <v>44348</v>
      </c>
      <c r="D1233">
        <v>174</v>
      </c>
      <c r="E1233" s="7">
        <v>44228</v>
      </c>
      <c r="F1233" s="13">
        <v>0</v>
      </c>
      <c r="G1233" s="1">
        <v>0</v>
      </c>
      <c r="H1233">
        <v>7.1428569999999997E-2</v>
      </c>
      <c r="I1233" s="1">
        <v>0</v>
      </c>
      <c r="J1233" s="1">
        <v>-535.02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-89.17</v>
      </c>
      <c r="U1233" s="1">
        <v>0</v>
      </c>
      <c r="V1233" t="s">
        <v>346</v>
      </c>
      <c r="W1233" s="11" t="s">
        <v>131</v>
      </c>
      <c r="X1233">
        <v>16</v>
      </c>
      <c r="Y1233" t="s">
        <v>109</v>
      </c>
      <c r="Z1233" t="s">
        <v>132</v>
      </c>
      <c r="AA1233" s="1">
        <v>0</v>
      </c>
      <c r="AB1233" s="1">
        <v>0</v>
      </c>
      <c r="AC1233" t="s">
        <v>225</v>
      </c>
      <c r="AD1233" s="1">
        <v>0</v>
      </c>
      <c r="AE1233" s="1">
        <v>0</v>
      </c>
      <c r="AF1233" s="1">
        <v>0</v>
      </c>
      <c r="AG1233" s="1">
        <v>0</v>
      </c>
      <c r="AH1233">
        <v>0</v>
      </c>
      <c r="AI1233" s="1">
        <v>0</v>
      </c>
      <c r="AJ1233" s="1">
        <v>0</v>
      </c>
      <c r="AK1233" s="1">
        <v>0</v>
      </c>
      <c r="AL1233" s="1">
        <v>0</v>
      </c>
      <c r="AM1233" s="1">
        <v>0</v>
      </c>
      <c r="AN1233" s="1">
        <v>0</v>
      </c>
      <c r="AO1233" s="1">
        <v>0</v>
      </c>
      <c r="AP1233" s="8">
        <f t="shared" si="76"/>
        <v>-89.17</v>
      </c>
      <c r="AQ1233" s="9">
        <f t="shared" si="77"/>
        <v>0</v>
      </c>
      <c r="AR1233" s="3">
        <f t="shared" si="78"/>
        <v>-535.02</v>
      </c>
      <c r="AS1233" s="10">
        <f t="shared" si="79"/>
        <v>-89.17</v>
      </c>
    </row>
    <row r="1234" spans="1:45" x14ac:dyDescent="0.25">
      <c r="A1234">
        <v>1</v>
      </c>
      <c r="B1234" s="7">
        <v>43952</v>
      </c>
      <c r="C1234" s="7">
        <v>44348</v>
      </c>
      <c r="D1234">
        <v>174</v>
      </c>
      <c r="E1234" s="7">
        <v>44256</v>
      </c>
      <c r="F1234" s="13">
        <v>0</v>
      </c>
      <c r="G1234" s="1">
        <v>0</v>
      </c>
      <c r="H1234">
        <v>7.1428569999999997E-2</v>
      </c>
      <c r="I1234" s="1">
        <v>0</v>
      </c>
      <c r="J1234" s="1">
        <v>-624.19000000000005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-89.17</v>
      </c>
      <c r="U1234" s="1">
        <v>0</v>
      </c>
      <c r="V1234" t="s">
        <v>346</v>
      </c>
      <c r="W1234" s="11" t="s">
        <v>131</v>
      </c>
      <c r="X1234">
        <v>16</v>
      </c>
      <c r="Y1234" t="s">
        <v>109</v>
      </c>
      <c r="Z1234" t="s">
        <v>132</v>
      </c>
      <c r="AA1234" s="1">
        <v>0</v>
      </c>
      <c r="AB1234" s="1">
        <v>0</v>
      </c>
      <c r="AC1234" t="s">
        <v>225</v>
      </c>
      <c r="AD1234" s="1">
        <v>0</v>
      </c>
      <c r="AE1234" s="1">
        <v>0</v>
      </c>
      <c r="AF1234" s="1">
        <v>0</v>
      </c>
      <c r="AG1234" s="1">
        <v>0</v>
      </c>
      <c r="AH1234">
        <v>0</v>
      </c>
      <c r="AI1234" s="1">
        <v>0</v>
      </c>
      <c r="AJ1234" s="1">
        <v>0</v>
      </c>
      <c r="AK1234" s="1">
        <v>0</v>
      </c>
      <c r="AL1234" s="1">
        <v>0</v>
      </c>
      <c r="AM1234" s="1">
        <v>0</v>
      </c>
      <c r="AN1234" s="1">
        <v>0</v>
      </c>
      <c r="AO1234" s="1">
        <v>0</v>
      </c>
      <c r="AP1234" s="8">
        <f t="shared" si="76"/>
        <v>-89.17</v>
      </c>
      <c r="AQ1234" s="9">
        <f t="shared" si="77"/>
        <v>0</v>
      </c>
      <c r="AR1234" s="3">
        <f t="shared" si="78"/>
        <v>-624.19000000000005</v>
      </c>
      <c r="AS1234" s="10">
        <f t="shared" si="79"/>
        <v>-89.17</v>
      </c>
    </row>
    <row r="1235" spans="1:45" x14ac:dyDescent="0.25">
      <c r="A1235">
        <v>1</v>
      </c>
      <c r="B1235" s="7">
        <v>43952</v>
      </c>
      <c r="C1235" s="7">
        <v>44348</v>
      </c>
      <c r="D1235">
        <v>174</v>
      </c>
      <c r="E1235" s="7">
        <v>44287</v>
      </c>
      <c r="F1235" s="13">
        <v>0</v>
      </c>
      <c r="G1235" s="1">
        <v>0</v>
      </c>
      <c r="H1235">
        <v>7.1428569999999997E-2</v>
      </c>
      <c r="I1235" s="1">
        <v>0</v>
      </c>
      <c r="J1235" s="1">
        <v>-713.36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-89.17</v>
      </c>
      <c r="U1235" s="1">
        <v>0</v>
      </c>
      <c r="V1235" t="s">
        <v>346</v>
      </c>
      <c r="W1235" s="11" t="s">
        <v>131</v>
      </c>
      <c r="X1235">
        <v>16</v>
      </c>
      <c r="Y1235" t="s">
        <v>109</v>
      </c>
      <c r="Z1235" t="s">
        <v>132</v>
      </c>
      <c r="AA1235" s="1">
        <v>0</v>
      </c>
      <c r="AB1235" s="1">
        <v>0</v>
      </c>
      <c r="AC1235" t="s">
        <v>225</v>
      </c>
      <c r="AD1235" s="1">
        <v>0</v>
      </c>
      <c r="AE1235" s="1">
        <v>0</v>
      </c>
      <c r="AF1235" s="1">
        <v>0</v>
      </c>
      <c r="AG1235" s="1">
        <v>0</v>
      </c>
      <c r="AH1235">
        <v>0</v>
      </c>
      <c r="AI1235" s="1">
        <v>0</v>
      </c>
      <c r="AJ1235" s="1">
        <v>0</v>
      </c>
      <c r="AK1235" s="1">
        <v>0</v>
      </c>
      <c r="AL1235" s="1">
        <v>0</v>
      </c>
      <c r="AM1235" s="1">
        <v>0</v>
      </c>
      <c r="AN1235" s="1">
        <v>0</v>
      </c>
      <c r="AO1235" s="1">
        <v>0</v>
      </c>
      <c r="AP1235" s="8">
        <f t="shared" si="76"/>
        <v>-89.17</v>
      </c>
      <c r="AQ1235" s="9">
        <f t="shared" si="77"/>
        <v>0</v>
      </c>
      <c r="AR1235" s="3">
        <f t="shared" si="78"/>
        <v>-713.36</v>
      </c>
      <c r="AS1235" s="10">
        <f t="shared" si="79"/>
        <v>-89.17</v>
      </c>
    </row>
    <row r="1236" spans="1:45" x14ac:dyDescent="0.25">
      <c r="A1236">
        <v>1</v>
      </c>
      <c r="B1236" s="7">
        <v>43952</v>
      </c>
      <c r="C1236" s="7">
        <v>44348</v>
      </c>
      <c r="D1236">
        <v>174</v>
      </c>
      <c r="E1236" s="7">
        <v>44317</v>
      </c>
      <c r="F1236" s="13">
        <v>0</v>
      </c>
      <c r="G1236" s="1">
        <v>0</v>
      </c>
      <c r="H1236">
        <v>7.1428569999999997E-2</v>
      </c>
      <c r="I1236" s="1">
        <v>0</v>
      </c>
      <c r="J1236" s="1">
        <v>-802.53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-89.17</v>
      </c>
      <c r="U1236" s="1">
        <v>0</v>
      </c>
      <c r="V1236" t="s">
        <v>346</v>
      </c>
      <c r="W1236" s="11" t="s">
        <v>131</v>
      </c>
      <c r="X1236">
        <v>16</v>
      </c>
      <c r="Y1236" t="s">
        <v>109</v>
      </c>
      <c r="Z1236" t="s">
        <v>132</v>
      </c>
      <c r="AA1236" s="1">
        <v>0</v>
      </c>
      <c r="AB1236" s="1">
        <v>0</v>
      </c>
      <c r="AC1236" t="s">
        <v>225</v>
      </c>
      <c r="AD1236" s="1">
        <v>0</v>
      </c>
      <c r="AE1236" s="1">
        <v>0</v>
      </c>
      <c r="AF1236" s="1">
        <v>0</v>
      </c>
      <c r="AG1236" s="1">
        <v>0</v>
      </c>
      <c r="AH1236">
        <v>0</v>
      </c>
      <c r="AI1236" s="1">
        <v>0</v>
      </c>
      <c r="AJ1236" s="1">
        <v>0</v>
      </c>
      <c r="AK1236" s="1">
        <v>0</v>
      </c>
      <c r="AL1236" s="1">
        <v>0</v>
      </c>
      <c r="AM1236" s="1">
        <v>0</v>
      </c>
      <c r="AN1236" s="1">
        <v>0</v>
      </c>
      <c r="AO1236" s="1">
        <v>0</v>
      </c>
      <c r="AP1236" s="8">
        <f t="shared" si="76"/>
        <v>-89.17</v>
      </c>
      <c r="AQ1236" s="9">
        <f t="shared" si="77"/>
        <v>0</v>
      </c>
      <c r="AR1236" s="3">
        <f t="shared" si="78"/>
        <v>-802.53</v>
      </c>
      <c r="AS1236" s="10">
        <f t="shared" si="79"/>
        <v>-89.17</v>
      </c>
    </row>
    <row r="1237" spans="1:45" x14ac:dyDescent="0.25">
      <c r="A1237">
        <v>1</v>
      </c>
      <c r="B1237" s="7">
        <v>43952</v>
      </c>
      <c r="C1237" s="7">
        <v>44348</v>
      </c>
      <c r="D1237">
        <v>174</v>
      </c>
      <c r="E1237" s="7">
        <v>44348</v>
      </c>
      <c r="F1237" s="13">
        <v>0</v>
      </c>
      <c r="G1237" s="1">
        <v>0</v>
      </c>
      <c r="H1237">
        <v>7.1428569999999997E-2</v>
      </c>
      <c r="I1237" s="1">
        <v>0</v>
      </c>
      <c r="J1237" s="1">
        <v>-891.7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-89.17</v>
      </c>
      <c r="U1237" s="1">
        <v>0</v>
      </c>
      <c r="V1237" t="s">
        <v>346</v>
      </c>
      <c r="W1237" s="11" t="s">
        <v>131</v>
      </c>
      <c r="X1237">
        <v>16</v>
      </c>
      <c r="Y1237" t="s">
        <v>109</v>
      </c>
      <c r="Z1237" t="s">
        <v>132</v>
      </c>
      <c r="AA1237" s="1">
        <v>0</v>
      </c>
      <c r="AB1237" s="1">
        <v>0</v>
      </c>
      <c r="AC1237" t="s">
        <v>225</v>
      </c>
      <c r="AD1237" s="1">
        <v>0</v>
      </c>
      <c r="AE1237" s="1">
        <v>0</v>
      </c>
      <c r="AF1237" s="1">
        <v>0</v>
      </c>
      <c r="AG1237" s="1">
        <v>0</v>
      </c>
      <c r="AH1237">
        <v>0</v>
      </c>
      <c r="AI1237" s="1">
        <v>0</v>
      </c>
      <c r="AJ1237" s="1">
        <v>0</v>
      </c>
      <c r="AK1237" s="1">
        <v>0</v>
      </c>
      <c r="AL1237" s="1">
        <v>0</v>
      </c>
      <c r="AM1237" s="1">
        <v>0</v>
      </c>
      <c r="AN1237" s="1">
        <v>0</v>
      </c>
      <c r="AO1237" s="1">
        <v>0</v>
      </c>
      <c r="AP1237" s="8">
        <f t="shared" si="76"/>
        <v>-89.17</v>
      </c>
      <c r="AQ1237" s="9">
        <f t="shared" si="77"/>
        <v>0</v>
      </c>
      <c r="AR1237" s="3">
        <f t="shared" si="78"/>
        <v>-891.7</v>
      </c>
      <c r="AS1237" s="10">
        <f t="shared" si="79"/>
        <v>-89.17</v>
      </c>
    </row>
    <row r="1238" spans="1:45" x14ac:dyDescent="0.25">
      <c r="A1238">
        <v>1</v>
      </c>
      <c r="B1238" s="7">
        <v>43952</v>
      </c>
      <c r="C1238" s="7">
        <v>44348</v>
      </c>
      <c r="D1238">
        <v>200246</v>
      </c>
      <c r="E1238" s="7">
        <v>44197</v>
      </c>
      <c r="F1238" s="13">
        <v>0</v>
      </c>
      <c r="G1238" s="1">
        <v>0</v>
      </c>
      <c r="H1238">
        <v>7.1428569999999997E-2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t="s">
        <v>347</v>
      </c>
      <c r="W1238" s="11" t="s">
        <v>131</v>
      </c>
      <c r="X1238">
        <v>16</v>
      </c>
      <c r="Y1238" t="s">
        <v>109</v>
      </c>
      <c r="Z1238" t="s">
        <v>132</v>
      </c>
      <c r="AA1238" s="1">
        <v>0</v>
      </c>
      <c r="AB1238" s="1">
        <v>0</v>
      </c>
      <c r="AC1238" t="s">
        <v>225</v>
      </c>
      <c r="AD1238" s="1">
        <v>0</v>
      </c>
      <c r="AE1238" s="1">
        <v>0</v>
      </c>
      <c r="AF1238" s="1">
        <v>0</v>
      </c>
      <c r="AG1238" s="1">
        <v>0</v>
      </c>
      <c r="AH1238">
        <v>0</v>
      </c>
      <c r="AI1238" s="1">
        <v>0</v>
      </c>
      <c r="AJ1238" s="1">
        <v>0</v>
      </c>
      <c r="AK1238" s="1">
        <v>0</v>
      </c>
      <c r="AL1238" s="1">
        <v>0</v>
      </c>
      <c r="AM1238" s="1">
        <v>0</v>
      </c>
      <c r="AN1238" s="1">
        <v>0</v>
      </c>
      <c r="AO1238" s="1">
        <v>0</v>
      </c>
      <c r="AP1238" s="8">
        <f t="shared" si="76"/>
        <v>0</v>
      </c>
      <c r="AQ1238" s="9">
        <f t="shared" si="77"/>
        <v>0</v>
      </c>
      <c r="AR1238" s="3">
        <f t="shared" si="78"/>
        <v>0</v>
      </c>
      <c r="AS1238" s="10">
        <f t="shared" si="79"/>
        <v>0</v>
      </c>
    </row>
    <row r="1239" spans="1:45" x14ac:dyDescent="0.25">
      <c r="A1239">
        <v>1</v>
      </c>
      <c r="B1239" s="7">
        <v>43952</v>
      </c>
      <c r="C1239" s="7">
        <v>44348</v>
      </c>
      <c r="D1239">
        <v>200246</v>
      </c>
      <c r="E1239" s="7">
        <v>44228</v>
      </c>
      <c r="F1239" s="13">
        <v>0</v>
      </c>
      <c r="G1239" s="1">
        <v>0</v>
      </c>
      <c r="H1239">
        <v>7.1428569999999997E-2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t="s">
        <v>347</v>
      </c>
      <c r="W1239" s="11" t="s">
        <v>131</v>
      </c>
      <c r="X1239">
        <v>16</v>
      </c>
      <c r="Y1239" t="s">
        <v>109</v>
      </c>
      <c r="Z1239" t="s">
        <v>132</v>
      </c>
      <c r="AA1239" s="1">
        <v>0</v>
      </c>
      <c r="AB1239" s="1">
        <v>0</v>
      </c>
      <c r="AC1239" t="s">
        <v>225</v>
      </c>
      <c r="AD1239" s="1">
        <v>0</v>
      </c>
      <c r="AE1239" s="1">
        <v>0</v>
      </c>
      <c r="AF1239" s="1">
        <v>0</v>
      </c>
      <c r="AG1239" s="1">
        <v>0</v>
      </c>
      <c r="AH1239">
        <v>0</v>
      </c>
      <c r="AI1239" s="1">
        <v>0</v>
      </c>
      <c r="AJ1239" s="1">
        <v>0</v>
      </c>
      <c r="AK1239" s="1">
        <v>0</v>
      </c>
      <c r="AL1239" s="1">
        <v>0</v>
      </c>
      <c r="AM1239" s="1">
        <v>0</v>
      </c>
      <c r="AN1239" s="1">
        <v>0</v>
      </c>
      <c r="AO1239" s="1">
        <v>0</v>
      </c>
      <c r="AP1239" s="8">
        <f t="shared" si="76"/>
        <v>0</v>
      </c>
      <c r="AQ1239" s="9">
        <f t="shared" si="77"/>
        <v>0</v>
      </c>
      <c r="AR1239" s="3">
        <f t="shared" si="78"/>
        <v>0</v>
      </c>
      <c r="AS1239" s="10">
        <f t="shared" si="79"/>
        <v>0</v>
      </c>
    </row>
    <row r="1240" spans="1:45" x14ac:dyDescent="0.25">
      <c r="A1240">
        <v>1</v>
      </c>
      <c r="B1240" s="7">
        <v>43952</v>
      </c>
      <c r="C1240" s="7">
        <v>44348</v>
      </c>
      <c r="D1240">
        <v>200246</v>
      </c>
      <c r="E1240" s="7">
        <v>44256</v>
      </c>
      <c r="F1240" s="13">
        <v>0</v>
      </c>
      <c r="G1240" s="1">
        <v>0</v>
      </c>
      <c r="H1240">
        <v>7.1428569999999997E-2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t="s">
        <v>347</v>
      </c>
      <c r="W1240" s="11" t="s">
        <v>131</v>
      </c>
      <c r="X1240">
        <v>16</v>
      </c>
      <c r="Y1240" t="s">
        <v>109</v>
      </c>
      <c r="Z1240" t="s">
        <v>132</v>
      </c>
      <c r="AA1240" s="1">
        <v>0</v>
      </c>
      <c r="AB1240" s="1">
        <v>0</v>
      </c>
      <c r="AC1240" t="s">
        <v>225</v>
      </c>
      <c r="AD1240" s="1">
        <v>0</v>
      </c>
      <c r="AE1240" s="1">
        <v>0</v>
      </c>
      <c r="AF1240" s="1">
        <v>0</v>
      </c>
      <c r="AG1240" s="1">
        <v>0</v>
      </c>
      <c r="AH1240">
        <v>0</v>
      </c>
      <c r="AI1240" s="1">
        <v>0</v>
      </c>
      <c r="AJ1240" s="1">
        <v>0</v>
      </c>
      <c r="AK1240" s="1">
        <v>0</v>
      </c>
      <c r="AL1240" s="1">
        <v>0</v>
      </c>
      <c r="AM1240" s="1">
        <v>0</v>
      </c>
      <c r="AN1240" s="1">
        <v>0</v>
      </c>
      <c r="AO1240" s="1">
        <v>0</v>
      </c>
      <c r="AP1240" s="8">
        <f t="shared" si="76"/>
        <v>0</v>
      </c>
      <c r="AQ1240" s="9">
        <f t="shared" si="77"/>
        <v>0</v>
      </c>
      <c r="AR1240" s="3">
        <f t="shared" si="78"/>
        <v>0</v>
      </c>
      <c r="AS1240" s="10">
        <f t="shared" si="79"/>
        <v>0</v>
      </c>
    </row>
    <row r="1241" spans="1:45" x14ac:dyDescent="0.25">
      <c r="A1241">
        <v>1</v>
      </c>
      <c r="B1241" s="7">
        <v>43952</v>
      </c>
      <c r="C1241" s="7">
        <v>44348</v>
      </c>
      <c r="D1241">
        <v>200246</v>
      </c>
      <c r="E1241" s="7">
        <v>44287</v>
      </c>
      <c r="F1241" s="13">
        <v>0</v>
      </c>
      <c r="G1241" s="1">
        <v>0</v>
      </c>
      <c r="H1241">
        <v>7.1428569999999997E-2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t="s">
        <v>347</v>
      </c>
      <c r="W1241" s="11" t="s">
        <v>131</v>
      </c>
      <c r="X1241">
        <v>16</v>
      </c>
      <c r="Y1241" t="s">
        <v>109</v>
      </c>
      <c r="Z1241" t="s">
        <v>132</v>
      </c>
      <c r="AA1241" s="1">
        <v>0</v>
      </c>
      <c r="AB1241" s="1">
        <v>0</v>
      </c>
      <c r="AC1241" t="s">
        <v>225</v>
      </c>
      <c r="AD1241" s="1">
        <v>0</v>
      </c>
      <c r="AE1241" s="1">
        <v>0</v>
      </c>
      <c r="AF1241" s="1">
        <v>0</v>
      </c>
      <c r="AG1241" s="1">
        <v>0</v>
      </c>
      <c r="AH1241">
        <v>0</v>
      </c>
      <c r="AI1241" s="1">
        <v>0</v>
      </c>
      <c r="AJ1241" s="1">
        <v>0</v>
      </c>
      <c r="AK1241" s="1">
        <v>0</v>
      </c>
      <c r="AL1241" s="1">
        <v>0</v>
      </c>
      <c r="AM1241" s="1">
        <v>0</v>
      </c>
      <c r="AN1241" s="1">
        <v>0</v>
      </c>
      <c r="AO1241" s="1">
        <v>0</v>
      </c>
      <c r="AP1241" s="8">
        <f t="shared" si="76"/>
        <v>0</v>
      </c>
      <c r="AQ1241" s="9">
        <f t="shared" si="77"/>
        <v>0</v>
      </c>
      <c r="AR1241" s="3">
        <f t="shared" si="78"/>
        <v>0</v>
      </c>
      <c r="AS1241" s="10">
        <f t="shared" si="79"/>
        <v>0</v>
      </c>
    </row>
    <row r="1242" spans="1:45" x14ac:dyDescent="0.25">
      <c r="A1242">
        <v>1</v>
      </c>
      <c r="B1242" s="7">
        <v>43952</v>
      </c>
      <c r="C1242" s="7">
        <v>44348</v>
      </c>
      <c r="D1242">
        <v>200246</v>
      </c>
      <c r="E1242" s="7">
        <v>44317</v>
      </c>
      <c r="F1242" s="13">
        <v>0</v>
      </c>
      <c r="G1242" s="1">
        <v>0</v>
      </c>
      <c r="H1242">
        <v>7.1428569999999997E-2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t="s">
        <v>347</v>
      </c>
      <c r="W1242" s="11" t="s">
        <v>131</v>
      </c>
      <c r="X1242">
        <v>16</v>
      </c>
      <c r="Y1242" t="s">
        <v>109</v>
      </c>
      <c r="Z1242" t="s">
        <v>132</v>
      </c>
      <c r="AA1242" s="1">
        <v>0</v>
      </c>
      <c r="AB1242" s="1">
        <v>0</v>
      </c>
      <c r="AC1242" t="s">
        <v>225</v>
      </c>
      <c r="AD1242" s="1">
        <v>0</v>
      </c>
      <c r="AE1242" s="1">
        <v>0</v>
      </c>
      <c r="AF1242" s="1">
        <v>0</v>
      </c>
      <c r="AG1242" s="1">
        <v>0</v>
      </c>
      <c r="AH1242">
        <v>0</v>
      </c>
      <c r="AI1242" s="1">
        <v>0</v>
      </c>
      <c r="AJ1242" s="1">
        <v>0</v>
      </c>
      <c r="AK1242" s="1">
        <v>0</v>
      </c>
      <c r="AL1242" s="1">
        <v>0</v>
      </c>
      <c r="AM1242" s="1">
        <v>0</v>
      </c>
      <c r="AN1242" s="1">
        <v>0</v>
      </c>
      <c r="AO1242" s="1">
        <v>0</v>
      </c>
      <c r="AP1242" s="8">
        <f t="shared" si="76"/>
        <v>0</v>
      </c>
      <c r="AQ1242" s="9">
        <f t="shared" si="77"/>
        <v>0</v>
      </c>
      <c r="AR1242" s="3">
        <f t="shared" si="78"/>
        <v>0</v>
      </c>
      <c r="AS1242" s="10">
        <f t="shared" si="79"/>
        <v>0</v>
      </c>
    </row>
    <row r="1243" spans="1:45" x14ac:dyDescent="0.25">
      <c r="A1243">
        <v>1</v>
      </c>
      <c r="B1243" s="7">
        <v>43952</v>
      </c>
      <c r="C1243" s="7">
        <v>44348</v>
      </c>
      <c r="D1243">
        <v>200246</v>
      </c>
      <c r="E1243" s="7">
        <v>44348</v>
      </c>
      <c r="F1243" s="13">
        <v>0</v>
      </c>
      <c r="G1243" s="1">
        <v>0</v>
      </c>
      <c r="H1243">
        <v>7.1428569999999997E-2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t="s">
        <v>347</v>
      </c>
      <c r="W1243" s="11" t="s">
        <v>131</v>
      </c>
      <c r="X1243">
        <v>16</v>
      </c>
      <c r="Y1243" t="s">
        <v>109</v>
      </c>
      <c r="Z1243" t="s">
        <v>132</v>
      </c>
      <c r="AA1243" s="1">
        <v>0</v>
      </c>
      <c r="AB1243" s="1">
        <v>0</v>
      </c>
      <c r="AC1243" t="s">
        <v>225</v>
      </c>
      <c r="AD1243" s="1">
        <v>0</v>
      </c>
      <c r="AE1243" s="1">
        <v>0</v>
      </c>
      <c r="AF1243" s="1">
        <v>0</v>
      </c>
      <c r="AG1243" s="1">
        <v>0</v>
      </c>
      <c r="AH1243">
        <v>0</v>
      </c>
      <c r="AI1243" s="1">
        <v>0</v>
      </c>
      <c r="AJ1243" s="1">
        <v>0</v>
      </c>
      <c r="AK1243" s="1">
        <v>0</v>
      </c>
      <c r="AL1243" s="1">
        <v>0</v>
      </c>
      <c r="AM1243" s="1">
        <v>0</v>
      </c>
      <c r="AN1243" s="1">
        <v>0</v>
      </c>
      <c r="AO1243" s="1">
        <v>0</v>
      </c>
      <c r="AP1243" s="8">
        <f t="shared" si="76"/>
        <v>0</v>
      </c>
      <c r="AQ1243" s="9">
        <f t="shared" si="77"/>
        <v>0</v>
      </c>
      <c r="AR1243" s="3">
        <f t="shared" si="78"/>
        <v>0</v>
      </c>
      <c r="AS1243" s="10">
        <f t="shared" si="79"/>
        <v>0</v>
      </c>
    </row>
    <row r="1244" spans="1:45" x14ac:dyDescent="0.25">
      <c r="A1244">
        <v>1</v>
      </c>
      <c r="B1244" s="7">
        <v>43952</v>
      </c>
      <c r="C1244" s="7">
        <v>44348</v>
      </c>
      <c r="D1244">
        <v>200292</v>
      </c>
      <c r="E1244" s="7">
        <v>44197</v>
      </c>
      <c r="F1244" s="13">
        <v>70324.75</v>
      </c>
      <c r="G1244" s="1">
        <v>70324.75</v>
      </c>
      <c r="H1244">
        <v>7.1428569999999997E-2</v>
      </c>
      <c r="I1244" s="1">
        <v>418.6</v>
      </c>
      <c r="J1244" s="1">
        <v>30952.28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t="s">
        <v>348</v>
      </c>
      <c r="W1244" s="11" t="s">
        <v>131</v>
      </c>
      <c r="X1244">
        <v>16</v>
      </c>
      <c r="Y1244" t="s">
        <v>109</v>
      </c>
      <c r="Z1244" t="s">
        <v>132</v>
      </c>
      <c r="AA1244" s="1">
        <v>0</v>
      </c>
      <c r="AB1244" s="1">
        <v>0</v>
      </c>
      <c r="AC1244" t="s">
        <v>225</v>
      </c>
      <c r="AD1244" s="1">
        <v>0</v>
      </c>
      <c r="AE1244" s="1">
        <v>0</v>
      </c>
      <c r="AF1244" s="1">
        <v>0</v>
      </c>
      <c r="AG1244" s="1">
        <v>70324.75</v>
      </c>
      <c r="AH1244">
        <v>0</v>
      </c>
      <c r="AI1244" s="1">
        <v>0</v>
      </c>
      <c r="AJ1244" s="1">
        <v>0</v>
      </c>
      <c r="AK1244" s="1">
        <v>0</v>
      </c>
      <c r="AL1244" s="1">
        <v>0</v>
      </c>
      <c r="AM1244" s="1">
        <v>0</v>
      </c>
      <c r="AN1244" s="1">
        <v>0</v>
      </c>
      <c r="AO1244" s="1">
        <v>418.6</v>
      </c>
      <c r="AP1244" s="8">
        <f t="shared" si="76"/>
        <v>418.6</v>
      </c>
      <c r="AQ1244" s="9">
        <f t="shared" si="77"/>
        <v>0</v>
      </c>
      <c r="AR1244" s="3">
        <f t="shared" si="78"/>
        <v>30952.28</v>
      </c>
      <c r="AS1244" s="10">
        <f t="shared" si="79"/>
        <v>418.6</v>
      </c>
    </row>
    <row r="1245" spans="1:45" x14ac:dyDescent="0.25">
      <c r="A1245">
        <v>1</v>
      </c>
      <c r="B1245" s="7">
        <v>43952</v>
      </c>
      <c r="C1245" s="7">
        <v>44348</v>
      </c>
      <c r="D1245">
        <v>200292</v>
      </c>
      <c r="E1245" s="7">
        <v>44228</v>
      </c>
      <c r="F1245" s="13">
        <v>70324.75</v>
      </c>
      <c r="G1245" s="1">
        <v>70324.75</v>
      </c>
      <c r="H1245">
        <v>7.1428569999999997E-2</v>
      </c>
      <c r="I1245" s="1">
        <v>418.6</v>
      </c>
      <c r="J1245" s="1">
        <v>31370.880000000001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t="s">
        <v>348</v>
      </c>
      <c r="W1245" s="11" t="s">
        <v>131</v>
      </c>
      <c r="X1245">
        <v>16</v>
      </c>
      <c r="Y1245" t="s">
        <v>109</v>
      </c>
      <c r="Z1245" t="s">
        <v>132</v>
      </c>
      <c r="AA1245" s="1">
        <v>0</v>
      </c>
      <c r="AB1245" s="1">
        <v>0</v>
      </c>
      <c r="AC1245" t="s">
        <v>225</v>
      </c>
      <c r="AD1245" s="1">
        <v>0</v>
      </c>
      <c r="AE1245" s="1">
        <v>0</v>
      </c>
      <c r="AF1245" s="1">
        <v>0</v>
      </c>
      <c r="AG1245" s="1">
        <v>70324.75</v>
      </c>
      <c r="AH1245">
        <v>0</v>
      </c>
      <c r="AI1245" s="1">
        <v>0</v>
      </c>
      <c r="AJ1245" s="1">
        <v>0</v>
      </c>
      <c r="AK1245" s="1">
        <v>0</v>
      </c>
      <c r="AL1245" s="1">
        <v>0</v>
      </c>
      <c r="AM1245" s="1">
        <v>0</v>
      </c>
      <c r="AN1245" s="1">
        <v>0</v>
      </c>
      <c r="AO1245" s="1">
        <v>418.6</v>
      </c>
      <c r="AP1245" s="8">
        <f t="shared" si="76"/>
        <v>418.6</v>
      </c>
      <c r="AQ1245" s="9">
        <f t="shared" si="77"/>
        <v>0</v>
      </c>
      <c r="AR1245" s="3">
        <f t="shared" si="78"/>
        <v>31370.880000000001</v>
      </c>
      <c r="AS1245" s="10">
        <f t="shared" si="79"/>
        <v>418.6</v>
      </c>
    </row>
    <row r="1246" spans="1:45" x14ac:dyDescent="0.25">
      <c r="A1246">
        <v>1</v>
      </c>
      <c r="B1246" s="7">
        <v>43952</v>
      </c>
      <c r="C1246" s="7">
        <v>44348</v>
      </c>
      <c r="D1246">
        <v>200292</v>
      </c>
      <c r="E1246" s="7">
        <v>44256</v>
      </c>
      <c r="F1246" s="13">
        <v>70324.75</v>
      </c>
      <c r="G1246" s="1">
        <v>70324.75</v>
      </c>
      <c r="H1246">
        <v>7.1428569999999997E-2</v>
      </c>
      <c r="I1246" s="1">
        <v>418.6</v>
      </c>
      <c r="J1246" s="1">
        <v>31789.48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t="s">
        <v>348</v>
      </c>
      <c r="W1246" s="11" t="s">
        <v>131</v>
      </c>
      <c r="X1246">
        <v>16</v>
      </c>
      <c r="Y1246" t="s">
        <v>109</v>
      </c>
      <c r="Z1246" t="s">
        <v>132</v>
      </c>
      <c r="AA1246" s="1">
        <v>0</v>
      </c>
      <c r="AB1246" s="1">
        <v>0</v>
      </c>
      <c r="AC1246" t="s">
        <v>225</v>
      </c>
      <c r="AD1246" s="1">
        <v>0</v>
      </c>
      <c r="AE1246" s="1">
        <v>0</v>
      </c>
      <c r="AF1246" s="1">
        <v>0</v>
      </c>
      <c r="AG1246" s="1">
        <v>70324.75</v>
      </c>
      <c r="AH1246">
        <v>0</v>
      </c>
      <c r="AI1246" s="1">
        <v>0</v>
      </c>
      <c r="AJ1246" s="1">
        <v>0</v>
      </c>
      <c r="AK1246" s="1">
        <v>0</v>
      </c>
      <c r="AL1246" s="1">
        <v>0</v>
      </c>
      <c r="AM1246" s="1">
        <v>0</v>
      </c>
      <c r="AN1246" s="1">
        <v>0</v>
      </c>
      <c r="AO1246" s="1">
        <v>418.6</v>
      </c>
      <c r="AP1246" s="8">
        <f t="shared" si="76"/>
        <v>418.6</v>
      </c>
      <c r="AQ1246" s="9">
        <f t="shared" si="77"/>
        <v>0</v>
      </c>
      <c r="AR1246" s="3">
        <f t="shared" si="78"/>
        <v>31789.48</v>
      </c>
      <c r="AS1246" s="10">
        <f t="shared" si="79"/>
        <v>418.6</v>
      </c>
    </row>
    <row r="1247" spans="1:45" x14ac:dyDescent="0.25">
      <c r="A1247">
        <v>1</v>
      </c>
      <c r="B1247" s="7">
        <v>43952</v>
      </c>
      <c r="C1247" s="7">
        <v>44348</v>
      </c>
      <c r="D1247">
        <v>200292</v>
      </c>
      <c r="E1247" s="7">
        <v>44287</v>
      </c>
      <c r="F1247" s="13">
        <v>70324.75</v>
      </c>
      <c r="G1247" s="1">
        <v>70324.75</v>
      </c>
      <c r="H1247">
        <v>7.1428569999999997E-2</v>
      </c>
      <c r="I1247" s="1">
        <v>418.6</v>
      </c>
      <c r="J1247" s="1">
        <v>32208.080000000002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t="s">
        <v>348</v>
      </c>
      <c r="W1247" s="11" t="s">
        <v>131</v>
      </c>
      <c r="X1247">
        <v>16</v>
      </c>
      <c r="Y1247" t="s">
        <v>109</v>
      </c>
      <c r="Z1247" t="s">
        <v>132</v>
      </c>
      <c r="AA1247" s="1">
        <v>0</v>
      </c>
      <c r="AB1247" s="1">
        <v>0</v>
      </c>
      <c r="AC1247" t="s">
        <v>225</v>
      </c>
      <c r="AD1247" s="1">
        <v>0</v>
      </c>
      <c r="AE1247" s="1">
        <v>0</v>
      </c>
      <c r="AF1247" s="1">
        <v>0</v>
      </c>
      <c r="AG1247" s="1">
        <v>70324.75</v>
      </c>
      <c r="AH1247">
        <v>0</v>
      </c>
      <c r="AI1247" s="1">
        <v>0</v>
      </c>
      <c r="AJ1247" s="1">
        <v>0</v>
      </c>
      <c r="AK1247" s="1">
        <v>0</v>
      </c>
      <c r="AL1247" s="1">
        <v>0</v>
      </c>
      <c r="AM1247" s="1">
        <v>0</v>
      </c>
      <c r="AN1247" s="1">
        <v>0</v>
      </c>
      <c r="AO1247" s="1">
        <v>418.6</v>
      </c>
      <c r="AP1247" s="8">
        <f t="shared" si="76"/>
        <v>418.6</v>
      </c>
      <c r="AQ1247" s="9">
        <f t="shared" si="77"/>
        <v>0</v>
      </c>
      <c r="AR1247" s="3">
        <f t="shared" si="78"/>
        <v>32208.080000000002</v>
      </c>
      <c r="AS1247" s="10">
        <f t="shared" si="79"/>
        <v>418.6</v>
      </c>
    </row>
    <row r="1248" spans="1:45" x14ac:dyDescent="0.25">
      <c r="A1248">
        <v>1</v>
      </c>
      <c r="B1248" s="7">
        <v>43952</v>
      </c>
      <c r="C1248" s="7">
        <v>44348</v>
      </c>
      <c r="D1248">
        <v>200292</v>
      </c>
      <c r="E1248" s="7">
        <v>44317</v>
      </c>
      <c r="F1248" s="13">
        <v>70324.75</v>
      </c>
      <c r="G1248" s="1">
        <v>70324.75</v>
      </c>
      <c r="H1248">
        <v>7.1428569999999997E-2</v>
      </c>
      <c r="I1248" s="1">
        <v>418.6</v>
      </c>
      <c r="J1248" s="1">
        <v>32626.68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t="s">
        <v>348</v>
      </c>
      <c r="W1248" s="11" t="s">
        <v>131</v>
      </c>
      <c r="X1248">
        <v>16</v>
      </c>
      <c r="Y1248" t="s">
        <v>109</v>
      </c>
      <c r="Z1248" t="s">
        <v>132</v>
      </c>
      <c r="AA1248" s="1">
        <v>0</v>
      </c>
      <c r="AB1248" s="1">
        <v>0</v>
      </c>
      <c r="AC1248" t="s">
        <v>225</v>
      </c>
      <c r="AD1248" s="1">
        <v>0</v>
      </c>
      <c r="AE1248" s="1">
        <v>0</v>
      </c>
      <c r="AF1248" s="1">
        <v>0</v>
      </c>
      <c r="AG1248" s="1">
        <v>70324.75</v>
      </c>
      <c r="AH1248">
        <v>0</v>
      </c>
      <c r="AI1248" s="1">
        <v>0</v>
      </c>
      <c r="AJ1248" s="1">
        <v>0</v>
      </c>
      <c r="AK1248" s="1">
        <v>0</v>
      </c>
      <c r="AL1248" s="1">
        <v>0</v>
      </c>
      <c r="AM1248" s="1">
        <v>0</v>
      </c>
      <c r="AN1248" s="1">
        <v>0</v>
      </c>
      <c r="AO1248" s="1">
        <v>418.6</v>
      </c>
      <c r="AP1248" s="8">
        <f t="shared" si="76"/>
        <v>418.6</v>
      </c>
      <c r="AQ1248" s="9">
        <f t="shared" si="77"/>
        <v>0</v>
      </c>
      <c r="AR1248" s="3">
        <f t="shared" si="78"/>
        <v>32626.68</v>
      </c>
      <c r="AS1248" s="10">
        <f t="shared" si="79"/>
        <v>418.6</v>
      </c>
    </row>
    <row r="1249" spans="1:45" x14ac:dyDescent="0.25">
      <c r="A1249">
        <v>1</v>
      </c>
      <c r="B1249" s="7">
        <v>43952</v>
      </c>
      <c r="C1249" s="7">
        <v>44348</v>
      </c>
      <c r="D1249">
        <v>200292</v>
      </c>
      <c r="E1249" s="7">
        <v>44348</v>
      </c>
      <c r="F1249" s="13">
        <v>70324.75</v>
      </c>
      <c r="G1249" s="1">
        <v>70324.75</v>
      </c>
      <c r="H1249">
        <v>7.1428569999999997E-2</v>
      </c>
      <c r="I1249" s="1">
        <v>418.6</v>
      </c>
      <c r="J1249" s="1">
        <v>33045.279999999999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t="s">
        <v>348</v>
      </c>
      <c r="W1249" s="11" t="s">
        <v>131</v>
      </c>
      <c r="X1249">
        <v>16</v>
      </c>
      <c r="Y1249" t="s">
        <v>109</v>
      </c>
      <c r="Z1249" t="s">
        <v>132</v>
      </c>
      <c r="AA1249" s="1">
        <v>0</v>
      </c>
      <c r="AB1249" s="1">
        <v>0</v>
      </c>
      <c r="AC1249" t="s">
        <v>225</v>
      </c>
      <c r="AD1249" s="1">
        <v>0</v>
      </c>
      <c r="AE1249" s="1">
        <v>0</v>
      </c>
      <c r="AF1249" s="1">
        <v>0</v>
      </c>
      <c r="AG1249" s="1">
        <v>70324.75</v>
      </c>
      <c r="AH1249">
        <v>0</v>
      </c>
      <c r="AI1249" s="1">
        <v>0</v>
      </c>
      <c r="AJ1249" s="1">
        <v>0</v>
      </c>
      <c r="AK1249" s="1">
        <v>0</v>
      </c>
      <c r="AL1249" s="1">
        <v>0</v>
      </c>
      <c r="AM1249" s="1">
        <v>0</v>
      </c>
      <c r="AN1249" s="1">
        <v>0</v>
      </c>
      <c r="AO1249" s="1">
        <v>418.6</v>
      </c>
      <c r="AP1249" s="8">
        <f t="shared" si="76"/>
        <v>418.6</v>
      </c>
      <c r="AQ1249" s="9">
        <f t="shared" si="77"/>
        <v>0</v>
      </c>
      <c r="AR1249" s="3">
        <f t="shared" si="78"/>
        <v>33045.279999999999</v>
      </c>
      <c r="AS1249" s="10">
        <f t="shared" si="79"/>
        <v>418.6</v>
      </c>
    </row>
    <row r="1250" spans="1:45" x14ac:dyDescent="0.25">
      <c r="A1250">
        <v>1</v>
      </c>
      <c r="B1250" s="7">
        <v>43952</v>
      </c>
      <c r="C1250" s="7">
        <v>44348</v>
      </c>
      <c r="D1250">
        <v>200338</v>
      </c>
      <c r="E1250" s="7">
        <v>44197</v>
      </c>
      <c r="F1250" s="13">
        <v>0</v>
      </c>
      <c r="G1250" s="1">
        <v>0</v>
      </c>
      <c r="H1250">
        <v>7.1428569999999997E-2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t="s">
        <v>349</v>
      </c>
      <c r="W1250" s="11" t="s">
        <v>131</v>
      </c>
      <c r="X1250">
        <v>16</v>
      </c>
      <c r="Y1250" t="s">
        <v>109</v>
      </c>
      <c r="Z1250" t="s">
        <v>132</v>
      </c>
      <c r="AA1250" s="1">
        <v>0</v>
      </c>
      <c r="AB1250" s="1">
        <v>0</v>
      </c>
      <c r="AC1250" t="s">
        <v>225</v>
      </c>
      <c r="AD1250" s="1">
        <v>0</v>
      </c>
      <c r="AE1250" s="1">
        <v>0</v>
      </c>
      <c r="AF1250" s="1">
        <v>0</v>
      </c>
      <c r="AG1250" s="1">
        <v>0</v>
      </c>
      <c r="AH1250">
        <v>0</v>
      </c>
      <c r="AI1250" s="1">
        <v>0</v>
      </c>
      <c r="AJ1250" s="1">
        <v>0</v>
      </c>
      <c r="AK1250" s="1">
        <v>0</v>
      </c>
      <c r="AL1250" s="1">
        <v>0</v>
      </c>
      <c r="AM1250" s="1">
        <v>0</v>
      </c>
      <c r="AN1250" s="1">
        <v>0</v>
      </c>
      <c r="AO1250" s="1">
        <v>0</v>
      </c>
      <c r="AP1250" s="8">
        <f t="shared" si="76"/>
        <v>0</v>
      </c>
      <c r="AQ1250" s="9">
        <f t="shared" si="77"/>
        <v>0</v>
      </c>
      <c r="AR1250" s="3">
        <f t="shared" si="78"/>
        <v>0</v>
      </c>
      <c r="AS1250" s="10">
        <f t="shared" si="79"/>
        <v>0</v>
      </c>
    </row>
    <row r="1251" spans="1:45" x14ac:dyDescent="0.25">
      <c r="A1251">
        <v>1</v>
      </c>
      <c r="B1251" s="7">
        <v>43952</v>
      </c>
      <c r="C1251" s="7">
        <v>44348</v>
      </c>
      <c r="D1251">
        <v>200338</v>
      </c>
      <c r="E1251" s="7">
        <v>44228</v>
      </c>
      <c r="F1251" s="13">
        <v>0</v>
      </c>
      <c r="G1251" s="1">
        <v>0</v>
      </c>
      <c r="H1251">
        <v>7.1428569999999997E-2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t="s">
        <v>349</v>
      </c>
      <c r="W1251" s="11" t="s">
        <v>131</v>
      </c>
      <c r="X1251">
        <v>16</v>
      </c>
      <c r="Y1251" t="s">
        <v>109</v>
      </c>
      <c r="Z1251" t="s">
        <v>132</v>
      </c>
      <c r="AA1251" s="1">
        <v>0</v>
      </c>
      <c r="AB1251" s="1">
        <v>0</v>
      </c>
      <c r="AC1251" t="s">
        <v>225</v>
      </c>
      <c r="AD1251" s="1">
        <v>0</v>
      </c>
      <c r="AE1251" s="1">
        <v>0</v>
      </c>
      <c r="AF1251" s="1">
        <v>0</v>
      </c>
      <c r="AG1251" s="1">
        <v>0</v>
      </c>
      <c r="AH1251">
        <v>0</v>
      </c>
      <c r="AI1251" s="1">
        <v>0</v>
      </c>
      <c r="AJ1251" s="1">
        <v>0</v>
      </c>
      <c r="AK1251" s="1">
        <v>0</v>
      </c>
      <c r="AL1251" s="1">
        <v>0</v>
      </c>
      <c r="AM1251" s="1">
        <v>0</v>
      </c>
      <c r="AN1251" s="1">
        <v>0</v>
      </c>
      <c r="AO1251" s="1">
        <v>0</v>
      </c>
      <c r="AP1251" s="8">
        <f t="shared" si="76"/>
        <v>0</v>
      </c>
      <c r="AQ1251" s="9">
        <f t="shared" si="77"/>
        <v>0</v>
      </c>
      <c r="AR1251" s="3">
        <f t="shared" si="78"/>
        <v>0</v>
      </c>
      <c r="AS1251" s="10">
        <f t="shared" si="79"/>
        <v>0</v>
      </c>
    </row>
    <row r="1252" spans="1:45" x14ac:dyDescent="0.25">
      <c r="A1252">
        <v>1</v>
      </c>
      <c r="B1252" s="7">
        <v>43952</v>
      </c>
      <c r="C1252" s="7">
        <v>44348</v>
      </c>
      <c r="D1252">
        <v>200338</v>
      </c>
      <c r="E1252" s="7">
        <v>44256</v>
      </c>
      <c r="F1252" s="13">
        <v>0</v>
      </c>
      <c r="G1252" s="1">
        <v>0</v>
      </c>
      <c r="H1252">
        <v>7.1428569999999997E-2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t="s">
        <v>349</v>
      </c>
      <c r="W1252" s="11" t="s">
        <v>131</v>
      </c>
      <c r="X1252">
        <v>16</v>
      </c>
      <c r="Y1252" t="s">
        <v>109</v>
      </c>
      <c r="Z1252" t="s">
        <v>132</v>
      </c>
      <c r="AA1252" s="1">
        <v>0</v>
      </c>
      <c r="AB1252" s="1">
        <v>0</v>
      </c>
      <c r="AC1252" t="s">
        <v>225</v>
      </c>
      <c r="AD1252" s="1">
        <v>0</v>
      </c>
      <c r="AE1252" s="1">
        <v>0</v>
      </c>
      <c r="AF1252" s="1">
        <v>0</v>
      </c>
      <c r="AG1252" s="1">
        <v>0</v>
      </c>
      <c r="AH1252">
        <v>0</v>
      </c>
      <c r="AI1252" s="1">
        <v>0</v>
      </c>
      <c r="AJ1252" s="1">
        <v>0</v>
      </c>
      <c r="AK1252" s="1">
        <v>0</v>
      </c>
      <c r="AL1252" s="1">
        <v>0</v>
      </c>
      <c r="AM1252" s="1">
        <v>0</v>
      </c>
      <c r="AN1252" s="1">
        <v>0</v>
      </c>
      <c r="AO1252" s="1">
        <v>0</v>
      </c>
      <c r="AP1252" s="8">
        <f t="shared" si="76"/>
        <v>0</v>
      </c>
      <c r="AQ1252" s="9">
        <f t="shared" si="77"/>
        <v>0</v>
      </c>
      <c r="AR1252" s="3">
        <f t="shared" si="78"/>
        <v>0</v>
      </c>
      <c r="AS1252" s="10">
        <f t="shared" si="79"/>
        <v>0</v>
      </c>
    </row>
    <row r="1253" spans="1:45" x14ac:dyDescent="0.25">
      <c r="A1253">
        <v>1</v>
      </c>
      <c r="B1253" s="7">
        <v>43952</v>
      </c>
      <c r="C1253" s="7">
        <v>44348</v>
      </c>
      <c r="D1253">
        <v>200338</v>
      </c>
      <c r="E1253" s="7">
        <v>44287</v>
      </c>
      <c r="F1253" s="13">
        <v>0</v>
      </c>
      <c r="G1253" s="1">
        <v>0</v>
      </c>
      <c r="H1253">
        <v>7.1428569999999997E-2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t="s">
        <v>349</v>
      </c>
      <c r="W1253" s="11" t="s">
        <v>131</v>
      </c>
      <c r="X1253">
        <v>16</v>
      </c>
      <c r="Y1253" t="s">
        <v>109</v>
      </c>
      <c r="Z1253" t="s">
        <v>132</v>
      </c>
      <c r="AA1253" s="1">
        <v>0</v>
      </c>
      <c r="AB1253" s="1">
        <v>0</v>
      </c>
      <c r="AC1253" t="s">
        <v>225</v>
      </c>
      <c r="AD1253" s="1">
        <v>0</v>
      </c>
      <c r="AE1253" s="1">
        <v>0</v>
      </c>
      <c r="AF1253" s="1">
        <v>0</v>
      </c>
      <c r="AG1253" s="1">
        <v>0</v>
      </c>
      <c r="AH1253">
        <v>0</v>
      </c>
      <c r="AI1253" s="1">
        <v>0</v>
      </c>
      <c r="AJ1253" s="1">
        <v>0</v>
      </c>
      <c r="AK1253" s="1">
        <v>0</v>
      </c>
      <c r="AL1253" s="1">
        <v>0</v>
      </c>
      <c r="AM1253" s="1">
        <v>0</v>
      </c>
      <c r="AN1253" s="1">
        <v>0</v>
      </c>
      <c r="AO1253" s="1">
        <v>0</v>
      </c>
      <c r="AP1253" s="8">
        <f t="shared" si="76"/>
        <v>0</v>
      </c>
      <c r="AQ1253" s="9">
        <f t="shared" si="77"/>
        <v>0</v>
      </c>
      <c r="AR1253" s="3">
        <f t="shared" si="78"/>
        <v>0</v>
      </c>
      <c r="AS1253" s="10">
        <f t="shared" si="79"/>
        <v>0</v>
      </c>
    </row>
    <row r="1254" spans="1:45" x14ac:dyDescent="0.25">
      <c r="A1254">
        <v>1</v>
      </c>
      <c r="B1254" s="7">
        <v>43952</v>
      </c>
      <c r="C1254" s="7">
        <v>44348</v>
      </c>
      <c r="D1254">
        <v>200338</v>
      </c>
      <c r="E1254" s="7">
        <v>44317</v>
      </c>
      <c r="F1254" s="13">
        <v>0</v>
      </c>
      <c r="G1254" s="1">
        <v>0</v>
      </c>
      <c r="H1254">
        <v>7.1428569999999997E-2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t="s">
        <v>349</v>
      </c>
      <c r="W1254" s="11" t="s">
        <v>131</v>
      </c>
      <c r="X1254">
        <v>16</v>
      </c>
      <c r="Y1254" t="s">
        <v>109</v>
      </c>
      <c r="Z1254" t="s">
        <v>132</v>
      </c>
      <c r="AA1254" s="1">
        <v>0</v>
      </c>
      <c r="AB1254" s="1">
        <v>0</v>
      </c>
      <c r="AC1254" t="s">
        <v>225</v>
      </c>
      <c r="AD1254" s="1">
        <v>0</v>
      </c>
      <c r="AE1254" s="1">
        <v>0</v>
      </c>
      <c r="AF1254" s="1">
        <v>0</v>
      </c>
      <c r="AG1254" s="1">
        <v>0</v>
      </c>
      <c r="AH1254">
        <v>0</v>
      </c>
      <c r="AI1254" s="1">
        <v>0</v>
      </c>
      <c r="AJ1254" s="1">
        <v>0</v>
      </c>
      <c r="AK1254" s="1">
        <v>0</v>
      </c>
      <c r="AL1254" s="1">
        <v>0</v>
      </c>
      <c r="AM1254" s="1">
        <v>0</v>
      </c>
      <c r="AN1254" s="1">
        <v>0</v>
      </c>
      <c r="AO1254" s="1">
        <v>0</v>
      </c>
      <c r="AP1254" s="8">
        <f t="shared" si="76"/>
        <v>0</v>
      </c>
      <c r="AQ1254" s="9">
        <f t="shared" si="77"/>
        <v>0</v>
      </c>
      <c r="AR1254" s="3">
        <f t="shared" si="78"/>
        <v>0</v>
      </c>
      <c r="AS1254" s="10">
        <f t="shared" si="79"/>
        <v>0</v>
      </c>
    </row>
    <row r="1255" spans="1:45" x14ac:dyDescent="0.25">
      <c r="A1255">
        <v>1</v>
      </c>
      <c r="B1255" s="7">
        <v>43952</v>
      </c>
      <c r="C1255" s="7">
        <v>44348</v>
      </c>
      <c r="D1255">
        <v>200338</v>
      </c>
      <c r="E1255" s="7">
        <v>44348</v>
      </c>
      <c r="F1255" s="13">
        <v>0</v>
      </c>
      <c r="G1255" s="1">
        <v>0</v>
      </c>
      <c r="H1255">
        <v>7.1428569999999997E-2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t="s">
        <v>349</v>
      </c>
      <c r="W1255" s="11" t="s">
        <v>131</v>
      </c>
      <c r="X1255">
        <v>16</v>
      </c>
      <c r="Y1255" t="s">
        <v>109</v>
      </c>
      <c r="Z1255" t="s">
        <v>132</v>
      </c>
      <c r="AA1255" s="1">
        <v>0</v>
      </c>
      <c r="AB1255" s="1">
        <v>0</v>
      </c>
      <c r="AC1255" t="s">
        <v>225</v>
      </c>
      <c r="AD1255" s="1">
        <v>0</v>
      </c>
      <c r="AE1255" s="1">
        <v>0</v>
      </c>
      <c r="AF1255" s="1">
        <v>0</v>
      </c>
      <c r="AG1255" s="1">
        <v>0</v>
      </c>
      <c r="AH1255">
        <v>0</v>
      </c>
      <c r="AI1255" s="1">
        <v>0</v>
      </c>
      <c r="AJ1255" s="1">
        <v>0</v>
      </c>
      <c r="AK1255" s="1">
        <v>0</v>
      </c>
      <c r="AL1255" s="1">
        <v>0</v>
      </c>
      <c r="AM1255" s="1">
        <v>0</v>
      </c>
      <c r="AN1255" s="1">
        <v>0</v>
      </c>
      <c r="AO1255" s="1">
        <v>0</v>
      </c>
      <c r="AP1255" s="8">
        <f t="shared" si="76"/>
        <v>0</v>
      </c>
      <c r="AQ1255" s="9">
        <f t="shared" si="77"/>
        <v>0</v>
      </c>
      <c r="AR1255" s="3">
        <f t="shared" si="78"/>
        <v>0</v>
      </c>
      <c r="AS1255" s="10">
        <f t="shared" si="79"/>
        <v>0</v>
      </c>
    </row>
    <row r="1256" spans="1:45" x14ac:dyDescent="0.25">
      <c r="A1256">
        <v>1</v>
      </c>
      <c r="B1256" s="7">
        <v>43952</v>
      </c>
      <c r="C1256" s="7">
        <v>44348</v>
      </c>
      <c r="D1256">
        <v>175</v>
      </c>
      <c r="E1256" s="7">
        <v>44197</v>
      </c>
      <c r="F1256" s="13">
        <v>0</v>
      </c>
      <c r="G1256" s="1">
        <v>0</v>
      </c>
      <c r="H1256">
        <v>0.1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t="s">
        <v>350</v>
      </c>
      <c r="W1256" s="11" t="s">
        <v>134</v>
      </c>
      <c r="X1256">
        <v>16</v>
      </c>
      <c r="Y1256" t="s">
        <v>109</v>
      </c>
      <c r="Z1256" t="s">
        <v>132</v>
      </c>
      <c r="AA1256" s="1">
        <v>0</v>
      </c>
      <c r="AB1256" s="1">
        <v>0</v>
      </c>
      <c r="AC1256" t="s">
        <v>225</v>
      </c>
      <c r="AD1256" s="1">
        <v>0</v>
      </c>
      <c r="AE1256" s="1">
        <v>0</v>
      </c>
      <c r="AF1256" s="1">
        <v>0</v>
      </c>
      <c r="AG1256" s="1">
        <v>0</v>
      </c>
      <c r="AH1256">
        <v>0</v>
      </c>
      <c r="AI1256" s="1">
        <v>0</v>
      </c>
      <c r="AJ1256" s="1">
        <v>0</v>
      </c>
      <c r="AK1256" s="1">
        <v>0</v>
      </c>
      <c r="AL1256" s="1">
        <v>0</v>
      </c>
      <c r="AM1256" s="1">
        <v>0</v>
      </c>
      <c r="AN1256" s="1">
        <v>0</v>
      </c>
      <c r="AO1256" s="1">
        <v>0</v>
      </c>
      <c r="AP1256" s="8">
        <f t="shared" si="76"/>
        <v>0</v>
      </c>
      <c r="AQ1256" s="9">
        <f t="shared" si="77"/>
        <v>0</v>
      </c>
      <c r="AR1256" s="3">
        <f t="shared" si="78"/>
        <v>0</v>
      </c>
      <c r="AS1256" s="10">
        <f t="shared" si="79"/>
        <v>0</v>
      </c>
    </row>
    <row r="1257" spans="1:45" x14ac:dyDescent="0.25">
      <c r="A1257">
        <v>1</v>
      </c>
      <c r="B1257" s="7">
        <v>43952</v>
      </c>
      <c r="C1257" s="7">
        <v>44348</v>
      </c>
      <c r="D1257">
        <v>175</v>
      </c>
      <c r="E1257" s="7">
        <v>44228</v>
      </c>
      <c r="F1257" s="13">
        <v>0</v>
      </c>
      <c r="G1257" s="1">
        <v>0</v>
      </c>
      <c r="H1257">
        <v>0.1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t="s">
        <v>350</v>
      </c>
      <c r="W1257" s="11" t="s">
        <v>134</v>
      </c>
      <c r="X1257">
        <v>16</v>
      </c>
      <c r="Y1257" t="s">
        <v>109</v>
      </c>
      <c r="Z1257" t="s">
        <v>132</v>
      </c>
      <c r="AA1257" s="1">
        <v>0</v>
      </c>
      <c r="AB1257" s="1">
        <v>0</v>
      </c>
      <c r="AC1257" t="s">
        <v>225</v>
      </c>
      <c r="AD1257" s="1">
        <v>0</v>
      </c>
      <c r="AE1257" s="1">
        <v>0</v>
      </c>
      <c r="AF1257" s="1">
        <v>0</v>
      </c>
      <c r="AG1257" s="1">
        <v>0</v>
      </c>
      <c r="AH1257">
        <v>0</v>
      </c>
      <c r="AI1257" s="1">
        <v>0</v>
      </c>
      <c r="AJ1257" s="1">
        <v>0</v>
      </c>
      <c r="AK1257" s="1">
        <v>0</v>
      </c>
      <c r="AL1257" s="1">
        <v>0</v>
      </c>
      <c r="AM1257" s="1">
        <v>0</v>
      </c>
      <c r="AN1257" s="1">
        <v>0</v>
      </c>
      <c r="AO1257" s="1">
        <v>0</v>
      </c>
      <c r="AP1257" s="8">
        <f t="shared" si="76"/>
        <v>0</v>
      </c>
      <c r="AQ1257" s="9">
        <f t="shared" si="77"/>
        <v>0</v>
      </c>
      <c r="AR1257" s="3">
        <f t="shared" si="78"/>
        <v>0</v>
      </c>
      <c r="AS1257" s="10">
        <f t="shared" si="79"/>
        <v>0</v>
      </c>
    </row>
    <row r="1258" spans="1:45" x14ac:dyDescent="0.25">
      <c r="A1258">
        <v>1</v>
      </c>
      <c r="B1258" s="7">
        <v>43952</v>
      </c>
      <c r="C1258" s="7">
        <v>44348</v>
      </c>
      <c r="D1258">
        <v>175</v>
      </c>
      <c r="E1258" s="7">
        <v>44256</v>
      </c>
      <c r="F1258" s="13">
        <v>0</v>
      </c>
      <c r="G1258" s="1">
        <v>0</v>
      </c>
      <c r="H1258">
        <v>0.1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t="s">
        <v>350</v>
      </c>
      <c r="W1258" s="11" t="s">
        <v>134</v>
      </c>
      <c r="X1258">
        <v>16</v>
      </c>
      <c r="Y1258" t="s">
        <v>109</v>
      </c>
      <c r="Z1258" t="s">
        <v>132</v>
      </c>
      <c r="AA1258" s="1">
        <v>0</v>
      </c>
      <c r="AB1258" s="1">
        <v>0</v>
      </c>
      <c r="AC1258" t="s">
        <v>225</v>
      </c>
      <c r="AD1258" s="1">
        <v>0</v>
      </c>
      <c r="AE1258" s="1">
        <v>0</v>
      </c>
      <c r="AF1258" s="1">
        <v>0</v>
      </c>
      <c r="AG1258" s="1">
        <v>0</v>
      </c>
      <c r="AH1258">
        <v>0</v>
      </c>
      <c r="AI1258" s="1">
        <v>0</v>
      </c>
      <c r="AJ1258" s="1">
        <v>0</v>
      </c>
      <c r="AK1258" s="1">
        <v>0</v>
      </c>
      <c r="AL1258" s="1">
        <v>0</v>
      </c>
      <c r="AM1258" s="1">
        <v>0</v>
      </c>
      <c r="AN1258" s="1">
        <v>0</v>
      </c>
      <c r="AO1258" s="1">
        <v>0</v>
      </c>
      <c r="AP1258" s="8">
        <f t="shared" si="76"/>
        <v>0</v>
      </c>
      <c r="AQ1258" s="9">
        <f t="shared" si="77"/>
        <v>0</v>
      </c>
      <c r="AR1258" s="3">
        <f t="shared" si="78"/>
        <v>0</v>
      </c>
      <c r="AS1258" s="10">
        <f t="shared" si="79"/>
        <v>0</v>
      </c>
    </row>
    <row r="1259" spans="1:45" x14ac:dyDescent="0.25">
      <c r="A1259">
        <v>1</v>
      </c>
      <c r="B1259" s="7">
        <v>43952</v>
      </c>
      <c r="C1259" s="7">
        <v>44348</v>
      </c>
      <c r="D1259">
        <v>175</v>
      </c>
      <c r="E1259" s="7">
        <v>44287</v>
      </c>
      <c r="F1259" s="13">
        <v>0</v>
      </c>
      <c r="G1259" s="1">
        <v>0</v>
      </c>
      <c r="H1259">
        <v>0.1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t="s">
        <v>350</v>
      </c>
      <c r="W1259" s="11" t="s">
        <v>134</v>
      </c>
      <c r="X1259">
        <v>16</v>
      </c>
      <c r="Y1259" t="s">
        <v>109</v>
      </c>
      <c r="Z1259" t="s">
        <v>132</v>
      </c>
      <c r="AA1259" s="1">
        <v>0</v>
      </c>
      <c r="AB1259" s="1">
        <v>0</v>
      </c>
      <c r="AC1259" t="s">
        <v>225</v>
      </c>
      <c r="AD1259" s="1">
        <v>0</v>
      </c>
      <c r="AE1259" s="1">
        <v>0</v>
      </c>
      <c r="AF1259" s="1">
        <v>0</v>
      </c>
      <c r="AG1259" s="1">
        <v>0</v>
      </c>
      <c r="AH1259">
        <v>0</v>
      </c>
      <c r="AI1259" s="1">
        <v>0</v>
      </c>
      <c r="AJ1259" s="1">
        <v>0</v>
      </c>
      <c r="AK1259" s="1">
        <v>0</v>
      </c>
      <c r="AL1259" s="1">
        <v>0</v>
      </c>
      <c r="AM1259" s="1">
        <v>0</v>
      </c>
      <c r="AN1259" s="1">
        <v>0</v>
      </c>
      <c r="AO1259" s="1">
        <v>0</v>
      </c>
      <c r="AP1259" s="8">
        <f t="shared" si="76"/>
        <v>0</v>
      </c>
      <c r="AQ1259" s="9">
        <f t="shared" si="77"/>
        <v>0</v>
      </c>
      <c r="AR1259" s="3">
        <f t="shared" si="78"/>
        <v>0</v>
      </c>
      <c r="AS1259" s="10">
        <f t="shared" si="79"/>
        <v>0</v>
      </c>
    </row>
    <row r="1260" spans="1:45" x14ac:dyDescent="0.25">
      <c r="A1260">
        <v>1</v>
      </c>
      <c r="B1260" s="7">
        <v>43952</v>
      </c>
      <c r="C1260" s="7">
        <v>44348</v>
      </c>
      <c r="D1260">
        <v>175</v>
      </c>
      <c r="E1260" s="7">
        <v>44317</v>
      </c>
      <c r="F1260" s="13">
        <v>0</v>
      </c>
      <c r="G1260" s="1">
        <v>0</v>
      </c>
      <c r="H1260">
        <v>0.1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t="s">
        <v>350</v>
      </c>
      <c r="W1260" s="11" t="s">
        <v>134</v>
      </c>
      <c r="X1260">
        <v>16</v>
      </c>
      <c r="Y1260" t="s">
        <v>109</v>
      </c>
      <c r="Z1260" t="s">
        <v>132</v>
      </c>
      <c r="AA1260" s="1">
        <v>0</v>
      </c>
      <c r="AB1260" s="1">
        <v>0</v>
      </c>
      <c r="AC1260" t="s">
        <v>225</v>
      </c>
      <c r="AD1260" s="1">
        <v>0</v>
      </c>
      <c r="AE1260" s="1">
        <v>0</v>
      </c>
      <c r="AF1260" s="1">
        <v>0</v>
      </c>
      <c r="AG1260" s="1">
        <v>0</v>
      </c>
      <c r="AH1260">
        <v>0</v>
      </c>
      <c r="AI1260" s="1">
        <v>0</v>
      </c>
      <c r="AJ1260" s="1">
        <v>0</v>
      </c>
      <c r="AK1260" s="1">
        <v>0</v>
      </c>
      <c r="AL1260" s="1">
        <v>0</v>
      </c>
      <c r="AM1260" s="1">
        <v>0</v>
      </c>
      <c r="AN1260" s="1">
        <v>0</v>
      </c>
      <c r="AO1260" s="1">
        <v>0</v>
      </c>
      <c r="AP1260" s="8">
        <f t="shared" si="76"/>
        <v>0</v>
      </c>
      <c r="AQ1260" s="9">
        <f t="shared" si="77"/>
        <v>0</v>
      </c>
      <c r="AR1260" s="3">
        <f t="shared" si="78"/>
        <v>0</v>
      </c>
      <c r="AS1260" s="10">
        <f t="shared" si="79"/>
        <v>0</v>
      </c>
    </row>
    <row r="1261" spans="1:45" x14ac:dyDescent="0.25">
      <c r="A1261">
        <v>1</v>
      </c>
      <c r="B1261" s="7">
        <v>43952</v>
      </c>
      <c r="C1261" s="7">
        <v>44348</v>
      </c>
      <c r="D1261">
        <v>175</v>
      </c>
      <c r="E1261" s="7">
        <v>44348</v>
      </c>
      <c r="F1261" s="13">
        <v>0</v>
      </c>
      <c r="G1261" s="1">
        <v>0</v>
      </c>
      <c r="H1261">
        <v>0.1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t="s">
        <v>350</v>
      </c>
      <c r="W1261" s="11" t="s">
        <v>134</v>
      </c>
      <c r="X1261">
        <v>16</v>
      </c>
      <c r="Y1261" t="s">
        <v>109</v>
      </c>
      <c r="Z1261" t="s">
        <v>132</v>
      </c>
      <c r="AA1261" s="1">
        <v>0</v>
      </c>
      <c r="AB1261" s="1">
        <v>0</v>
      </c>
      <c r="AC1261" t="s">
        <v>225</v>
      </c>
      <c r="AD1261" s="1">
        <v>0</v>
      </c>
      <c r="AE1261" s="1">
        <v>0</v>
      </c>
      <c r="AF1261" s="1">
        <v>0</v>
      </c>
      <c r="AG1261" s="1">
        <v>0</v>
      </c>
      <c r="AH1261">
        <v>0</v>
      </c>
      <c r="AI1261" s="1">
        <v>0</v>
      </c>
      <c r="AJ1261" s="1">
        <v>0</v>
      </c>
      <c r="AK1261" s="1">
        <v>0</v>
      </c>
      <c r="AL1261" s="1">
        <v>0</v>
      </c>
      <c r="AM1261" s="1">
        <v>0</v>
      </c>
      <c r="AN1261" s="1">
        <v>0</v>
      </c>
      <c r="AO1261" s="1">
        <v>0</v>
      </c>
      <c r="AP1261" s="8">
        <f t="shared" si="76"/>
        <v>0</v>
      </c>
      <c r="AQ1261" s="9">
        <f t="shared" si="77"/>
        <v>0</v>
      </c>
      <c r="AR1261" s="3">
        <f t="shared" si="78"/>
        <v>0</v>
      </c>
      <c r="AS1261" s="10">
        <f t="shared" si="79"/>
        <v>0</v>
      </c>
    </row>
    <row r="1262" spans="1:45" x14ac:dyDescent="0.25">
      <c r="A1262">
        <v>1</v>
      </c>
      <c r="B1262" s="7">
        <v>43952</v>
      </c>
      <c r="C1262" s="7">
        <v>44348</v>
      </c>
      <c r="D1262">
        <v>200247</v>
      </c>
      <c r="E1262" s="7">
        <v>44197</v>
      </c>
      <c r="F1262" s="13">
        <v>270807.74</v>
      </c>
      <c r="G1262" s="1">
        <v>270807.74</v>
      </c>
      <c r="H1262">
        <v>0.1</v>
      </c>
      <c r="I1262" s="1">
        <v>2256.73</v>
      </c>
      <c r="J1262" s="1">
        <v>20310.57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t="s">
        <v>351</v>
      </c>
      <c r="W1262" s="11" t="s">
        <v>134</v>
      </c>
      <c r="X1262">
        <v>16</v>
      </c>
      <c r="Y1262" t="s">
        <v>109</v>
      </c>
      <c r="Z1262" t="s">
        <v>132</v>
      </c>
      <c r="AA1262" s="1">
        <v>0</v>
      </c>
      <c r="AB1262" s="1">
        <v>0</v>
      </c>
      <c r="AC1262" t="s">
        <v>225</v>
      </c>
      <c r="AD1262" s="1">
        <v>0</v>
      </c>
      <c r="AE1262" s="1">
        <v>0</v>
      </c>
      <c r="AF1262" s="1">
        <v>0</v>
      </c>
      <c r="AG1262" s="1">
        <v>270807.74</v>
      </c>
      <c r="AH1262">
        <v>0</v>
      </c>
      <c r="AI1262" s="1">
        <v>0</v>
      </c>
      <c r="AJ1262" s="1">
        <v>0</v>
      </c>
      <c r="AK1262" s="1">
        <v>0</v>
      </c>
      <c r="AL1262" s="1">
        <v>0</v>
      </c>
      <c r="AM1262" s="1">
        <v>0</v>
      </c>
      <c r="AN1262" s="1">
        <v>0</v>
      </c>
      <c r="AO1262" s="1">
        <v>2256.73</v>
      </c>
      <c r="AP1262" s="8">
        <f t="shared" si="76"/>
        <v>2256.73</v>
      </c>
      <c r="AQ1262" s="9">
        <f t="shared" si="77"/>
        <v>0</v>
      </c>
      <c r="AR1262" s="3">
        <f t="shared" si="78"/>
        <v>20310.57</v>
      </c>
      <c r="AS1262" s="10">
        <f t="shared" si="79"/>
        <v>2256.73</v>
      </c>
    </row>
    <row r="1263" spans="1:45" x14ac:dyDescent="0.25">
      <c r="A1263">
        <v>1</v>
      </c>
      <c r="B1263" s="7">
        <v>43952</v>
      </c>
      <c r="C1263" s="7">
        <v>44348</v>
      </c>
      <c r="D1263">
        <v>200247</v>
      </c>
      <c r="E1263" s="7">
        <v>44228</v>
      </c>
      <c r="F1263" s="13">
        <v>270807.74</v>
      </c>
      <c r="G1263" s="1">
        <v>270807.74</v>
      </c>
      <c r="H1263">
        <v>0.1</v>
      </c>
      <c r="I1263" s="1">
        <v>2256.73</v>
      </c>
      <c r="J1263" s="1">
        <v>22567.3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t="s">
        <v>351</v>
      </c>
      <c r="W1263" s="11" t="s">
        <v>134</v>
      </c>
      <c r="X1263">
        <v>16</v>
      </c>
      <c r="Y1263" t="s">
        <v>109</v>
      </c>
      <c r="Z1263" t="s">
        <v>132</v>
      </c>
      <c r="AA1263" s="1">
        <v>0</v>
      </c>
      <c r="AB1263" s="1">
        <v>0</v>
      </c>
      <c r="AC1263" t="s">
        <v>225</v>
      </c>
      <c r="AD1263" s="1">
        <v>0</v>
      </c>
      <c r="AE1263" s="1">
        <v>0</v>
      </c>
      <c r="AF1263" s="1">
        <v>0</v>
      </c>
      <c r="AG1263" s="1">
        <v>270807.74</v>
      </c>
      <c r="AH1263">
        <v>0</v>
      </c>
      <c r="AI1263" s="1">
        <v>0</v>
      </c>
      <c r="AJ1263" s="1">
        <v>0</v>
      </c>
      <c r="AK1263" s="1">
        <v>0</v>
      </c>
      <c r="AL1263" s="1">
        <v>0</v>
      </c>
      <c r="AM1263" s="1">
        <v>0</v>
      </c>
      <c r="AN1263" s="1">
        <v>0</v>
      </c>
      <c r="AO1263" s="1">
        <v>2256.73</v>
      </c>
      <c r="AP1263" s="8">
        <f t="shared" si="76"/>
        <v>2256.73</v>
      </c>
      <c r="AQ1263" s="9">
        <f t="shared" si="77"/>
        <v>0</v>
      </c>
      <c r="AR1263" s="3">
        <f t="shared" si="78"/>
        <v>22567.3</v>
      </c>
      <c r="AS1263" s="10">
        <f t="shared" si="79"/>
        <v>2256.73</v>
      </c>
    </row>
    <row r="1264" spans="1:45" x14ac:dyDescent="0.25">
      <c r="A1264">
        <v>1</v>
      </c>
      <c r="B1264" s="7">
        <v>43952</v>
      </c>
      <c r="C1264" s="7">
        <v>44348</v>
      </c>
      <c r="D1264">
        <v>200247</v>
      </c>
      <c r="E1264" s="7">
        <v>44256</v>
      </c>
      <c r="F1264" s="13">
        <v>270807.74</v>
      </c>
      <c r="G1264" s="1">
        <v>270807.74</v>
      </c>
      <c r="H1264">
        <v>0.1</v>
      </c>
      <c r="I1264" s="1">
        <v>2256.73</v>
      </c>
      <c r="J1264" s="1">
        <v>24824.03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t="s">
        <v>351</v>
      </c>
      <c r="W1264" s="11" t="s">
        <v>134</v>
      </c>
      <c r="X1264">
        <v>16</v>
      </c>
      <c r="Y1264" t="s">
        <v>109</v>
      </c>
      <c r="Z1264" t="s">
        <v>132</v>
      </c>
      <c r="AA1264" s="1">
        <v>0</v>
      </c>
      <c r="AB1264" s="1">
        <v>0</v>
      </c>
      <c r="AC1264" t="s">
        <v>225</v>
      </c>
      <c r="AD1264" s="1">
        <v>0</v>
      </c>
      <c r="AE1264" s="1">
        <v>0</v>
      </c>
      <c r="AF1264" s="1">
        <v>0</v>
      </c>
      <c r="AG1264" s="1">
        <v>270807.74</v>
      </c>
      <c r="AH1264">
        <v>0</v>
      </c>
      <c r="AI1264" s="1">
        <v>0</v>
      </c>
      <c r="AJ1264" s="1">
        <v>0</v>
      </c>
      <c r="AK1264" s="1">
        <v>0</v>
      </c>
      <c r="AL1264" s="1">
        <v>0</v>
      </c>
      <c r="AM1264" s="1">
        <v>0</v>
      </c>
      <c r="AN1264" s="1">
        <v>0</v>
      </c>
      <c r="AO1264" s="1">
        <v>2256.73</v>
      </c>
      <c r="AP1264" s="8">
        <f t="shared" si="76"/>
        <v>2256.73</v>
      </c>
      <c r="AQ1264" s="9">
        <f t="shared" si="77"/>
        <v>0</v>
      </c>
      <c r="AR1264" s="3">
        <f t="shared" si="78"/>
        <v>24824.03</v>
      </c>
      <c r="AS1264" s="10">
        <f t="shared" si="79"/>
        <v>2256.73</v>
      </c>
    </row>
    <row r="1265" spans="1:45" x14ac:dyDescent="0.25">
      <c r="A1265">
        <v>1</v>
      </c>
      <c r="B1265" s="7">
        <v>43952</v>
      </c>
      <c r="C1265" s="7">
        <v>44348</v>
      </c>
      <c r="D1265">
        <v>200247</v>
      </c>
      <c r="E1265" s="7">
        <v>44287</v>
      </c>
      <c r="F1265" s="13">
        <v>270807.74</v>
      </c>
      <c r="G1265" s="1">
        <v>270807.74</v>
      </c>
      <c r="H1265">
        <v>0.1</v>
      </c>
      <c r="I1265" s="1">
        <v>2256.73</v>
      </c>
      <c r="J1265" s="1">
        <v>27080.76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t="s">
        <v>351</v>
      </c>
      <c r="W1265" s="11" t="s">
        <v>134</v>
      </c>
      <c r="X1265">
        <v>16</v>
      </c>
      <c r="Y1265" t="s">
        <v>109</v>
      </c>
      <c r="Z1265" t="s">
        <v>132</v>
      </c>
      <c r="AA1265" s="1">
        <v>0</v>
      </c>
      <c r="AB1265" s="1">
        <v>0</v>
      </c>
      <c r="AC1265" t="s">
        <v>225</v>
      </c>
      <c r="AD1265" s="1">
        <v>0</v>
      </c>
      <c r="AE1265" s="1">
        <v>0</v>
      </c>
      <c r="AF1265" s="1">
        <v>0</v>
      </c>
      <c r="AG1265" s="1">
        <v>270807.74</v>
      </c>
      <c r="AH1265">
        <v>0</v>
      </c>
      <c r="AI1265" s="1">
        <v>0</v>
      </c>
      <c r="AJ1265" s="1">
        <v>0</v>
      </c>
      <c r="AK1265" s="1">
        <v>0</v>
      </c>
      <c r="AL1265" s="1">
        <v>0</v>
      </c>
      <c r="AM1265" s="1">
        <v>0</v>
      </c>
      <c r="AN1265" s="1">
        <v>0</v>
      </c>
      <c r="AO1265" s="1">
        <v>2256.73</v>
      </c>
      <c r="AP1265" s="8">
        <f t="shared" si="76"/>
        <v>2256.73</v>
      </c>
      <c r="AQ1265" s="9">
        <f t="shared" si="77"/>
        <v>0</v>
      </c>
      <c r="AR1265" s="3">
        <f t="shared" si="78"/>
        <v>27080.76</v>
      </c>
      <c r="AS1265" s="10">
        <f t="shared" si="79"/>
        <v>2256.73</v>
      </c>
    </row>
    <row r="1266" spans="1:45" x14ac:dyDescent="0.25">
      <c r="A1266">
        <v>1</v>
      </c>
      <c r="B1266" s="7">
        <v>43952</v>
      </c>
      <c r="C1266" s="7">
        <v>44348</v>
      </c>
      <c r="D1266">
        <v>200247</v>
      </c>
      <c r="E1266" s="7">
        <v>44317</v>
      </c>
      <c r="F1266" s="13">
        <v>270807.74</v>
      </c>
      <c r="G1266" s="1">
        <v>270807.74</v>
      </c>
      <c r="H1266">
        <v>0.1</v>
      </c>
      <c r="I1266" s="1">
        <v>2256.73</v>
      </c>
      <c r="J1266" s="1">
        <v>29337.49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t="s">
        <v>351</v>
      </c>
      <c r="W1266" s="11" t="s">
        <v>134</v>
      </c>
      <c r="X1266">
        <v>16</v>
      </c>
      <c r="Y1266" t="s">
        <v>109</v>
      </c>
      <c r="Z1266" t="s">
        <v>132</v>
      </c>
      <c r="AA1266" s="1">
        <v>0</v>
      </c>
      <c r="AB1266" s="1">
        <v>0</v>
      </c>
      <c r="AC1266" t="s">
        <v>225</v>
      </c>
      <c r="AD1266" s="1">
        <v>0</v>
      </c>
      <c r="AE1266" s="1">
        <v>0</v>
      </c>
      <c r="AF1266" s="1">
        <v>0</v>
      </c>
      <c r="AG1266" s="1">
        <v>270807.74</v>
      </c>
      <c r="AH1266">
        <v>0</v>
      </c>
      <c r="AI1266" s="1">
        <v>0</v>
      </c>
      <c r="AJ1266" s="1">
        <v>0</v>
      </c>
      <c r="AK1266" s="1">
        <v>0</v>
      </c>
      <c r="AL1266" s="1">
        <v>0</v>
      </c>
      <c r="AM1266" s="1">
        <v>0</v>
      </c>
      <c r="AN1266" s="1">
        <v>0</v>
      </c>
      <c r="AO1266" s="1">
        <v>2256.73</v>
      </c>
      <c r="AP1266" s="8">
        <f t="shared" si="76"/>
        <v>2256.73</v>
      </c>
      <c r="AQ1266" s="9">
        <f t="shared" si="77"/>
        <v>0</v>
      </c>
      <c r="AR1266" s="3">
        <f t="shared" si="78"/>
        <v>29337.49</v>
      </c>
      <c r="AS1266" s="10">
        <f t="shared" si="79"/>
        <v>2256.73</v>
      </c>
    </row>
    <row r="1267" spans="1:45" x14ac:dyDescent="0.25">
      <c r="A1267">
        <v>1</v>
      </c>
      <c r="B1267" s="7">
        <v>43952</v>
      </c>
      <c r="C1267" s="7">
        <v>44348</v>
      </c>
      <c r="D1267">
        <v>200247</v>
      </c>
      <c r="E1267" s="7">
        <v>44348</v>
      </c>
      <c r="F1267" s="13">
        <v>270807.74</v>
      </c>
      <c r="G1267" s="1">
        <v>270807.74</v>
      </c>
      <c r="H1267">
        <v>0.1</v>
      </c>
      <c r="I1267" s="1">
        <v>2256.73</v>
      </c>
      <c r="J1267" s="1">
        <v>2256.73</v>
      </c>
      <c r="K1267" s="1">
        <v>2256.73</v>
      </c>
      <c r="L1267" s="1">
        <v>0</v>
      </c>
      <c r="M1267" s="1">
        <v>-2256.73</v>
      </c>
      <c r="N1267" s="1">
        <v>0</v>
      </c>
      <c r="O1267" s="1">
        <v>0</v>
      </c>
      <c r="P1267" s="1">
        <v>0</v>
      </c>
      <c r="Q1267" s="1">
        <v>0</v>
      </c>
      <c r="R1267" s="1">
        <v>-29337.49</v>
      </c>
      <c r="S1267" s="1">
        <v>0</v>
      </c>
      <c r="T1267" s="1">
        <v>0</v>
      </c>
      <c r="U1267" s="1">
        <v>0</v>
      </c>
      <c r="V1267" t="s">
        <v>351</v>
      </c>
      <c r="W1267" s="11" t="s">
        <v>134</v>
      </c>
      <c r="X1267">
        <v>16</v>
      </c>
      <c r="Y1267" t="s">
        <v>109</v>
      </c>
      <c r="Z1267" t="s">
        <v>132</v>
      </c>
      <c r="AA1267" s="1">
        <v>0</v>
      </c>
      <c r="AB1267" s="1">
        <v>0</v>
      </c>
      <c r="AC1267" t="s">
        <v>225</v>
      </c>
      <c r="AD1267" s="1">
        <v>0</v>
      </c>
      <c r="AE1267" s="1">
        <v>0</v>
      </c>
      <c r="AF1267" s="1">
        <v>0</v>
      </c>
      <c r="AG1267" s="1">
        <v>270807.74</v>
      </c>
      <c r="AH1267">
        <v>0</v>
      </c>
      <c r="AI1267" s="1">
        <v>0</v>
      </c>
      <c r="AJ1267" s="1">
        <v>0</v>
      </c>
      <c r="AK1267" s="1">
        <v>0</v>
      </c>
      <c r="AL1267" s="1">
        <v>0</v>
      </c>
      <c r="AM1267" s="1">
        <v>0</v>
      </c>
      <c r="AN1267" s="1">
        <v>0</v>
      </c>
      <c r="AO1267" s="1">
        <v>2256.73</v>
      </c>
      <c r="AP1267" s="8">
        <f t="shared" si="76"/>
        <v>2256.73</v>
      </c>
      <c r="AQ1267" s="9">
        <f t="shared" si="77"/>
        <v>0</v>
      </c>
      <c r="AR1267" s="3">
        <f t="shared" si="78"/>
        <v>2256.73</v>
      </c>
      <c r="AS1267" s="10">
        <f t="shared" si="79"/>
        <v>2256.73</v>
      </c>
    </row>
    <row r="1268" spans="1:45" x14ac:dyDescent="0.25">
      <c r="A1268">
        <v>1</v>
      </c>
      <c r="B1268" s="7">
        <v>43952</v>
      </c>
      <c r="C1268" s="7">
        <v>44348</v>
      </c>
      <c r="D1268">
        <v>200293</v>
      </c>
      <c r="E1268" s="7">
        <v>44197</v>
      </c>
      <c r="F1268" s="13">
        <v>0</v>
      </c>
      <c r="G1268" s="1">
        <v>0</v>
      </c>
      <c r="H1268">
        <v>0.1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t="s">
        <v>352</v>
      </c>
      <c r="W1268" s="11" t="s">
        <v>134</v>
      </c>
      <c r="X1268">
        <v>16</v>
      </c>
      <c r="Y1268" t="s">
        <v>109</v>
      </c>
      <c r="Z1268" t="s">
        <v>132</v>
      </c>
      <c r="AA1268" s="1">
        <v>0</v>
      </c>
      <c r="AB1268" s="1">
        <v>0</v>
      </c>
      <c r="AC1268" t="s">
        <v>225</v>
      </c>
      <c r="AD1268" s="1">
        <v>0</v>
      </c>
      <c r="AE1268" s="1">
        <v>0</v>
      </c>
      <c r="AF1268" s="1">
        <v>0</v>
      </c>
      <c r="AG1268" s="1">
        <v>0</v>
      </c>
      <c r="AH1268">
        <v>0</v>
      </c>
      <c r="AI1268" s="1">
        <v>0</v>
      </c>
      <c r="AJ1268" s="1">
        <v>0</v>
      </c>
      <c r="AK1268" s="1">
        <v>0</v>
      </c>
      <c r="AL1268" s="1">
        <v>0</v>
      </c>
      <c r="AM1268" s="1">
        <v>0</v>
      </c>
      <c r="AN1268" s="1">
        <v>0</v>
      </c>
      <c r="AO1268" s="1">
        <v>0</v>
      </c>
      <c r="AP1268" s="8">
        <f t="shared" si="76"/>
        <v>0</v>
      </c>
      <c r="AQ1268" s="9">
        <f t="shared" si="77"/>
        <v>0</v>
      </c>
      <c r="AR1268" s="3">
        <f t="shared" si="78"/>
        <v>0</v>
      </c>
      <c r="AS1268" s="10">
        <f t="shared" si="79"/>
        <v>0</v>
      </c>
    </row>
    <row r="1269" spans="1:45" x14ac:dyDescent="0.25">
      <c r="A1269">
        <v>1</v>
      </c>
      <c r="B1269" s="7">
        <v>43952</v>
      </c>
      <c r="C1269" s="7">
        <v>44348</v>
      </c>
      <c r="D1269">
        <v>200293</v>
      </c>
      <c r="E1269" s="7">
        <v>44228</v>
      </c>
      <c r="F1269" s="13">
        <v>0</v>
      </c>
      <c r="G1269" s="1">
        <v>0</v>
      </c>
      <c r="H1269">
        <v>0.1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t="s">
        <v>352</v>
      </c>
      <c r="W1269" s="11" t="s">
        <v>134</v>
      </c>
      <c r="X1269">
        <v>16</v>
      </c>
      <c r="Y1269" t="s">
        <v>109</v>
      </c>
      <c r="Z1269" t="s">
        <v>132</v>
      </c>
      <c r="AA1269" s="1">
        <v>0</v>
      </c>
      <c r="AB1269" s="1">
        <v>0</v>
      </c>
      <c r="AC1269" t="s">
        <v>225</v>
      </c>
      <c r="AD1269" s="1">
        <v>0</v>
      </c>
      <c r="AE1269" s="1">
        <v>0</v>
      </c>
      <c r="AF1269" s="1">
        <v>0</v>
      </c>
      <c r="AG1269" s="1">
        <v>0</v>
      </c>
      <c r="AH1269">
        <v>0</v>
      </c>
      <c r="AI1269" s="1">
        <v>0</v>
      </c>
      <c r="AJ1269" s="1">
        <v>0</v>
      </c>
      <c r="AK1269" s="1">
        <v>0</v>
      </c>
      <c r="AL1269" s="1">
        <v>0</v>
      </c>
      <c r="AM1269" s="1">
        <v>0</v>
      </c>
      <c r="AN1269" s="1">
        <v>0</v>
      </c>
      <c r="AO1269" s="1">
        <v>0</v>
      </c>
      <c r="AP1269" s="8">
        <f t="shared" si="76"/>
        <v>0</v>
      </c>
      <c r="AQ1269" s="9">
        <f t="shared" si="77"/>
        <v>0</v>
      </c>
      <c r="AR1269" s="3">
        <f t="shared" si="78"/>
        <v>0</v>
      </c>
      <c r="AS1269" s="10">
        <f t="shared" si="79"/>
        <v>0</v>
      </c>
    </row>
    <row r="1270" spans="1:45" x14ac:dyDescent="0.25">
      <c r="A1270">
        <v>1</v>
      </c>
      <c r="B1270" s="7">
        <v>43952</v>
      </c>
      <c r="C1270" s="7">
        <v>44348</v>
      </c>
      <c r="D1270">
        <v>200293</v>
      </c>
      <c r="E1270" s="7">
        <v>44256</v>
      </c>
      <c r="F1270" s="13">
        <v>0</v>
      </c>
      <c r="G1270" s="1">
        <v>0</v>
      </c>
      <c r="H1270">
        <v>0.1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t="s">
        <v>352</v>
      </c>
      <c r="W1270" s="11" t="s">
        <v>134</v>
      </c>
      <c r="X1270">
        <v>16</v>
      </c>
      <c r="Y1270" t="s">
        <v>109</v>
      </c>
      <c r="Z1270" t="s">
        <v>132</v>
      </c>
      <c r="AA1270" s="1">
        <v>0</v>
      </c>
      <c r="AB1270" s="1">
        <v>0</v>
      </c>
      <c r="AC1270" t="s">
        <v>225</v>
      </c>
      <c r="AD1270" s="1">
        <v>0</v>
      </c>
      <c r="AE1270" s="1">
        <v>0</v>
      </c>
      <c r="AF1270" s="1">
        <v>0</v>
      </c>
      <c r="AG1270" s="1">
        <v>0</v>
      </c>
      <c r="AH1270">
        <v>0</v>
      </c>
      <c r="AI1270" s="1">
        <v>0</v>
      </c>
      <c r="AJ1270" s="1">
        <v>0</v>
      </c>
      <c r="AK1270" s="1">
        <v>0</v>
      </c>
      <c r="AL1270" s="1">
        <v>0</v>
      </c>
      <c r="AM1270" s="1">
        <v>0</v>
      </c>
      <c r="AN1270" s="1">
        <v>0</v>
      </c>
      <c r="AO1270" s="1">
        <v>0</v>
      </c>
      <c r="AP1270" s="8">
        <f t="shared" si="76"/>
        <v>0</v>
      </c>
      <c r="AQ1270" s="9">
        <f t="shared" si="77"/>
        <v>0</v>
      </c>
      <c r="AR1270" s="3">
        <f t="shared" si="78"/>
        <v>0</v>
      </c>
      <c r="AS1270" s="10">
        <f t="shared" si="79"/>
        <v>0</v>
      </c>
    </row>
    <row r="1271" spans="1:45" x14ac:dyDescent="0.25">
      <c r="A1271">
        <v>1</v>
      </c>
      <c r="B1271" s="7">
        <v>43952</v>
      </c>
      <c r="C1271" s="7">
        <v>44348</v>
      </c>
      <c r="D1271">
        <v>200293</v>
      </c>
      <c r="E1271" s="7">
        <v>44287</v>
      </c>
      <c r="F1271" s="13">
        <v>0</v>
      </c>
      <c r="G1271" s="1">
        <v>0</v>
      </c>
      <c r="H1271">
        <v>0.1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t="s">
        <v>352</v>
      </c>
      <c r="W1271" s="11" t="s">
        <v>134</v>
      </c>
      <c r="X1271">
        <v>16</v>
      </c>
      <c r="Y1271" t="s">
        <v>109</v>
      </c>
      <c r="Z1271" t="s">
        <v>132</v>
      </c>
      <c r="AA1271" s="1">
        <v>0</v>
      </c>
      <c r="AB1271" s="1">
        <v>0</v>
      </c>
      <c r="AC1271" t="s">
        <v>225</v>
      </c>
      <c r="AD1271" s="1">
        <v>0</v>
      </c>
      <c r="AE1271" s="1">
        <v>0</v>
      </c>
      <c r="AF1271" s="1">
        <v>0</v>
      </c>
      <c r="AG1271" s="1">
        <v>0</v>
      </c>
      <c r="AH1271">
        <v>0</v>
      </c>
      <c r="AI1271" s="1">
        <v>0</v>
      </c>
      <c r="AJ1271" s="1">
        <v>0</v>
      </c>
      <c r="AK1271" s="1">
        <v>0</v>
      </c>
      <c r="AL1271" s="1">
        <v>0</v>
      </c>
      <c r="AM1271" s="1">
        <v>0</v>
      </c>
      <c r="AN1271" s="1">
        <v>0</v>
      </c>
      <c r="AO1271" s="1">
        <v>0</v>
      </c>
      <c r="AP1271" s="8">
        <f t="shared" si="76"/>
        <v>0</v>
      </c>
      <c r="AQ1271" s="9">
        <f t="shared" si="77"/>
        <v>0</v>
      </c>
      <c r="AR1271" s="3">
        <f t="shared" si="78"/>
        <v>0</v>
      </c>
      <c r="AS1271" s="10">
        <f t="shared" si="79"/>
        <v>0</v>
      </c>
    </row>
    <row r="1272" spans="1:45" x14ac:dyDescent="0.25">
      <c r="A1272">
        <v>1</v>
      </c>
      <c r="B1272" s="7">
        <v>43952</v>
      </c>
      <c r="C1272" s="7">
        <v>44348</v>
      </c>
      <c r="D1272">
        <v>200293</v>
      </c>
      <c r="E1272" s="7">
        <v>44317</v>
      </c>
      <c r="F1272" s="13">
        <v>0</v>
      </c>
      <c r="G1272" s="1">
        <v>0</v>
      </c>
      <c r="H1272">
        <v>0.1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t="s">
        <v>352</v>
      </c>
      <c r="W1272" s="11" t="s">
        <v>134</v>
      </c>
      <c r="X1272">
        <v>16</v>
      </c>
      <c r="Y1272" t="s">
        <v>109</v>
      </c>
      <c r="Z1272" t="s">
        <v>132</v>
      </c>
      <c r="AA1272" s="1">
        <v>0</v>
      </c>
      <c r="AB1272" s="1">
        <v>0</v>
      </c>
      <c r="AC1272" t="s">
        <v>225</v>
      </c>
      <c r="AD1272" s="1">
        <v>0</v>
      </c>
      <c r="AE1272" s="1">
        <v>0</v>
      </c>
      <c r="AF1272" s="1">
        <v>0</v>
      </c>
      <c r="AG1272" s="1">
        <v>0</v>
      </c>
      <c r="AH1272">
        <v>0</v>
      </c>
      <c r="AI1272" s="1">
        <v>0</v>
      </c>
      <c r="AJ1272" s="1">
        <v>0</v>
      </c>
      <c r="AK1272" s="1">
        <v>0</v>
      </c>
      <c r="AL1272" s="1">
        <v>0</v>
      </c>
      <c r="AM1272" s="1">
        <v>0</v>
      </c>
      <c r="AN1272" s="1">
        <v>0</v>
      </c>
      <c r="AO1272" s="1">
        <v>0</v>
      </c>
      <c r="AP1272" s="8">
        <f t="shared" si="76"/>
        <v>0</v>
      </c>
      <c r="AQ1272" s="9">
        <f t="shared" si="77"/>
        <v>0</v>
      </c>
      <c r="AR1272" s="3">
        <f t="shared" si="78"/>
        <v>0</v>
      </c>
      <c r="AS1272" s="10">
        <f t="shared" si="79"/>
        <v>0</v>
      </c>
    </row>
    <row r="1273" spans="1:45" x14ac:dyDescent="0.25">
      <c r="A1273">
        <v>1</v>
      </c>
      <c r="B1273" s="7">
        <v>43952</v>
      </c>
      <c r="C1273" s="7">
        <v>44348</v>
      </c>
      <c r="D1273">
        <v>200293</v>
      </c>
      <c r="E1273" s="7">
        <v>44348</v>
      </c>
      <c r="F1273" s="13">
        <v>0</v>
      </c>
      <c r="G1273" s="1">
        <v>0</v>
      </c>
      <c r="H1273">
        <v>0.1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t="s">
        <v>352</v>
      </c>
      <c r="W1273" s="11" t="s">
        <v>134</v>
      </c>
      <c r="X1273">
        <v>16</v>
      </c>
      <c r="Y1273" t="s">
        <v>109</v>
      </c>
      <c r="Z1273" t="s">
        <v>132</v>
      </c>
      <c r="AA1273" s="1">
        <v>0</v>
      </c>
      <c r="AB1273" s="1">
        <v>0</v>
      </c>
      <c r="AC1273" t="s">
        <v>225</v>
      </c>
      <c r="AD1273" s="1">
        <v>0</v>
      </c>
      <c r="AE1273" s="1">
        <v>0</v>
      </c>
      <c r="AF1273" s="1">
        <v>0</v>
      </c>
      <c r="AG1273" s="1">
        <v>0</v>
      </c>
      <c r="AH1273">
        <v>0</v>
      </c>
      <c r="AI1273" s="1">
        <v>0</v>
      </c>
      <c r="AJ1273" s="1">
        <v>0</v>
      </c>
      <c r="AK1273" s="1">
        <v>0</v>
      </c>
      <c r="AL1273" s="1">
        <v>0</v>
      </c>
      <c r="AM1273" s="1">
        <v>0</v>
      </c>
      <c r="AN1273" s="1">
        <v>0</v>
      </c>
      <c r="AO1273" s="1">
        <v>0</v>
      </c>
      <c r="AP1273" s="8">
        <f t="shared" si="76"/>
        <v>0</v>
      </c>
      <c r="AQ1273" s="9">
        <f t="shared" si="77"/>
        <v>0</v>
      </c>
      <c r="AR1273" s="3">
        <f t="shared" si="78"/>
        <v>0</v>
      </c>
      <c r="AS1273" s="10">
        <f t="shared" si="79"/>
        <v>0</v>
      </c>
    </row>
    <row r="1274" spans="1:45" x14ac:dyDescent="0.25">
      <c r="A1274">
        <v>1</v>
      </c>
      <c r="B1274" s="7">
        <v>43952</v>
      </c>
      <c r="C1274" s="7">
        <v>44348</v>
      </c>
      <c r="D1274">
        <v>200339</v>
      </c>
      <c r="E1274" s="7">
        <v>44197</v>
      </c>
      <c r="F1274" s="13">
        <v>0</v>
      </c>
      <c r="G1274" s="1">
        <v>0</v>
      </c>
      <c r="H1274">
        <v>0.1</v>
      </c>
      <c r="I1274" s="1">
        <v>0</v>
      </c>
      <c r="J1274" s="1">
        <v>50524.36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t="s">
        <v>353</v>
      </c>
      <c r="W1274" s="11" t="s">
        <v>134</v>
      </c>
      <c r="X1274">
        <v>16</v>
      </c>
      <c r="Y1274" t="s">
        <v>109</v>
      </c>
      <c r="Z1274" t="s">
        <v>132</v>
      </c>
      <c r="AA1274" s="1">
        <v>0</v>
      </c>
      <c r="AB1274" s="1">
        <v>0</v>
      </c>
      <c r="AC1274" t="s">
        <v>225</v>
      </c>
      <c r="AD1274" s="1">
        <v>0</v>
      </c>
      <c r="AE1274" s="1">
        <v>0</v>
      </c>
      <c r="AF1274" s="1">
        <v>0</v>
      </c>
      <c r="AG1274" s="1">
        <v>0</v>
      </c>
      <c r="AH1274">
        <v>0</v>
      </c>
      <c r="AI1274" s="1">
        <v>0</v>
      </c>
      <c r="AJ1274" s="1">
        <v>0</v>
      </c>
      <c r="AK1274" s="1">
        <v>0</v>
      </c>
      <c r="AL1274" s="1">
        <v>0</v>
      </c>
      <c r="AM1274" s="1">
        <v>0</v>
      </c>
      <c r="AN1274" s="1">
        <v>0</v>
      </c>
      <c r="AO1274" s="1">
        <v>0</v>
      </c>
      <c r="AP1274" s="8">
        <f t="shared" si="76"/>
        <v>0</v>
      </c>
      <c r="AQ1274" s="9">
        <f t="shared" si="77"/>
        <v>0</v>
      </c>
      <c r="AR1274" s="3">
        <f t="shared" si="78"/>
        <v>50524.36</v>
      </c>
      <c r="AS1274" s="10">
        <f t="shared" si="79"/>
        <v>0</v>
      </c>
    </row>
    <row r="1275" spans="1:45" x14ac:dyDescent="0.25">
      <c r="A1275">
        <v>1</v>
      </c>
      <c r="B1275" s="7">
        <v>43952</v>
      </c>
      <c r="C1275" s="7">
        <v>44348</v>
      </c>
      <c r="D1275">
        <v>200339</v>
      </c>
      <c r="E1275" s="7">
        <v>44228</v>
      </c>
      <c r="F1275" s="13">
        <v>0</v>
      </c>
      <c r="G1275" s="1">
        <v>0</v>
      </c>
      <c r="H1275">
        <v>0.1</v>
      </c>
      <c r="I1275" s="1">
        <v>0</v>
      </c>
      <c r="J1275" s="1">
        <v>50524.36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t="s">
        <v>353</v>
      </c>
      <c r="W1275" s="11" t="s">
        <v>134</v>
      </c>
      <c r="X1275">
        <v>16</v>
      </c>
      <c r="Y1275" t="s">
        <v>109</v>
      </c>
      <c r="Z1275" t="s">
        <v>132</v>
      </c>
      <c r="AA1275" s="1">
        <v>0</v>
      </c>
      <c r="AB1275" s="1">
        <v>0</v>
      </c>
      <c r="AC1275" t="s">
        <v>225</v>
      </c>
      <c r="AD1275" s="1">
        <v>0</v>
      </c>
      <c r="AE1275" s="1">
        <v>0</v>
      </c>
      <c r="AF1275" s="1">
        <v>0</v>
      </c>
      <c r="AG1275" s="1">
        <v>0</v>
      </c>
      <c r="AH1275">
        <v>0</v>
      </c>
      <c r="AI1275" s="1">
        <v>0</v>
      </c>
      <c r="AJ1275" s="1">
        <v>0</v>
      </c>
      <c r="AK1275" s="1">
        <v>0</v>
      </c>
      <c r="AL1275" s="1">
        <v>0</v>
      </c>
      <c r="AM1275" s="1">
        <v>0</v>
      </c>
      <c r="AN1275" s="1">
        <v>0</v>
      </c>
      <c r="AO1275" s="1">
        <v>0</v>
      </c>
      <c r="AP1275" s="8">
        <f t="shared" si="76"/>
        <v>0</v>
      </c>
      <c r="AQ1275" s="9">
        <f t="shared" si="77"/>
        <v>0</v>
      </c>
      <c r="AR1275" s="3">
        <f t="shared" si="78"/>
        <v>50524.36</v>
      </c>
      <c r="AS1275" s="10">
        <f t="shared" si="79"/>
        <v>0</v>
      </c>
    </row>
    <row r="1276" spans="1:45" x14ac:dyDescent="0.25">
      <c r="A1276">
        <v>1</v>
      </c>
      <c r="B1276" s="7">
        <v>43952</v>
      </c>
      <c r="C1276" s="7">
        <v>44348</v>
      </c>
      <c r="D1276">
        <v>200339</v>
      </c>
      <c r="E1276" s="7">
        <v>44256</v>
      </c>
      <c r="F1276" s="13">
        <v>0</v>
      </c>
      <c r="G1276" s="1">
        <v>0</v>
      </c>
      <c r="H1276">
        <v>0.1</v>
      </c>
      <c r="I1276" s="1">
        <v>0</v>
      </c>
      <c r="J1276" s="1">
        <v>50524.36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t="s">
        <v>353</v>
      </c>
      <c r="W1276" s="11" t="s">
        <v>134</v>
      </c>
      <c r="X1276">
        <v>16</v>
      </c>
      <c r="Y1276" t="s">
        <v>109</v>
      </c>
      <c r="Z1276" t="s">
        <v>132</v>
      </c>
      <c r="AA1276" s="1">
        <v>0</v>
      </c>
      <c r="AB1276" s="1">
        <v>0</v>
      </c>
      <c r="AC1276" t="s">
        <v>225</v>
      </c>
      <c r="AD1276" s="1">
        <v>0</v>
      </c>
      <c r="AE1276" s="1">
        <v>0</v>
      </c>
      <c r="AF1276" s="1">
        <v>0</v>
      </c>
      <c r="AG1276" s="1">
        <v>0</v>
      </c>
      <c r="AH1276">
        <v>0</v>
      </c>
      <c r="AI1276" s="1">
        <v>0</v>
      </c>
      <c r="AJ1276" s="1">
        <v>0</v>
      </c>
      <c r="AK1276" s="1">
        <v>0</v>
      </c>
      <c r="AL1276" s="1">
        <v>0</v>
      </c>
      <c r="AM1276" s="1">
        <v>0</v>
      </c>
      <c r="AN1276" s="1">
        <v>0</v>
      </c>
      <c r="AO1276" s="1">
        <v>0</v>
      </c>
      <c r="AP1276" s="8">
        <f t="shared" si="76"/>
        <v>0</v>
      </c>
      <c r="AQ1276" s="9">
        <f t="shared" si="77"/>
        <v>0</v>
      </c>
      <c r="AR1276" s="3">
        <f t="shared" si="78"/>
        <v>50524.36</v>
      </c>
      <c r="AS1276" s="10">
        <f t="shared" si="79"/>
        <v>0</v>
      </c>
    </row>
    <row r="1277" spans="1:45" x14ac:dyDescent="0.25">
      <c r="A1277">
        <v>1</v>
      </c>
      <c r="B1277" s="7">
        <v>43952</v>
      </c>
      <c r="C1277" s="7">
        <v>44348</v>
      </c>
      <c r="D1277">
        <v>200339</v>
      </c>
      <c r="E1277" s="7">
        <v>44287</v>
      </c>
      <c r="F1277" s="13">
        <v>0</v>
      </c>
      <c r="G1277" s="1">
        <v>0</v>
      </c>
      <c r="H1277">
        <v>0.1</v>
      </c>
      <c r="I1277" s="1">
        <v>0</v>
      </c>
      <c r="J1277" s="1">
        <v>50524.36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t="s">
        <v>353</v>
      </c>
      <c r="W1277" s="11" t="s">
        <v>134</v>
      </c>
      <c r="X1277">
        <v>16</v>
      </c>
      <c r="Y1277" t="s">
        <v>109</v>
      </c>
      <c r="Z1277" t="s">
        <v>132</v>
      </c>
      <c r="AA1277" s="1">
        <v>0</v>
      </c>
      <c r="AB1277" s="1">
        <v>0</v>
      </c>
      <c r="AC1277" t="s">
        <v>225</v>
      </c>
      <c r="AD1277" s="1">
        <v>0</v>
      </c>
      <c r="AE1277" s="1">
        <v>0</v>
      </c>
      <c r="AF1277" s="1">
        <v>0</v>
      </c>
      <c r="AG1277" s="1">
        <v>0</v>
      </c>
      <c r="AH1277">
        <v>0</v>
      </c>
      <c r="AI1277" s="1">
        <v>0</v>
      </c>
      <c r="AJ1277" s="1">
        <v>0</v>
      </c>
      <c r="AK1277" s="1">
        <v>0</v>
      </c>
      <c r="AL1277" s="1">
        <v>0</v>
      </c>
      <c r="AM1277" s="1">
        <v>0</v>
      </c>
      <c r="AN1277" s="1">
        <v>0</v>
      </c>
      <c r="AO1277" s="1">
        <v>0</v>
      </c>
      <c r="AP1277" s="8">
        <f t="shared" si="76"/>
        <v>0</v>
      </c>
      <c r="AQ1277" s="9">
        <f t="shared" si="77"/>
        <v>0</v>
      </c>
      <c r="AR1277" s="3">
        <f t="shared" si="78"/>
        <v>50524.36</v>
      </c>
      <c r="AS1277" s="10">
        <f t="shared" si="79"/>
        <v>0</v>
      </c>
    </row>
    <row r="1278" spans="1:45" x14ac:dyDescent="0.25">
      <c r="A1278">
        <v>1</v>
      </c>
      <c r="B1278" s="7">
        <v>43952</v>
      </c>
      <c r="C1278" s="7">
        <v>44348</v>
      </c>
      <c r="D1278">
        <v>200339</v>
      </c>
      <c r="E1278" s="7">
        <v>44317</v>
      </c>
      <c r="F1278" s="13">
        <v>0</v>
      </c>
      <c r="G1278" s="1">
        <v>0</v>
      </c>
      <c r="H1278">
        <v>0.1</v>
      </c>
      <c r="I1278" s="1">
        <v>0</v>
      </c>
      <c r="J1278" s="1">
        <v>50524.36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t="s">
        <v>353</v>
      </c>
      <c r="W1278" s="11" t="s">
        <v>134</v>
      </c>
      <c r="X1278">
        <v>16</v>
      </c>
      <c r="Y1278" t="s">
        <v>109</v>
      </c>
      <c r="Z1278" t="s">
        <v>132</v>
      </c>
      <c r="AA1278" s="1">
        <v>0</v>
      </c>
      <c r="AB1278" s="1">
        <v>0</v>
      </c>
      <c r="AC1278" t="s">
        <v>225</v>
      </c>
      <c r="AD1278" s="1">
        <v>0</v>
      </c>
      <c r="AE1278" s="1">
        <v>0</v>
      </c>
      <c r="AF1278" s="1">
        <v>0</v>
      </c>
      <c r="AG1278" s="1">
        <v>0</v>
      </c>
      <c r="AH1278">
        <v>0</v>
      </c>
      <c r="AI1278" s="1">
        <v>0</v>
      </c>
      <c r="AJ1278" s="1">
        <v>0</v>
      </c>
      <c r="AK1278" s="1">
        <v>0</v>
      </c>
      <c r="AL1278" s="1">
        <v>0</v>
      </c>
      <c r="AM1278" s="1">
        <v>0</v>
      </c>
      <c r="AN1278" s="1">
        <v>0</v>
      </c>
      <c r="AO1278" s="1">
        <v>0</v>
      </c>
      <c r="AP1278" s="8">
        <f t="shared" si="76"/>
        <v>0</v>
      </c>
      <c r="AQ1278" s="9">
        <f t="shared" si="77"/>
        <v>0</v>
      </c>
      <c r="AR1278" s="3">
        <f t="shared" si="78"/>
        <v>50524.36</v>
      </c>
      <c r="AS1278" s="10">
        <f t="shared" si="79"/>
        <v>0</v>
      </c>
    </row>
    <row r="1279" spans="1:45" x14ac:dyDescent="0.25">
      <c r="A1279">
        <v>1</v>
      </c>
      <c r="B1279" s="7">
        <v>43952</v>
      </c>
      <c r="C1279" s="7">
        <v>44348</v>
      </c>
      <c r="D1279">
        <v>200339</v>
      </c>
      <c r="E1279" s="7">
        <v>44348</v>
      </c>
      <c r="F1279" s="13">
        <v>0</v>
      </c>
      <c r="G1279" s="1">
        <v>0</v>
      </c>
      <c r="H1279">
        <v>0.1</v>
      </c>
      <c r="I1279" s="1">
        <v>0</v>
      </c>
      <c r="J1279" s="1">
        <v>79861.850000000006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29337.49</v>
      </c>
      <c r="T1279" s="1">
        <v>0</v>
      </c>
      <c r="U1279" s="1">
        <v>0</v>
      </c>
      <c r="V1279" t="s">
        <v>353</v>
      </c>
      <c r="W1279" s="11" t="s">
        <v>134</v>
      </c>
      <c r="X1279">
        <v>16</v>
      </c>
      <c r="Y1279" t="s">
        <v>109</v>
      </c>
      <c r="Z1279" t="s">
        <v>132</v>
      </c>
      <c r="AA1279" s="1">
        <v>0</v>
      </c>
      <c r="AB1279" s="1">
        <v>0</v>
      </c>
      <c r="AC1279" t="s">
        <v>225</v>
      </c>
      <c r="AD1279" s="1">
        <v>0</v>
      </c>
      <c r="AE1279" s="1">
        <v>0</v>
      </c>
      <c r="AF1279" s="1">
        <v>0</v>
      </c>
      <c r="AG1279" s="1">
        <v>0</v>
      </c>
      <c r="AH1279">
        <v>0</v>
      </c>
      <c r="AI1279" s="1">
        <v>0</v>
      </c>
      <c r="AJ1279" s="1">
        <v>0</v>
      </c>
      <c r="AK1279" s="1">
        <v>0</v>
      </c>
      <c r="AL1279" s="1">
        <v>0</v>
      </c>
      <c r="AM1279" s="1">
        <v>0</v>
      </c>
      <c r="AN1279" s="1">
        <v>0</v>
      </c>
      <c r="AO1279" s="1">
        <v>0</v>
      </c>
      <c r="AP1279" s="8">
        <f t="shared" si="76"/>
        <v>0</v>
      </c>
      <c r="AQ1279" s="9">
        <f t="shared" si="77"/>
        <v>0</v>
      </c>
      <c r="AR1279" s="3">
        <f t="shared" si="78"/>
        <v>79861.850000000006</v>
      </c>
      <c r="AS1279" s="10">
        <f t="shared" si="79"/>
        <v>0</v>
      </c>
    </row>
    <row r="1280" spans="1:45" x14ac:dyDescent="0.25">
      <c r="A1280">
        <v>1</v>
      </c>
      <c r="B1280" s="7">
        <v>43952</v>
      </c>
      <c r="C1280" s="7">
        <v>44348</v>
      </c>
      <c r="D1280">
        <v>177</v>
      </c>
      <c r="E1280" s="7">
        <v>44197</v>
      </c>
      <c r="F1280" s="13">
        <v>0</v>
      </c>
      <c r="G1280" s="1">
        <v>0</v>
      </c>
      <c r="H1280">
        <v>0.17399999999999999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t="s">
        <v>354</v>
      </c>
      <c r="W1280" s="11" t="s">
        <v>136</v>
      </c>
      <c r="X1280">
        <v>16</v>
      </c>
      <c r="Y1280" t="s">
        <v>109</v>
      </c>
      <c r="Z1280" t="s">
        <v>137</v>
      </c>
      <c r="AA1280" s="1">
        <v>0</v>
      </c>
      <c r="AB1280" s="1">
        <v>0</v>
      </c>
      <c r="AC1280" t="s">
        <v>225</v>
      </c>
      <c r="AD1280" s="1">
        <v>0</v>
      </c>
      <c r="AE1280" s="1">
        <v>0</v>
      </c>
      <c r="AF1280" s="1">
        <v>0</v>
      </c>
      <c r="AG1280" s="1">
        <v>0</v>
      </c>
      <c r="AH1280">
        <v>0</v>
      </c>
      <c r="AI1280" s="1">
        <v>0</v>
      </c>
      <c r="AJ1280" s="1">
        <v>0</v>
      </c>
      <c r="AK1280" s="1">
        <v>0</v>
      </c>
      <c r="AL1280" s="1">
        <v>0</v>
      </c>
      <c r="AM1280" s="1">
        <v>0</v>
      </c>
      <c r="AN1280" s="1">
        <v>0</v>
      </c>
      <c r="AO1280" s="1">
        <v>0</v>
      </c>
      <c r="AP1280" s="8">
        <f t="shared" si="76"/>
        <v>0</v>
      </c>
      <c r="AQ1280" s="9">
        <f t="shared" si="77"/>
        <v>0</v>
      </c>
      <c r="AR1280" s="3">
        <f t="shared" si="78"/>
        <v>0</v>
      </c>
      <c r="AS1280" s="10">
        <f t="shared" si="79"/>
        <v>0</v>
      </c>
    </row>
    <row r="1281" spans="1:45" x14ac:dyDescent="0.25">
      <c r="A1281">
        <v>1</v>
      </c>
      <c r="B1281" s="7">
        <v>43952</v>
      </c>
      <c r="C1281" s="7">
        <v>44348</v>
      </c>
      <c r="D1281">
        <v>177</v>
      </c>
      <c r="E1281" s="7">
        <v>44228</v>
      </c>
      <c r="F1281" s="13">
        <v>0</v>
      </c>
      <c r="G1281" s="1">
        <v>0</v>
      </c>
      <c r="H1281">
        <v>0.17399999999999999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t="s">
        <v>354</v>
      </c>
      <c r="W1281" s="11" t="s">
        <v>136</v>
      </c>
      <c r="X1281">
        <v>16</v>
      </c>
      <c r="Y1281" t="s">
        <v>109</v>
      </c>
      <c r="Z1281" t="s">
        <v>137</v>
      </c>
      <c r="AA1281" s="1">
        <v>0</v>
      </c>
      <c r="AB1281" s="1">
        <v>0</v>
      </c>
      <c r="AC1281" t="s">
        <v>225</v>
      </c>
      <c r="AD1281" s="1">
        <v>0</v>
      </c>
      <c r="AE1281" s="1">
        <v>0</v>
      </c>
      <c r="AF1281" s="1">
        <v>0</v>
      </c>
      <c r="AG1281" s="1">
        <v>0</v>
      </c>
      <c r="AH1281">
        <v>0</v>
      </c>
      <c r="AI1281" s="1">
        <v>0</v>
      </c>
      <c r="AJ1281" s="1">
        <v>0</v>
      </c>
      <c r="AK1281" s="1">
        <v>0</v>
      </c>
      <c r="AL1281" s="1">
        <v>0</v>
      </c>
      <c r="AM1281" s="1">
        <v>0</v>
      </c>
      <c r="AN1281" s="1">
        <v>0</v>
      </c>
      <c r="AO1281" s="1">
        <v>0</v>
      </c>
      <c r="AP1281" s="8">
        <f t="shared" si="76"/>
        <v>0</v>
      </c>
      <c r="AQ1281" s="9">
        <f t="shared" si="77"/>
        <v>0</v>
      </c>
      <c r="AR1281" s="3">
        <f t="shared" si="78"/>
        <v>0</v>
      </c>
      <c r="AS1281" s="10">
        <f t="shared" si="79"/>
        <v>0</v>
      </c>
    </row>
    <row r="1282" spans="1:45" x14ac:dyDescent="0.25">
      <c r="A1282">
        <v>1</v>
      </c>
      <c r="B1282" s="7">
        <v>43952</v>
      </c>
      <c r="C1282" s="7">
        <v>44348</v>
      </c>
      <c r="D1282">
        <v>177</v>
      </c>
      <c r="E1282" s="7">
        <v>44256</v>
      </c>
      <c r="F1282" s="13">
        <v>0</v>
      </c>
      <c r="G1282" s="1">
        <v>0</v>
      </c>
      <c r="H1282">
        <v>0.17399999999999999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t="s">
        <v>354</v>
      </c>
      <c r="W1282" s="11" t="s">
        <v>136</v>
      </c>
      <c r="X1282">
        <v>16</v>
      </c>
      <c r="Y1282" t="s">
        <v>109</v>
      </c>
      <c r="Z1282" t="s">
        <v>137</v>
      </c>
      <c r="AA1282" s="1">
        <v>0</v>
      </c>
      <c r="AB1282" s="1">
        <v>0</v>
      </c>
      <c r="AC1282" t="s">
        <v>225</v>
      </c>
      <c r="AD1282" s="1">
        <v>0</v>
      </c>
      <c r="AE1282" s="1">
        <v>0</v>
      </c>
      <c r="AF1282" s="1">
        <v>0</v>
      </c>
      <c r="AG1282" s="1">
        <v>0</v>
      </c>
      <c r="AH1282">
        <v>0</v>
      </c>
      <c r="AI1282" s="1">
        <v>0</v>
      </c>
      <c r="AJ1282" s="1">
        <v>0</v>
      </c>
      <c r="AK1282" s="1">
        <v>0</v>
      </c>
      <c r="AL1282" s="1">
        <v>0</v>
      </c>
      <c r="AM1282" s="1">
        <v>0</v>
      </c>
      <c r="AN1282" s="1">
        <v>0</v>
      </c>
      <c r="AO1282" s="1">
        <v>0</v>
      </c>
      <c r="AP1282" s="8">
        <f t="shared" ref="AP1282:AP1345" si="80">I1282+K1282+M1282+T1282</f>
        <v>0</v>
      </c>
      <c r="AQ1282" s="9">
        <f t="shared" ref="AQ1282:AQ1345" si="81">AD1282+AL1282</f>
        <v>0</v>
      </c>
      <c r="AR1282" s="3">
        <f t="shared" ref="AR1282:AR1345" si="82">AE1282+J1282</f>
        <v>0</v>
      </c>
      <c r="AS1282" s="10">
        <f t="shared" ref="AS1282:AS1345" si="83">I1282+K1282+M1282+T1282+AD1282+AL1282</f>
        <v>0</v>
      </c>
    </row>
    <row r="1283" spans="1:45" x14ac:dyDescent="0.25">
      <c r="A1283">
        <v>1</v>
      </c>
      <c r="B1283" s="7">
        <v>43952</v>
      </c>
      <c r="C1283" s="7">
        <v>44348</v>
      </c>
      <c r="D1283">
        <v>177</v>
      </c>
      <c r="E1283" s="7">
        <v>44287</v>
      </c>
      <c r="F1283" s="13">
        <v>0</v>
      </c>
      <c r="G1283" s="1">
        <v>0</v>
      </c>
      <c r="H1283">
        <v>0.17399999999999999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t="s">
        <v>354</v>
      </c>
      <c r="W1283" s="11" t="s">
        <v>136</v>
      </c>
      <c r="X1283">
        <v>16</v>
      </c>
      <c r="Y1283" t="s">
        <v>109</v>
      </c>
      <c r="Z1283" t="s">
        <v>137</v>
      </c>
      <c r="AA1283" s="1">
        <v>0</v>
      </c>
      <c r="AB1283" s="1">
        <v>0</v>
      </c>
      <c r="AC1283" t="s">
        <v>225</v>
      </c>
      <c r="AD1283" s="1">
        <v>0</v>
      </c>
      <c r="AE1283" s="1">
        <v>0</v>
      </c>
      <c r="AF1283" s="1">
        <v>0</v>
      </c>
      <c r="AG1283" s="1">
        <v>0</v>
      </c>
      <c r="AH1283">
        <v>0</v>
      </c>
      <c r="AI1283" s="1">
        <v>0</v>
      </c>
      <c r="AJ1283" s="1">
        <v>0</v>
      </c>
      <c r="AK1283" s="1">
        <v>0</v>
      </c>
      <c r="AL1283" s="1">
        <v>0</v>
      </c>
      <c r="AM1283" s="1">
        <v>0</v>
      </c>
      <c r="AN1283" s="1">
        <v>0</v>
      </c>
      <c r="AO1283" s="1">
        <v>0</v>
      </c>
      <c r="AP1283" s="8">
        <f t="shared" si="80"/>
        <v>0</v>
      </c>
      <c r="AQ1283" s="9">
        <f t="shared" si="81"/>
        <v>0</v>
      </c>
      <c r="AR1283" s="3">
        <f t="shared" si="82"/>
        <v>0</v>
      </c>
      <c r="AS1283" s="10">
        <f t="shared" si="83"/>
        <v>0</v>
      </c>
    </row>
    <row r="1284" spans="1:45" x14ac:dyDescent="0.25">
      <c r="A1284">
        <v>1</v>
      </c>
      <c r="B1284" s="7">
        <v>43952</v>
      </c>
      <c r="C1284" s="7">
        <v>44348</v>
      </c>
      <c r="D1284">
        <v>177</v>
      </c>
      <c r="E1284" s="7">
        <v>44317</v>
      </c>
      <c r="F1284" s="13">
        <v>0</v>
      </c>
      <c r="G1284" s="1">
        <v>0</v>
      </c>
      <c r="H1284">
        <v>0.17399999999999999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t="s">
        <v>354</v>
      </c>
      <c r="W1284" s="11" t="s">
        <v>136</v>
      </c>
      <c r="X1284">
        <v>16</v>
      </c>
      <c r="Y1284" t="s">
        <v>109</v>
      </c>
      <c r="Z1284" t="s">
        <v>137</v>
      </c>
      <c r="AA1284" s="1">
        <v>0</v>
      </c>
      <c r="AB1284" s="1">
        <v>0</v>
      </c>
      <c r="AC1284" t="s">
        <v>225</v>
      </c>
      <c r="AD1284" s="1">
        <v>0</v>
      </c>
      <c r="AE1284" s="1">
        <v>0</v>
      </c>
      <c r="AF1284" s="1">
        <v>0</v>
      </c>
      <c r="AG1284" s="1">
        <v>0</v>
      </c>
      <c r="AH1284">
        <v>0</v>
      </c>
      <c r="AI1284" s="1">
        <v>0</v>
      </c>
      <c r="AJ1284" s="1">
        <v>0</v>
      </c>
      <c r="AK1284" s="1">
        <v>0</v>
      </c>
      <c r="AL1284" s="1">
        <v>0</v>
      </c>
      <c r="AM1284" s="1">
        <v>0</v>
      </c>
      <c r="AN1284" s="1">
        <v>0</v>
      </c>
      <c r="AO1284" s="1">
        <v>0</v>
      </c>
      <c r="AP1284" s="8">
        <f t="shared" si="80"/>
        <v>0</v>
      </c>
      <c r="AQ1284" s="9">
        <f t="shared" si="81"/>
        <v>0</v>
      </c>
      <c r="AR1284" s="3">
        <f t="shared" si="82"/>
        <v>0</v>
      </c>
      <c r="AS1284" s="10">
        <f t="shared" si="83"/>
        <v>0</v>
      </c>
    </row>
    <row r="1285" spans="1:45" x14ac:dyDescent="0.25">
      <c r="A1285">
        <v>1</v>
      </c>
      <c r="B1285" s="7">
        <v>43952</v>
      </c>
      <c r="C1285" s="7">
        <v>44348</v>
      </c>
      <c r="D1285">
        <v>177</v>
      </c>
      <c r="E1285" s="7">
        <v>44348</v>
      </c>
      <c r="F1285" s="13">
        <v>0</v>
      </c>
      <c r="G1285" s="1">
        <v>0</v>
      </c>
      <c r="H1285">
        <v>0.17399999999999999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t="s">
        <v>354</v>
      </c>
      <c r="W1285" s="11" t="s">
        <v>136</v>
      </c>
      <c r="X1285">
        <v>16</v>
      </c>
      <c r="Y1285" t="s">
        <v>109</v>
      </c>
      <c r="Z1285" t="s">
        <v>137</v>
      </c>
      <c r="AA1285" s="1">
        <v>0</v>
      </c>
      <c r="AB1285" s="1">
        <v>0</v>
      </c>
      <c r="AC1285" t="s">
        <v>225</v>
      </c>
      <c r="AD1285" s="1">
        <v>0</v>
      </c>
      <c r="AE1285" s="1">
        <v>0</v>
      </c>
      <c r="AF1285" s="1">
        <v>0</v>
      </c>
      <c r="AG1285" s="1">
        <v>0</v>
      </c>
      <c r="AH1285">
        <v>0</v>
      </c>
      <c r="AI1285" s="1">
        <v>0</v>
      </c>
      <c r="AJ1285" s="1">
        <v>0</v>
      </c>
      <c r="AK1285" s="1">
        <v>0</v>
      </c>
      <c r="AL1285" s="1">
        <v>0</v>
      </c>
      <c r="AM1285" s="1">
        <v>0</v>
      </c>
      <c r="AN1285" s="1">
        <v>0</v>
      </c>
      <c r="AO1285" s="1">
        <v>0</v>
      </c>
      <c r="AP1285" s="8">
        <f t="shared" si="80"/>
        <v>0</v>
      </c>
      <c r="AQ1285" s="9">
        <f t="shared" si="81"/>
        <v>0</v>
      </c>
      <c r="AR1285" s="3">
        <f t="shared" si="82"/>
        <v>0</v>
      </c>
      <c r="AS1285" s="10">
        <f t="shared" si="83"/>
        <v>0</v>
      </c>
    </row>
    <row r="1286" spans="1:45" x14ac:dyDescent="0.25">
      <c r="A1286">
        <v>1</v>
      </c>
      <c r="B1286" s="7">
        <v>43952</v>
      </c>
      <c r="C1286" s="7">
        <v>44348</v>
      </c>
      <c r="D1286">
        <v>200249</v>
      </c>
      <c r="E1286" s="7">
        <v>44197</v>
      </c>
      <c r="F1286" s="13">
        <v>58922.35</v>
      </c>
      <c r="G1286" s="1">
        <v>58922.35</v>
      </c>
      <c r="H1286">
        <v>0.17399999999999999</v>
      </c>
      <c r="I1286" s="1">
        <v>854.37</v>
      </c>
      <c r="J1286" s="1">
        <v>34399.629999999997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t="s">
        <v>355</v>
      </c>
      <c r="W1286" s="11" t="s">
        <v>136</v>
      </c>
      <c r="X1286">
        <v>16</v>
      </c>
      <c r="Y1286" t="s">
        <v>109</v>
      </c>
      <c r="Z1286" t="s">
        <v>137</v>
      </c>
      <c r="AA1286" s="1">
        <v>0</v>
      </c>
      <c r="AB1286" s="1">
        <v>0</v>
      </c>
      <c r="AC1286" t="s">
        <v>225</v>
      </c>
      <c r="AD1286" s="1">
        <v>0</v>
      </c>
      <c r="AE1286" s="1">
        <v>0</v>
      </c>
      <c r="AF1286" s="1">
        <v>0</v>
      </c>
      <c r="AG1286" s="1">
        <v>58922.35</v>
      </c>
      <c r="AH1286">
        <v>0</v>
      </c>
      <c r="AI1286" s="1">
        <v>0</v>
      </c>
      <c r="AJ1286" s="1">
        <v>0</v>
      </c>
      <c r="AK1286" s="1">
        <v>0</v>
      </c>
      <c r="AL1286" s="1">
        <v>0</v>
      </c>
      <c r="AM1286" s="1">
        <v>0</v>
      </c>
      <c r="AN1286" s="1">
        <v>0</v>
      </c>
      <c r="AO1286" s="1">
        <v>854.37</v>
      </c>
      <c r="AP1286" s="8">
        <f t="shared" si="80"/>
        <v>854.37</v>
      </c>
      <c r="AQ1286" s="9">
        <f t="shared" si="81"/>
        <v>0</v>
      </c>
      <c r="AR1286" s="3">
        <f t="shared" si="82"/>
        <v>34399.629999999997</v>
      </c>
      <c r="AS1286" s="10">
        <f t="shared" si="83"/>
        <v>854.37</v>
      </c>
    </row>
    <row r="1287" spans="1:45" x14ac:dyDescent="0.25">
      <c r="A1287">
        <v>1</v>
      </c>
      <c r="B1287" s="7">
        <v>43952</v>
      </c>
      <c r="C1287" s="7">
        <v>44348</v>
      </c>
      <c r="D1287">
        <v>200249</v>
      </c>
      <c r="E1287" s="7">
        <v>44228</v>
      </c>
      <c r="F1287" s="13">
        <v>58922.35</v>
      </c>
      <c r="G1287" s="1">
        <v>58922.35</v>
      </c>
      <c r="H1287">
        <v>0.17399999999999999</v>
      </c>
      <c r="I1287" s="1">
        <v>854.37</v>
      </c>
      <c r="J1287" s="1">
        <v>35254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t="s">
        <v>355</v>
      </c>
      <c r="W1287" s="11" t="s">
        <v>136</v>
      </c>
      <c r="X1287">
        <v>16</v>
      </c>
      <c r="Y1287" t="s">
        <v>109</v>
      </c>
      <c r="Z1287" t="s">
        <v>137</v>
      </c>
      <c r="AA1287" s="1">
        <v>0</v>
      </c>
      <c r="AB1287" s="1">
        <v>0</v>
      </c>
      <c r="AC1287" t="s">
        <v>225</v>
      </c>
      <c r="AD1287" s="1">
        <v>0</v>
      </c>
      <c r="AE1287" s="1">
        <v>0</v>
      </c>
      <c r="AF1287" s="1">
        <v>0</v>
      </c>
      <c r="AG1287" s="1">
        <v>58922.35</v>
      </c>
      <c r="AH1287">
        <v>0</v>
      </c>
      <c r="AI1287" s="1">
        <v>0</v>
      </c>
      <c r="AJ1287" s="1">
        <v>0</v>
      </c>
      <c r="AK1287" s="1">
        <v>0</v>
      </c>
      <c r="AL1287" s="1">
        <v>0</v>
      </c>
      <c r="AM1287" s="1">
        <v>0</v>
      </c>
      <c r="AN1287" s="1">
        <v>0</v>
      </c>
      <c r="AO1287" s="1">
        <v>854.37</v>
      </c>
      <c r="AP1287" s="8">
        <f t="shared" si="80"/>
        <v>854.37</v>
      </c>
      <c r="AQ1287" s="9">
        <f t="shared" si="81"/>
        <v>0</v>
      </c>
      <c r="AR1287" s="3">
        <f t="shared" si="82"/>
        <v>35254</v>
      </c>
      <c r="AS1287" s="10">
        <f t="shared" si="83"/>
        <v>854.37</v>
      </c>
    </row>
    <row r="1288" spans="1:45" x14ac:dyDescent="0.25">
      <c r="A1288">
        <v>1</v>
      </c>
      <c r="B1288" s="7">
        <v>43952</v>
      </c>
      <c r="C1288" s="7">
        <v>44348</v>
      </c>
      <c r="D1288">
        <v>200249</v>
      </c>
      <c r="E1288" s="7">
        <v>44256</v>
      </c>
      <c r="F1288" s="13">
        <v>58922.35</v>
      </c>
      <c r="G1288" s="1">
        <v>58922.35</v>
      </c>
      <c r="H1288">
        <v>0.17399999999999999</v>
      </c>
      <c r="I1288" s="1">
        <v>854.37</v>
      </c>
      <c r="J1288" s="1">
        <v>36108.370000000003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t="s">
        <v>355</v>
      </c>
      <c r="W1288" s="11" t="s">
        <v>136</v>
      </c>
      <c r="X1288">
        <v>16</v>
      </c>
      <c r="Y1288" t="s">
        <v>109</v>
      </c>
      <c r="Z1288" t="s">
        <v>137</v>
      </c>
      <c r="AA1288" s="1">
        <v>0</v>
      </c>
      <c r="AB1288" s="1">
        <v>0</v>
      </c>
      <c r="AC1288" t="s">
        <v>225</v>
      </c>
      <c r="AD1288" s="1">
        <v>0</v>
      </c>
      <c r="AE1288" s="1">
        <v>0</v>
      </c>
      <c r="AF1288" s="1">
        <v>0</v>
      </c>
      <c r="AG1288" s="1">
        <v>58922.35</v>
      </c>
      <c r="AH1288">
        <v>0</v>
      </c>
      <c r="AI1288" s="1">
        <v>0</v>
      </c>
      <c r="AJ1288" s="1">
        <v>0</v>
      </c>
      <c r="AK1288" s="1">
        <v>0</v>
      </c>
      <c r="AL1288" s="1">
        <v>0</v>
      </c>
      <c r="AM1288" s="1">
        <v>0</v>
      </c>
      <c r="AN1288" s="1">
        <v>0</v>
      </c>
      <c r="AO1288" s="1">
        <v>854.37</v>
      </c>
      <c r="AP1288" s="8">
        <f t="shared" si="80"/>
        <v>854.37</v>
      </c>
      <c r="AQ1288" s="9">
        <f t="shared" si="81"/>
        <v>0</v>
      </c>
      <c r="AR1288" s="3">
        <f t="shared" si="82"/>
        <v>36108.370000000003</v>
      </c>
      <c r="AS1288" s="10">
        <f t="shared" si="83"/>
        <v>854.37</v>
      </c>
    </row>
    <row r="1289" spans="1:45" x14ac:dyDescent="0.25">
      <c r="A1289">
        <v>1</v>
      </c>
      <c r="B1289" s="7">
        <v>43952</v>
      </c>
      <c r="C1289" s="7">
        <v>44348</v>
      </c>
      <c r="D1289">
        <v>200249</v>
      </c>
      <c r="E1289" s="7">
        <v>44287</v>
      </c>
      <c r="F1289" s="13">
        <v>58922.35</v>
      </c>
      <c r="G1289" s="1">
        <v>58922.35</v>
      </c>
      <c r="H1289">
        <v>0.17399999999999999</v>
      </c>
      <c r="I1289" s="1">
        <v>854.37</v>
      </c>
      <c r="J1289" s="1">
        <v>36962.74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t="s">
        <v>355</v>
      </c>
      <c r="W1289" s="11" t="s">
        <v>136</v>
      </c>
      <c r="X1289">
        <v>16</v>
      </c>
      <c r="Y1289" t="s">
        <v>109</v>
      </c>
      <c r="Z1289" t="s">
        <v>137</v>
      </c>
      <c r="AA1289" s="1">
        <v>0</v>
      </c>
      <c r="AB1289" s="1">
        <v>0</v>
      </c>
      <c r="AC1289" t="s">
        <v>225</v>
      </c>
      <c r="AD1289" s="1">
        <v>0</v>
      </c>
      <c r="AE1289" s="1">
        <v>0</v>
      </c>
      <c r="AF1289" s="1">
        <v>0</v>
      </c>
      <c r="AG1289" s="1">
        <v>58922.35</v>
      </c>
      <c r="AH1289">
        <v>0</v>
      </c>
      <c r="AI1289" s="1">
        <v>0</v>
      </c>
      <c r="AJ1289" s="1">
        <v>0</v>
      </c>
      <c r="AK1289" s="1">
        <v>0</v>
      </c>
      <c r="AL1289" s="1">
        <v>0</v>
      </c>
      <c r="AM1289" s="1">
        <v>0</v>
      </c>
      <c r="AN1289" s="1">
        <v>0</v>
      </c>
      <c r="AO1289" s="1">
        <v>854.37</v>
      </c>
      <c r="AP1289" s="8">
        <f t="shared" si="80"/>
        <v>854.37</v>
      </c>
      <c r="AQ1289" s="9">
        <f t="shared" si="81"/>
        <v>0</v>
      </c>
      <c r="AR1289" s="3">
        <f t="shared" si="82"/>
        <v>36962.74</v>
      </c>
      <c r="AS1289" s="10">
        <f t="shared" si="83"/>
        <v>854.37</v>
      </c>
    </row>
    <row r="1290" spans="1:45" x14ac:dyDescent="0.25">
      <c r="A1290">
        <v>1</v>
      </c>
      <c r="B1290" s="7">
        <v>43952</v>
      </c>
      <c r="C1290" s="7">
        <v>44348</v>
      </c>
      <c r="D1290">
        <v>200249</v>
      </c>
      <c r="E1290" s="7">
        <v>44317</v>
      </c>
      <c r="F1290" s="13">
        <v>58922.35</v>
      </c>
      <c r="G1290" s="1">
        <v>58922.35</v>
      </c>
      <c r="H1290">
        <v>0.17399999999999999</v>
      </c>
      <c r="I1290" s="1">
        <v>854.37</v>
      </c>
      <c r="J1290" s="1">
        <v>37817.11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t="s">
        <v>355</v>
      </c>
      <c r="W1290" s="11" t="s">
        <v>136</v>
      </c>
      <c r="X1290">
        <v>16</v>
      </c>
      <c r="Y1290" t="s">
        <v>109</v>
      </c>
      <c r="Z1290" t="s">
        <v>137</v>
      </c>
      <c r="AA1290" s="1">
        <v>0</v>
      </c>
      <c r="AB1290" s="1">
        <v>0</v>
      </c>
      <c r="AC1290" t="s">
        <v>225</v>
      </c>
      <c r="AD1290" s="1">
        <v>0</v>
      </c>
      <c r="AE1290" s="1">
        <v>0</v>
      </c>
      <c r="AF1290" s="1">
        <v>0</v>
      </c>
      <c r="AG1290" s="1">
        <v>58922.35</v>
      </c>
      <c r="AH1290">
        <v>0</v>
      </c>
      <c r="AI1290" s="1">
        <v>0</v>
      </c>
      <c r="AJ1290" s="1">
        <v>0</v>
      </c>
      <c r="AK1290" s="1">
        <v>0</v>
      </c>
      <c r="AL1290" s="1">
        <v>0</v>
      </c>
      <c r="AM1290" s="1">
        <v>0</v>
      </c>
      <c r="AN1290" s="1">
        <v>0</v>
      </c>
      <c r="AO1290" s="1">
        <v>854.37</v>
      </c>
      <c r="AP1290" s="8">
        <f t="shared" si="80"/>
        <v>854.37</v>
      </c>
      <c r="AQ1290" s="9">
        <f t="shared" si="81"/>
        <v>0</v>
      </c>
      <c r="AR1290" s="3">
        <f t="shared" si="82"/>
        <v>37817.11</v>
      </c>
      <c r="AS1290" s="10">
        <f t="shared" si="83"/>
        <v>854.37</v>
      </c>
    </row>
    <row r="1291" spans="1:45" x14ac:dyDescent="0.25">
      <c r="A1291">
        <v>1</v>
      </c>
      <c r="B1291" s="7">
        <v>43952</v>
      </c>
      <c r="C1291" s="7">
        <v>44348</v>
      </c>
      <c r="D1291">
        <v>200249</v>
      </c>
      <c r="E1291" s="7">
        <v>44348</v>
      </c>
      <c r="F1291" s="13">
        <v>58922.35</v>
      </c>
      <c r="G1291" s="1">
        <v>58922.35</v>
      </c>
      <c r="H1291">
        <v>0.17399999999999999</v>
      </c>
      <c r="I1291" s="1">
        <v>854.37</v>
      </c>
      <c r="J1291" s="1">
        <v>22130.74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-16540.740000000002</v>
      </c>
      <c r="S1291" s="1">
        <v>0</v>
      </c>
      <c r="T1291" s="1">
        <v>0</v>
      </c>
      <c r="U1291" s="1">
        <v>0</v>
      </c>
      <c r="V1291" t="s">
        <v>355</v>
      </c>
      <c r="W1291" s="11" t="s">
        <v>136</v>
      </c>
      <c r="X1291">
        <v>16</v>
      </c>
      <c r="Y1291" t="s">
        <v>109</v>
      </c>
      <c r="Z1291" t="s">
        <v>137</v>
      </c>
      <c r="AA1291" s="1">
        <v>0</v>
      </c>
      <c r="AB1291" s="1">
        <v>0</v>
      </c>
      <c r="AC1291" t="s">
        <v>225</v>
      </c>
      <c r="AD1291" s="1">
        <v>0</v>
      </c>
      <c r="AE1291" s="1">
        <v>0</v>
      </c>
      <c r="AF1291" s="1">
        <v>0</v>
      </c>
      <c r="AG1291" s="1">
        <v>58922.35</v>
      </c>
      <c r="AH1291">
        <v>0</v>
      </c>
      <c r="AI1291" s="1">
        <v>0</v>
      </c>
      <c r="AJ1291" s="1">
        <v>0</v>
      </c>
      <c r="AK1291" s="1">
        <v>0</v>
      </c>
      <c r="AL1291" s="1">
        <v>0</v>
      </c>
      <c r="AM1291" s="1">
        <v>0</v>
      </c>
      <c r="AN1291" s="1">
        <v>0</v>
      </c>
      <c r="AO1291" s="1">
        <v>854.37</v>
      </c>
      <c r="AP1291" s="8">
        <f t="shared" si="80"/>
        <v>854.37</v>
      </c>
      <c r="AQ1291" s="9">
        <f t="shared" si="81"/>
        <v>0</v>
      </c>
      <c r="AR1291" s="3">
        <f t="shared" si="82"/>
        <v>22130.74</v>
      </c>
      <c r="AS1291" s="10">
        <f t="shared" si="83"/>
        <v>854.37</v>
      </c>
    </row>
    <row r="1292" spans="1:45" x14ac:dyDescent="0.25">
      <c r="A1292">
        <v>1</v>
      </c>
      <c r="B1292" s="7">
        <v>43952</v>
      </c>
      <c r="C1292" s="7">
        <v>44348</v>
      </c>
      <c r="D1292">
        <v>200295</v>
      </c>
      <c r="E1292" s="7">
        <v>44197</v>
      </c>
      <c r="F1292" s="13">
        <v>0</v>
      </c>
      <c r="G1292" s="1">
        <v>0</v>
      </c>
      <c r="H1292">
        <v>0.17399999999999999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t="s">
        <v>356</v>
      </c>
      <c r="W1292" s="11" t="s">
        <v>136</v>
      </c>
      <c r="X1292">
        <v>16</v>
      </c>
      <c r="Y1292" t="s">
        <v>109</v>
      </c>
      <c r="Z1292" t="s">
        <v>137</v>
      </c>
      <c r="AA1292" s="1">
        <v>0</v>
      </c>
      <c r="AB1292" s="1">
        <v>0</v>
      </c>
      <c r="AC1292" t="s">
        <v>225</v>
      </c>
      <c r="AD1292" s="1">
        <v>0</v>
      </c>
      <c r="AE1292" s="1">
        <v>0</v>
      </c>
      <c r="AF1292" s="1">
        <v>0</v>
      </c>
      <c r="AG1292" s="1">
        <v>0</v>
      </c>
      <c r="AH1292">
        <v>0</v>
      </c>
      <c r="AI1292" s="1">
        <v>0</v>
      </c>
      <c r="AJ1292" s="1">
        <v>0</v>
      </c>
      <c r="AK1292" s="1">
        <v>0</v>
      </c>
      <c r="AL1292" s="1">
        <v>0</v>
      </c>
      <c r="AM1292" s="1">
        <v>0</v>
      </c>
      <c r="AN1292" s="1">
        <v>0</v>
      </c>
      <c r="AO1292" s="1">
        <v>0</v>
      </c>
      <c r="AP1292" s="8">
        <f t="shared" si="80"/>
        <v>0</v>
      </c>
      <c r="AQ1292" s="9">
        <f t="shared" si="81"/>
        <v>0</v>
      </c>
      <c r="AR1292" s="3">
        <f t="shared" si="82"/>
        <v>0</v>
      </c>
      <c r="AS1292" s="10">
        <f t="shared" si="83"/>
        <v>0</v>
      </c>
    </row>
    <row r="1293" spans="1:45" x14ac:dyDescent="0.25">
      <c r="A1293">
        <v>1</v>
      </c>
      <c r="B1293" s="7">
        <v>43952</v>
      </c>
      <c r="C1293" s="7">
        <v>44348</v>
      </c>
      <c r="D1293">
        <v>200295</v>
      </c>
      <c r="E1293" s="7">
        <v>44228</v>
      </c>
      <c r="F1293" s="13">
        <v>0</v>
      </c>
      <c r="G1293" s="1">
        <v>0</v>
      </c>
      <c r="H1293">
        <v>0.17399999999999999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t="s">
        <v>356</v>
      </c>
      <c r="W1293" s="11" t="s">
        <v>136</v>
      </c>
      <c r="X1293">
        <v>16</v>
      </c>
      <c r="Y1293" t="s">
        <v>109</v>
      </c>
      <c r="Z1293" t="s">
        <v>137</v>
      </c>
      <c r="AA1293" s="1">
        <v>0</v>
      </c>
      <c r="AB1293" s="1">
        <v>0</v>
      </c>
      <c r="AC1293" t="s">
        <v>225</v>
      </c>
      <c r="AD1293" s="1">
        <v>0</v>
      </c>
      <c r="AE1293" s="1">
        <v>0</v>
      </c>
      <c r="AF1293" s="1">
        <v>0</v>
      </c>
      <c r="AG1293" s="1">
        <v>0</v>
      </c>
      <c r="AH1293">
        <v>0</v>
      </c>
      <c r="AI1293" s="1">
        <v>0</v>
      </c>
      <c r="AJ1293" s="1">
        <v>0</v>
      </c>
      <c r="AK1293" s="1">
        <v>0</v>
      </c>
      <c r="AL1293" s="1">
        <v>0</v>
      </c>
      <c r="AM1293" s="1">
        <v>0</v>
      </c>
      <c r="AN1293" s="1">
        <v>0</v>
      </c>
      <c r="AO1293" s="1">
        <v>0</v>
      </c>
      <c r="AP1293" s="8">
        <f t="shared" si="80"/>
        <v>0</v>
      </c>
      <c r="AQ1293" s="9">
        <f t="shared" si="81"/>
        <v>0</v>
      </c>
      <c r="AR1293" s="3">
        <f t="shared" si="82"/>
        <v>0</v>
      </c>
      <c r="AS1293" s="10">
        <f t="shared" si="83"/>
        <v>0</v>
      </c>
    </row>
    <row r="1294" spans="1:45" x14ac:dyDescent="0.25">
      <c r="A1294">
        <v>1</v>
      </c>
      <c r="B1294" s="7">
        <v>43952</v>
      </c>
      <c r="C1294" s="7">
        <v>44348</v>
      </c>
      <c r="D1294">
        <v>200295</v>
      </c>
      <c r="E1294" s="7">
        <v>44256</v>
      </c>
      <c r="F1294" s="13">
        <v>0</v>
      </c>
      <c r="G1294" s="1">
        <v>0</v>
      </c>
      <c r="H1294">
        <v>0.17399999999999999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t="s">
        <v>356</v>
      </c>
      <c r="W1294" s="11" t="s">
        <v>136</v>
      </c>
      <c r="X1294">
        <v>16</v>
      </c>
      <c r="Y1294" t="s">
        <v>109</v>
      </c>
      <c r="Z1294" t="s">
        <v>137</v>
      </c>
      <c r="AA1294" s="1">
        <v>0</v>
      </c>
      <c r="AB1294" s="1">
        <v>0</v>
      </c>
      <c r="AC1294" t="s">
        <v>225</v>
      </c>
      <c r="AD1294" s="1">
        <v>0</v>
      </c>
      <c r="AE1294" s="1">
        <v>0</v>
      </c>
      <c r="AF1294" s="1">
        <v>0</v>
      </c>
      <c r="AG1294" s="1">
        <v>0</v>
      </c>
      <c r="AH1294">
        <v>0</v>
      </c>
      <c r="AI1294" s="1">
        <v>0</v>
      </c>
      <c r="AJ1294" s="1">
        <v>0</v>
      </c>
      <c r="AK1294" s="1">
        <v>0</v>
      </c>
      <c r="AL1294" s="1">
        <v>0</v>
      </c>
      <c r="AM1294" s="1">
        <v>0</v>
      </c>
      <c r="AN1294" s="1">
        <v>0</v>
      </c>
      <c r="AO1294" s="1">
        <v>0</v>
      </c>
      <c r="AP1294" s="8">
        <f t="shared" si="80"/>
        <v>0</v>
      </c>
      <c r="AQ1294" s="9">
        <f t="shared" si="81"/>
        <v>0</v>
      </c>
      <c r="AR1294" s="3">
        <f t="shared" si="82"/>
        <v>0</v>
      </c>
      <c r="AS1294" s="10">
        <f t="shared" si="83"/>
        <v>0</v>
      </c>
    </row>
    <row r="1295" spans="1:45" x14ac:dyDescent="0.25">
      <c r="A1295">
        <v>1</v>
      </c>
      <c r="B1295" s="7">
        <v>43952</v>
      </c>
      <c r="C1295" s="7">
        <v>44348</v>
      </c>
      <c r="D1295">
        <v>200295</v>
      </c>
      <c r="E1295" s="7">
        <v>44287</v>
      </c>
      <c r="F1295" s="13">
        <v>0</v>
      </c>
      <c r="G1295" s="1">
        <v>0</v>
      </c>
      <c r="H1295">
        <v>0.17399999999999999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t="s">
        <v>356</v>
      </c>
      <c r="W1295" s="11" t="s">
        <v>136</v>
      </c>
      <c r="X1295">
        <v>16</v>
      </c>
      <c r="Y1295" t="s">
        <v>109</v>
      </c>
      <c r="Z1295" t="s">
        <v>137</v>
      </c>
      <c r="AA1295" s="1">
        <v>0</v>
      </c>
      <c r="AB1295" s="1">
        <v>0</v>
      </c>
      <c r="AC1295" t="s">
        <v>225</v>
      </c>
      <c r="AD1295" s="1">
        <v>0</v>
      </c>
      <c r="AE1295" s="1">
        <v>0</v>
      </c>
      <c r="AF1295" s="1">
        <v>0</v>
      </c>
      <c r="AG1295" s="1">
        <v>0</v>
      </c>
      <c r="AH1295">
        <v>0</v>
      </c>
      <c r="AI1295" s="1">
        <v>0</v>
      </c>
      <c r="AJ1295" s="1">
        <v>0</v>
      </c>
      <c r="AK1295" s="1">
        <v>0</v>
      </c>
      <c r="AL1295" s="1">
        <v>0</v>
      </c>
      <c r="AM1295" s="1">
        <v>0</v>
      </c>
      <c r="AN1295" s="1">
        <v>0</v>
      </c>
      <c r="AO1295" s="1">
        <v>0</v>
      </c>
      <c r="AP1295" s="8">
        <f t="shared" si="80"/>
        <v>0</v>
      </c>
      <c r="AQ1295" s="9">
        <f t="shared" si="81"/>
        <v>0</v>
      </c>
      <c r="AR1295" s="3">
        <f t="shared" si="82"/>
        <v>0</v>
      </c>
      <c r="AS1295" s="10">
        <f t="shared" si="83"/>
        <v>0</v>
      </c>
    </row>
    <row r="1296" spans="1:45" x14ac:dyDescent="0.25">
      <c r="A1296">
        <v>1</v>
      </c>
      <c r="B1296" s="7">
        <v>43952</v>
      </c>
      <c r="C1296" s="7">
        <v>44348</v>
      </c>
      <c r="D1296">
        <v>200295</v>
      </c>
      <c r="E1296" s="7">
        <v>44317</v>
      </c>
      <c r="F1296" s="13">
        <v>0</v>
      </c>
      <c r="G1296" s="1">
        <v>0</v>
      </c>
      <c r="H1296">
        <v>0.17399999999999999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t="s">
        <v>356</v>
      </c>
      <c r="W1296" s="11" t="s">
        <v>136</v>
      </c>
      <c r="X1296">
        <v>16</v>
      </c>
      <c r="Y1296" t="s">
        <v>109</v>
      </c>
      <c r="Z1296" t="s">
        <v>137</v>
      </c>
      <c r="AA1296" s="1">
        <v>0</v>
      </c>
      <c r="AB1296" s="1">
        <v>0</v>
      </c>
      <c r="AC1296" t="s">
        <v>225</v>
      </c>
      <c r="AD1296" s="1">
        <v>0</v>
      </c>
      <c r="AE1296" s="1">
        <v>0</v>
      </c>
      <c r="AF1296" s="1">
        <v>0</v>
      </c>
      <c r="AG1296" s="1">
        <v>0</v>
      </c>
      <c r="AH1296">
        <v>0</v>
      </c>
      <c r="AI1296" s="1">
        <v>0</v>
      </c>
      <c r="AJ1296" s="1">
        <v>0</v>
      </c>
      <c r="AK1296" s="1">
        <v>0</v>
      </c>
      <c r="AL1296" s="1">
        <v>0</v>
      </c>
      <c r="AM1296" s="1">
        <v>0</v>
      </c>
      <c r="AN1296" s="1">
        <v>0</v>
      </c>
      <c r="AO1296" s="1">
        <v>0</v>
      </c>
      <c r="AP1296" s="8">
        <f t="shared" si="80"/>
        <v>0</v>
      </c>
      <c r="AQ1296" s="9">
        <f t="shared" si="81"/>
        <v>0</v>
      </c>
      <c r="AR1296" s="3">
        <f t="shared" si="82"/>
        <v>0</v>
      </c>
      <c r="AS1296" s="10">
        <f t="shared" si="83"/>
        <v>0</v>
      </c>
    </row>
    <row r="1297" spans="1:45" x14ac:dyDescent="0.25">
      <c r="A1297">
        <v>1</v>
      </c>
      <c r="B1297" s="7">
        <v>43952</v>
      </c>
      <c r="C1297" s="7">
        <v>44348</v>
      </c>
      <c r="D1297">
        <v>200295</v>
      </c>
      <c r="E1297" s="7">
        <v>44348</v>
      </c>
      <c r="F1297" s="13">
        <v>0</v>
      </c>
      <c r="G1297" s="1">
        <v>0</v>
      </c>
      <c r="H1297">
        <v>0.17399999999999999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t="s">
        <v>356</v>
      </c>
      <c r="W1297" s="11" t="s">
        <v>136</v>
      </c>
      <c r="X1297">
        <v>16</v>
      </c>
      <c r="Y1297" t="s">
        <v>109</v>
      </c>
      <c r="Z1297" t="s">
        <v>137</v>
      </c>
      <c r="AA1297" s="1">
        <v>0</v>
      </c>
      <c r="AB1297" s="1">
        <v>0</v>
      </c>
      <c r="AC1297" t="s">
        <v>225</v>
      </c>
      <c r="AD1297" s="1">
        <v>0</v>
      </c>
      <c r="AE1297" s="1">
        <v>0</v>
      </c>
      <c r="AF1297" s="1">
        <v>0</v>
      </c>
      <c r="AG1297" s="1">
        <v>0</v>
      </c>
      <c r="AH1297">
        <v>0</v>
      </c>
      <c r="AI1297" s="1">
        <v>0</v>
      </c>
      <c r="AJ1297" s="1">
        <v>0</v>
      </c>
      <c r="AK1297" s="1">
        <v>0</v>
      </c>
      <c r="AL1297" s="1">
        <v>0</v>
      </c>
      <c r="AM1297" s="1">
        <v>0</v>
      </c>
      <c r="AN1297" s="1">
        <v>0</v>
      </c>
      <c r="AO1297" s="1">
        <v>0</v>
      </c>
      <c r="AP1297" s="8">
        <f t="shared" si="80"/>
        <v>0</v>
      </c>
      <c r="AQ1297" s="9">
        <f t="shared" si="81"/>
        <v>0</v>
      </c>
      <c r="AR1297" s="3">
        <f t="shared" si="82"/>
        <v>0</v>
      </c>
      <c r="AS1297" s="10">
        <f t="shared" si="83"/>
        <v>0</v>
      </c>
    </row>
    <row r="1298" spans="1:45" x14ac:dyDescent="0.25">
      <c r="A1298">
        <v>1</v>
      </c>
      <c r="B1298" s="7">
        <v>43952</v>
      </c>
      <c r="C1298" s="7">
        <v>44348</v>
      </c>
      <c r="D1298">
        <v>200341</v>
      </c>
      <c r="E1298" s="7">
        <v>44197</v>
      </c>
      <c r="F1298" s="13">
        <v>0</v>
      </c>
      <c r="G1298" s="1">
        <v>0</v>
      </c>
      <c r="H1298">
        <v>0.17399999999999999</v>
      </c>
      <c r="I1298" s="1">
        <v>0</v>
      </c>
      <c r="J1298" s="1">
        <v>17065.84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t="s">
        <v>357</v>
      </c>
      <c r="W1298" s="11" t="s">
        <v>136</v>
      </c>
      <c r="X1298">
        <v>16</v>
      </c>
      <c r="Y1298" t="s">
        <v>109</v>
      </c>
      <c r="Z1298" t="s">
        <v>137</v>
      </c>
      <c r="AA1298" s="1">
        <v>0</v>
      </c>
      <c r="AB1298" s="1">
        <v>0</v>
      </c>
      <c r="AC1298" t="s">
        <v>225</v>
      </c>
      <c r="AD1298" s="1">
        <v>0</v>
      </c>
      <c r="AE1298" s="1">
        <v>0</v>
      </c>
      <c r="AF1298" s="1">
        <v>0</v>
      </c>
      <c r="AG1298" s="1">
        <v>0</v>
      </c>
      <c r="AH1298">
        <v>0</v>
      </c>
      <c r="AI1298" s="1">
        <v>0</v>
      </c>
      <c r="AJ1298" s="1">
        <v>0</v>
      </c>
      <c r="AK1298" s="1">
        <v>0</v>
      </c>
      <c r="AL1298" s="1">
        <v>0</v>
      </c>
      <c r="AM1298" s="1">
        <v>0</v>
      </c>
      <c r="AN1298" s="1">
        <v>0</v>
      </c>
      <c r="AO1298" s="1">
        <v>0</v>
      </c>
      <c r="AP1298" s="8">
        <f t="shared" si="80"/>
        <v>0</v>
      </c>
      <c r="AQ1298" s="9">
        <f t="shared" si="81"/>
        <v>0</v>
      </c>
      <c r="AR1298" s="3">
        <f t="shared" si="82"/>
        <v>17065.84</v>
      </c>
      <c r="AS1298" s="10">
        <f t="shared" si="83"/>
        <v>0</v>
      </c>
    </row>
    <row r="1299" spans="1:45" x14ac:dyDescent="0.25">
      <c r="A1299">
        <v>1</v>
      </c>
      <c r="B1299" s="7">
        <v>43952</v>
      </c>
      <c r="C1299" s="7">
        <v>44348</v>
      </c>
      <c r="D1299">
        <v>200341</v>
      </c>
      <c r="E1299" s="7">
        <v>44228</v>
      </c>
      <c r="F1299" s="13">
        <v>0</v>
      </c>
      <c r="G1299" s="1">
        <v>0</v>
      </c>
      <c r="H1299">
        <v>0.17399999999999999</v>
      </c>
      <c r="I1299" s="1">
        <v>0</v>
      </c>
      <c r="J1299" s="1">
        <v>17065.84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t="s">
        <v>357</v>
      </c>
      <c r="W1299" s="11" t="s">
        <v>136</v>
      </c>
      <c r="X1299">
        <v>16</v>
      </c>
      <c r="Y1299" t="s">
        <v>109</v>
      </c>
      <c r="Z1299" t="s">
        <v>137</v>
      </c>
      <c r="AA1299" s="1">
        <v>0</v>
      </c>
      <c r="AB1299" s="1">
        <v>0</v>
      </c>
      <c r="AC1299" t="s">
        <v>225</v>
      </c>
      <c r="AD1299" s="1">
        <v>0</v>
      </c>
      <c r="AE1299" s="1">
        <v>0</v>
      </c>
      <c r="AF1299" s="1">
        <v>0</v>
      </c>
      <c r="AG1299" s="1">
        <v>0</v>
      </c>
      <c r="AH1299">
        <v>0</v>
      </c>
      <c r="AI1299" s="1">
        <v>0</v>
      </c>
      <c r="AJ1299" s="1">
        <v>0</v>
      </c>
      <c r="AK1299" s="1">
        <v>0</v>
      </c>
      <c r="AL1299" s="1">
        <v>0</v>
      </c>
      <c r="AM1299" s="1">
        <v>0</v>
      </c>
      <c r="AN1299" s="1">
        <v>0</v>
      </c>
      <c r="AO1299" s="1">
        <v>0</v>
      </c>
      <c r="AP1299" s="8">
        <f t="shared" si="80"/>
        <v>0</v>
      </c>
      <c r="AQ1299" s="9">
        <f t="shared" si="81"/>
        <v>0</v>
      </c>
      <c r="AR1299" s="3">
        <f t="shared" si="82"/>
        <v>17065.84</v>
      </c>
      <c r="AS1299" s="10">
        <f t="shared" si="83"/>
        <v>0</v>
      </c>
    </row>
    <row r="1300" spans="1:45" x14ac:dyDescent="0.25">
      <c r="A1300">
        <v>1</v>
      </c>
      <c r="B1300" s="7">
        <v>43952</v>
      </c>
      <c r="C1300" s="7">
        <v>44348</v>
      </c>
      <c r="D1300">
        <v>200341</v>
      </c>
      <c r="E1300" s="7">
        <v>44256</v>
      </c>
      <c r="F1300" s="13">
        <v>0</v>
      </c>
      <c r="G1300" s="1">
        <v>0</v>
      </c>
      <c r="H1300">
        <v>0.17399999999999999</v>
      </c>
      <c r="I1300" s="1">
        <v>0</v>
      </c>
      <c r="J1300" s="1">
        <v>17065.84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0</v>
      </c>
      <c r="U1300" s="1">
        <v>0</v>
      </c>
      <c r="V1300" t="s">
        <v>357</v>
      </c>
      <c r="W1300" s="11" t="s">
        <v>136</v>
      </c>
      <c r="X1300">
        <v>16</v>
      </c>
      <c r="Y1300" t="s">
        <v>109</v>
      </c>
      <c r="Z1300" t="s">
        <v>137</v>
      </c>
      <c r="AA1300" s="1">
        <v>0</v>
      </c>
      <c r="AB1300" s="1">
        <v>0</v>
      </c>
      <c r="AC1300" t="s">
        <v>225</v>
      </c>
      <c r="AD1300" s="1">
        <v>0</v>
      </c>
      <c r="AE1300" s="1">
        <v>0</v>
      </c>
      <c r="AF1300" s="1">
        <v>0</v>
      </c>
      <c r="AG1300" s="1">
        <v>0</v>
      </c>
      <c r="AH1300">
        <v>0</v>
      </c>
      <c r="AI1300" s="1">
        <v>0</v>
      </c>
      <c r="AJ1300" s="1">
        <v>0</v>
      </c>
      <c r="AK1300" s="1">
        <v>0</v>
      </c>
      <c r="AL1300" s="1">
        <v>0</v>
      </c>
      <c r="AM1300" s="1">
        <v>0</v>
      </c>
      <c r="AN1300" s="1">
        <v>0</v>
      </c>
      <c r="AO1300" s="1">
        <v>0</v>
      </c>
      <c r="AP1300" s="8">
        <f t="shared" si="80"/>
        <v>0</v>
      </c>
      <c r="AQ1300" s="9">
        <f t="shared" si="81"/>
        <v>0</v>
      </c>
      <c r="AR1300" s="3">
        <f t="shared" si="82"/>
        <v>17065.84</v>
      </c>
      <c r="AS1300" s="10">
        <f t="shared" si="83"/>
        <v>0</v>
      </c>
    </row>
    <row r="1301" spans="1:45" x14ac:dyDescent="0.25">
      <c r="A1301">
        <v>1</v>
      </c>
      <c r="B1301" s="7">
        <v>43952</v>
      </c>
      <c r="C1301" s="7">
        <v>44348</v>
      </c>
      <c r="D1301">
        <v>200341</v>
      </c>
      <c r="E1301" s="7">
        <v>44287</v>
      </c>
      <c r="F1301" s="13">
        <v>0</v>
      </c>
      <c r="G1301" s="1">
        <v>0</v>
      </c>
      <c r="H1301">
        <v>0.17399999999999999</v>
      </c>
      <c r="I1301" s="1">
        <v>0</v>
      </c>
      <c r="J1301" s="1">
        <v>17065.84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t="s">
        <v>357</v>
      </c>
      <c r="W1301" s="11" t="s">
        <v>136</v>
      </c>
      <c r="X1301">
        <v>16</v>
      </c>
      <c r="Y1301" t="s">
        <v>109</v>
      </c>
      <c r="Z1301" t="s">
        <v>137</v>
      </c>
      <c r="AA1301" s="1">
        <v>0</v>
      </c>
      <c r="AB1301" s="1">
        <v>0</v>
      </c>
      <c r="AC1301" t="s">
        <v>225</v>
      </c>
      <c r="AD1301" s="1">
        <v>0</v>
      </c>
      <c r="AE1301" s="1">
        <v>0</v>
      </c>
      <c r="AF1301" s="1">
        <v>0</v>
      </c>
      <c r="AG1301" s="1">
        <v>0</v>
      </c>
      <c r="AH1301">
        <v>0</v>
      </c>
      <c r="AI1301" s="1">
        <v>0</v>
      </c>
      <c r="AJ1301" s="1">
        <v>0</v>
      </c>
      <c r="AK1301" s="1">
        <v>0</v>
      </c>
      <c r="AL1301" s="1">
        <v>0</v>
      </c>
      <c r="AM1301" s="1">
        <v>0</v>
      </c>
      <c r="AN1301" s="1">
        <v>0</v>
      </c>
      <c r="AO1301" s="1">
        <v>0</v>
      </c>
      <c r="AP1301" s="8">
        <f t="shared" si="80"/>
        <v>0</v>
      </c>
      <c r="AQ1301" s="9">
        <f t="shared" si="81"/>
        <v>0</v>
      </c>
      <c r="AR1301" s="3">
        <f t="shared" si="82"/>
        <v>17065.84</v>
      </c>
      <c r="AS1301" s="10">
        <f t="shared" si="83"/>
        <v>0</v>
      </c>
    </row>
    <row r="1302" spans="1:45" x14ac:dyDescent="0.25">
      <c r="A1302">
        <v>1</v>
      </c>
      <c r="B1302" s="7">
        <v>43952</v>
      </c>
      <c r="C1302" s="7">
        <v>44348</v>
      </c>
      <c r="D1302">
        <v>200341</v>
      </c>
      <c r="E1302" s="7">
        <v>44317</v>
      </c>
      <c r="F1302" s="13">
        <v>0</v>
      </c>
      <c r="G1302" s="1">
        <v>0</v>
      </c>
      <c r="H1302">
        <v>0.17399999999999999</v>
      </c>
      <c r="I1302" s="1">
        <v>0</v>
      </c>
      <c r="J1302" s="1">
        <v>17065.84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t="s">
        <v>357</v>
      </c>
      <c r="W1302" s="11" t="s">
        <v>136</v>
      </c>
      <c r="X1302">
        <v>16</v>
      </c>
      <c r="Y1302" t="s">
        <v>109</v>
      </c>
      <c r="Z1302" t="s">
        <v>137</v>
      </c>
      <c r="AA1302" s="1">
        <v>0</v>
      </c>
      <c r="AB1302" s="1">
        <v>0</v>
      </c>
      <c r="AC1302" t="s">
        <v>225</v>
      </c>
      <c r="AD1302" s="1">
        <v>0</v>
      </c>
      <c r="AE1302" s="1">
        <v>0</v>
      </c>
      <c r="AF1302" s="1">
        <v>0</v>
      </c>
      <c r="AG1302" s="1">
        <v>0</v>
      </c>
      <c r="AH1302">
        <v>0</v>
      </c>
      <c r="AI1302" s="1">
        <v>0</v>
      </c>
      <c r="AJ1302" s="1">
        <v>0</v>
      </c>
      <c r="AK1302" s="1">
        <v>0</v>
      </c>
      <c r="AL1302" s="1">
        <v>0</v>
      </c>
      <c r="AM1302" s="1">
        <v>0</v>
      </c>
      <c r="AN1302" s="1">
        <v>0</v>
      </c>
      <c r="AO1302" s="1">
        <v>0</v>
      </c>
      <c r="AP1302" s="8">
        <f t="shared" si="80"/>
        <v>0</v>
      </c>
      <c r="AQ1302" s="9">
        <f t="shared" si="81"/>
        <v>0</v>
      </c>
      <c r="AR1302" s="3">
        <f t="shared" si="82"/>
        <v>17065.84</v>
      </c>
      <c r="AS1302" s="10">
        <f t="shared" si="83"/>
        <v>0</v>
      </c>
    </row>
    <row r="1303" spans="1:45" x14ac:dyDescent="0.25">
      <c r="A1303">
        <v>1</v>
      </c>
      <c r="B1303" s="7">
        <v>43952</v>
      </c>
      <c r="C1303" s="7">
        <v>44348</v>
      </c>
      <c r="D1303">
        <v>200341</v>
      </c>
      <c r="E1303" s="7">
        <v>44348</v>
      </c>
      <c r="F1303" s="13">
        <v>0</v>
      </c>
      <c r="G1303" s="1">
        <v>0</v>
      </c>
      <c r="H1303">
        <v>0.17399999999999999</v>
      </c>
      <c r="I1303" s="1">
        <v>0</v>
      </c>
      <c r="J1303" s="1">
        <v>33606.58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16540.740000000002</v>
      </c>
      <c r="T1303" s="1">
        <v>0</v>
      </c>
      <c r="U1303" s="1">
        <v>0</v>
      </c>
      <c r="V1303" t="s">
        <v>357</v>
      </c>
      <c r="W1303" s="11" t="s">
        <v>136</v>
      </c>
      <c r="X1303">
        <v>16</v>
      </c>
      <c r="Y1303" t="s">
        <v>109</v>
      </c>
      <c r="Z1303" t="s">
        <v>137</v>
      </c>
      <c r="AA1303" s="1">
        <v>0</v>
      </c>
      <c r="AB1303" s="1">
        <v>0</v>
      </c>
      <c r="AC1303" t="s">
        <v>225</v>
      </c>
      <c r="AD1303" s="1">
        <v>0</v>
      </c>
      <c r="AE1303" s="1">
        <v>0</v>
      </c>
      <c r="AF1303" s="1">
        <v>0</v>
      </c>
      <c r="AG1303" s="1">
        <v>0</v>
      </c>
      <c r="AH1303">
        <v>0</v>
      </c>
      <c r="AI1303" s="1">
        <v>0</v>
      </c>
      <c r="AJ1303" s="1">
        <v>0</v>
      </c>
      <c r="AK1303" s="1">
        <v>0</v>
      </c>
      <c r="AL1303" s="1">
        <v>0</v>
      </c>
      <c r="AM1303" s="1">
        <v>0</v>
      </c>
      <c r="AN1303" s="1">
        <v>0</v>
      </c>
      <c r="AO1303" s="1">
        <v>0</v>
      </c>
      <c r="AP1303" s="8">
        <f t="shared" si="80"/>
        <v>0</v>
      </c>
      <c r="AQ1303" s="9">
        <f t="shared" si="81"/>
        <v>0</v>
      </c>
      <c r="AR1303" s="3">
        <f t="shared" si="82"/>
        <v>33606.58</v>
      </c>
      <c r="AS1303" s="10">
        <f t="shared" si="83"/>
        <v>0</v>
      </c>
    </row>
    <row r="1304" spans="1:45" x14ac:dyDescent="0.25">
      <c r="A1304">
        <v>1</v>
      </c>
      <c r="B1304" s="7">
        <v>43952</v>
      </c>
      <c r="C1304" s="7">
        <v>44348</v>
      </c>
      <c r="D1304">
        <v>178</v>
      </c>
      <c r="E1304" s="7">
        <v>44197</v>
      </c>
      <c r="F1304" s="13">
        <v>0</v>
      </c>
      <c r="G1304" s="1">
        <v>0</v>
      </c>
      <c r="H1304">
        <v>8.4000000000000005E-2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t="s">
        <v>358</v>
      </c>
      <c r="W1304" s="11" t="s">
        <v>139</v>
      </c>
      <c r="X1304">
        <v>16</v>
      </c>
      <c r="Y1304" t="s">
        <v>109</v>
      </c>
      <c r="Z1304" t="s">
        <v>140</v>
      </c>
      <c r="AA1304" s="1">
        <v>0</v>
      </c>
      <c r="AB1304" s="1">
        <v>0</v>
      </c>
      <c r="AC1304" t="s">
        <v>225</v>
      </c>
      <c r="AD1304" s="1">
        <v>0</v>
      </c>
      <c r="AE1304" s="1">
        <v>0</v>
      </c>
      <c r="AF1304" s="1">
        <v>0</v>
      </c>
      <c r="AG1304" s="1">
        <v>0</v>
      </c>
      <c r="AH1304">
        <v>0</v>
      </c>
      <c r="AI1304" s="1">
        <v>0</v>
      </c>
      <c r="AJ1304" s="1">
        <v>0</v>
      </c>
      <c r="AK1304" s="1">
        <v>0</v>
      </c>
      <c r="AL1304" s="1">
        <v>0</v>
      </c>
      <c r="AM1304" s="1">
        <v>0</v>
      </c>
      <c r="AN1304" s="1">
        <v>0</v>
      </c>
      <c r="AO1304" s="1">
        <v>0</v>
      </c>
      <c r="AP1304" s="8">
        <f t="shared" si="80"/>
        <v>0</v>
      </c>
      <c r="AQ1304" s="9">
        <f t="shared" si="81"/>
        <v>0</v>
      </c>
      <c r="AR1304" s="3">
        <f t="shared" si="82"/>
        <v>0</v>
      </c>
      <c r="AS1304" s="10">
        <f t="shared" si="83"/>
        <v>0</v>
      </c>
    </row>
    <row r="1305" spans="1:45" x14ac:dyDescent="0.25">
      <c r="A1305">
        <v>1</v>
      </c>
      <c r="B1305" s="7">
        <v>43952</v>
      </c>
      <c r="C1305" s="7">
        <v>44348</v>
      </c>
      <c r="D1305">
        <v>178</v>
      </c>
      <c r="E1305" s="7">
        <v>44228</v>
      </c>
      <c r="F1305" s="13">
        <v>0</v>
      </c>
      <c r="G1305" s="1">
        <v>0</v>
      </c>
      <c r="H1305">
        <v>8.4000000000000005E-2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t="s">
        <v>358</v>
      </c>
      <c r="W1305" s="11" t="s">
        <v>139</v>
      </c>
      <c r="X1305">
        <v>16</v>
      </c>
      <c r="Y1305" t="s">
        <v>109</v>
      </c>
      <c r="Z1305" t="s">
        <v>140</v>
      </c>
      <c r="AA1305" s="1">
        <v>0</v>
      </c>
      <c r="AB1305" s="1">
        <v>0</v>
      </c>
      <c r="AC1305" t="s">
        <v>225</v>
      </c>
      <c r="AD1305" s="1">
        <v>0</v>
      </c>
      <c r="AE1305" s="1">
        <v>0</v>
      </c>
      <c r="AF1305" s="1">
        <v>0</v>
      </c>
      <c r="AG1305" s="1">
        <v>0</v>
      </c>
      <c r="AH1305">
        <v>0</v>
      </c>
      <c r="AI1305" s="1">
        <v>0</v>
      </c>
      <c r="AJ1305" s="1">
        <v>0</v>
      </c>
      <c r="AK1305" s="1">
        <v>0</v>
      </c>
      <c r="AL1305" s="1">
        <v>0</v>
      </c>
      <c r="AM1305" s="1">
        <v>0</v>
      </c>
      <c r="AN1305" s="1">
        <v>0</v>
      </c>
      <c r="AO1305" s="1">
        <v>0</v>
      </c>
      <c r="AP1305" s="8">
        <f t="shared" si="80"/>
        <v>0</v>
      </c>
      <c r="AQ1305" s="9">
        <f t="shared" si="81"/>
        <v>0</v>
      </c>
      <c r="AR1305" s="3">
        <f t="shared" si="82"/>
        <v>0</v>
      </c>
      <c r="AS1305" s="10">
        <f t="shared" si="83"/>
        <v>0</v>
      </c>
    </row>
    <row r="1306" spans="1:45" x14ac:dyDescent="0.25">
      <c r="A1306">
        <v>1</v>
      </c>
      <c r="B1306" s="7">
        <v>43952</v>
      </c>
      <c r="C1306" s="7">
        <v>44348</v>
      </c>
      <c r="D1306">
        <v>178</v>
      </c>
      <c r="E1306" s="7">
        <v>44256</v>
      </c>
      <c r="F1306" s="13">
        <v>0</v>
      </c>
      <c r="G1306" s="1">
        <v>0</v>
      </c>
      <c r="H1306">
        <v>8.4000000000000005E-2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t="s">
        <v>358</v>
      </c>
      <c r="W1306" s="11" t="s">
        <v>139</v>
      </c>
      <c r="X1306">
        <v>16</v>
      </c>
      <c r="Y1306" t="s">
        <v>109</v>
      </c>
      <c r="Z1306" t="s">
        <v>140</v>
      </c>
      <c r="AA1306" s="1">
        <v>0</v>
      </c>
      <c r="AB1306" s="1">
        <v>0</v>
      </c>
      <c r="AC1306" t="s">
        <v>225</v>
      </c>
      <c r="AD1306" s="1">
        <v>0</v>
      </c>
      <c r="AE1306" s="1">
        <v>0</v>
      </c>
      <c r="AF1306" s="1">
        <v>0</v>
      </c>
      <c r="AG1306" s="1">
        <v>0</v>
      </c>
      <c r="AH1306">
        <v>0</v>
      </c>
      <c r="AI1306" s="1">
        <v>0</v>
      </c>
      <c r="AJ1306" s="1">
        <v>0</v>
      </c>
      <c r="AK1306" s="1">
        <v>0</v>
      </c>
      <c r="AL1306" s="1">
        <v>0</v>
      </c>
      <c r="AM1306" s="1">
        <v>0</v>
      </c>
      <c r="AN1306" s="1">
        <v>0</v>
      </c>
      <c r="AO1306" s="1">
        <v>0</v>
      </c>
      <c r="AP1306" s="8">
        <f t="shared" si="80"/>
        <v>0</v>
      </c>
      <c r="AQ1306" s="9">
        <f t="shared" si="81"/>
        <v>0</v>
      </c>
      <c r="AR1306" s="3">
        <f t="shared" si="82"/>
        <v>0</v>
      </c>
      <c r="AS1306" s="10">
        <f t="shared" si="83"/>
        <v>0</v>
      </c>
    </row>
    <row r="1307" spans="1:45" x14ac:dyDescent="0.25">
      <c r="A1307">
        <v>1</v>
      </c>
      <c r="B1307" s="7">
        <v>43952</v>
      </c>
      <c r="C1307" s="7">
        <v>44348</v>
      </c>
      <c r="D1307">
        <v>178</v>
      </c>
      <c r="E1307" s="7">
        <v>44287</v>
      </c>
      <c r="F1307" s="13">
        <v>0</v>
      </c>
      <c r="G1307" s="1">
        <v>0</v>
      </c>
      <c r="H1307">
        <v>8.4000000000000005E-2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-683277.94</v>
      </c>
      <c r="S1307" s="1">
        <v>683277.94</v>
      </c>
      <c r="T1307" s="1">
        <v>0</v>
      </c>
      <c r="U1307" s="1">
        <v>0</v>
      </c>
      <c r="V1307" t="s">
        <v>358</v>
      </c>
      <c r="W1307" s="11" t="s">
        <v>139</v>
      </c>
      <c r="X1307">
        <v>16</v>
      </c>
      <c r="Y1307" t="s">
        <v>109</v>
      </c>
      <c r="Z1307" t="s">
        <v>140</v>
      </c>
      <c r="AA1307" s="1">
        <v>0</v>
      </c>
      <c r="AB1307" s="1">
        <v>0</v>
      </c>
      <c r="AC1307" t="s">
        <v>225</v>
      </c>
      <c r="AD1307" s="1">
        <v>0</v>
      </c>
      <c r="AE1307" s="1">
        <v>0</v>
      </c>
      <c r="AF1307" s="1">
        <v>0</v>
      </c>
      <c r="AG1307" s="1">
        <v>0</v>
      </c>
      <c r="AH1307">
        <v>0</v>
      </c>
      <c r="AI1307" s="1">
        <v>0</v>
      </c>
      <c r="AJ1307" s="1">
        <v>0</v>
      </c>
      <c r="AK1307" s="1">
        <v>0</v>
      </c>
      <c r="AL1307" s="1">
        <v>0</v>
      </c>
      <c r="AM1307" s="1">
        <v>0</v>
      </c>
      <c r="AN1307" s="1">
        <v>0</v>
      </c>
      <c r="AO1307" s="1">
        <v>0</v>
      </c>
      <c r="AP1307" s="8">
        <f t="shared" si="80"/>
        <v>0</v>
      </c>
      <c r="AQ1307" s="9">
        <f t="shared" si="81"/>
        <v>0</v>
      </c>
      <c r="AR1307" s="3">
        <f t="shared" si="82"/>
        <v>0</v>
      </c>
      <c r="AS1307" s="10">
        <f t="shared" si="83"/>
        <v>0</v>
      </c>
    </row>
    <row r="1308" spans="1:45" x14ac:dyDescent="0.25">
      <c r="A1308">
        <v>1</v>
      </c>
      <c r="B1308" s="7">
        <v>43952</v>
      </c>
      <c r="C1308" s="7">
        <v>44348</v>
      </c>
      <c r="D1308">
        <v>178</v>
      </c>
      <c r="E1308" s="7">
        <v>44317</v>
      </c>
      <c r="F1308" s="13">
        <v>0</v>
      </c>
      <c r="G1308" s="1">
        <v>0</v>
      </c>
      <c r="H1308">
        <v>8.4000000000000005E-2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t="s">
        <v>358</v>
      </c>
      <c r="W1308" s="11" t="s">
        <v>139</v>
      </c>
      <c r="X1308">
        <v>16</v>
      </c>
      <c r="Y1308" t="s">
        <v>109</v>
      </c>
      <c r="Z1308" t="s">
        <v>140</v>
      </c>
      <c r="AA1308" s="1">
        <v>0</v>
      </c>
      <c r="AB1308" s="1">
        <v>0</v>
      </c>
      <c r="AC1308" t="s">
        <v>225</v>
      </c>
      <c r="AD1308" s="1">
        <v>0</v>
      </c>
      <c r="AE1308" s="1">
        <v>0</v>
      </c>
      <c r="AF1308" s="1">
        <v>0</v>
      </c>
      <c r="AG1308" s="1">
        <v>0</v>
      </c>
      <c r="AH1308">
        <v>0</v>
      </c>
      <c r="AI1308" s="1">
        <v>0</v>
      </c>
      <c r="AJ1308" s="1">
        <v>0</v>
      </c>
      <c r="AK1308" s="1">
        <v>0</v>
      </c>
      <c r="AL1308" s="1">
        <v>0</v>
      </c>
      <c r="AM1308" s="1">
        <v>0</v>
      </c>
      <c r="AN1308" s="1">
        <v>0</v>
      </c>
      <c r="AO1308" s="1">
        <v>0</v>
      </c>
      <c r="AP1308" s="8">
        <f t="shared" si="80"/>
        <v>0</v>
      </c>
      <c r="AQ1308" s="9">
        <f t="shared" si="81"/>
        <v>0</v>
      </c>
      <c r="AR1308" s="3">
        <f t="shared" si="82"/>
        <v>0</v>
      </c>
      <c r="AS1308" s="10">
        <f t="shared" si="83"/>
        <v>0</v>
      </c>
    </row>
    <row r="1309" spans="1:45" x14ac:dyDescent="0.25">
      <c r="A1309">
        <v>1</v>
      </c>
      <c r="B1309" s="7">
        <v>43952</v>
      </c>
      <c r="C1309" s="7">
        <v>44348</v>
      </c>
      <c r="D1309">
        <v>178</v>
      </c>
      <c r="E1309" s="7">
        <v>44348</v>
      </c>
      <c r="F1309" s="13">
        <v>0</v>
      </c>
      <c r="G1309" s="1">
        <v>0</v>
      </c>
      <c r="H1309">
        <v>8.4000000000000005E-2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t="s">
        <v>358</v>
      </c>
      <c r="W1309" s="11" t="s">
        <v>139</v>
      </c>
      <c r="X1309">
        <v>16</v>
      </c>
      <c r="Y1309" t="s">
        <v>109</v>
      </c>
      <c r="Z1309" t="s">
        <v>140</v>
      </c>
      <c r="AA1309" s="1">
        <v>0</v>
      </c>
      <c r="AB1309" s="1">
        <v>0</v>
      </c>
      <c r="AC1309" t="s">
        <v>225</v>
      </c>
      <c r="AD1309" s="1">
        <v>0</v>
      </c>
      <c r="AE1309" s="1">
        <v>0</v>
      </c>
      <c r="AF1309" s="1">
        <v>0</v>
      </c>
      <c r="AG1309" s="1">
        <v>0</v>
      </c>
      <c r="AH1309">
        <v>0</v>
      </c>
      <c r="AI1309" s="1">
        <v>0</v>
      </c>
      <c r="AJ1309" s="1">
        <v>0</v>
      </c>
      <c r="AK1309" s="1">
        <v>0</v>
      </c>
      <c r="AL1309" s="1">
        <v>0</v>
      </c>
      <c r="AM1309" s="1">
        <v>0</v>
      </c>
      <c r="AN1309" s="1">
        <v>0</v>
      </c>
      <c r="AO1309" s="1">
        <v>0</v>
      </c>
      <c r="AP1309" s="8">
        <f t="shared" si="80"/>
        <v>0</v>
      </c>
      <c r="AQ1309" s="9">
        <f t="shared" si="81"/>
        <v>0</v>
      </c>
      <c r="AR1309" s="3">
        <f t="shared" si="82"/>
        <v>0</v>
      </c>
      <c r="AS1309" s="10">
        <f t="shared" si="83"/>
        <v>0</v>
      </c>
    </row>
    <row r="1310" spans="1:45" x14ac:dyDescent="0.25">
      <c r="A1310">
        <v>1</v>
      </c>
      <c r="B1310" s="7">
        <v>43952</v>
      </c>
      <c r="C1310" s="7">
        <v>44348</v>
      </c>
      <c r="D1310">
        <v>200250</v>
      </c>
      <c r="E1310" s="7">
        <v>44197</v>
      </c>
      <c r="F1310" s="13">
        <v>3956949.11</v>
      </c>
      <c r="G1310" s="1">
        <v>3956949.11</v>
      </c>
      <c r="H1310">
        <v>8.4000000000000005E-2</v>
      </c>
      <c r="I1310" s="1">
        <v>27698.639999999999</v>
      </c>
      <c r="J1310" s="1">
        <v>630004.78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t="s">
        <v>359</v>
      </c>
      <c r="W1310" s="11" t="s">
        <v>139</v>
      </c>
      <c r="X1310">
        <v>16</v>
      </c>
      <c r="Y1310" t="s">
        <v>109</v>
      </c>
      <c r="Z1310" t="s">
        <v>140</v>
      </c>
      <c r="AA1310" s="1">
        <v>0</v>
      </c>
      <c r="AB1310" s="1">
        <v>0</v>
      </c>
      <c r="AC1310" t="s">
        <v>225</v>
      </c>
      <c r="AD1310" s="1">
        <v>0</v>
      </c>
      <c r="AE1310" s="1">
        <v>0</v>
      </c>
      <c r="AF1310" s="1">
        <v>0</v>
      </c>
      <c r="AG1310" s="1">
        <v>3956949.11</v>
      </c>
      <c r="AH1310">
        <v>0</v>
      </c>
      <c r="AI1310" s="1">
        <v>0</v>
      </c>
      <c r="AJ1310" s="1">
        <v>0</v>
      </c>
      <c r="AK1310" s="1">
        <v>0</v>
      </c>
      <c r="AL1310" s="1">
        <v>0</v>
      </c>
      <c r="AM1310" s="1">
        <v>0</v>
      </c>
      <c r="AN1310" s="1">
        <v>0</v>
      </c>
      <c r="AO1310" s="1">
        <v>27698.639999999999</v>
      </c>
      <c r="AP1310" s="8">
        <f t="shared" si="80"/>
        <v>27698.639999999999</v>
      </c>
      <c r="AQ1310" s="9">
        <f t="shared" si="81"/>
        <v>0</v>
      </c>
      <c r="AR1310" s="3">
        <f t="shared" si="82"/>
        <v>630004.78</v>
      </c>
      <c r="AS1310" s="10">
        <f t="shared" si="83"/>
        <v>27698.639999999999</v>
      </c>
    </row>
    <row r="1311" spans="1:45" x14ac:dyDescent="0.25">
      <c r="A1311">
        <v>1</v>
      </c>
      <c r="B1311" s="7">
        <v>43952</v>
      </c>
      <c r="C1311" s="7">
        <v>44348</v>
      </c>
      <c r="D1311">
        <v>200250</v>
      </c>
      <c r="E1311" s="7">
        <v>44228</v>
      </c>
      <c r="F1311" s="13">
        <v>3805226.11</v>
      </c>
      <c r="G1311" s="1">
        <v>3805226.11</v>
      </c>
      <c r="H1311">
        <v>8.4000000000000005E-2</v>
      </c>
      <c r="I1311" s="1">
        <v>26636.58</v>
      </c>
      <c r="J1311" s="1">
        <v>656641.36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t="s">
        <v>359</v>
      </c>
      <c r="W1311" s="11" t="s">
        <v>139</v>
      </c>
      <c r="X1311">
        <v>16</v>
      </c>
      <c r="Y1311" t="s">
        <v>109</v>
      </c>
      <c r="Z1311" t="s">
        <v>140</v>
      </c>
      <c r="AA1311" s="1">
        <v>0</v>
      </c>
      <c r="AB1311" s="1">
        <v>0</v>
      </c>
      <c r="AC1311" t="s">
        <v>225</v>
      </c>
      <c r="AD1311" s="1">
        <v>0</v>
      </c>
      <c r="AE1311" s="1">
        <v>0</v>
      </c>
      <c r="AF1311" s="1">
        <v>0</v>
      </c>
      <c r="AG1311" s="1">
        <v>3805226.11</v>
      </c>
      <c r="AH1311">
        <v>0</v>
      </c>
      <c r="AI1311" s="1">
        <v>0</v>
      </c>
      <c r="AJ1311" s="1">
        <v>0</v>
      </c>
      <c r="AK1311" s="1">
        <v>0</v>
      </c>
      <c r="AL1311" s="1">
        <v>0</v>
      </c>
      <c r="AM1311" s="1">
        <v>0</v>
      </c>
      <c r="AN1311" s="1">
        <v>0</v>
      </c>
      <c r="AO1311" s="1">
        <v>26636.58</v>
      </c>
      <c r="AP1311" s="8">
        <f t="shared" si="80"/>
        <v>26636.58</v>
      </c>
      <c r="AQ1311" s="9">
        <f t="shared" si="81"/>
        <v>0</v>
      </c>
      <c r="AR1311" s="3">
        <f t="shared" si="82"/>
        <v>656641.36</v>
      </c>
      <c r="AS1311" s="10">
        <f t="shared" si="83"/>
        <v>26636.58</v>
      </c>
    </row>
    <row r="1312" spans="1:45" x14ac:dyDescent="0.25">
      <c r="A1312">
        <v>1</v>
      </c>
      <c r="B1312" s="7">
        <v>43952</v>
      </c>
      <c r="C1312" s="7">
        <v>44348</v>
      </c>
      <c r="D1312">
        <v>200250</v>
      </c>
      <c r="E1312" s="7">
        <v>44256</v>
      </c>
      <c r="F1312" s="13">
        <v>3805226.11</v>
      </c>
      <c r="G1312" s="1">
        <v>3805226.11</v>
      </c>
      <c r="H1312">
        <v>8.4000000000000005E-2</v>
      </c>
      <c r="I1312" s="1">
        <v>26636.58</v>
      </c>
      <c r="J1312" s="1">
        <v>683277.94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t="s">
        <v>359</v>
      </c>
      <c r="W1312" s="11" t="s">
        <v>139</v>
      </c>
      <c r="X1312">
        <v>16</v>
      </c>
      <c r="Y1312" t="s">
        <v>109</v>
      </c>
      <c r="Z1312" t="s">
        <v>140</v>
      </c>
      <c r="AA1312" s="1">
        <v>0</v>
      </c>
      <c r="AB1312" s="1">
        <v>0</v>
      </c>
      <c r="AC1312" t="s">
        <v>225</v>
      </c>
      <c r="AD1312" s="1">
        <v>0</v>
      </c>
      <c r="AE1312" s="1">
        <v>0</v>
      </c>
      <c r="AF1312" s="1">
        <v>0</v>
      </c>
      <c r="AG1312" s="1">
        <v>3805226.11</v>
      </c>
      <c r="AH1312">
        <v>0</v>
      </c>
      <c r="AI1312" s="1">
        <v>0</v>
      </c>
      <c r="AJ1312" s="1">
        <v>0</v>
      </c>
      <c r="AK1312" s="1">
        <v>0</v>
      </c>
      <c r="AL1312" s="1">
        <v>0</v>
      </c>
      <c r="AM1312" s="1">
        <v>0</v>
      </c>
      <c r="AN1312" s="1">
        <v>0</v>
      </c>
      <c r="AO1312" s="1">
        <v>26636.58</v>
      </c>
      <c r="AP1312" s="8">
        <f t="shared" si="80"/>
        <v>26636.58</v>
      </c>
      <c r="AQ1312" s="9">
        <f t="shared" si="81"/>
        <v>0</v>
      </c>
      <c r="AR1312" s="3">
        <f t="shared" si="82"/>
        <v>683277.94</v>
      </c>
      <c r="AS1312" s="10">
        <f t="shared" si="83"/>
        <v>26636.58</v>
      </c>
    </row>
    <row r="1313" spans="1:45" x14ac:dyDescent="0.25">
      <c r="A1313">
        <v>1</v>
      </c>
      <c r="B1313" s="7">
        <v>43952</v>
      </c>
      <c r="C1313" s="7">
        <v>44348</v>
      </c>
      <c r="D1313">
        <v>200250</v>
      </c>
      <c r="E1313" s="7">
        <v>44287</v>
      </c>
      <c r="F1313" s="13">
        <v>3809808.28</v>
      </c>
      <c r="G1313" s="1">
        <v>3809808.28</v>
      </c>
      <c r="H1313">
        <v>8.4000000000000005E-2</v>
      </c>
      <c r="I1313" s="1">
        <v>26668.66</v>
      </c>
      <c r="J1313" s="1">
        <v>276327.67999999999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-683277.94</v>
      </c>
      <c r="S1313" s="1">
        <v>249659.02</v>
      </c>
      <c r="T1313" s="1">
        <v>0</v>
      </c>
      <c r="U1313" s="1">
        <v>0</v>
      </c>
      <c r="V1313" t="s">
        <v>359</v>
      </c>
      <c r="W1313" s="11" t="s">
        <v>139</v>
      </c>
      <c r="X1313">
        <v>16</v>
      </c>
      <c r="Y1313" t="s">
        <v>109</v>
      </c>
      <c r="Z1313" t="s">
        <v>140</v>
      </c>
      <c r="AA1313" s="1">
        <v>0</v>
      </c>
      <c r="AB1313" s="1">
        <v>0</v>
      </c>
      <c r="AC1313" t="s">
        <v>225</v>
      </c>
      <c r="AD1313" s="1">
        <v>0</v>
      </c>
      <c r="AE1313" s="1">
        <v>0</v>
      </c>
      <c r="AF1313" s="1">
        <v>0</v>
      </c>
      <c r="AG1313" s="1">
        <v>3809808.28</v>
      </c>
      <c r="AH1313">
        <v>0</v>
      </c>
      <c r="AI1313" s="1">
        <v>0</v>
      </c>
      <c r="AJ1313" s="1">
        <v>0</v>
      </c>
      <c r="AK1313" s="1">
        <v>0</v>
      </c>
      <c r="AL1313" s="1">
        <v>0</v>
      </c>
      <c r="AM1313" s="1">
        <v>0</v>
      </c>
      <c r="AN1313" s="1">
        <v>0</v>
      </c>
      <c r="AO1313" s="1">
        <v>26668.66</v>
      </c>
      <c r="AP1313" s="8">
        <f t="shared" si="80"/>
        <v>26668.66</v>
      </c>
      <c r="AQ1313" s="9">
        <f t="shared" si="81"/>
        <v>0</v>
      </c>
      <c r="AR1313" s="3">
        <f t="shared" si="82"/>
        <v>276327.67999999999</v>
      </c>
      <c r="AS1313" s="10">
        <f t="shared" si="83"/>
        <v>26668.66</v>
      </c>
    </row>
    <row r="1314" spans="1:45" x14ac:dyDescent="0.25">
      <c r="A1314">
        <v>1</v>
      </c>
      <c r="B1314" s="7">
        <v>43952</v>
      </c>
      <c r="C1314" s="7">
        <v>44348</v>
      </c>
      <c r="D1314">
        <v>200250</v>
      </c>
      <c r="E1314" s="7">
        <v>44317</v>
      </c>
      <c r="F1314" s="13">
        <v>1417859.17</v>
      </c>
      <c r="G1314" s="1">
        <v>1417859.17</v>
      </c>
      <c r="H1314">
        <v>8.4000000000000005E-2</v>
      </c>
      <c r="I1314" s="1">
        <v>9925.01</v>
      </c>
      <c r="J1314" s="1">
        <v>286252.69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t="s">
        <v>359</v>
      </c>
      <c r="W1314" s="11" t="s">
        <v>139</v>
      </c>
      <c r="X1314">
        <v>16</v>
      </c>
      <c r="Y1314" t="s">
        <v>109</v>
      </c>
      <c r="Z1314" t="s">
        <v>140</v>
      </c>
      <c r="AA1314" s="1">
        <v>0</v>
      </c>
      <c r="AB1314" s="1">
        <v>0</v>
      </c>
      <c r="AC1314" t="s">
        <v>225</v>
      </c>
      <c r="AD1314" s="1">
        <v>0</v>
      </c>
      <c r="AE1314" s="1">
        <v>0</v>
      </c>
      <c r="AF1314" s="1">
        <v>0</v>
      </c>
      <c r="AG1314" s="1">
        <v>1417859.17</v>
      </c>
      <c r="AH1314">
        <v>0</v>
      </c>
      <c r="AI1314" s="1">
        <v>0</v>
      </c>
      <c r="AJ1314" s="1">
        <v>0</v>
      </c>
      <c r="AK1314" s="1">
        <v>0</v>
      </c>
      <c r="AL1314" s="1">
        <v>0</v>
      </c>
      <c r="AM1314" s="1">
        <v>0</v>
      </c>
      <c r="AN1314" s="1">
        <v>0</v>
      </c>
      <c r="AO1314" s="1">
        <v>9925.01</v>
      </c>
      <c r="AP1314" s="8">
        <f t="shared" si="80"/>
        <v>9925.01</v>
      </c>
      <c r="AQ1314" s="9">
        <f t="shared" si="81"/>
        <v>0</v>
      </c>
      <c r="AR1314" s="3">
        <f t="shared" si="82"/>
        <v>286252.69</v>
      </c>
      <c r="AS1314" s="10">
        <f t="shared" si="83"/>
        <v>9925.01</v>
      </c>
    </row>
    <row r="1315" spans="1:45" x14ac:dyDescent="0.25">
      <c r="A1315">
        <v>1</v>
      </c>
      <c r="B1315" s="7">
        <v>43952</v>
      </c>
      <c r="C1315" s="7">
        <v>44348</v>
      </c>
      <c r="D1315">
        <v>200250</v>
      </c>
      <c r="E1315" s="7">
        <v>44348</v>
      </c>
      <c r="F1315" s="13">
        <v>1325317.92</v>
      </c>
      <c r="G1315" s="1">
        <v>1325317.92</v>
      </c>
      <c r="H1315">
        <v>8.4000000000000005E-2</v>
      </c>
      <c r="I1315" s="1">
        <v>9277.23</v>
      </c>
      <c r="J1315" s="1">
        <v>239051.11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t="s">
        <v>359</v>
      </c>
      <c r="W1315" s="11" t="s">
        <v>139</v>
      </c>
      <c r="X1315">
        <v>16</v>
      </c>
      <c r="Y1315" t="s">
        <v>109</v>
      </c>
      <c r="Z1315" t="s">
        <v>140</v>
      </c>
      <c r="AA1315" s="1">
        <v>0</v>
      </c>
      <c r="AB1315" s="1">
        <v>-56478.81</v>
      </c>
      <c r="AC1315" t="s">
        <v>225</v>
      </c>
      <c r="AD1315" s="1">
        <v>0</v>
      </c>
      <c r="AE1315" s="1">
        <v>0</v>
      </c>
      <c r="AF1315" s="1">
        <v>0</v>
      </c>
      <c r="AG1315" s="1">
        <v>1325317.92</v>
      </c>
      <c r="AH1315">
        <v>0</v>
      </c>
      <c r="AI1315" s="1">
        <v>0</v>
      </c>
      <c r="AJ1315" s="1">
        <v>0</v>
      </c>
      <c r="AK1315" s="1">
        <v>0</v>
      </c>
      <c r="AL1315" s="1">
        <v>0</v>
      </c>
      <c r="AM1315" s="1">
        <v>0</v>
      </c>
      <c r="AN1315" s="1">
        <v>0</v>
      </c>
      <c r="AO1315" s="1">
        <v>9277.23</v>
      </c>
      <c r="AP1315" s="8">
        <f t="shared" si="80"/>
        <v>9277.23</v>
      </c>
      <c r="AQ1315" s="9">
        <f t="shared" si="81"/>
        <v>0</v>
      </c>
      <c r="AR1315" s="3">
        <f t="shared" si="82"/>
        <v>239051.11</v>
      </c>
      <c r="AS1315" s="10">
        <f t="shared" si="83"/>
        <v>9277.23</v>
      </c>
    </row>
    <row r="1316" spans="1:45" x14ac:dyDescent="0.25">
      <c r="A1316">
        <v>1</v>
      </c>
      <c r="B1316" s="7">
        <v>43952</v>
      </c>
      <c r="C1316" s="7">
        <v>44348</v>
      </c>
      <c r="D1316">
        <v>200296</v>
      </c>
      <c r="E1316" s="7">
        <v>44197</v>
      </c>
      <c r="F1316" s="13">
        <v>221130.54</v>
      </c>
      <c r="G1316" s="1">
        <v>221130.54</v>
      </c>
      <c r="H1316">
        <v>8.4000000000000005E-2</v>
      </c>
      <c r="I1316" s="1">
        <v>1547.91</v>
      </c>
      <c r="J1316" s="1">
        <v>125709.58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t="s">
        <v>360</v>
      </c>
      <c r="W1316" s="11" t="s">
        <v>139</v>
      </c>
      <c r="X1316">
        <v>16</v>
      </c>
      <c r="Y1316" t="s">
        <v>109</v>
      </c>
      <c r="Z1316" t="s">
        <v>140</v>
      </c>
      <c r="AA1316" s="1">
        <v>0</v>
      </c>
      <c r="AB1316" s="1">
        <v>0</v>
      </c>
      <c r="AC1316" t="s">
        <v>225</v>
      </c>
      <c r="AD1316" s="1">
        <v>0</v>
      </c>
      <c r="AE1316" s="1">
        <v>0</v>
      </c>
      <c r="AF1316" s="1">
        <v>0</v>
      </c>
      <c r="AG1316" s="1">
        <v>221130.54</v>
      </c>
      <c r="AH1316">
        <v>0</v>
      </c>
      <c r="AI1316" s="1">
        <v>0</v>
      </c>
      <c r="AJ1316" s="1">
        <v>0</v>
      </c>
      <c r="AK1316" s="1">
        <v>0</v>
      </c>
      <c r="AL1316" s="1">
        <v>0</v>
      </c>
      <c r="AM1316" s="1">
        <v>0</v>
      </c>
      <c r="AN1316" s="1">
        <v>0</v>
      </c>
      <c r="AO1316" s="1">
        <v>1547.91</v>
      </c>
      <c r="AP1316" s="8">
        <f t="shared" si="80"/>
        <v>1547.91</v>
      </c>
      <c r="AQ1316" s="9">
        <f t="shared" si="81"/>
        <v>0</v>
      </c>
      <c r="AR1316" s="3">
        <f t="shared" si="82"/>
        <v>125709.58</v>
      </c>
      <c r="AS1316" s="10">
        <f t="shared" si="83"/>
        <v>1547.91</v>
      </c>
    </row>
    <row r="1317" spans="1:45" x14ac:dyDescent="0.25">
      <c r="A1317">
        <v>1</v>
      </c>
      <c r="B1317" s="7">
        <v>43952</v>
      </c>
      <c r="C1317" s="7">
        <v>44348</v>
      </c>
      <c r="D1317">
        <v>200296</v>
      </c>
      <c r="E1317" s="7">
        <v>44228</v>
      </c>
      <c r="F1317" s="13">
        <v>221130.54</v>
      </c>
      <c r="G1317" s="1">
        <v>221130.54</v>
      </c>
      <c r="H1317">
        <v>8.4000000000000005E-2</v>
      </c>
      <c r="I1317" s="1">
        <v>1547.91</v>
      </c>
      <c r="J1317" s="1">
        <v>127257.49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t="s">
        <v>360</v>
      </c>
      <c r="W1317" s="11" t="s">
        <v>139</v>
      </c>
      <c r="X1317">
        <v>16</v>
      </c>
      <c r="Y1317" t="s">
        <v>109</v>
      </c>
      <c r="Z1317" t="s">
        <v>140</v>
      </c>
      <c r="AA1317" s="1">
        <v>0</v>
      </c>
      <c r="AB1317" s="1">
        <v>0</v>
      </c>
      <c r="AC1317" t="s">
        <v>225</v>
      </c>
      <c r="AD1317" s="1">
        <v>0</v>
      </c>
      <c r="AE1317" s="1">
        <v>0</v>
      </c>
      <c r="AF1317" s="1">
        <v>0</v>
      </c>
      <c r="AG1317" s="1">
        <v>221130.54</v>
      </c>
      <c r="AH1317">
        <v>0</v>
      </c>
      <c r="AI1317" s="1">
        <v>0</v>
      </c>
      <c r="AJ1317" s="1">
        <v>0</v>
      </c>
      <c r="AK1317" s="1">
        <v>0</v>
      </c>
      <c r="AL1317" s="1">
        <v>0</v>
      </c>
      <c r="AM1317" s="1">
        <v>0</v>
      </c>
      <c r="AN1317" s="1">
        <v>0</v>
      </c>
      <c r="AO1317" s="1">
        <v>1547.91</v>
      </c>
      <c r="AP1317" s="8">
        <f t="shared" si="80"/>
        <v>1547.91</v>
      </c>
      <c r="AQ1317" s="9">
        <f t="shared" si="81"/>
        <v>0</v>
      </c>
      <c r="AR1317" s="3">
        <f t="shared" si="82"/>
        <v>127257.49</v>
      </c>
      <c r="AS1317" s="10">
        <f t="shared" si="83"/>
        <v>1547.91</v>
      </c>
    </row>
    <row r="1318" spans="1:45" x14ac:dyDescent="0.25">
      <c r="A1318">
        <v>1</v>
      </c>
      <c r="B1318" s="7">
        <v>43952</v>
      </c>
      <c r="C1318" s="7">
        <v>44348</v>
      </c>
      <c r="D1318">
        <v>200296</v>
      </c>
      <c r="E1318" s="7">
        <v>44256</v>
      </c>
      <c r="F1318" s="13">
        <v>221130.54</v>
      </c>
      <c r="G1318" s="1">
        <v>221130.54</v>
      </c>
      <c r="H1318">
        <v>8.4000000000000005E-2</v>
      </c>
      <c r="I1318" s="1">
        <v>1547.91</v>
      </c>
      <c r="J1318" s="1">
        <v>128805.4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t="s">
        <v>360</v>
      </c>
      <c r="W1318" s="11" t="s">
        <v>139</v>
      </c>
      <c r="X1318">
        <v>16</v>
      </c>
      <c r="Y1318" t="s">
        <v>109</v>
      </c>
      <c r="Z1318" t="s">
        <v>140</v>
      </c>
      <c r="AA1318" s="1">
        <v>0</v>
      </c>
      <c r="AB1318" s="1">
        <v>0</v>
      </c>
      <c r="AC1318" t="s">
        <v>225</v>
      </c>
      <c r="AD1318" s="1">
        <v>0</v>
      </c>
      <c r="AE1318" s="1">
        <v>0</v>
      </c>
      <c r="AF1318" s="1">
        <v>0</v>
      </c>
      <c r="AG1318" s="1">
        <v>221130.54</v>
      </c>
      <c r="AH1318">
        <v>0</v>
      </c>
      <c r="AI1318" s="1">
        <v>0</v>
      </c>
      <c r="AJ1318" s="1">
        <v>0</v>
      </c>
      <c r="AK1318" s="1">
        <v>0</v>
      </c>
      <c r="AL1318" s="1">
        <v>0</v>
      </c>
      <c r="AM1318" s="1">
        <v>0</v>
      </c>
      <c r="AN1318" s="1">
        <v>0</v>
      </c>
      <c r="AO1318" s="1">
        <v>1547.91</v>
      </c>
      <c r="AP1318" s="8">
        <f t="shared" si="80"/>
        <v>1547.91</v>
      </c>
      <c r="AQ1318" s="9">
        <f t="shared" si="81"/>
        <v>0</v>
      </c>
      <c r="AR1318" s="3">
        <f t="shared" si="82"/>
        <v>128805.4</v>
      </c>
      <c r="AS1318" s="10">
        <f t="shared" si="83"/>
        <v>1547.91</v>
      </c>
    </row>
    <row r="1319" spans="1:45" x14ac:dyDescent="0.25">
      <c r="A1319">
        <v>1</v>
      </c>
      <c r="B1319" s="7">
        <v>43952</v>
      </c>
      <c r="C1319" s="7">
        <v>44348</v>
      </c>
      <c r="D1319">
        <v>200296</v>
      </c>
      <c r="E1319" s="7">
        <v>44287</v>
      </c>
      <c r="F1319" s="13">
        <v>221130.54</v>
      </c>
      <c r="G1319" s="1">
        <v>221130.54</v>
      </c>
      <c r="H1319">
        <v>8.4000000000000005E-2</v>
      </c>
      <c r="I1319" s="1">
        <v>1547.91</v>
      </c>
      <c r="J1319" s="1">
        <v>130745.86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392.55</v>
      </c>
      <c r="T1319" s="1">
        <v>0</v>
      </c>
      <c r="U1319" s="1">
        <v>0</v>
      </c>
      <c r="V1319" t="s">
        <v>360</v>
      </c>
      <c r="W1319" s="11" t="s">
        <v>139</v>
      </c>
      <c r="X1319">
        <v>16</v>
      </c>
      <c r="Y1319" t="s">
        <v>109</v>
      </c>
      <c r="Z1319" t="s">
        <v>140</v>
      </c>
      <c r="AA1319" s="1">
        <v>0</v>
      </c>
      <c r="AB1319" s="1">
        <v>0</v>
      </c>
      <c r="AC1319" t="s">
        <v>225</v>
      </c>
      <c r="AD1319" s="1">
        <v>0</v>
      </c>
      <c r="AE1319" s="1">
        <v>0</v>
      </c>
      <c r="AF1319" s="1">
        <v>0</v>
      </c>
      <c r="AG1319" s="1">
        <v>221130.54</v>
      </c>
      <c r="AH1319">
        <v>0</v>
      </c>
      <c r="AI1319" s="1">
        <v>0</v>
      </c>
      <c r="AJ1319" s="1">
        <v>0</v>
      </c>
      <c r="AK1319" s="1">
        <v>0</v>
      </c>
      <c r="AL1319" s="1">
        <v>0</v>
      </c>
      <c r="AM1319" s="1">
        <v>0</v>
      </c>
      <c r="AN1319" s="1">
        <v>0</v>
      </c>
      <c r="AO1319" s="1">
        <v>1547.91</v>
      </c>
      <c r="AP1319" s="8">
        <f t="shared" si="80"/>
        <v>1547.91</v>
      </c>
      <c r="AQ1319" s="9">
        <f t="shared" si="81"/>
        <v>0</v>
      </c>
      <c r="AR1319" s="3">
        <f t="shared" si="82"/>
        <v>130745.86</v>
      </c>
      <c r="AS1319" s="10">
        <f t="shared" si="83"/>
        <v>1547.91</v>
      </c>
    </row>
    <row r="1320" spans="1:45" x14ac:dyDescent="0.25">
      <c r="A1320">
        <v>1</v>
      </c>
      <c r="B1320" s="7">
        <v>43952</v>
      </c>
      <c r="C1320" s="7">
        <v>44348</v>
      </c>
      <c r="D1320">
        <v>200296</v>
      </c>
      <c r="E1320" s="7">
        <v>44317</v>
      </c>
      <c r="F1320" s="13">
        <v>239606.16</v>
      </c>
      <c r="G1320" s="1">
        <v>239606.16</v>
      </c>
      <c r="H1320">
        <v>8.4000000000000005E-2</v>
      </c>
      <c r="I1320" s="1">
        <v>1677.24</v>
      </c>
      <c r="J1320" s="1">
        <v>132423.1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t="s">
        <v>360</v>
      </c>
      <c r="W1320" s="11" t="s">
        <v>139</v>
      </c>
      <c r="X1320">
        <v>16</v>
      </c>
      <c r="Y1320" t="s">
        <v>109</v>
      </c>
      <c r="Z1320" t="s">
        <v>140</v>
      </c>
      <c r="AA1320" s="1">
        <v>0</v>
      </c>
      <c r="AB1320" s="1">
        <v>0</v>
      </c>
      <c r="AC1320" t="s">
        <v>225</v>
      </c>
      <c r="AD1320" s="1">
        <v>0</v>
      </c>
      <c r="AE1320" s="1">
        <v>0</v>
      </c>
      <c r="AF1320" s="1">
        <v>0</v>
      </c>
      <c r="AG1320" s="1">
        <v>239606.16</v>
      </c>
      <c r="AH1320">
        <v>0</v>
      </c>
      <c r="AI1320" s="1">
        <v>0</v>
      </c>
      <c r="AJ1320" s="1">
        <v>0</v>
      </c>
      <c r="AK1320" s="1">
        <v>0</v>
      </c>
      <c r="AL1320" s="1">
        <v>0</v>
      </c>
      <c r="AM1320" s="1">
        <v>0</v>
      </c>
      <c r="AN1320" s="1">
        <v>0</v>
      </c>
      <c r="AO1320" s="1">
        <v>1677.24</v>
      </c>
      <c r="AP1320" s="8">
        <f t="shared" si="80"/>
        <v>1677.24</v>
      </c>
      <c r="AQ1320" s="9">
        <f t="shared" si="81"/>
        <v>0</v>
      </c>
      <c r="AR1320" s="3">
        <f t="shared" si="82"/>
        <v>132423.1</v>
      </c>
      <c r="AS1320" s="10">
        <f t="shared" si="83"/>
        <v>1677.24</v>
      </c>
    </row>
    <row r="1321" spans="1:45" x14ac:dyDescent="0.25">
      <c r="A1321">
        <v>1</v>
      </c>
      <c r="B1321" s="7">
        <v>43952</v>
      </c>
      <c r="C1321" s="7">
        <v>44348</v>
      </c>
      <c r="D1321">
        <v>200296</v>
      </c>
      <c r="E1321" s="7">
        <v>44348</v>
      </c>
      <c r="F1321" s="13">
        <v>289202.51</v>
      </c>
      <c r="G1321" s="1">
        <v>289202.51</v>
      </c>
      <c r="H1321">
        <v>8.4000000000000005E-2</v>
      </c>
      <c r="I1321" s="1">
        <v>2024.42</v>
      </c>
      <c r="J1321" s="1">
        <v>134447.51999999999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t="s">
        <v>360</v>
      </c>
      <c r="W1321" s="11" t="s">
        <v>139</v>
      </c>
      <c r="X1321">
        <v>16</v>
      </c>
      <c r="Y1321" t="s">
        <v>109</v>
      </c>
      <c r="Z1321" t="s">
        <v>140</v>
      </c>
      <c r="AA1321" s="1">
        <v>0</v>
      </c>
      <c r="AB1321" s="1">
        <v>0</v>
      </c>
      <c r="AC1321" t="s">
        <v>225</v>
      </c>
      <c r="AD1321" s="1">
        <v>0</v>
      </c>
      <c r="AE1321" s="1">
        <v>0</v>
      </c>
      <c r="AF1321" s="1">
        <v>0</v>
      </c>
      <c r="AG1321" s="1">
        <v>289202.51</v>
      </c>
      <c r="AH1321">
        <v>0</v>
      </c>
      <c r="AI1321" s="1">
        <v>0</v>
      </c>
      <c r="AJ1321" s="1">
        <v>0</v>
      </c>
      <c r="AK1321" s="1">
        <v>0</v>
      </c>
      <c r="AL1321" s="1">
        <v>0</v>
      </c>
      <c r="AM1321" s="1">
        <v>0</v>
      </c>
      <c r="AN1321" s="1">
        <v>0</v>
      </c>
      <c r="AO1321" s="1">
        <v>2024.42</v>
      </c>
      <c r="AP1321" s="8">
        <f t="shared" si="80"/>
        <v>2024.42</v>
      </c>
      <c r="AQ1321" s="9">
        <f t="shared" si="81"/>
        <v>0</v>
      </c>
      <c r="AR1321" s="3">
        <f t="shared" si="82"/>
        <v>134447.51999999999</v>
      </c>
      <c r="AS1321" s="10">
        <f t="shared" si="83"/>
        <v>2024.42</v>
      </c>
    </row>
    <row r="1322" spans="1:45" x14ac:dyDescent="0.25">
      <c r="A1322">
        <v>1</v>
      </c>
      <c r="B1322" s="7">
        <v>43952</v>
      </c>
      <c r="C1322" s="7">
        <v>44348</v>
      </c>
      <c r="D1322">
        <v>200342</v>
      </c>
      <c r="E1322" s="7">
        <v>44197</v>
      </c>
      <c r="F1322" s="13">
        <v>208085.55</v>
      </c>
      <c r="G1322" s="1">
        <v>208085.55</v>
      </c>
      <c r="H1322">
        <v>8.4000000000000005E-2</v>
      </c>
      <c r="I1322" s="1">
        <v>1456.6</v>
      </c>
      <c r="J1322" s="1">
        <v>1121505.8600000001</v>
      </c>
      <c r="K1322" s="1">
        <v>0</v>
      </c>
      <c r="L1322" s="1">
        <v>15668</v>
      </c>
      <c r="M1322" s="1">
        <v>-1456.6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t="s">
        <v>361</v>
      </c>
      <c r="W1322" s="11" t="s">
        <v>139</v>
      </c>
      <c r="X1322">
        <v>16</v>
      </c>
      <c r="Y1322" t="s">
        <v>109</v>
      </c>
      <c r="Z1322" t="s">
        <v>140</v>
      </c>
      <c r="AA1322" s="1">
        <v>0</v>
      </c>
      <c r="AB1322" s="1">
        <v>0</v>
      </c>
      <c r="AC1322" t="s">
        <v>225</v>
      </c>
      <c r="AD1322" s="1">
        <v>0</v>
      </c>
      <c r="AE1322" s="1">
        <v>15668</v>
      </c>
      <c r="AF1322" s="1">
        <v>0</v>
      </c>
      <c r="AG1322" s="1">
        <v>208085.55</v>
      </c>
      <c r="AH1322">
        <v>0</v>
      </c>
      <c r="AI1322" s="1">
        <v>0</v>
      </c>
      <c r="AJ1322" s="1">
        <v>0</v>
      </c>
      <c r="AK1322" s="1">
        <v>0</v>
      </c>
      <c r="AL1322" s="1">
        <v>0</v>
      </c>
      <c r="AM1322" s="1">
        <v>0</v>
      </c>
      <c r="AN1322" s="1">
        <v>0</v>
      </c>
      <c r="AO1322" s="1">
        <v>0</v>
      </c>
      <c r="AP1322" s="8">
        <f t="shared" si="80"/>
        <v>0</v>
      </c>
      <c r="AQ1322" s="9">
        <f t="shared" si="81"/>
        <v>0</v>
      </c>
      <c r="AR1322" s="3">
        <f t="shared" si="82"/>
        <v>1137173.8600000001</v>
      </c>
      <c r="AS1322" s="10">
        <f t="shared" si="83"/>
        <v>0</v>
      </c>
    </row>
    <row r="1323" spans="1:45" x14ac:dyDescent="0.25">
      <c r="A1323">
        <v>1</v>
      </c>
      <c r="B1323" s="7">
        <v>43952</v>
      </c>
      <c r="C1323" s="7">
        <v>44348</v>
      </c>
      <c r="D1323">
        <v>200342</v>
      </c>
      <c r="E1323" s="7">
        <v>44228</v>
      </c>
      <c r="F1323" s="13">
        <v>208279.87</v>
      </c>
      <c r="G1323" s="1">
        <v>208279.87</v>
      </c>
      <c r="H1323">
        <v>8.4000000000000005E-2</v>
      </c>
      <c r="I1323" s="1">
        <v>1457.96</v>
      </c>
      <c r="J1323" s="1">
        <v>1121505.8600000001</v>
      </c>
      <c r="K1323" s="1">
        <v>0</v>
      </c>
      <c r="L1323" s="1">
        <v>0</v>
      </c>
      <c r="M1323" s="1">
        <v>-1457.96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t="s">
        <v>361</v>
      </c>
      <c r="W1323" s="11" t="s">
        <v>139</v>
      </c>
      <c r="X1323">
        <v>16</v>
      </c>
      <c r="Y1323" t="s">
        <v>109</v>
      </c>
      <c r="Z1323" t="s">
        <v>140</v>
      </c>
      <c r="AA1323" s="1">
        <v>0</v>
      </c>
      <c r="AB1323" s="1">
        <v>0</v>
      </c>
      <c r="AC1323" t="s">
        <v>225</v>
      </c>
      <c r="AD1323" s="1">
        <v>0</v>
      </c>
      <c r="AE1323" s="1">
        <v>15668</v>
      </c>
      <c r="AF1323" s="1">
        <v>0</v>
      </c>
      <c r="AG1323" s="1">
        <v>208279.87</v>
      </c>
      <c r="AH1323">
        <v>0</v>
      </c>
      <c r="AI1323" s="1">
        <v>0</v>
      </c>
      <c r="AJ1323" s="1">
        <v>0</v>
      </c>
      <c r="AK1323" s="1">
        <v>0</v>
      </c>
      <c r="AL1323" s="1">
        <v>0</v>
      </c>
      <c r="AM1323" s="1">
        <v>0</v>
      </c>
      <c r="AN1323" s="1">
        <v>0</v>
      </c>
      <c r="AO1323" s="1">
        <v>0</v>
      </c>
      <c r="AP1323" s="8">
        <f t="shared" si="80"/>
        <v>0</v>
      </c>
      <c r="AQ1323" s="9">
        <f t="shared" si="81"/>
        <v>0</v>
      </c>
      <c r="AR1323" s="3">
        <f t="shared" si="82"/>
        <v>1137173.8600000001</v>
      </c>
      <c r="AS1323" s="10">
        <f t="shared" si="83"/>
        <v>0</v>
      </c>
    </row>
    <row r="1324" spans="1:45" x14ac:dyDescent="0.25">
      <c r="A1324">
        <v>1</v>
      </c>
      <c r="B1324" s="7">
        <v>43952</v>
      </c>
      <c r="C1324" s="7">
        <v>44348</v>
      </c>
      <c r="D1324">
        <v>200342</v>
      </c>
      <c r="E1324" s="7">
        <v>44256</v>
      </c>
      <c r="F1324" s="13">
        <v>208279.87</v>
      </c>
      <c r="G1324" s="1">
        <v>208279.87</v>
      </c>
      <c r="H1324">
        <v>8.4000000000000005E-2</v>
      </c>
      <c r="I1324" s="1">
        <v>1457.96</v>
      </c>
      <c r="J1324" s="1">
        <v>1125878.3799999999</v>
      </c>
      <c r="K1324" s="1">
        <v>4372.5200000000004</v>
      </c>
      <c r="L1324" s="1">
        <v>0</v>
      </c>
      <c r="M1324" s="1">
        <v>-1457.96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t="s">
        <v>361</v>
      </c>
      <c r="W1324" s="11" t="s">
        <v>139</v>
      </c>
      <c r="X1324">
        <v>16</v>
      </c>
      <c r="Y1324" t="s">
        <v>109</v>
      </c>
      <c r="Z1324" t="s">
        <v>140</v>
      </c>
      <c r="AA1324" s="1">
        <v>0</v>
      </c>
      <c r="AB1324" s="1">
        <v>0</v>
      </c>
      <c r="AC1324" t="s">
        <v>225</v>
      </c>
      <c r="AD1324" s="1">
        <v>0</v>
      </c>
      <c r="AE1324" s="1">
        <v>15668</v>
      </c>
      <c r="AF1324" s="1">
        <v>0</v>
      </c>
      <c r="AG1324" s="1">
        <v>208279.87</v>
      </c>
      <c r="AH1324">
        <v>0</v>
      </c>
      <c r="AI1324" s="1">
        <v>0</v>
      </c>
      <c r="AJ1324" s="1">
        <v>0</v>
      </c>
      <c r="AK1324" s="1">
        <v>0</v>
      </c>
      <c r="AL1324" s="1">
        <v>0</v>
      </c>
      <c r="AM1324" s="1">
        <v>0</v>
      </c>
      <c r="AN1324" s="1">
        <v>0</v>
      </c>
      <c r="AO1324" s="1">
        <v>4372.5200000000004</v>
      </c>
      <c r="AP1324" s="8">
        <f t="shared" si="80"/>
        <v>4372.5200000000004</v>
      </c>
      <c r="AQ1324" s="9">
        <f t="shared" si="81"/>
        <v>0</v>
      </c>
      <c r="AR1324" s="3">
        <f t="shared" si="82"/>
        <v>1141546.3799999999</v>
      </c>
      <c r="AS1324" s="10">
        <f t="shared" si="83"/>
        <v>4372.5200000000004</v>
      </c>
    </row>
    <row r="1325" spans="1:45" x14ac:dyDescent="0.25">
      <c r="A1325">
        <v>1</v>
      </c>
      <c r="B1325" s="7">
        <v>43952</v>
      </c>
      <c r="C1325" s="7">
        <v>44348</v>
      </c>
      <c r="D1325">
        <v>200342</v>
      </c>
      <c r="E1325" s="7">
        <v>44287</v>
      </c>
      <c r="F1325" s="13">
        <v>208840.86</v>
      </c>
      <c r="G1325" s="1">
        <v>208840.86</v>
      </c>
      <c r="H1325">
        <v>8.4000000000000005E-2</v>
      </c>
      <c r="I1325" s="1">
        <v>1461.89</v>
      </c>
      <c r="J1325" s="1">
        <v>1560566.64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433226.37</v>
      </c>
      <c r="T1325" s="1">
        <v>0</v>
      </c>
      <c r="U1325" s="1">
        <v>0</v>
      </c>
      <c r="V1325" t="s">
        <v>361</v>
      </c>
      <c r="W1325" s="11" t="s">
        <v>139</v>
      </c>
      <c r="X1325">
        <v>16</v>
      </c>
      <c r="Y1325" t="s">
        <v>109</v>
      </c>
      <c r="Z1325" t="s">
        <v>140</v>
      </c>
      <c r="AA1325" s="1">
        <v>0</v>
      </c>
      <c r="AB1325" s="1">
        <v>0</v>
      </c>
      <c r="AC1325" t="s">
        <v>225</v>
      </c>
      <c r="AD1325" s="1">
        <v>0</v>
      </c>
      <c r="AE1325" s="1">
        <v>15668</v>
      </c>
      <c r="AF1325" s="1">
        <v>0</v>
      </c>
      <c r="AG1325" s="1">
        <v>208840.86</v>
      </c>
      <c r="AH1325">
        <v>0</v>
      </c>
      <c r="AI1325" s="1">
        <v>0</v>
      </c>
      <c r="AJ1325" s="1">
        <v>0</v>
      </c>
      <c r="AK1325" s="1">
        <v>0</v>
      </c>
      <c r="AL1325" s="1">
        <v>0</v>
      </c>
      <c r="AM1325" s="1">
        <v>0</v>
      </c>
      <c r="AN1325" s="1">
        <v>0</v>
      </c>
      <c r="AO1325" s="1">
        <v>1461.89</v>
      </c>
      <c r="AP1325" s="8">
        <f t="shared" si="80"/>
        <v>1461.89</v>
      </c>
      <c r="AQ1325" s="9">
        <f t="shared" si="81"/>
        <v>0</v>
      </c>
      <c r="AR1325" s="3">
        <f t="shared" si="82"/>
        <v>1576234.64</v>
      </c>
      <c r="AS1325" s="10">
        <f t="shared" si="83"/>
        <v>1461.89</v>
      </c>
    </row>
    <row r="1326" spans="1:45" x14ac:dyDescent="0.25">
      <c r="A1326">
        <v>1</v>
      </c>
      <c r="B1326" s="7">
        <v>43952</v>
      </c>
      <c r="C1326" s="7">
        <v>44348</v>
      </c>
      <c r="D1326">
        <v>200342</v>
      </c>
      <c r="E1326" s="7">
        <v>44317</v>
      </c>
      <c r="F1326" s="13">
        <v>2582314.35</v>
      </c>
      <c r="G1326" s="1">
        <v>2582314.35</v>
      </c>
      <c r="H1326">
        <v>8.4000000000000005E-2</v>
      </c>
      <c r="I1326" s="1">
        <v>18076.2</v>
      </c>
      <c r="J1326" s="1">
        <v>1578642.84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t="s">
        <v>361</v>
      </c>
      <c r="W1326" s="11" t="s">
        <v>139</v>
      </c>
      <c r="X1326">
        <v>16</v>
      </c>
      <c r="Y1326" t="s">
        <v>109</v>
      </c>
      <c r="Z1326" t="s">
        <v>140</v>
      </c>
      <c r="AA1326" s="1">
        <v>0</v>
      </c>
      <c r="AB1326" s="1">
        <v>0</v>
      </c>
      <c r="AC1326" t="s">
        <v>225</v>
      </c>
      <c r="AD1326" s="1">
        <v>0</v>
      </c>
      <c r="AE1326" s="1">
        <v>15668</v>
      </c>
      <c r="AF1326" s="1">
        <v>0</v>
      </c>
      <c r="AG1326" s="1">
        <v>2582314.35</v>
      </c>
      <c r="AH1326">
        <v>0</v>
      </c>
      <c r="AI1326" s="1">
        <v>0</v>
      </c>
      <c r="AJ1326" s="1">
        <v>0</v>
      </c>
      <c r="AK1326" s="1">
        <v>0</v>
      </c>
      <c r="AL1326" s="1">
        <v>0</v>
      </c>
      <c r="AM1326" s="1">
        <v>0</v>
      </c>
      <c r="AN1326" s="1">
        <v>0</v>
      </c>
      <c r="AO1326" s="1">
        <v>18076.2</v>
      </c>
      <c r="AP1326" s="8">
        <f t="shared" si="80"/>
        <v>18076.2</v>
      </c>
      <c r="AQ1326" s="9">
        <f t="shared" si="81"/>
        <v>0</v>
      </c>
      <c r="AR1326" s="3">
        <f t="shared" si="82"/>
        <v>1594310.84</v>
      </c>
      <c r="AS1326" s="10">
        <f t="shared" si="83"/>
        <v>18076.2</v>
      </c>
    </row>
    <row r="1327" spans="1:45" x14ac:dyDescent="0.25">
      <c r="A1327">
        <v>1</v>
      </c>
      <c r="B1327" s="7">
        <v>43952</v>
      </c>
      <c r="C1327" s="7">
        <v>44348</v>
      </c>
      <c r="D1327">
        <v>200342</v>
      </c>
      <c r="E1327" s="7">
        <v>44348</v>
      </c>
      <c r="F1327" s="13">
        <v>2582314.35</v>
      </c>
      <c r="G1327" s="1">
        <v>2582314.35</v>
      </c>
      <c r="H1327">
        <v>8.4000000000000005E-2</v>
      </c>
      <c r="I1327" s="1">
        <v>18076.2</v>
      </c>
      <c r="J1327" s="1">
        <v>1556920.14</v>
      </c>
      <c r="K1327" s="1">
        <v>0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t="s">
        <v>361</v>
      </c>
      <c r="W1327" s="11" t="s">
        <v>139</v>
      </c>
      <c r="X1327">
        <v>16</v>
      </c>
      <c r="Y1327" t="s">
        <v>109</v>
      </c>
      <c r="Z1327" t="s">
        <v>140</v>
      </c>
      <c r="AA1327" s="1">
        <v>0</v>
      </c>
      <c r="AB1327" s="1">
        <v>-39798.9</v>
      </c>
      <c r="AC1327" t="s">
        <v>225</v>
      </c>
      <c r="AD1327" s="1">
        <v>0</v>
      </c>
      <c r="AE1327" s="1">
        <v>15668</v>
      </c>
      <c r="AF1327" s="1">
        <v>0</v>
      </c>
      <c r="AG1327" s="1">
        <v>2582314.35</v>
      </c>
      <c r="AH1327">
        <v>0</v>
      </c>
      <c r="AI1327" s="1">
        <v>0</v>
      </c>
      <c r="AJ1327" s="1">
        <v>0</v>
      </c>
      <c r="AK1327" s="1">
        <v>0</v>
      </c>
      <c r="AL1327" s="1">
        <v>0</v>
      </c>
      <c r="AM1327" s="1">
        <v>0</v>
      </c>
      <c r="AN1327" s="1">
        <v>0</v>
      </c>
      <c r="AO1327" s="1">
        <v>18076.2</v>
      </c>
      <c r="AP1327" s="8">
        <f t="shared" si="80"/>
        <v>18076.2</v>
      </c>
      <c r="AQ1327" s="9">
        <f t="shared" si="81"/>
        <v>0</v>
      </c>
      <c r="AR1327" s="3">
        <f t="shared" si="82"/>
        <v>1572588.14</v>
      </c>
      <c r="AS1327" s="10">
        <f t="shared" si="83"/>
        <v>18076.2</v>
      </c>
    </row>
    <row r="1328" spans="1:45" x14ac:dyDescent="0.25">
      <c r="A1328">
        <v>1</v>
      </c>
      <c r="B1328" s="7">
        <v>43952</v>
      </c>
      <c r="C1328" s="7">
        <v>44348</v>
      </c>
      <c r="D1328">
        <v>179</v>
      </c>
      <c r="E1328" s="7">
        <v>44197</v>
      </c>
      <c r="F1328" s="13">
        <v>0</v>
      </c>
      <c r="G1328" s="1">
        <v>0</v>
      </c>
      <c r="H1328">
        <v>0</v>
      </c>
      <c r="I1328" s="1">
        <v>0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t="s">
        <v>362</v>
      </c>
      <c r="W1328" s="11" t="s">
        <v>213</v>
      </c>
      <c r="X1328">
        <v>16</v>
      </c>
      <c r="Y1328" t="s">
        <v>109</v>
      </c>
      <c r="Z1328" t="s">
        <v>214</v>
      </c>
      <c r="AA1328" s="1">
        <v>0</v>
      </c>
      <c r="AB1328" s="1">
        <v>0</v>
      </c>
      <c r="AC1328" t="s">
        <v>225</v>
      </c>
      <c r="AD1328" s="1">
        <v>0</v>
      </c>
      <c r="AE1328" s="1">
        <v>0</v>
      </c>
      <c r="AF1328" s="1">
        <v>0</v>
      </c>
      <c r="AG1328" s="1">
        <v>0</v>
      </c>
      <c r="AH1328">
        <v>0</v>
      </c>
      <c r="AI1328" s="1">
        <v>0</v>
      </c>
      <c r="AJ1328" s="1">
        <v>0</v>
      </c>
      <c r="AK1328" s="1">
        <v>0</v>
      </c>
      <c r="AL1328" s="1">
        <v>0</v>
      </c>
      <c r="AM1328" s="1">
        <v>0</v>
      </c>
      <c r="AN1328" s="1">
        <v>0</v>
      </c>
      <c r="AO1328" s="1">
        <v>0</v>
      </c>
      <c r="AP1328" s="8">
        <f t="shared" si="80"/>
        <v>0</v>
      </c>
      <c r="AQ1328" s="9">
        <f t="shared" si="81"/>
        <v>0</v>
      </c>
      <c r="AR1328" s="3">
        <f t="shared" si="82"/>
        <v>0</v>
      </c>
      <c r="AS1328" s="10">
        <f t="shared" si="83"/>
        <v>0</v>
      </c>
    </row>
    <row r="1329" spans="1:45" x14ac:dyDescent="0.25">
      <c r="A1329">
        <v>1</v>
      </c>
      <c r="B1329" s="7">
        <v>43952</v>
      </c>
      <c r="C1329" s="7">
        <v>44348</v>
      </c>
      <c r="D1329">
        <v>179</v>
      </c>
      <c r="E1329" s="7">
        <v>44228</v>
      </c>
      <c r="F1329" s="13">
        <v>0</v>
      </c>
      <c r="G1329" s="1">
        <v>0</v>
      </c>
      <c r="H1329">
        <v>0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t="s">
        <v>362</v>
      </c>
      <c r="W1329" s="11" t="s">
        <v>213</v>
      </c>
      <c r="X1329">
        <v>16</v>
      </c>
      <c r="Y1329" t="s">
        <v>109</v>
      </c>
      <c r="Z1329" t="s">
        <v>214</v>
      </c>
      <c r="AA1329" s="1">
        <v>0</v>
      </c>
      <c r="AB1329" s="1">
        <v>0</v>
      </c>
      <c r="AC1329" t="s">
        <v>225</v>
      </c>
      <c r="AD1329" s="1">
        <v>0</v>
      </c>
      <c r="AE1329" s="1">
        <v>0</v>
      </c>
      <c r="AF1329" s="1">
        <v>0</v>
      </c>
      <c r="AG1329" s="1">
        <v>0</v>
      </c>
      <c r="AH1329">
        <v>0</v>
      </c>
      <c r="AI1329" s="1">
        <v>0</v>
      </c>
      <c r="AJ1329" s="1">
        <v>0</v>
      </c>
      <c r="AK1329" s="1">
        <v>0</v>
      </c>
      <c r="AL1329" s="1">
        <v>0</v>
      </c>
      <c r="AM1329" s="1">
        <v>0</v>
      </c>
      <c r="AN1329" s="1">
        <v>0</v>
      </c>
      <c r="AO1329" s="1">
        <v>0</v>
      </c>
      <c r="AP1329" s="8">
        <f t="shared" si="80"/>
        <v>0</v>
      </c>
      <c r="AQ1329" s="9">
        <f t="shared" si="81"/>
        <v>0</v>
      </c>
      <c r="AR1329" s="3">
        <f t="shared" si="82"/>
        <v>0</v>
      </c>
      <c r="AS1329" s="10">
        <f t="shared" si="83"/>
        <v>0</v>
      </c>
    </row>
    <row r="1330" spans="1:45" x14ac:dyDescent="0.25">
      <c r="A1330">
        <v>1</v>
      </c>
      <c r="B1330" s="7">
        <v>43952</v>
      </c>
      <c r="C1330" s="7">
        <v>44348</v>
      </c>
      <c r="D1330">
        <v>179</v>
      </c>
      <c r="E1330" s="7">
        <v>44256</v>
      </c>
      <c r="F1330" s="13">
        <v>0</v>
      </c>
      <c r="G1330" s="1">
        <v>0</v>
      </c>
      <c r="H1330">
        <v>0</v>
      </c>
      <c r="I1330" s="1"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t="s">
        <v>362</v>
      </c>
      <c r="W1330" s="11" t="s">
        <v>213</v>
      </c>
      <c r="X1330">
        <v>16</v>
      </c>
      <c r="Y1330" t="s">
        <v>109</v>
      </c>
      <c r="Z1330" t="s">
        <v>214</v>
      </c>
      <c r="AA1330" s="1">
        <v>0</v>
      </c>
      <c r="AB1330" s="1">
        <v>0</v>
      </c>
      <c r="AC1330" t="s">
        <v>225</v>
      </c>
      <c r="AD1330" s="1">
        <v>0</v>
      </c>
      <c r="AE1330" s="1">
        <v>0</v>
      </c>
      <c r="AF1330" s="1">
        <v>0</v>
      </c>
      <c r="AG1330" s="1">
        <v>0</v>
      </c>
      <c r="AH1330">
        <v>0</v>
      </c>
      <c r="AI1330" s="1">
        <v>0</v>
      </c>
      <c r="AJ1330" s="1">
        <v>0</v>
      </c>
      <c r="AK1330" s="1">
        <v>0</v>
      </c>
      <c r="AL1330" s="1">
        <v>0</v>
      </c>
      <c r="AM1330" s="1">
        <v>0</v>
      </c>
      <c r="AN1330" s="1">
        <v>0</v>
      </c>
      <c r="AO1330" s="1">
        <v>0</v>
      </c>
      <c r="AP1330" s="8">
        <f t="shared" si="80"/>
        <v>0</v>
      </c>
      <c r="AQ1330" s="9">
        <f t="shared" si="81"/>
        <v>0</v>
      </c>
      <c r="AR1330" s="3">
        <f t="shared" si="82"/>
        <v>0</v>
      </c>
      <c r="AS1330" s="10">
        <f t="shared" si="83"/>
        <v>0</v>
      </c>
    </row>
    <row r="1331" spans="1:45" x14ac:dyDescent="0.25">
      <c r="A1331">
        <v>1</v>
      </c>
      <c r="B1331" s="7">
        <v>43952</v>
      </c>
      <c r="C1331" s="7">
        <v>44348</v>
      </c>
      <c r="D1331">
        <v>179</v>
      </c>
      <c r="E1331" s="7">
        <v>44287</v>
      </c>
      <c r="F1331" s="13">
        <v>0</v>
      </c>
      <c r="G1331" s="1">
        <v>0</v>
      </c>
      <c r="H1331">
        <v>0</v>
      </c>
      <c r="I1331" s="1"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t="s">
        <v>362</v>
      </c>
      <c r="W1331" s="11" t="s">
        <v>213</v>
      </c>
      <c r="X1331">
        <v>16</v>
      </c>
      <c r="Y1331" t="s">
        <v>109</v>
      </c>
      <c r="Z1331" t="s">
        <v>214</v>
      </c>
      <c r="AA1331" s="1">
        <v>0</v>
      </c>
      <c r="AB1331" s="1">
        <v>0</v>
      </c>
      <c r="AC1331" t="s">
        <v>225</v>
      </c>
      <c r="AD1331" s="1">
        <v>0</v>
      </c>
      <c r="AE1331" s="1">
        <v>0</v>
      </c>
      <c r="AF1331" s="1">
        <v>0</v>
      </c>
      <c r="AG1331" s="1">
        <v>0</v>
      </c>
      <c r="AH1331">
        <v>0</v>
      </c>
      <c r="AI1331" s="1">
        <v>0</v>
      </c>
      <c r="AJ1331" s="1">
        <v>0</v>
      </c>
      <c r="AK1331" s="1">
        <v>0</v>
      </c>
      <c r="AL1331" s="1">
        <v>0</v>
      </c>
      <c r="AM1331" s="1">
        <v>0</v>
      </c>
      <c r="AN1331" s="1">
        <v>0</v>
      </c>
      <c r="AO1331" s="1">
        <v>0</v>
      </c>
      <c r="AP1331" s="8">
        <f t="shared" si="80"/>
        <v>0</v>
      </c>
      <c r="AQ1331" s="9">
        <f t="shared" si="81"/>
        <v>0</v>
      </c>
      <c r="AR1331" s="3">
        <f t="shared" si="82"/>
        <v>0</v>
      </c>
      <c r="AS1331" s="10">
        <f t="shared" si="83"/>
        <v>0</v>
      </c>
    </row>
    <row r="1332" spans="1:45" x14ac:dyDescent="0.25">
      <c r="A1332">
        <v>1</v>
      </c>
      <c r="B1332" s="7">
        <v>43952</v>
      </c>
      <c r="C1332" s="7">
        <v>44348</v>
      </c>
      <c r="D1332">
        <v>179</v>
      </c>
      <c r="E1332" s="7">
        <v>44317</v>
      </c>
      <c r="F1332" s="13">
        <v>0</v>
      </c>
      <c r="G1332" s="1">
        <v>0</v>
      </c>
      <c r="H1332">
        <v>0</v>
      </c>
      <c r="I1332" s="1">
        <v>0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t="s">
        <v>362</v>
      </c>
      <c r="W1332" s="11" t="s">
        <v>213</v>
      </c>
      <c r="X1332">
        <v>16</v>
      </c>
      <c r="Y1332" t="s">
        <v>109</v>
      </c>
      <c r="Z1332" t="s">
        <v>214</v>
      </c>
      <c r="AA1332" s="1">
        <v>0</v>
      </c>
      <c r="AB1332" s="1">
        <v>0</v>
      </c>
      <c r="AC1332" t="s">
        <v>225</v>
      </c>
      <c r="AD1332" s="1">
        <v>0</v>
      </c>
      <c r="AE1332" s="1">
        <v>0</v>
      </c>
      <c r="AF1332" s="1">
        <v>0</v>
      </c>
      <c r="AG1332" s="1">
        <v>0</v>
      </c>
      <c r="AH1332">
        <v>0</v>
      </c>
      <c r="AI1332" s="1">
        <v>0</v>
      </c>
      <c r="AJ1332" s="1">
        <v>0</v>
      </c>
      <c r="AK1332" s="1">
        <v>0</v>
      </c>
      <c r="AL1332" s="1">
        <v>0</v>
      </c>
      <c r="AM1332" s="1">
        <v>0</v>
      </c>
      <c r="AN1332" s="1">
        <v>0</v>
      </c>
      <c r="AO1332" s="1">
        <v>0</v>
      </c>
      <c r="AP1332" s="8">
        <f t="shared" si="80"/>
        <v>0</v>
      </c>
      <c r="AQ1332" s="9">
        <f t="shared" si="81"/>
        <v>0</v>
      </c>
      <c r="AR1332" s="3">
        <f t="shared" si="82"/>
        <v>0</v>
      </c>
      <c r="AS1332" s="10">
        <f t="shared" si="83"/>
        <v>0</v>
      </c>
    </row>
    <row r="1333" spans="1:45" x14ac:dyDescent="0.25">
      <c r="A1333">
        <v>1</v>
      </c>
      <c r="B1333" s="7">
        <v>43952</v>
      </c>
      <c r="C1333" s="7">
        <v>44348</v>
      </c>
      <c r="D1333">
        <v>179</v>
      </c>
      <c r="E1333" s="7">
        <v>44348</v>
      </c>
      <c r="F1333" s="13">
        <v>0</v>
      </c>
      <c r="G1333" s="1">
        <v>0</v>
      </c>
      <c r="H1333">
        <v>0</v>
      </c>
      <c r="I1333" s="1">
        <v>0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t="s">
        <v>362</v>
      </c>
      <c r="W1333" s="11" t="s">
        <v>213</v>
      </c>
      <c r="X1333">
        <v>16</v>
      </c>
      <c r="Y1333" t="s">
        <v>109</v>
      </c>
      <c r="Z1333" t="s">
        <v>214</v>
      </c>
      <c r="AA1333" s="1">
        <v>0</v>
      </c>
      <c r="AB1333" s="1">
        <v>0</v>
      </c>
      <c r="AC1333" t="s">
        <v>225</v>
      </c>
      <c r="AD1333" s="1">
        <v>0</v>
      </c>
      <c r="AE1333" s="1">
        <v>0</v>
      </c>
      <c r="AF1333" s="1">
        <v>0</v>
      </c>
      <c r="AG1333" s="1">
        <v>0</v>
      </c>
      <c r="AH1333">
        <v>0</v>
      </c>
      <c r="AI1333" s="1">
        <v>0</v>
      </c>
      <c r="AJ1333" s="1">
        <v>0</v>
      </c>
      <c r="AK1333" s="1">
        <v>0</v>
      </c>
      <c r="AL1333" s="1">
        <v>0</v>
      </c>
      <c r="AM1333" s="1">
        <v>0</v>
      </c>
      <c r="AN1333" s="1">
        <v>0</v>
      </c>
      <c r="AO1333" s="1">
        <v>0</v>
      </c>
      <c r="AP1333" s="8">
        <f t="shared" si="80"/>
        <v>0</v>
      </c>
      <c r="AQ1333" s="9">
        <f t="shared" si="81"/>
        <v>0</v>
      </c>
      <c r="AR1333" s="3">
        <f t="shared" si="82"/>
        <v>0</v>
      </c>
      <c r="AS1333" s="10">
        <f t="shared" si="83"/>
        <v>0</v>
      </c>
    </row>
    <row r="1334" spans="1:45" x14ac:dyDescent="0.25">
      <c r="A1334">
        <v>1</v>
      </c>
      <c r="B1334" s="7">
        <v>43952</v>
      </c>
      <c r="C1334" s="7">
        <v>44348</v>
      </c>
      <c r="D1334">
        <v>200251</v>
      </c>
      <c r="E1334" s="7">
        <v>44197</v>
      </c>
      <c r="F1334" s="13">
        <v>0</v>
      </c>
      <c r="G1334" s="1">
        <v>0</v>
      </c>
      <c r="H1334">
        <v>0</v>
      </c>
      <c r="I1334" s="1">
        <v>0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t="s">
        <v>363</v>
      </c>
      <c r="W1334" s="11" t="s">
        <v>213</v>
      </c>
      <c r="X1334">
        <v>16</v>
      </c>
      <c r="Y1334" t="s">
        <v>109</v>
      </c>
      <c r="Z1334" t="s">
        <v>214</v>
      </c>
      <c r="AA1334" s="1">
        <v>0</v>
      </c>
      <c r="AB1334" s="1">
        <v>0</v>
      </c>
      <c r="AC1334" t="s">
        <v>225</v>
      </c>
      <c r="AD1334" s="1">
        <v>0</v>
      </c>
      <c r="AE1334" s="1">
        <v>0</v>
      </c>
      <c r="AF1334" s="1">
        <v>0</v>
      </c>
      <c r="AG1334" s="1">
        <v>0</v>
      </c>
      <c r="AH1334">
        <v>0</v>
      </c>
      <c r="AI1334" s="1">
        <v>0</v>
      </c>
      <c r="AJ1334" s="1">
        <v>0</v>
      </c>
      <c r="AK1334" s="1">
        <v>0</v>
      </c>
      <c r="AL1334" s="1">
        <v>0</v>
      </c>
      <c r="AM1334" s="1">
        <v>0</v>
      </c>
      <c r="AN1334" s="1">
        <v>0</v>
      </c>
      <c r="AO1334" s="1">
        <v>0</v>
      </c>
      <c r="AP1334" s="8">
        <f t="shared" si="80"/>
        <v>0</v>
      </c>
      <c r="AQ1334" s="9">
        <f t="shared" si="81"/>
        <v>0</v>
      </c>
      <c r="AR1334" s="3">
        <f t="shared" si="82"/>
        <v>0</v>
      </c>
      <c r="AS1334" s="10">
        <f t="shared" si="83"/>
        <v>0</v>
      </c>
    </row>
    <row r="1335" spans="1:45" x14ac:dyDescent="0.25">
      <c r="A1335">
        <v>1</v>
      </c>
      <c r="B1335" s="7">
        <v>43952</v>
      </c>
      <c r="C1335" s="7">
        <v>44348</v>
      </c>
      <c r="D1335">
        <v>200251</v>
      </c>
      <c r="E1335" s="7">
        <v>44228</v>
      </c>
      <c r="F1335" s="13">
        <v>0</v>
      </c>
      <c r="G1335" s="1">
        <v>0</v>
      </c>
      <c r="H1335">
        <v>0</v>
      </c>
      <c r="I1335" s="1">
        <v>0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t="s">
        <v>363</v>
      </c>
      <c r="W1335" s="11" t="s">
        <v>213</v>
      </c>
      <c r="X1335">
        <v>16</v>
      </c>
      <c r="Y1335" t="s">
        <v>109</v>
      </c>
      <c r="Z1335" t="s">
        <v>214</v>
      </c>
      <c r="AA1335" s="1">
        <v>0</v>
      </c>
      <c r="AB1335" s="1">
        <v>0</v>
      </c>
      <c r="AC1335" t="s">
        <v>225</v>
      </c>
      <c r="AD1335" s="1">
        <v>0</v>
      </c>
      <c r="AE1335" s="1">
        <v>0</v>
      </c>
      <c r="AF1335" s="1">
        <v>0</v>
      </c>
      <c r="AG1335" s="1">
        <v>0</v>
      </c>
      <c r="AH1335">
        <v>0</v>
      </c>
      <c r="AI1335" s="1">
        <v>0</v>
      </c>
      <c r="AJ1335" s="1">
        <v>0</v>
      </c>
      <c r="AK1335" s="1">
        <v>0</v>
      </c>
      <c r="AL1335" s="1">
        <v>0</v>
      </c>
      <c r="AM1335" s="1">
        <v>0</v>
      </c>
      <c r="AN1335" s="1">
        <v>0</v>
      </c>
      <c r="AO1335" s="1">
        <v>0</v>
      </c>
      <c r="AP1335" s="8">
        <f t="shared" si="80"/>
        <v>0</v>
      </c>
      <c r="AQ1335" s="9">
        <f t="shared" si="81"/>
        <v>0</v>
      </c>
      <c r="AR1335" s="3">
        <f t="shared" si="82"/>
        <v>0</v>
      </c>
      <c r="AS1335" s="10">
        <f t="shared" si="83"/>
        <v>0</v>
      </c>
    </row>
    <row r="1336" spans="1:45" x14ac:dyDescent="0.25">
      <c r="A1336">
        <v>1</v>
      </c>
      <c r="B1336" s="7">
        <v>43952</v>
      </c>
      <c r="C1336" s="7">
        <v>44348</v>
      </c>
      <c r="D1336">
        <v>200251</v>
      </c>
      <c r="E1336" s="7">
        <v>44256</v>
      </c>
      <c r="F1336" s="13">
        <v>0</v>
      </c>
      <c r="G1336" s="1">
        <v>0</v>
      </c>
      <c r="H1336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t="s">
        <v>363</v>
      </c>
      <c r="W1336" s="11" t="s">
        <v>213</v>
      </c>
      <c r="X1336">
        <v>16</v>
      </c>
      <c r="Y1336" t="s">
        <v>109</v>
      </c>
      <c r="Z1336" t="s">
        <v>214</v>
      </c>
      <c r="AA1336" s="1">
        <v>0</v>
      </c>
      <c r="AB1336" s="1">
        <v>0</v>
      </c>
      <c r="AC1336" t="s">
        <v>225</v>
      </c>
      <c r="AD1336" s="1">
        <v>0</v>
      </c>
      <c r="AE1336" s="1">
        <v>0</v>
      </c>
      <c r="AF1336" s="1">
        <v>0</v>
      </c>
      <c r="AG1336" s="1">
        <v>0</v>
      </c>
      <c r="AH1336">
        <v>0</v>
      </c>
      <c r="AI1336" s="1">
        <v>0</v>
      </c>
      <c r="AJ1336" s="1">
        <v>0</v>
      </c>
      <c r="AK1336" s="1">
        <v>0</v>
      </c>
      <c r="AL1336" s="1">
        <v>0</v>
      </c>
      <c r="AM1336" s="1">
        <v>0</v>
      </c>
      <c r="AN1336" s="1">
        <v>0</v>
      </c>
      <c r="AO1336" s="1">
        <v>0</v>
      </c>
      <c r="AP1336" s="8">
        <f t="shared" si="80"/>
        <v>0</v>
      </c>
      <c r="AQ1336" s="9">
        <f t="shared" si="81"/>
        <v>0</v>
      </c>
      <c r="AR1336" s="3">
        <f t="shared" si="82"/>
        <v>0</v>
      </c>
      <c r="AS1336" s="10">
        <f t="shared" si="83"/>
        <v>0</v>
      </c>
    </row>
    <row r="1337" spans="1:45" x14ac:dyDescent="0.25">
      <c r="A1337">
        <v>1</v>
      </c>
      <c r="B1337" s="7">
        <v>43952</v>
      </c>
      <c r="C1337" s="7">
        <v>44348</v>
      </c>
      <c r="D1337">
        <v>200251</v>
      </c>
      <c r="E1337" s="7">
        <v>44287</v>
      </c>
      <c r="F1337" s="13">
        <v>0</v>
      </c>
      <c r="G1337" s="1">
        <v>0</v>
      </c>
      <c r="H1337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t="s">
        <v>363</v>
      </c>
      <c r="W1337" s="11" t="s">
        <v>213</v>
      </c>
      <c r="X1337">
        <v>16</v>
      </c>
      <c r="Y1337" t="s">
        <v>109</v>
      </c>
      <c r="Z1337" t="s">
        <v>214</v>
      </c>
      <c r="AA1337" s="1">
        <v>0</v>
      </c>
      <c r="AB1337" s="1">
        <v>0</v>
      </c>
      <c r="AC1337" t="s">
        <v>225</v>
      </c>
      <c r="AD1337" s="1">
        <v>0</v>
      </c>
      <c r="AE1337" s="1">
        <v>0</v>
      </c>
      <c r="AF1337" s="1">
        <v>0</v>
      </c>
      <c r="AG1337" s="1">
        <v>0</v>
      </c>
      <c r="AH1337">
        <v>0</v>
      </c>
      <c r="AI1337" s="1">
        <v>0</v>
      </c>
      <c r="AJ1337" s="1">
        <v>0</v>
      </c>
      <c r="AK1337" s="1">
        <v>0</v>
      </c>
      <c r="AL1337" s="1">
        <v>0</v>
      </c>
      <c r="AM1337" s="1">
        <v>0</v>
      </c>
      <c r="AN1337" s="1">
        <v>0</v>
      </c>
      <c r="AO1337" s="1">
        <v>0</v>
      </c>
      <c r="AP1337" s="8">
        <f t="shared" si="80"/>
        <v>0</v>
      </c>
      <c r="AQ1337" s="9">
        <f t="shared" si="81"/>
        <v>0</v>
      </c>
      <c r="AR1337" s="3">
        <f t="shared" si="82"/>
        <v>0</v>
      </c>
      <c r="AS1337" s="10">
        <f t="shared" si="83"/>
        <v>0</v>
      </c>
    </row>
    <row r="1338" spans="1:45" x14ac:dyDescent="0.25">
      <c r="A1338">
        <v>1</v>
      </c>
      <c r="B1338" s="7">
        <v>43952</v>
      </c>
      <c r="C1338" s="7">
        <v>44348</v>
      </c>
      <c r="D1338">
        <v>200251</v>
      </c>
      <c r="E1338" s="7">
        <v>44317</v>
      </c>
      <c r="F1338" s="13">
        <v>0</v>
      </c>
      <c r="G1338" s="1">
        <v>0</v>
      </c>
      <c r="H1338">
        <v>0</v>
      </c>
      <c r="I1338" s="1">
        <v>0</v>
      </c>
      <c r="J1338" s="1">
        <v>0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t="s">
        <v>363</v>
      </c>
      <c r="W1338" s="11" t="s">
        <v>213</v>
      </c>
      <c r="X1338">
        <v>16</v>
      </c>
      <c r="Y1338" t="s">
        <v>109</v>
      </c>
      <c r="Z1338" t="s">
        <v>214</v>
      </c>
      <c r="AA1338" s="1">
        <v>0</v>
      </c>
      <c r="AB1338" s="1">
        <v>0</v>
      </c>
      <c r="AC1338" t="s">
        <v>225</v>
      </c>
      <c r="AD1338" s="1">
        <v>0</v>
      </c>
      <c r="AE1338" s="1">
        <v>0</v>
      </c>
      <c r="AF1338" s="1">
        <v>0</v>
      </c>
      <c r="AG1338" s="1">
        <v>0</v>
      </c>
      <c r="AH1338">
        <v>0</v>
      </c>
      <c r="AI1338" s="1">
        <v>0</v>
      </c>
      <c r="AJ1338" s="1">
        <v>0</v>
      </c>
      <c r="AK1338" s="1">
        <v>0</v>
      </c>
      <c r="AL1338" s="1">
        <v>0</v>
      </c>
      <c r="AM1338" s="1">
        <v>0</v>
      </c>
      <c r="AN1338" s="1">
        <v>0</v>
      </c>
      <c r="AO1338" s="1">
        <v>0</v>
      </c>
      <c r="AP1338" s="8">
        <f t="shared" si="80"/>
        <v>0</v>
      </c>
      <c r="AQ1338" s="9">
        <f t="shared" si="81"/>
        <v>0</v>
      </c>
      <c r="AR1338" s="3">
        <f t="shared" si="82"/>
        <v>0</v>
      </c>
      <c r="AS1338" s="10">
        <f t="shared" si="83"/>
        <v>0</v>
      </c>
    </row>
    <row r="1339" spans="1:45" x14ac:dyDescent="0.25">
      <c r="A1339">
        <v>1</v>
      </c>
      <c r="B1339" s="7">
        <v>43952</v>
      </c>
      <c r="C1339" s="7">
        <v>44348</v>
      </c>
      <c r="D1339">
        <v>200251</v>
      </c>
      <c r="E1339" s="7">
        <v>44348</v>
      </c>
      <c r="F1339" s="13">
        <v>0</v>
      </c>
      <c r="G1339" s="1">
        <v>0</v>
      </c>
      <c r="H1339">
        <v>0</v>
      </c>
      <c r="I1339" s="1">
        <v>0</v>
      </c>
      <c r="J1339" s="1">
        <v>0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t="s">
        <v>363</v>
      </c>
      <c r="W1339" s="11" t="s">
        <v>213</v>
      </c>
      <c r="X1339">
        <v>16</v>
      </c>
      <c r="Y1339" t="s">
        <v>109</v>
      </c>
      <c r="Z1339" t="s">
        <v>214</v>
      </c>
      <c r="AA1339" s="1">
        <v>0</v>
      </c>
      <c r="AB1339" s="1">
        <v>0</v>
      </c>
      <c r="AC1339" t="s">
        <v>225</v>
      </c>
      <c r="AD1339" s="1">
        <v>0</v>
      </c>
      <c r="AE1339" s="1">
        <v>0</v>
      </c>
      <c r="AF1339" s="1">
        <v>0</v>
      </c>
      <c r="AG1339" s="1">
        <v>0</v>
      </c>
      <c r="AH1339">
        <v>0</v>
      </c>
      <c r="AI1339" s="1">
        <v>0</v>
      </c>
      <c r="AJ1339" s="1">
        <v>0</v>
      </c>
      <c r="AK1339" s="1">
        <v>0</v>
      </c>
      <c r="AL1339" s="1">
        <v>0</v>
      </c>
      <c r="AM1339" s="1">
        <v>0</v>
      </c>
      <c r="AN1339" s="1">
        <v>0</v>
      </c>
      <c r="AO1339" s="1">
        <v>0</v>
      </c>
      <c r="AP1339" s="8">
        <f t="shared" si="80"/>
        <v>0</v>
      </c>
      <c r="AQ1339" s="9">
        <f t="shared" si="81"/>
        <v>0</v>
      </c>
      <c r="AR1339" s="3">
        <f t="shared" si="82"/>
        <v>0</v>
      </c>
      <c r="AS1339" s="10">
        <f t="shared" si="83"/>
        <v>0</v>
      </c>
    </row>
    <row r="1340" spans="1:45" x14ac:dyDescent="0.25">
      <c r="A1340">
        <v>1</v>
      </c>
      <c r="B1340" s="7">
        <v>43952</v>
      </c>
      <c r="C1340" s="7">
        <v>44348</v>
      </c>
      <c r="D1340">
        <v>200297</v>
      </c>
      <c r="E1340" s="7">
        <v>44197</v>
      </c>
      <c r="F1340" s="13">
        <v>0</v>
      </c>
      <c r="G1340" s="1">
        <v>0</v>
      </c>
      <c r="H1340">
        <v>0</v>
      </c>
      <c r="I1340" s="1">
        <v>0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t="s">
        <v>364</v>
      </c>
      <c r="W1340" s="11" t="s">
        <v>213</v>
      </c>
      <c r="X1340">
        <v>16</v>
      </c>
      <c r="Y1340" t="s">
        <v>109</v>
      </c>
      <c r="Z1340" t="s">
        <v>214</v>
      </c>
      <c r="AA1340" s="1">
        <v>0</v>
      </c>
      <c r="AB1340" s="1">
        <v>0</v>
      </c>
      <c r="AC1340" t="s">
        <v>225</v>
      </c>
      <c r="AD1340" s="1">
        <v>0</v>
      </c>
      <c r="AE1340" s="1">
        <v>0</v>
      </c>
      <c r="AF1340" s="1">
        <v>0</v>
      </c>
      <c r="AG1340" s="1">
        <v>0</v>
      </c>
      <c r="AH1340">
        <v>0</v>
      </c>
      <c r="AI1340" s="1">
        <v>0</v>
      </c>
      <c r="AJ1340" s="1">
        <v>0</v>
      </c>
      <c r="AK1340" s="1">
        <v>0</v>
      </c>
      <c r="AL1340" s="1">
        <v>0</v>
      </c>
      <c r="AM1340" s="1">
        <v>0</v>
      </c>
      <c r="AN1340" s="1">
        <v>0</v>
      </c>
      <c r="AO1340" s="1">
        <v>0</v>
      </c>
      <c r="AP1340" s="8">
        <f t="shared" si="80"/>
        <v>0</v>
      </c>
      <c r="AQ1340" s="9">
        <f t="shared" si="81"/>
        <v>0</v>
      </c>
      <c r="AR1340" s="3">
        <f t="shared" si="82"/>
        <v>0</v>
      </c>
      <c r="AS1340" s="10">
        <f t="shared" si="83"/>
        <v>0</v>
      </c>
    </row>
    <row r="1341" spans="1:45" x14ac:dyDescent="0.25">
      <c r="A1341">
        <v>1</v>
      </c>
      <c r="B1341" s="7">
        <v>43952</v>
      </c>
      <c r="C1341" s="7">
        <v>44348</v>
      </c>
      <c r="D1341">
        <v>200297</v>
      </c>
      <c r="E1341" s="7">
        <v>44228</v>
      </c>
      <c r="F1341" s="13">
        <v>0</v>
      </c>
      <c r="G1341" s="1">
        <v>0</v>
      </c>
      <c r="H1341">
        <v>0</v>
      </c>
      <c r="I1341" s="1">
        <v>0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t="s">
        <v>364</v>
      </c>
      <c r="W1341" s="11" t="s">
        <v>213</v>
      </c>
      <c r="X1341">
        <v>16</v>
      </c>
      <c r="Y1341" t="s">
        <v>109</v>
      </c>
      <c r="Z1341" t="s">
        <v>214</v>
      </c>
      <c r="AA1341" s="1">
        <v>0</v>
      </c>
      <c r="AB1341" s="1">
        <v>0</v>
      </c>
      <c r="AC1341" t="s">
        <v>225</v>
      </c>
      <c r="AD1341" s="1">
        <v>0</v>
      </c>
      <c r="AE1341" s="1">
        <v>0</v>
      </c>
      <c r="AF1341" s="1">
        <v>0</v>
      </c>
      <c r="AG1341" s="1">
        <v>0</v>
      </c>
      <c r="AH1341">
        <v>0</v>
      </c>
      <c r="AI1341" s="1">
        <v>0</v>
      </c>
      <c r="AJ1341" s="1">
        <v>0</v>
      </c>
      <c r="AK1341" s="1">
        <v>0</v>
      </c>
      <c r="AL1341" s="1">
        <v>0</v>
      </c>
      <c r="AM1341" s="1">
        <v>0</v>
      </c>
      <c r="AN1341" s="1">
        <v>0</v>
      </c>
      <c r="AO1341" s="1">
        <v>0</v>
      </c>
      <c r="AP1341" s="8">
        <f t="shared" si="80"/>
        <v>0</v>
      </c>
      <c r="AQ1341" s="9">
        <f t="shared" si="81"/>
        <v>0</v>
      </c>
      <c r="AR1341" s="3">
        <f t="shared" si="82"/>
        <v>0</v>
      </c>
      <c r="AS1341" s="10">
        <f t="shared" si="83"/>
        <v>0</v>
      </c>
    </row>
    <row r="1342" spans="1:45" x14ac:dyDescent="0.25">
      <c r="A1342">
        <v>1</v>
      </c>
      <c r="B1342" s="7">
        <v>43952</v>
      </c>
      <c r="C1342" s="7">
        <v>44348</v>
      </c>
      <c r="D1342">
        <v>200297</v>
      </c>
      <c r="E1342" s="7">
        <v>44256</v>
      </c>
      <c r="F1342" s="13">
        <v>0</v>
      </c>
      <c r="G1342" s="1">
        <v>0</v>
      </c>
      <c r="H1342">
        <v>0</v>
      </c>
      <c r="I1342" s="1"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t="s">
        <v>364</v>
      </c>
      <c r="W1342" s="11" t="s">
        <v>213</v>
      </c>
      <c r="X1342">
        <v>16</v>
      </c>
      <c r="Y1342" t="s">
        <v>109</v>
      </c>
      <c r="Z1342" t="s">
        <v>214</v>
      </c>
      <c r="AA1342" s="1">
        <v>0</v>
      </c>
      <c r="AB1342" s="1">
        <v>0</v>
      </c>
      <c r="AC1342" t="s">
        <v>225</v>
      </c>
      <c r="AD1342" s="1">
        <v>0</v>
      </c>
      <c r="AE1342" s="1">
        <v>0</v>
      </c>
      <c r="AF1342" s="1">
        <v>0</v>
      </c>
      <c r="AG1342" s="1">
        <v>0</v>
      </c>
      <c r="AH1342">
        <v>0</v>
      </c>
      <c r="AI1342" s="1">
        <v>0</v>
      </c>
      <c r="AJ1342" s="1">
        <v>0</v>
      </c>
      <c r="AK1342" s="1">
        <v>0</v>
      </c>
      <c r="AL1342" s="1">
        <v>0</v>
      </c>
      <c r="AM1342" s="1">
        <v>0</v>
      </c>
      <c r="AN1342" s="1">
        <v>0</v>
      </c>
      <c r="AO1342" s="1">
        <v>0</v>
      </c>
      <c r="AP1342" s="8">
        <f t="shared" si="80"/>
        <v>0</v>
      </c>
      <c r="AQ1342" s="9">
        <f t="shared" si="81"/>
        <v>0</v>
      </c>
      <c r="AR1342" s="3">
        <f t="shared" si="82"/>
        <v>0</v>
      </c>
      <c r="AS1342" s="10">
        <f t="shared" si="83"/>
        <v>0</v>
      </c>
    </row>
    <row r="1343" spans="1:45" x14ac:dyDescent="0.25">
      <c r="A1343">
        <v>1</v>
      </c>
      <c r="B1343" s="7">
        <v>43952</v>
      </c>
      <c r="C1343" s="7">
        <v>44348</v>
      </c>
      <c r="D1343">
        <v>200297</v>
      </c>
      <c r="E1343" s="7">
        <v>44287</v>
      </c>
      <c r="F1343" s="13">
        <v>0</v>
      </c>
      <c r="G1343" s="1">
        <v>0</v>
      </c>
      <c r="H1343">
        <v>0</v>
      </c>
      <c r="I1343" s="1">
        <v>0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t="s">
        <v>364</v>
      </c>
      <c r="W1343" s="11" t="s">
        <v>213</v>
      </c>
      <c r="X1343">
        <v>16</v>
      </c>
      <c r="Y1343" t="s">
        <v>109</v>
      </c>
      <c r="Z1343" t="s">
        <v>214</v>
      </c>
      <c r="AA1343" s="1">
        <v>0</v>
      </c>
      <c r="AB1343" s="1">
        <v>0</v>
      </c>
      <c r="AC1343" t="s">
        <v>225</v>
      </c>
      <c r="AD1343" s="1">
        <v>0</v>
      </c>
      <c r="AE1343" s="1">
        <v>0</v>
      </c>
      <c r="AF1343" s="1">
        <v>0</v>
      </c>
      <c r="AG1343" s="1">
        <v>0</v>
      </c>
      <c r="AH1343">
        <v>0</v>
      </c>
      <c r="AI1343" s="1">
        <v>0</v>
      </c>
      <c r="AJ1343" s="1">
        <v>0</v>
      </c>
      <c r="AK1343" s="1">
        <v>0</v>
      </c>
      <c r="AL1343" s="1">
        <v>0</v>
      </c>
      <c r="AM1343" s="1">
        <v>0</v>
      </c>
      <c r="AN1343" s="1">
        <v>0</v>
      </c>
      <c r="AO1343" s="1">
        <v>0</v>
      </c>
      <c r="AP1343" s="8">
        <f t="shared" si="80"/>
        <v>0</v>
      </c>
      <c r="AQ1343" s="9">
        <f t="shared" si="81"/>
        <v>0</v>
      </c>
      <c r="AR1343" s="3">
        <f t="shared" si="82"/>
        <v>0</v>
      </c>
      <c r="AS1343" s="10">
        <f t="shared" si="83"/>
        <v>0</v>
      </c>
    </row>
    <row r="1344" spans="1:45" x14ac:dyDescent="0.25">
      <c r="A1344">
        <v>1</v>
      </c>
      <c r="B1344" s="7">
        <v>43952</v>
      </c>
      <c r="C1344" s="7">
        <v>44348</v>
      </c>
      <c r="D1344">
        <v>200297</v>
      </c>
      <c r="E1344" s="7">
        <v>44317</v>
      </c>
      <c r="F1344" s="13">
        <v>0</v>
      </c>
      <c r="G1344" s="1">
        <v>0</v>
      </c>
      <c r="H1344">
        <v>0</v>
      </c>
      <c r="I1344" s="1"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t="s">
        <v>364</v>
      </c>
      <c r="W1344" s="11" t="s">
        <v>213</v>
      </c>
      <c r="X1344">
        <v>16</v>
      </c>
      <c r="Y1344" t="s">
        <v>109</v>
      </c>
      <c r="Z1344" t="s">
        <v>214</v>
      </c>
      <c r="AA1344" s="1">
        <v>0</v>
      </c>
      <c r="AB1344" s="1">
        <v>0</v>
      </c>
      <c r="AC1344" t="s">
        <v>225</v>
      </c>
      <c r="AD1344" s="1">
        <v>0</v>
      </c>
      <c r="AE1344" s="1">
        <v>0</v>
      </c>
      <c r="AF1344" s="1">
        <v>0</v>
      </c>
      <c r="AG1344" s="1">
        <v>0</v>
      </c>
      <c r="AH1344">
        <v>0</v>
      </c>
      <c r="AI1344" s="1">
        <v>0</v>
      </c>
      <c r="AJ1344" s="1">
        <v>0</v>
      </c>
      <c r="AK1344" s="1">
        <v>0</v>
      </c>
      <c r="AL1344" s="1">
        <v>0</v>
      </c>
      <c r="AM1344" s="1">
        <v>0</v>
      </c>
      <c r="AN1344" s="1">
        <v>0</v>
      </c>
      <c r="AO1344" s="1">
        <v>0</v>
      </c>
      <c r="AP1344" s="8">
        <f t="shared" si="80"/>
        <v>0</v>
      </c>
      <c r="AQ1344" s="9">
        <f t="shared" si="81"/>
        <v>0</v>
      </c>
      <c r="AR1344" s="3">
        <f t="shared" si="82"/>
        <v>0</v>
      </c>
      <c r="AS1344" s="10">
        <f t="shared" si="83"/>
        <v>0</v>
      </c>
    </row>
    <row r="1345" spans="1:45" x14ac:dyDescent="0.25">
      <c r="A1345">
        <v>1</v>
      </c>
      <c r="B1345" s="7">
        <v>43952</v>
      </c>
      <c r="C1345" s="7">
        <v>44348</v>
      </c>
      <c r="D1345">
        <v>200297</v>
      </c>
      <c r="E1345" s="7">
        <v>44348</v>
      </c>
      <c r="F1345" s="13">
        <v>0</v>
      </c>
      <c r="G1345" s="1">
        <v>0</v>
      </c>
      <c r="H1345">
        <v>0</v>
      </c>
      <c r="I1345" s="1"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t="s">
        <v>364</v>
      </c>
      <c r="W1345" s="11" t="s">
        <v>213</v>
      </c>
      <c r="X1345">
        <v>16</v>
      </c>
      <c r="Y1345" t="s">
        <v>109</v>
      </c>
      <c r="Z1345" t="s">
        <v>214</v>
      </c>
      <c r="AA1345" s="1">
        <v>0</v>
      </c>
      <c r="AB1345" s="1">
        <v>0</v>
      </c>
      <c r="AC1345" t="s">
        <v>225</v>
      </c>
      <c r="AD1345" s="1">
        <v>0</v>
      </c>
      <c r="AE1345" s="1">
        <v>0</v>
      </c>
      <c r="AF1345" s="1">
        <v>0</v>
      </c>
      <c r="AG1345" s="1">
        <v>0</v>
      </c>
      <c r="AH1345">
        <v>0</v>
      </c>
      <c r="AI1345" s="1">
        <v>0</v>
      </c>
      <c r="AJ1345" s="1">
        <v>0</v>
      </c>
      <c r="AK1345" s="1">
        <v>0</v>
      </c>
      <c r="AL1345" s="1">
        <v>0</v>
      </c>
      <c r="AM1345" s="1">
        <v>0</v>
      </c>
      <c r="AN1345" s="1">
        <v>0</v>
      </c>
      <c r="AO1345" s="1">
        <v>0</v>
      </c>
      <c r="AP1345" s="8">
        <f t="shared" si="80"/>
        <v>0</v>
      </c>
      <c r="AQ1345" s="9">
        <f t="shared" si="81"/>
        <v>0</v>
      </c>
      <c r="AR1345" s="3">
        <f t="shared" si="82"/>
        <v>0</v>
      </c>
      <c r="AS1345" s="10">
        <f t="shared" si="83"/>
        <v>0</v>
      </c>
    </row>
    <row r="1346" spans="1:45" x14ac:dyDescent="0.25">
      <c r="A1346">
        <v>1</v>
      </c>
      <c r="B1346" s="7">
        <v>43952</v>
      </c>
      <c r="C1346" s="7">
        <v>44348</v>
      </c>
      <c r="D1346">
        <v>200343</v>
      </c>
      <c r="E1346" s="7">
        <v>44197</v>
      </c>
      <c r="F1346" s="13">
        <v>0</v>
      </c>
      <c r="G1346" s="1">
        <v>0</v>
      </c>
      <c r="H1346">
        <v>0</v>
      </c>
      <c r="I1346" s="1">
        <v>0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t="s">
        <v>365</v>
      </c>
      <c r="W1346" s="11" t="s">
        <v>213</v>
      </c>
      <c r="X1346">
        <v>16</v>
      </c>
      <c r="Y1346" t="s">
        <v>109</v>
      </c>
      <c r="Z1346" t="s">
        <v>214</v>
      </c>
      <c r="AA1346" s="1">
        <v>0</v>
      </c>
      <c r="AB1346" s="1">
        <v>0</v>
      </c>
      <c r="AC1346" t="s">
        <v>225</v>
      </c>
      <c r="AD1346" s="1">
        <v>0</v>
      </c>
      <c r="AE1346" s="1">
        <v>0</v>
      </c>
      <c r="AF1346" s="1">
        <v>0</v>
      </c>
      <c r="AG1346" s="1">
        <v>0</v>
      </c>
      <c r="AH1346">
        <v>0</v>
      </c>
      <c r="AI1346" s="1">
        <v>0</v>
      </c>
      <c r="AJ1346" s="1">
        <v>0</v>
      </c>
      <c r="AK1346" s="1">
        <v>0</v>
      </c>
      <c r="AL1346" s="1">
        <v>0</v>
      </c>
      <c r="AM1346" s="1">
        <v>0</v>
      </c>
      <c r="AN1346" s="1">
        <v>0</v>
      </c>
      <c r="AO1346" s="1">
        <v>0</v>
      </c>
      <c r="AP1346" s="8">
        <f t="shared" ref="AP1346:AP1409" si="84">I1346+K1346+M1346+T1346</f>
        <v>0</v>
      </c>
      <c r="AQ1346" s="9">
        <f t="shared" ref="AQ1346:AQ1409" si="85">AD1346+AL1346</f>
        <v>0</v>
      </c>
      <c r="AR1346" s="3">
        <f t="shared" ref="AR1346:AR1409" si="86">AE1346+J1346</f>
        <v>0</v>
      </c>
      <c r="AS1346" s="10">
        <f t="shared" ref="AS1346:AS1409" si="87">I1346+K1346+M1346+T1346+AD1346+AL1346</f>
        <v>0</v>
      </c>
    </row>
    <row r="1347" spans="1:45" x14ac:dyDescent="0.25">
      <c r="A1347">
        <v>1</v>
      </c>
      <c r="B1347" s="7">
        <v>43952</v>
      </c>
      <c r="C1347" s="7">
        <v>44348</v>
      </c>
      <c r="D1347">
        <v>200343</v>
      </c>
      <c r="E1347" s="7">
        <v>44228</v>
      </c>
      <c r="F1347" s="13">
        <v>0</v>
      </c>
      <c r="G1347" s="1">
        <v>0</v>
      </c>
      <c r="H1347">
        <v>0</v>
      </c>
      <c r="I1347" s="1">
        <v>0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t="s">
        <v>365</v>
      </c>
      <c r="W1347" s="11" t="s">
        <v>213</v>
      </c>
      <c r="X1347">
        <v>16</v>
      </c>
      <c r="Y1347" t="s">
        <v>109</v>
      </c>
      <c r="Z1347" t="s">
        <v>214</v>
      </c>
      <c r="AA1347" s="1">
        <v>0</v>
      </c>
      <c r="AB1347" s="1">
        <v>0</v>
      </c>
      <c r="AC1347" t="s">
        <v>225</v>
      </c>
      <c r="AD1347" s="1">
        <v>0</v>
      </c>
      <c r="AE1347" s="1">
        <v>0</v>
      </c>
      <c r="AF1347" s="1">
        <v>0</v>
      </c>
      <c r="AG1347" s="1">
        <v>0</v>
      </c>
      <c r="AH1347">
        <v>0</v>
      </c>
      <c r="AI1347" s="1">
        <v>0</v>
      </c>
      <c r="AJ1347" s="1">
        <v>0</v>
      </c>
      <c r="AK1347" s="1">
        <v>0</v>
      </c>
      <c r="AL1347" s="1">
        <v>0</v>
      </c>
      <c r="AM1347" s="1">
        <v>0</v>
      </c>
      <c r="AN1347" s="1">
        <v>0</v>
      </c>
      <c r="AO1347" s="1">
        <v>0</v>
      </c>
      <c r="AP1347" s="8">
        <f t="shared" si="84"/>
        <v>0</v>
      </c>
      <c r="AQ1347" s="9">
        <f t="shared" si="85"/>
        <v>0</v>
      </c>
      <c r="AR1347" s="3">
        <f t="shared" si="86"/>
        <v>0</v>
      </c>
      <c r="AS1347" s="10">
        <f t="shared" si="87"/>
        <v>0</v>
      </c>
    </row>
    <row r="1348" spans="1:45" x14ac:dyDescent="0.25">
      <c r="A1348">
        <v>1</v>
      </c>
      <c r="B1348" s="7">
        <v>43952</v>
      </c>
      <c r="C1348" s="7">
        <v>44348</v>
      </c>
      <c r="D1348">
        <v>200343</v>
      </c>
      <c r="E1348" s="7">
        <v>44256</v>
      </c>
      <c r="F1348" s="13">
        <v>0</v>
      </c>
      <c r="G1348" s="1">
        <v>0</v>
      </c>
      <c r="H1348">
        <v>0</v>
      </c>
      <c r="I1348" s="1">
        <v>0</v>
      </c>
      <c r="J1348" s="1">
        <v>0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t="s">
        <v>365</v>
      </c>
      <c r="W1348" s="11" t="s">
        <v>213</v>
      </c>
      <c r="X1348">
        <v>16</v>
      </c>
      <c r="Y1348" t="s">
        <v>109</v>
      </c>
      <c r="Z1348" t="s">
        <v>214</v>
      </c>
      <c r="AA1348" s="1">
        <v>0</v>
      </c>
      <c r="AB1348" s="1">
        <v>0</v>
      </c>
      <c r="AC1348" t="s">
        <v>225</v>
      </c>
      <c r="AD1348" s="1">
        <v>0</v>
      </c>
      <c r="AE1348" s="1">
        <v>0</v>
      </c>
      <c r="AF1348" s="1">
        <v>0</v>
      </c>
      <c r="AG1348" s="1">
        <v>0</v>
      </c>
      <c r="AH1348">
        <v>0</v>
      </c>
      <c r="AI1348" s="1">
        <v>0</v>
      </c>
      <c r="AJ1348" s="1">
        <v>0</v>
      </c>
      <c r="AK1348" s="1">
        <v>0</v>
      </c>
      <c r="AL1348" s="1">
        <v>0</v>
      </c>
      <c r="AM1348" s="1">
        <v>0</v>
      </c>
      <c r="AN1348" s="1">
        <v>0</v>
      </c>
      <c r="AO1348" s="1">
        <v>0</v>
      </c>
      <c r="AP1348" s="8">
        <f t="shared" si="84"/>
        <v>0</v>
      </c>
      <c r="AQ1348" s="9">
        <f t="shared" si="85"/>
        <v>0</v>
      </c>
      <c r="AR1348" s="3">
        <f t="shared" si="86"/>
        <v>0</v>
      </c>
      <c r="AS1348" s="10">
        <f t="shared" si="87"/>
        <v>0</v>
      </c>
    </row>
    <row r="1349" spans="1:45" x14ac:dyDescent="0.25">
      <c r="A1349">
        <v>1</v>
      </c>
      <c r="B1349" s="7">
        <v>43952</v>
      </c>
      <c r="C1349" s="7">
        <v>44348</v>
      </c>
      <c r="D1349">
        <v>200343</v>
      </c>
      <c r="E1349" s="7">
        <v>44287</v>
      </c>
      <c r="F1349" s="13">
        <v>0</v>
      </c>
      <c r="G1349" s="1">
        <v>0</v>
      </c>
      <c r="H1349">
        <v>0</v>
      </c>
      <c r="I1349" s="1">
        <v>0</v>
      </c>
      <c r="J1349" s="1">
        <v>0</v>
      </c>
      <c r="K1349" s="1">
        <v>0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1">
        <v>0</v>
      </c>
      <c r="U1349" s="1">
        <v>0</v>
      </c>
      <c r="V1349" t="s">
        <v>365</v>
      </c>
      <c r="W1349" s="11" t="s">
        <v>213</v>
      </c>
      <c r="X1349">
        <v>16</v>
      </c>
      <c r="Y1349" t="s">
        <v>109</v>
      </c>
      <c r="Z1349" t="s">
        <v>214</v>
      </c>
      <c r="AA1349" s="1">
        <v>0</v>
      </c>
      <c r="AB1349" s="1">
        <v>0</v>
      </c>
      <c r="AC1349" t="s">
        <v>225</v>
      </c>
      <c r="AD1349" s="1">
        <v>0</v>
      </c>
      <c r="AE1349" s="1">
        <v>0</v>
      </c>
      <c r="AF1349" s="1">
        <v>0</v>
      </c>
      <c r="AG1349" s="1">
        <v>0</v>
      </c>
      <c r="AH1349">
        <v>0</v>
      </c>
      <c r="AI1349" s="1">
        <v>0</v>
      </c>
      <c r="AJ1349" s="1">
        <v>0</v>
      </c>
      <c r="AK1349" s="1">
        <v>0</v>
      </c>
      <c r="AL1349" s="1">
        <v>0</v>
      </c>
      <c r="AM1349" s="1">
        <v>0</v>
      </c>
      <c r="AN1349" s="1">
        <v>0</v>
      </c>
      <c r="AO1349" s="1">
        <v>0</v>
      </c>
      <c r="AP1349" s="8">
        <f t="shared" si="84"/>
        <v>0</v>
      </c>
      <c r="AQ1349" s="9">
        <f t="shared" si="85"/>
        <v>0</v>
      </c>
      <c r="AR1349" s="3">
        <f t="shared" si="86"/>
        <v>0</v>
      </c>
      <c r="AS1349" s="10">
        <f t="shared" si="87"/>
        <v>0</v>
      </c>
    </row>
    <row r="1350" spans="1:45" x14ac:dyDescent="0.25">
      <c r="A1350">
        <v>1</v>
      </c>
      <c r="B1350" s="7">
        <v>43952</v>
      </c>
      <c r="C1350" s="7">
        <v>44348</v>
      </c>
      <c r="D1350">
        <v>200343</v>
      </c>
      <c r="E1350" s="7">
        <v>44317</v>
      </c>
      <c r="F1350" s="13">
        <v>0</v>
      </c>
      <c r="G1350" s="1">
        <v>0</v>
      </c>
      <c r="H1350">
        <v>0</v>
      </c>
      <c r="I1350" s="1">
        <v>0</v>
      </c>
      <c r="J1350" s="1">
        <v>0</v>
      </c>
      <c r="K1350" s="1">
        <v>0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t="s">
        <v>365</v>
      </c>
      <c r="W1350" s="11" t="s">
        <v>213</v>
      </c>
      <c r="X1350">
        <v>16</v>
      </c>
      <c r="Y1350" t="s">
        <v>109</v>
      </c>
      <c r="Z1350" t="s">
        <v>214</v>
      </c>
      <c r="AA1350" s="1">
        <v>0</v>
      </c>
      <c r="AB1350" s="1">
        <v>0</v>
      </c>
      <c r="AC1350" t="s">
        <v>225</v>
      </c>
      <c r="AD1350" s="1">
        <v>0</v>
      </c>
      <c r="AE1350" s="1">
        <v>0</v>
      </c>
      <c r="AF1350" s="1">
        <v>0</v>
      </c>
      <c r="AG1350" s="1">
        <v>0</v>
      </c>
      <c r="AH1350">
        <v>0</v>
      </c>
      <c r="AI1350" s="1">
        <v>0</v>
      </c>
      <c r="AJ1350" s="1">
        <v>0</v>
      </c>
      <c r="AK1350" s="1">
        <v>0</v>
      </c>
      <c r="AL1350" s="1">
        <v>0</v>
      </c>
      <c r="AM1350" s="1">
        <v>0</v>
      </c>
      <c r="AN1350" s="1">
        <v>0</v>
      </c>
      <c r="AO1350" s="1">
        <v>0</v>
      </c>
      <c r="AP1350" s="8">
        <f t="shared" si="84"/>
        <v>0</v>
      </c>
      <c r="AQ1350" s="9">
        <f t="shared" si="85"/>
        <v>0</v>
      </c>
      <c r="AR1350" s="3">
        <f t="shared" si="86"/>
        <v>0</v>
      </c>
      <c r="AS1350" s="10">
        <f t="shared" si="87"/>
        <v>0</v>
      </c>
    </row>
    <row r="1351" spans="1:45" x14ac:dyDescent="0.25">
      <c r="A1351">
        <v>1</v>
      </c>
      <c r="B1351" s="7">
        <v>43952</v>
      </c>
      <c r="C1351" s="7">
        <v>44348</v>
      </c>
      <c r="D1351">
        <v>200343</v>
      </c>
      <c r="E1351" s="7">
        <v>44348</v>
      </c>
      <c r="F1351" s="13">
        <v>0</v>
      </c>
      <c r="G1351" s="1">
        <v>0</v>
      </c>
      <c r="H135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0</v>
      </c>
      <c r="T1351" s="1">
        <v>0</v>
      </c>
      <c r="U1351" s="1">
        <v>0</v>
      </c>
      <c r="V1351" t="s">
        <v>365</v>
      </c>
      <c r="W1351" s="11" t="s">
        <v>213</v>
      </c>
      <c r="X1351">
        <v>16</v>
      </c>
      <c r="Y1351" t="s">
        <v>109</v>
      </c>
      <c r="Z1351" t="s">
        <v>214</v>
      </c>
      <c r="AA1351" s="1">
        <v>0</v>
      </c>
      <c r="AB1351" s="1">
        <v>0</v>
      </c>
      <c r="AC1351" t="s">
        <v>225</v>
      </c>
      <c r="AD1351" s="1">
        <v>0</v>
      </c>
      <c r="AE1351" s="1">
        <v>0</v>
      </c>
      <c r="AF1351" s="1">
        <v>0</v>
      </c>
      <c r="AG1351" s="1">
        <v>0</v>
      </c>
      <c r="AH1351">
        <v>0</v>
      </c>
      <c r="AI1351" s="1">
        <v>0</v>
      </c>
      <c r="AJ1351" s="1">
        <v>0</v>
      </c>
      <c r="AK1351" s="1">
        <v>0</v>
      </c>
      <c r="AL1351" s="1">
        <v>0</v>
      </c>
      <c r="AM1351" s="1">
        <v>0</v>
      </c>
      <c r="AN1351" s="1">
        <v>0</v>
      </c>
      <c r="AO1351" s="1">
        <v>0</v>
      </c>
      <c r="AP1351" s="8">
        <f t="shared" si="84"/>
        <v>0</v>
      </c>
      <c r="AQ1351" s="9">
        <f t="shared" si="85"/>
        <v>0</v>
      </c>
      <c r="AR1351" s="3">
        <f t="shared" si="86"/>
        <v>0</v>
      </c>
      <c r="AS1351" s="10">
        <f t="shared" si="87"/>
        <v>0</v>
      </c>
    </row>
    <row r="1352" spans="1:45" x14ac:dyDescent="0.25">
      <c r="A1352">
        <v>1</v>
      </c>
      <c r="B1352" s="7">
        <v>43952</v>
      </c>
      <c r="C1352" s="7">
        <v>44348</v>
      </c>
      <c r="D1352">
        <v>180</v>
      </c>
      <c r="E1352" s="7">
        <v>44197</v>
      </c>
      <c r="F1352" s="13">
        <v>0</v>
      </c>
      <c r="G1352" s="1">
        <v>0</v>
      </c>
      <c r="H1352">
        <v>5.8000000000000003E-2</v>
      </c>
      <c r="I1352" s="1">
        <v>0</v>
      </c>
      <c r="J1352" s="1">
        <v>0</v>
      </c>
      <c r="K1352" s="1">
        <v>0</v>
      </c>
      <c r="L1352" s="1">
        <v>0</v>
      </c>
      <c r="M1352" s="1">
        <v>0</v>
      </c>
      <c r="N1352" s="1">
        <v>0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  <c r="T1352" s="1">
        <v>0</v>
      </c>
      <c r="U1352" s="1">
        <v>0</v>
      </c>
      <c r="V1352" t="s">
        <v>366</v>
      </c>
      <c r="W1352" s="11" t="s">
        <v>142</v>
      </c>
      <c r="X1352">
        <v>16</v>
      </c>
      <c r="Y1352" t="s">
        <v>109</v>
      </c>
      <c r="Z1352" t="s">
        <v>143</v>
      </c>
      <c r="AA1352" s="1">
        <v>0</v>
      </c>
      <c r="AB1352" s="1">
        <v>0</v>
      </c>
      <c r="AC1352" t="s">
        <v>225</v>
      </c>
      <c r="AD1352" s="1">
        <v>0</v>
      </c>
      <c r="AE1352" s="1">
        <v>0</v>
      </c>
      <c r="AF1352" s="1">
        <v>0</v>
      </c>
      <c r="AG1352" s="1">
        <v>0</v>
      </c>
      <c r="AH1352">
        <v>0</v>
      </c>
      <c r="AI1352" s="1">
        <v>0</v>
      </c>
      <c r="AJ1352" s="1">
        <v>0</v>
      </c>
      <c r="AK1352" s="1">
        <v>0</v>
      </c>
      <c r="AL1352" s="1">
        <v>0</v>
      </c>
      <c r="AM1352" s="1">
        <v>0</v>
      </c>
      <c r="AN1352" s="1">
        <v>0</v>
      </c>
      <c r="AO1352" s="1">
        <v>0</v>
      </c>
      <c r="AP1352" s="8">
        <f t="shared" si="84"/>
        <v>0</v>
      </c>
      <c r="AQ1352" s="9">
        <f t="shared" si="85"/>
        <v>0</v>
      </c>
      <c r="AR1352" s="3">
        <f t="shared" si="86"/>
        <v>0</v>
      </c>
      <c r="AS1352" s="10">
        <f t="shared" si="87"/>
        <v>0</v>
      </c>
    </row>
    <row r="1353" spans="1:45" x14ac:dyDescent="0.25">
      <c r="A1353">
        <v>1</v>
      </c>
      <c r="B1353" s="7">
        <v>43952</v>
      </c>
      <c r="C1353" s="7">
        <v>44348</v>
      </c>
      <c r="D1353">
        <v>180</v>
      </c>
      <c r="E1353" s="7">
        <v>44228</v>
      </c>
      <c r="F1353" s="13">
        <v>0</v>
      </c>
      <c r="G1353" s="1">
        <v>0</v>
      </c>
      <c r="H1353">
        <v>5.8000000000000003E-2</v>
      </c>
      <c r="I1353" s="1">
        <v>0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t="s">
        <v>366</v>
      </c>
      <c r="W1353" s="11" t="s">
        <v>142</v>
      </c>
      <c r="X1353">
        <v>16</v>
      </c>
      <c r="Y1353" t="s">
        <v>109</v>
      </c>
      <c r="Z1353" t="s">
        <v>143</v>
      </c>
      <c r="AA1353" s="1">
        <v>0</v>
      </c>
      <c r="AB1353" s="1">
        <v>0</v>
      </c>
      <c r="AC1353" t="s">
        <v>225</v>
      </c>
      <c r="AD1353" s="1">
        <v>0</v>
      </c>
      <c r="AE1353" s="1">
        <v>0</v>
      </c>
      <c r="AF1353" s="1">
        <v>0</v>
      </c>
      <c r="AG1353" s="1">
        <v>0</v>
      </c>
      <c r="AH1353">
        <v>0</v>
      </c>
      <c r="AI1353" s="1">
        <v>0</v>
      </c>
      <c r="AJ1353" s="1">
        <v>0</v>
      </c>
      <c r="AK1353" s="1">
        <v>0</v>
      </c>
      <c r="AL1353" s="1">
        <v>0</v>
      </c>
      <c r="AM1353" s="1">
        <v>0</v>
      </c>
      <c r="AN1353" s="1">
        <v>0</v>
      </c>
      <c r="AO1353" s="1">
        <v>0</v>
      </c>
      <c r="AP1353" s="8">
        <f t="shared" si="84"/>
        <v>0</v>
      </c>
      <c r="AQ1353" s="9">
        <f t="shared" si="85"/>
        <v>0</v>
      </c>
      <c r="AR1353" s="3">
        <f t="shared" si="86"/>
        <v>0</v>
      </c>
      <c r="AS1353" s="10">
        <f t="shared" si="87"/>
        <v>0</v>
      </c>
    </row>
    <row r="1354" spans="1:45" x14ac:dyDescent="0.25">
      <c r="A1354">
        <v>1</v>
      </c>
      <c r="B1354" s="7">
        <v>43952</v>
      </c>
      <c r="C1354" s="7">
        <v>44348</v>
      </c>
      <c r="D1354">
        <v>180</v>
      </c>
      <c r="E1354" s="7">
        <v>44256</v>
      </c>
      <c r="F1354" s="13">
        <v>0</v>
      </c>
      <c r="G1354" s="1">
        <v>0</v>
      </c>
      <c r="H1354">
        <v>5.8000000000000003E-2</v>
      </c>
      <c r="I1354" s="1"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t="s">
        <v>366</v>
      </c>
      <c r="W1354" s="11" t="s">
        <v>142</v>
      </c>
      <c r="X1354">
        <v>16</v>
      </c>
      <c r="Y1354" t="s">
        <v>109</v>
      </c>
      <c r="Z1354" t="s">
        <v>143</v>
      </c>
      <c r="AA1354" s="1">
        <v>0</v>
      </c>
      <c r="AB1354" s="1">
        <v>0</v>
      </c>
      <c r="AC1354" t="s">
        <v>225</v>
      </c>
      <c r="AD1354" s="1">
        <v>0</v>
      </c>
      <c r="AE1354" s="1">
        <v>0</v>
      </c>
      <c r="AF1354" s="1">
        <v>0</v>
      </c>
      <c r="AG1354" s="1">
        <v>0</v>
      </c>
      <c r="AH1354">
        <v>0</v>
      </c>
      <c r="AI1354" s="1">
        <v>0</v>
      </c>
      <c r="AJ1354" s="1">
        <v>0</v>
      </c>
      <c r="AK1354" s="1">
        <v>0</v>
      </c>
      <c r="AL1354" s="1">
        <v>0</v>
      </c>
      <c r="AM1354" s="1">
        <v>0</v>
      </c>
      <c r="AN1354" s="1">
        <v>0</v>
      </c>
      <c r="AO1354" s="1">
        <v>0</v>
      </c>
      <c r="AP1354" s="8">
        <f t="shared" si="84"/>
        <v>0</v>
      </c>
      <c r="AQ1354" s="9">
        <f t="shared" si="85"/>
        <v>0</v>
      </c>
      <c r="AR1354" s="3">
        <f t="shared" si="86"/>
        <v>0</v>
      </c>
      <c r="AS1354" s="10">
        <f t="shared" si="87"/>
        <v>0</v>
      </c>
    </row>
    <row r="1355" spans="1:45" x14ac:dyDescent="0.25">
      <c r="A1355">
        <v>1</v>
      </c>
      <c r="B1355" s="7">
        <v>43952</v>
      </c>
      <c r="C1355" s="7">
        <v>44348</v>
      </c>
      <c r="D1355">
        <v>180</v>
      </c>
      <c r="E1355" s="7">
        <v>44287</v>
      </c>
      <c r="F1355" s="13">
        <v>0</v>
      </c>
      <c r="G1355" s="1">
        <v>0</v>
      </c>
      <c r="H1355">
        <v>5.8000000000000003E-2</v>
      </c>
      <c r="I1355" s="1"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t="s">
        <v>366</v>
      </c>
      <c r="W1355" s="11" t="s">
        <v>142</v>
      </c>
      <c r="X1355">
        <v>16</v>
      </c>
      <c r="Y1355" t="s">
        <v>109</v>
      </c>
      <c r="Z1355" t="s">
        <v>143</v>
      </c>
      <c r="AA1355" s="1">
        <v>0</v>
      </c>
      <c r="AB1355" s="1">
        <v>0</v>
      </c>
      <c r="AC1355" t="s">
        <v>225</v>
      </c>
      <c r="AD1355" s="1">
        <v>0</v>
      </c>
      <c r="AE1355" s="1">
        <v>0</v>
      </c>
      <c r="AF1355" s="1">
        <v>0</v>
      </c>
      <c r="AG1355" s="1">
        <v>0</v>
      </c>
      <c r="AH1355">
        <v>0</v>
      </c>
      <c r="AI1355" s="1">
        <v>0</v>
      </c>
      <c r="AJ1355" s="1">
        <v>0</v>
      </c>
      <c r="AK1355" s="1">
        <v>0</v>
      </c>
      <c r="AL1355" s="1">
        <v>0</v>
      </c>
      <c r="AM1355" s="1">
        <v>0</v>
      </c>
      <c r="AN1355" s="1">
        <v>0</v>
      </c>
      <c r="AO1355" s="1">
        <v>0</v>
      </c>
      <c r="AP1355" s="8">
        <f t="shared" si="84"/>
        <v>0</v>
      </c>
      <c r="AQ1355" s="9">
        <f t="shared" si="85"/>
        <v>0</v>
      </c>
      <c r="AR1355" s="3">
        <f t="shared" si="86"/>
        <v>0</v>
      </c>
      <c r="AS1355" s="10">
        <f t="shared" si="87"/>
        <v>0</v>
      </c>
    </row>
    <row r="1356" spans="1:45" x14ac:dyDescent="0.25">
      <c r="A1356">
        <v>1</v>
      </c>
      <c r="B1356" s="7">
        <v>43952</v>
      </c>
      <c r="C1356" s="7">
        <v>44348</v>
      </c>
      <c r="D1356">
        <v>180</v>
      </c>
      <c r="E1356" s="7">
        <v>44317</v>
      </c>
      <c r="F1356" s="13">
        <v>0</v>
      </c>
      <c r="G1356" s="1">
        <v>0</v>
      </c>
      <c r="H1356">
        <v>5.8000000000000003E-2</v>
      </c>
      <c r="I1356" s="1"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t="s">
        <v>366</v>
      </c>
      <c r="W1356" s="11" t="s">
        <v>142</v>
      </c>
      <c r="X1356">
        <v>16</v>
      </c>
      <c r="Y1356" t="s">
        <v>109</v>
      </c>
      <c r="Z1356" t="s">
        <v>143</v>
      </c>
      <c r="AA1356" s="1">
        <v>0</v>
      </c>
      <c r="AB1356" s="1">
        <v>0</v>
      </c>
      <c r="AC1356" t="s">
        <v>225</v>
      </c>
      <c r="AD1356" s="1">
        <v>0</v>
      </c>
      <c r="AE1356" s="1">
        <v>0</v>
      </c>
      <c r="AF1356" s="1">
        <v>0</v>
      </c>
      <c r="AG1356" s="1">
        <v>0</v>
      </c>
      <c r="AH1356">
        <v>0</v>
      </c>
      <c r="AI1356" s="1">
        <v>0</v>
      </c>
      <c r="AJ1356" s="1">
        <v>0</v>
      </c>
      <c r="AK1356" s="1">
        <v>0</v>
      </c>
      <c r="AL1356" s="1">
        <v>0</v>
      </c>
      <c r="AM1356" s="1">
        <v>0</v>
      </c>
      <c r="AN1356" s="1">
        <v>0</v>
      </c>
      <c r="AO1356" s="1">
        <v>0</v>
      </c>
      <c r="AP1356" s="8">
        <f t="shared" si="84"/>
        <v>0</v>
      </c>
      <c r="AQ1356" s="9">
        <f t="shared" si="85"/>
        <v>0</v>
      </c>
      <c r="AR1356" s="3">
        <f t="shared" si="86"/>
        <v>0</v>
      </c>
      <c r="AS1356" s="10">
        <f t="shared" si="87"/>
        <v>0</v>
      </c>
    </row>
    <row r="1357" spans="1:45" x14ac:dyDescent="0.25">
      <c r="A1357">
        <v>1</v>
      </c>
      <c r="B1357" s="7">
        <v>43952</v>
      </c>
      <c r="C1357" s="7">
        <v>44348</v>
      </c>
      <c r="D1357">
        <v>180</v>
      </c>
      <c r="E1357" s="7">
        <v>44348</v>
      </c>
      <c r="F1357" s="13">
        <v>0</v>
      </c>
      <c r="G1357" s="1">
        <v>0</v>
      </c>
      <c r="H1357">
        <v>5.8000000000000003E-2</v>
      </c>
      <c r="I1357" s="1">
        <v>0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t="s">
        <v>366</v>
      </c>
      <c r="W1357" s="11" t="s">
        <v>142</v>
      </c>
      <c r="X1357">
        <v>16</v>
      </c>
      <c r="Y1357" t="s">
        <v>109</v>
      </c>
      <c r="Z1357" t="s">
        <v>143</v>
      </c>
      <c r="AA1357" s="1">
        <v>0</v>
      </c>
      <c r="AB1357" s="1">
        <v>0</v>
      </c>
      <c r="AC1357" t="s">
        <v>225</v>
      </c>
      <c r="AD1357" s="1">
        <v>0</v>
      </c>
      <c r="AE1357" s="1">
        <v>0</v>
      </c>
      <c r="AF1357" s="1">
        <v>0</v>
      </c>
      <c r="AG1357" s="1">
        <v>0</v>
      </c>
      <c r="AH1357">
        <v>0</v>
      </c>
      <c r="AI1357" s="1">
        <v>0</v>
      </c>
      <c r="AJ1357" s="1">
        <v>0</v>
      </c>
      <c r="AK1357" s="1">
        <v>0</v>
      </c>
      <c r="AL1357" s="1">
        <v>0</v>
      </c>
      <c r="AM1357" s="1">
        <v>0</v>
      </c>
      <c r="AN1357" s="1">
        <v>0</v>
      </c>
      <c r="AO1357" s="1">
        <v>0</v>
      </c>
      <c r="AP1357" s="8">
        <f t="shared" si="84"/>
        <v>0</v>
      </c>
      <c r="AQ1357" s="9">
        <f t="shared" si="85"/>
        <v>0</v>
      </c>
      <c r="AR1357" s="3">
        <f t="shared" si="86"/>
        <v>0</v>
      </c>
      <c r="AS1357" s="10">
        <f t="shared" si="87"/>
        <v>0</v>
      </c>
    </row>
    <row r="1358" spans="1:45" x14ac:dyDescent="0.25">
      <c r="A1358">
        <v>1</v>
      </c>
      <c r="B1358" s="7">
        <v>43952</v>
      </c>
      <c r="C1358" s="7">
        <v>44348</v>
      </c>
      <c r="D1358">
        <v>200252</v>
      </c>
      <c r="E1358" s="7">
        <v>44197</v>
      </c>
      <c r="F1358" s="13">
        <v>69324.58</v>
      </c>
      <c r="G1358" s="1">
        <v>69324.58</v>
      </c>
      <c r="H1358">
        <v>5.8000000000000003E-2</v>
      </c>
      <c r="I1358" s="1">
        <v>335.07</v>
      </c>
      <c r="J1358" s="1">
        <v>12456.78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t="s">
        <v>367</v>
      </c>
      <c r="W1358" s="11" t="s">
        <v>142</v>
      </c>
      <c r="X1358">
        <v>16</v>
      </c>
      <c r="Y1358" t="s">
        <v>109</v>
      </c>
      <c r="Z1358" t="s">
        <v>143</v>
      </c>
      <c r="AA1358" s="1">
        <v>0</v>
      </c>
      <c r="AB1358" s="1">
        <v>0</v>
      </c>
      <c r="AC1358" t="s">
        <v>225</v>
      </c>
      <c r="AD1358" s="1">
        <v>0</v>
      </c>
      <c r="AE1358" s="1">
        <v>0</v>
      </c>
      <c r="AF1358" s="1">
        <v>0</v>
      </c>
      <c r="AG1358" s="1">
        <v>69324.58</v>
      </c>
      <c r="AH1358">
        <v>0</v>
      </c>
      <c r="AI1358" s="1">
        <v>0</v>
      </c>
      <c r="AJ1358" s="1">
        <v>0</v>
      </c>
      <c r="AK1358" s="1">
        <v>0</v>
      </c>
      <c r="AL1358" s="1">
        <v>0</v>
      </c>
      <c r="AM1358" s="1">
        <v>0</v>
      </c>
      <c r="AN1358" s="1">
        <v>0</v>
      </c>
      <c r="AO1358" s="1">
        <v>335.07</v>
      </c>
      <c r="AP1358" s="8">
        <f t="shared" si="84"/>
        <v>335.07</v>
      </c>
      <c r="AQ1358" s="9">
        <f t="shared" si="85"/>
        <v>0</v>
      </c>
      <c r="AR1358" s="3">
        <f t="shared" si="86"/>
        <v>12456.78</v>
      </c>
      <c r="AS1358" s="10">
        <f t="shared" si="87"/>
        <v>335.07</v>
      </c>
    </row>
    <row r="1359" spans="1:45" x14ac:dyDescent="0.25">
      <c r="A1359">
        <v>1</v>
      </c>
      <c r="B1359" s="7">
        <v>43952</v>
      </c>
      <c r="C1359" s="7">
        <v>44348</v>
      </c>
      <c r="D1359">
        <v>200252</v>
      </c>
      <c r="E1359" s="7">
        <v>44228</v>
      </c>
      <c r="F1359" s="13">
        <v>69324.58</v>
      </c>
      <c r="G1359" s="1">
        <v>69324.58</v>
      </c>
      <c r="H1359">
        <v>5.8000000000000003E-2</v>
      </c>
      <c r="I1359" s="1">
        <v>335.07</v>
      </c>
      <c r="J1359" s="1">
        <v>12791.85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t="s">
        <v>367</v>
      </c>
      <c r="W1359" s="11" t="s">
        <v>142</v>
      </c>
      <c r="X1359">
        <v>16</v>
      </c>
      <c r="Y1359" t="s">
        <v>109</v>
      </c>
      <c r="Z1359" t="s">
        <v>143</v>
      </c>
      <c r="AA1359" s="1">
        <v>0</v>
      </c>
      <c r="AB1359" s="1">
        <v>0</v>
      </c>
      <c r="AC1359" t="s">
        <v>225</v>
      </c>
      <c r="AD1359" s="1">
        <v>0</v>
      </c>
      <c r="AE1359" s="1">
        <v>0</v>
      </c>
      <c r="AF1359" s="1">
        <v>0</v>
      </c>
      <c r="AG1359" s="1">
        <v>69324.58</v>
      </c>
      <c r="AH1359">
        <v>0</v>
      </c>
      <c r="AI1359" s="1">
        <v>0</v>
      </c>
      <c r="AJ1359" s="1">
        <v>0</v>
      </c>
      <c r="AK1359" s="1">
        <v>0</v>
      </c>
      <c r="AL1359" s="1">
        <v>0</v>
      </c>
      <c r="AM1359" s="1">
        <v>0</v>
      </c>
      <c r="AN1359" s="1">
        <v>0</v>
      </c>
      <c r="AO1359" s="1">
        <v>335.07</v>
      </c>
      <c r="AP1359" s="8">
        <f t="shared" si="84"/>
        <v>335.07</v>
      </c>
      <c r="AQ1359" s="9">
        <f t="shared" si="85"/>
        <v>0</v>
      </c>
      <c r="AR1359" s="3">
        <f t="shared" si="86"/>
        <v>12791.85</v>
      </c>
      <c r="AS1359" s="10">
        <f t="shared" si="87"/>
        <v>335.07</v>
      </c>
    </row>
    <row r="1360" spans="1:45" x14ac:dyDescent="0.25">
      <c r="A1360">
        <v>1</v>
      </c>
      <c r="B1360" s="7">
        <v>43952</v>
      </c>
      <c r="C1360" s="7">
        <v>44348</v>
      </c>
      <c r="D1360">
        <v>200252</v>
      </c>
      <c r="E1360" s="7">
        <v>44256</v>
      </c>
      <c r="F1360" s="13">
        <v>69324.58</v>
      </c>
      <c r="G1360" s="1">
        <v>69324.58</v>
      </c>
      <c r="H1360">
        <v>5.8000000000000003E-2</v>
      </c>
      <c r="I1360" s="1">
        <v>335.07</v>
      </c>
      <c r="J1360" s="1">
        <v>13126.92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t="s">
        <v>367</v>
      </c>
      <c r="W1360" s="11" t="s">
        <v>142</v>
      </c>
      <c r="X1360">
        <v>16</v>
      </c>
      <c r="Y1360" t="s">
        <v>109</v>
      </c>
      <c r="Z1360" t="s">
        <v>143</v>
      </c>
      <c r="AA1360" s="1">
        <v>0</v>
      </c>
      <c r="AB1360" s="1">
        <v>0</v>
      </c>
      <c r="AC1360" t="s">
        <v>225</v>
      </c>
      <c r="AD1360" s="1">
        <v>0</v>
      </c>
      <c r="AE1360" s="1">
        <v>0</v>
      </c>
      <c r="AF1360" s="1">
        <v>0</v>
      </c>
      <c r="AG1360" s="1">
        <v>69324.58</v>
      </c>
      <c r="AH1360">
        <v>0</v>
      </c>
      <c r="AI1360" s="1">
        <v>0</v>
      </c>
      <c r="AJ1360" s="1">
        <v>0</v>
      </c>
      <c r="AK1360" s="1">
        <v>0</v>
      </c>
      <c r="AL1360" s="1">
        <v>0</v>
      </c>
      <c r="AM1360" s="1">
        <v>0</v>
      </c>
      <c r="AN1360" s="1">
        <v>0</v>
      </c>
      <c r="AO1360" s="1">
        <v>335.07</v>
      </c>
      <c r="AP1360" s="8">
        <f t="shared" si="84"/>
        <v>335.07</v>
      </c>
      <c r="AQ1360" s="9">
        <f t="shared" si="85"/>
        <v>0</v>
      </c>
      <c r="AR1360" s="3">
        <f t="shared" si="86"/>
        <v>13126.92</v>
      </c>
      <c r="AS1360" s="10">
        <f t="shared" si="87"/>
        <v>335.07</v>
      </c>
    </row>
    <row r="1361" spans="1:45" x14ac:dyDescent="0.25">
      <c r="A1361">
        <v>1</v>
      </c>
      <c r="B1361" s="7">
        <v>43952</v>
      </c>
      <c r="C1361" s="7">
        <v>44348</v>
      </c>
      <c r="D1361">
        <v>200252</v>
      </c>
      <c r="E1361" s="7">
        <v>44287</v>
      </c>
      <c r="F1361" s="13">
        <v>69324.58</v>
      </c>
      <c r="G1361" s="1">
        <v>69324.58</v>
      </c>
      <c r="H1361">
        <v>5.8000000000000003E-2</v>
      </c>
      <c r="I1361" s="1">
        <v>335.07</v>
      </c>
      <c r="J1361" s="1">
        <v>13461.99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t="s">
        <v>367</v>
      </c>
      <c r="W1361" s="11" t="s">
        <v>142</v>
      </c>
      <c r="X1361">
        <v>16</v>
      </c>
      <c r="Y1361" t="s">
        <v>109</v>
      </c>
      <c r="Z1361" t="s">
        <v>143</v>
      </c>
      <c r="AA1361" s="1">
        <v>0</v>
      </c>
      <c r="AB1361" s="1">
        <v>0</v>
      </c>
      <c r="AC1361" t="s">
        <v>225</v>
      </c>
      <c r="AD1361" s="1">
        <v>0</v>
      </c>
      <c r="AE1361" s="1">
        <v>0</v>
      </c>
      <c r="AF1361" s="1">
        <v>0</v>
      </c>
      <c r="AG1361" s="1">
        <v>69324.58</v>
      </c>
      <c r="AH1361">
        <v>0</v>
      </c>
      <c r="AI1361" s="1">
        <v>0</v>
      </c>
      <c r="AJ1361" s="1">
        <v>0</v>
      </c>
      <c r="AK1361" s="1">
        <v>0</v>
      </c>
      <c r="AL1361" s="1">
        <v>0</v>
      </c>
      <c r="AM1361" s="1">
        <v>0</v>
      </c>
      <c r="AN1361" s="1">
        <v>0</v>
      </c>
      <c r="AO1361" s="1">
        <v>335.07</v>
      </c>
      <c r="AP1361" s="8">
        <f t="shared" si="84"/>
        <v>335.07</v>
      </c>
      <c r="AQ1361" s="9">
        <f t="shared" si="85"/>
        <v>0</v>
      </c>
      <c r="AR1361" s="3">
        <f t="shared" si="86"/>
        <v>13461.99</v>
      </c>
      <c r="AS1361" s="10">
        <f t="shared" si="87"/>
        <v>335.07</v>
      </c>
    </row>
    <row r="1362" spans="1:45" x14ac:dyDescent="0.25">
      <c r="A1362">
        <v>1</v>
      </c>
      <c r="B1362" s="7">
        <v>43952</v>
      </c>
      <c r="C1362" s="7">
        <v>44348</v>
      </c>
      <c r="D1362">
        <v>200252</v>
      </c>
      <c r="E1362" s="7">
        <v>44317</v>
      </c>
      <c r="F1362" s="13">
        <v>69324.58</v>
      </c>
      <c r="G1362" s="1">
        <v>69324.58</v>
      </c>
      <c r="H1362">
        <v>5.8000000000000003E-2</v>
      </c>
      <c r="I1362" s="1">
        <v>335.07</v>
      </c>
      <c r="J1362" s="1">
        <v>13797.06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t="s">
        <v>367</v>
      </c>
      <c r="W1362" s="11" t="s">
        <v>142</v>
      </c>
      <c r="X1362">
        <v>16</v>
      </c>
      <c r="Y1362" t="s">
        <v>109</v>
      </c>
      <c r="Z1362" t="s">
        <v>143</v>
      </c>
      <c r="AA1362" s="1">
        <v>0</v>
      </c>
      <c r="AB1362" s="1">
        <v>0</v>
      </c>
      <c r="AC1362" t="s">
        <v>225</v>
      </c>
      <c r="AD1362" s="1">
        <v>0</v>
      </c>
      <c r="AE1362" s="1">
        <v>0</v>
      </c>
      <c r="AF1362" s="1">
        <v>0</v>
      </c>
      <c r="AG1362" s="1">
        <v>69324.58</v>
      </c>
      <c r="AH1362">
        <v>0</v>
      </c>
      <c r="AI1362" s="1">
        <v>0</v>
      </c>
      <c r="AJ1362" s="1">
        <v>0</v>
      </c>
      <c r="AK1362" s="1">
        <v>0</v>
      </c>
      <c r="AL1362" s="1">
        <v>0</v>
      </c>
      <c r="AM1362" s="1">
        <v>0</v>
      </c>
      <c r="AN1362" s="1">
        <v>0</v>
      </c>
      <c r="AO1362" s="1">
        <v>335.07</v>
      </c>
      <c r="AP1362" s="8">
        <f t="shared" si="84"/>
        <v>335.07</v>
      </c>
      <c r="AQ1362" s="9">
        <f t="shared" si="85"/>
        <v>0</v>
      </c>
      <c r="AR1362" s="3">
        <f t="shared" si="86"/>
        <v>13797.06</v>
      </c>
      <c r="AS1362" s="10">
        <f t="shared" si="87"/>
        <v>335.07</v>
      </c>
    </row>
    <row r="1363" spans="1:45" x14ac:dyDescent="0.25">
      <c r="A1363">
        <v>1</v>
      </c>
      <c r="B1363" s="7">
        <v>43952</v>
      </c>
      <c r="C1363" s="7">
        <v>44348</v>
      </c>
      <c r="D1363">
        <v>200252</v>
      </c>
      <c r="E1363" s="7">
        <v>44348</v>
      </c>
      <c r="F1363" s="13">
        <v>69324.58</v>
      </c>
      <c r="G1363" s="1">
        <v>69324.58</v>
      </c>
      <c r="H1363">
        <v>5.8000000000000003E-2</v>
      </c>
      <c r="I1363" s="1">
        <v>335.07</v>
      </c>
      <c r="J1363" s="1">
        <v>6130.35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-8001.78</v>
      </c>
      <c r="S1363" s="1">
        <v>0</v>
      </c>
      <c r="T1363" s="1">
        <v>0</v>
      </c>
      <c r="U1363" s="1">
        <v>0</v>
      </c>
      <c r="V1363" t="s">
        <v>367</v>
      </c>
      <c r="W1363" s="11" t="s">
        <v>142</v>
      </c>
      <c r="X1363">
        <v>16</v>
      </c>
      <c r="Y1363" t="s">
        <v>109</v>
      </c>
      <c r="Z1363" t="s">
        <v>143</v>
      </c>
      <c r="AA1363" s="1">
        <v>0</v>
      </c>
      <c r="AB1363" s="1">
        <v>0</v>
      </c>
      <c r="AC1363" t="s">
        <v>225</v>
      </c>
      <c r="AD1363" s="1">
        <v>0</v>
      </c>
      <c r="AE1363" s="1">
        <v>0</v>
      </c>
      <c r="AF1363" s="1">
        <v>0</v>
      </c>
      <c r="AG1363" s="1">
        <v>69324.58</v>
      </c>
      <c r="AH1363">
        <v>0</v>
      </c>
      <c r="AI1363" s="1">
        <v>0</v>
      </c>
      <c r="AJ1363" s="1">
        <v>0</v>
      </c>
      <c r="AK1363" s="1">
        <v>0</v>
      </c>
      <c r="AL1363" s="1">
        <v>0</v>
      </c>
      <c r="AM1363" s="1">
        <v>0</v>
      </c>
      <c r="AN1363" s="1">
        <v>0</v>
      </c>
      <c r="AO1363" s="1">
        <v>335.07</v>
      </c>
      <c r="AP1363" s="8">
        <f t="shared" si="84"/>
        <v>335.07</v>
      </c>
      <c r="AQ1363" s="9">
        <f t="shared" si="85"/>
        <v>0</v>
      </c>
      <c r="AR1363" s="3">
        <f t="shared" si="86"/>
        <v>6130.35</v>
      </c>
      <c r="AS1363" s="10">
        <f t="shared" si="87"/>
        <v>335.07</v>
      </c>
    </row>
    <row r="1364" spans="1:45" x14ac:dyDescent="0.25">
      <c r="A1364">
        <v>1</v>
      </c>
      <c r="B1364" s="7">
        <v>43952</v>
      </c>
      <c r="C1364" s="7">
        <v>44348</v>
      </c>
      <c r="D1364">
        <v>200298</v>
      </c>
      <c r="E1364" s="7">
        <v>44197</v>
      </c>
      <c r="F1364" s="13">
        <v>0</v>
      </c>
      <c r="G1364" s="1">
        <v>0</v>
      </c>
      <c r="H1364">
        <v>5.8000000000000003E-2</v>
      </c>
      <c r="I1364" s="1"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t="s">
        <v>368</v>
      </c>
      <c r="W1364" s="11" t="s">
        <v>142</v>
      </c>
      <c r="X1364">
        <v>16</v>
      </c>
      <c r="Y1364" t="s">
        <v>109</v>
      </c>
      <c r="Z1364" t="s">
        <v>143</v>
      </c>
      <c r="AA1364" s="1">
        <v>0</v>
      </c>
      <c r="AB1364" s="1">
        <v>0</v>
      </c>
      <c r="AC1364" t="s">
        <v>225</v>
      </c>
      <c r="AD1364" s="1">
        <v>0</v>
      </c>
      <c r="AE1364" s="1">
        <v>0</v>
      </c>
      <c r="AF1364" s="1">
        <v>0</v>
      </c>
      <c r="AG1364" s="1">
        <v>0</v>
      </c>
      <c r="AH1364">
        <v>0</v>
      </c>
      <c r="AI1364" s="1">
        <v>0</v>
      </c>
      <c r="AJ1364" s="1">
        <v>0</v>
      </c>
      <c r="AK1364" s="1">
        <v>0</v>
      </c>
      <c r="AL1364" s="1">
        <v>0</v>
      </c>
      <c r="AM1364" s="1">
        <v>0</v>
      </c>
      <c r="AN1364" s="1">
        <v>0</v>
      </c>
      <c r="AO1364" s="1">
        <v>0</v>
      </c>
      <c r="AP1364" s="8">
        <f t="shared" si="84"/>
        <v>0</v>
      </c>
      <c r="AQ1364" s="9">
        <f t="shared" si="85"/>
        <v>0</v>
      </c>
      <c r="AR1364" s="3">
        <f t="shared" si="86"/>
        <v>0</v>
      </c>
      <c r="AS1364" s="10">
        <f t="shared" si="87"/>
        <v>0</v>
      </c>
    </row>
    <row r="1365" spans="1:45" x14ac:dyDescent="0.25">
      <c r="A1365">
        <v>1</v>
      </c>
      <c r="B1365" s="7">
        <v>43952</v>
      </c>
      <c r="C1365" s="7">
        <v>44348</v>
      </c>
      <c r="D1365">
        <v>200298</v>
      </c>
      <c r="E1365" s="7">
        <v>44228</v>
      </c>
      <c r="F1365" s="13">
        <v>0</v>
      </c>
      <c r="G1365" s="1">
        <v>0</v>
      </c>
      <c r="H1365">
        <v>5.8000000000000003E-2</v>
      </c>
      <c r="I1365" s="1"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t="s">
        <v>368</v>
      </c>
      <c r="W1365" s="11" t="s">
        <v>142</v>
      </c>
      <c r="X1365">
        <v>16</v>
      </c>
      <c r="Y1365" t="s">
        <v>109</v>
      </c>
      <c r="Z1365" t="s">
        <v>143</v>
      </c>
      <c r="AA1365" s="1">
        <v>0</v>
      </c>
      <c r="AB1365" s="1">
        <v>0</v>
      </c>
      <c r="AC1365" t="s">
        <v>225</v>
      </c>
      <c r="AD1365" s="1">
        <v>0</v>
      </c>
      <c r="AE1365" s="1">
        <v>0</v>
      </c>
      <c r="AF1365" s="1">
        <v>0</v>
      </c>
      <c r="AG1365" s="1">
        <v>0</v>
      </c>
      <c r="AH1365">
        <v>0</v>
      </c>
      <c r="AI1365" s="1">
        <v>0</v>
      </c>
      <c r="AJ1365" s="1">
        <v>0</v>
      </c>
      <c r="AK1365" s="1">
        <v>0</v>
      </c>
      <c r="AL1365" s="1">
        <v>0</v>
      </c>
      <c r="AM1365" s="1">
        <v>0</v>
      </c>
      <c r="AN1365" s="1">
        <v>0</v>
      </c>
      <c r="AO1365" s="1">
        <v>0</v>
      </c>
      <c r="AP1365" s="8">
        <f t="shared" si="84"/>
        <v>0</v>
      </c>
      <c r="AQ1365" s="9">
        <f t="shared" si="85"/>
        <v>0</v>
      </c>
      <c r="AR1365" s="3">
        <f t="shared" si="86"/>
        <v>0</v>
      </c>
      <c r="AS1365" s="10">
        <f t="shared" si="87"/>
        <v>0</v>
      </c>
    </row>
    <row r="1366" spans="1:45" x14ac:dyDescent="0.25">
      <c r="A1366">
        <v>1</v>
      </c>
      <c r="B1366" s="7">
        <v>43952</v>
      </c>
      <c r="C1366" s="7">
        <v>44348</v>
      </c>
      <c r="D1366">
        <v>200298</v>
      </c>
      <c r="E1366" s="7">
        <v>44256</v>
      </c>
      <c r="F1366" s="13">
        <v>0</v>
      </c>
      <c r="G1366" s="1">
        <v>0</v>
      </c>
      <c r="H1366">
        <v>5.8000000000000003E-2</v>
      </c>
      <c r="I1366" s="1">
        <v>0</v>
      </c>
      <c r="J1366" s="1">
        <v>0</v>
      </c>
      <c r="K1366" s="1">
        <v>0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t="s">
        <v>368</v>
      </c>
      <c r="W1366" s="11" t="s">
        <v>142</v>
      </c>
      <c r="X1366">
        <v>16</v>
      </c>
      <c r="Y1366" t="s">
        <v>109</v>
      </c>
      <c r="Z1366" t="s">
        <v>143</v>
      </c>
      <c r="AA1366" s="1">
        <v>0</v>
      </c>
      <c r="AB1366" s="1">
        <v>0</v>
      </c>
      <c r="AC1366" t="s">
        <v>225</v>
      </c>
      <c r="AD1366" s="1">
        <v>0</v>
      </c>
      <c r="AE1366" s="1">
        <v>0</v>
      </c>
      <c r="AF1366" s="1">
        <v>0</v>
      </c>
      <c r="AG1366" s="1">
        <v>0</v>
      </c>
      <c r="AH1366">
        <v>0</v>
      </c>
      <c r="AI1366" s="1">
        <v>0</v>
      </c>
      <c r="AJ1366" s="1">
        <v>0</v>
      </c>
      <c r="AK1366" s="1">
        <v>0</v>
      </c>
      <c r="AL1366" s="1">
        <v>0</v>
      </c>
      <c r="AM1366" s="1">
        <v>0</v>
      </c>
      <c r="AN1366" s="1">
        <v>0</v>
      </c>
      <c r="AO1366" s="1">
        <v>0</v>
      </c>
      <c r="AP1366" s="8">
        <f t="shared" si="84"/>
        <v>0</v>
      </c>
      <c r="AQ1366" s="9">
        <f t="shared" si="85"/>
        <v>0</v>
      </c>
      <c r="AR1366" s="3">
        <f t="shared" si="86"/>
        <v>0</v>
      </c>
      <c r="AS1366" s="10">
        <f t="shared" si="87"/>
        <v>0</v>
      </c>
    </row>
    <row r="1367" spans="1:45" x14ac:dyDescent="0.25">
      <c r="A1367">
        <v>1</v>
      </c>
      <c r="B1367" s="7">
        <v>43952</v>
      </c>
      <c r="C1367" s="7">
        <v>44348</v>
      </c>
      <c r="D1367">
        <v>200298</v>
      </c>
      <c r="E1367" s="7">
        <v>44287</v>
      </c>
      <c r="F1367" s="13">
        <v>0</v>
      </c>
      <c r="G1367" s="1">
        <v>0</v>
      </c>
      <c r="H1367">
        <v>5.8000000000000003E-2</v>
      </c>
      <c r="I1367" s="1">
        <v>0</v>
      </c>
      <c r="J1367" s="1">
        <v>0</v>
      </c>
      <c r="K1367" s="1">
        <v>0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t="s">
        <v>368</v>
      </c>
      <c r="W1367" s="11" t="s">
        <v>142</v>
      </c>
      <c r="X1367">
        <v>16</v>
      </c>
      <c r="Y1367" t="s">
        <v>109</v>
      </c>
      <c r="Z1367" t="s">
        <v>143</v>
      </c>
      <c r="AA1367" s="1">
        <v>0</v>
      </c>
      <c r="AB1367" s="1">
        <v>0</v>
      </c>
      <c r="AC1367" t="s">
        <v>225</v>
      </c>
      <c r="AD1367" s="1">
        <v>0</v>
      </c>
      <c r="AE1367" s="1">
        <v>0</v>
      </c>
      <c r="AF1367" s="1">
        <v>0</v>
      </c>
      <c r="AG1367" s="1">
        <v>0</v>
      </c>
      <c r="AH1367">
        <v>0</v>
      </c>
      <c r="AI1367" s="1">
        <v>0</v>
      </c>
      <c r="AJ1367" s="1">
        <v>0</v>
      </c>
      <c r="AK1367" s="1">
        <v>0</v>
      </c>
      <c r="AL1367" s="1">
        <v>0</v>
      </c>
      <c r="AM1367" s="1">
        <v>0</v>
      </c>
      <c r="AN1367" s="1">
        <v>0</v>
      </c>
      <c r="AO1367" s="1">
        <v>0</v>
      </c>
      <c r="AP1367" s="8">
        <f t="shared" si="84"/>
        <v>0</v>
      </c>
      <c r="AQ1367" s="9">
        <f t="shared" si="85"/>
        <v>0</v>
      </c>
      <c r="AR1367" s="3">
        <f t="shared" si="86"/>
        <v>0</v>
      </c>
      <c r="AS1367" s="10">
        <f t="shared" si="87"/>
        <v>0</v>
      </c>
    </row>
    <row r="1368" spans="1:45" x14ac:dyDescent="0.25">
      <c r="A1368">
        <v>1</v>
      </c>
      <c r="B1368" s="7">
        <v>43952</v>
      </c>
      <c r="C1368" s="7">
        <v>44348</v>
      </c>
      <c r="D1368">
        <v>200298</v>
      </c>
      <c r="E1368" s="7">
        <v>44317</v>
      </c>
      <c r="F1368" s="13">
        <v>0</v>
      </c>
      <c r="G1368" s="1">
        <v>0</v>
      </c>
      <c r="H1368">
        <v>5.8000000000000003E-2</v>
      </c>
      <c r="I1368" s="1">
        <v>0</v>
      </c>
      <c r="J1368" s="1">
        <v>0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t="s">
        <v>368</v>
      </c>
      <c r="W1368" s="11" t="s">
        <v>142</v>
      </c>
      <c r="X1368">
        <v>16</v>
      </c>
      <c r="Y1368" t="s">
        <v>109</v>
      </c>
      <c r="Z1368" t="s">
        <v>143</v>
      </c>
      <c r="AA1368" s="1">
        <v>0</v>
      </c>
      <c r="AB1368" s="1">
        <v>0</v>
      </c>
      <c r="AC1368" t="s">
        <v>225</v>
      </c>
      <c r="AD1368" s="1">
        <v>0</v>
      </c>
      <c r="AE1368" s="1">
        <v>0</v>
      </c>
      <c r="AF1368" s="1">
        <v>0</v>
      </c>
      <c r="AG1368" s="1">
        <v>0</v>
      </c>
      <c r="AH1368">
        <v>0</v>
      </c>
      <c r="AI1368" s="1">
        <v>0</v>
      </c>
      <c r="AJ1368" s="1">
        <v>0</v>
      </c>
      <c r="AK1368" s="1">
        <v>0</v>
      </c>
      <c r="AL1368" s="1">
        <v>0</v>
      </c>
      <c r="AM1368" s="1">
        <v>0</v>
      </c>
      <c r="AN1368" s="1">
        <v>0</v>
      </c>
      <c r="AO1368" s="1">
        <v>0</v>
      </c>
      <c r="AP1368" s="8">
        <f t="shared" si="84"/>
        <v>0</v>
      </c>
      <c r="AQ1368" s="9">
        <f t="shared" si="85"/>
        <v>0</v>
      </c>
      <c r="AR1368" s="3">
        <f t="shared" si="86"/>
        <v>0</v>
      </c>
      <c r="AS1368" s="10">
        <f t="shared" si="87"/>
        <v>0</v>
      </c>
    </row>
    <row r="1369" spans="1:45" x14ac:dyDescent="0.25">
      <c r="A1369">
        <v>1</v>
      </c>
      <c r="B1369" s="7">
        <v>43952</v>
      </c>
      <c r="C1369" s="7">
        <v>44348</v>
      </c>
      <c r="D1369">
        <v>200298</v>
      </c>
      <c r="E1369" s="7">
        <v>44348</v>
      </c>
      <c r="F1369" s="13">
        <v>0</v>
      </c>
      <c r="G1369" s="1">
        <v>0</v>
      </c>
      <c r="H1369">
        <v>5.8000000000000003E-2</v>
      </c>
      <c r="I1369" s="1">
        <v>0</v>
      </c>
      <c r="J1369" s="1">
        <v>0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t="s">
        <v>368</v>
      </c>
      <c r="W1369" s="11" t="s">
        <v>142</v>
      </c>
      <c r="X1369">
        <v>16</v>
      </c>
      <c r="Y1369" t="s">
        <v>109</v>
      </c>
      <c r="Z1369" t="s">
        <v>143</v>
      </c>
      <c r="AA1369" s="1">
        <v>0</v>
      </c>
      <c r="AB1369" s="1">
        <v>0</v>
      </c>
      <c r="AC1369" t="s">
        <v>225</v>
      </c>
      <c r="AD1369" s="1">
        <v>0</v>
      </c>
      <c r="AE1369" s="1">
        <v>0</v>
      </c>
      <c r="AF1369" s="1">
        <v>0</v>
      </c>
      <c r="AG1369" s="1">
        <v>0</v>
      </c>
      <c r="AH1369">
        <v>0</v>
      </c>
      <c r="AI1369" s="1">
        <v>0</v>
      </c>
      <c r="AJ1369" s="1">
        <v>0</v>
      </c>
      <c r="AK1369" s="1">
        <v>0</v>
      </c>
      <c r="AL1369" s="1">
        <v>0</v>
      </c>
      <c r="AM1369" s="1">
        <v>0</v>
      </c>
      <c r="AN1369" s="1">
        <v>0</v>
      </c>
      <c r="AO1369" s="1">
        <v>0</v>
      </c>
      <c r="AP1369" s="8">
        <f t="shared" si="84"/>
        <v>0</v>
      </c>
      <c r="AQ1369" s="9">
        <f t="shared" si="85"/>
        <v>0</v>
      </c>
      <c r="AR1369" s="3">
        <f t="shared" si="86"/>
        <v>0</v>
      </c>
      <c r="AS1369" s="10">
        <f t="shared" si="87"/>
        <v>0</v>
      </c>
    </row>
    <row r="1370" spans="1:45" x14ac:dyDescent="0.25">
      <c r="A1370">
        <v>1</v>
      </c>
      <c r="B1370" s="7">
        <v>43952</v>
      </c>
      <c r="C1370" s="7">
        <v>44348</v>
      </c>
      <c r="D1370">
        <v>200344</v>
      </c>
      <c r="E1370" s="7">
        <v>44197</v>
      </c>
      <c r="F1370" s="13">
        <v>0</v>
      </c>
      <c r="G1370" s="1">
        <v>0</v>
      </c>
      <c r="H1370">
        <v>5.8000000000000003E-2</v>
      </c>
      <c r="I1370" s="1">
        <v>0</v>
      </c>
      <c r="J1370" s="1">
        <v>30379.69</v>
      </c>
      <c r="K1370" s="1">
        <v>0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t="s">
        <v>369</v>
      </c>
      <c r="W1370" s="11" t="s">
        <v>142</v>
      </c>
      <c r="X1370">
        <v>16</v>
      </c>
      <c r="Y1370" t="s">
        <v>109</v>
      </c>
      <c r="Z1370" t="s">
        <v>143</v>
      </c>
      <c r="AA1370" s="1">
        <v>0</v>
      </c>
      <c r="AB1370" s="1">
        <v>0</v>
      </c>
      <c r="AC1370" t="s">
        <v>225</v>
      </c>
      <c r="AD1370" s="1">
        <v>0</v>
      </c>
      <c r="AE1370" s="1">
        <v>0</v>
      </c>
      <c r="AF1370" s="1">
        <v>0</v>
      </c>
      <c r="AG1370" s="1">
        <v>0</v>
      </c>
      <c r="AH1370">
        <v>0</v>
      </c>
      <c r="AI1370" s="1">
        <v>0</v>
      </c>
      <c r="AJ1370" s="1">
        <v>0</v>
      </c>
      <c r="AK1370" s="1">
        <v>0</v>
      </c>
      <c r="AL1370" s="1">
        <v>0</v>
      </c>
      <c r="AM1370" s="1">
        <v>0</v>
      </c>
      <c r="AN1370" s="1">
        <v>0</v>
      </c>
      <c r="AO1370" s="1">
        <v>0</v>
      </c>
      <c r="AP1370" s="8">
        <f t="shared" si="84"/>
        <v>0</v>
      </c>
      <c r="AQ1370" s="9">
        <f t="shared" si="85"/>
        <v>0</v>
      </c>
      <c r="AR1370" s="3">
        <f t="shared" si="86"/>
        <v>30379.69</v>
      </c>
      <c r="AS1370" s="10">
        <f t="shared" si="87"/>
        <v>0</v>
      </c>
    </row>
    <row r="1371" spans="1:45" x14ac:dyDescent="0.25">
      <c r="A1371">
        <v>1</v>
      </c>
      <c r="B1371" s="7">
        <v>43952</v>
      </c>
      <c r="C1371" s="7">
        <v>44348</v>
      </c>
      <c r="D1371">
        <v>200344</v>
      </c>
      <c r="E1371" s="7">
        <v>44228</v>
      </c>
      <c r="F1371" s="13">
        <v>0</v>
      </c>
      <c r="G1371" s="1">
        <v>0</v>
      </c>
      <c r="H1371">
        <v>5.8000000000000003E-2</v>
      </c>
      <c r="I1371" s="1">
        <v>0</v>
      </c>
      <c r="J1371" s="1">
        <v>30379.69</v>
      </c>
      <c r="K1371" s="1">
        <v>0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t="s">
        <v>369</v>
      </c>
      <c r="W1371" s="11" t="s">
        <v>142</v>
      </c>
      <c r="X1371">
        <v>16</v>
      </c>
      <c r="Y1371" t="s">
        <v>109</v>
      </c>
      <c r="Z1371" t="s">
        <v>143</v>
      </c>
      <c r="AA1371" s="1">
        <v>0</v>
      </c>
      <c r="AB1371" s="1">
        <v>0</v>
      </c>
      <c r="AC1371" t="s">
        <v>225</v>
      </c>
      <c r="AD1371" s="1">
        <v>0</v>
      </c>
      <c r="AE1371" s="1">
        <v>0</v>
      </c>
      <c r="AF1371" s="1">
        <v>0</v>
      </c>
      <c r="AG1371" s="1">
        <v>0</v>
      </c>
      <c r="AH1371">
        <v>0</v>
      </c>
      <c r="AI1371" s="1">
        <v>0</v>
      </c>
      <c r="AJ1371" s="1">
        <v>0</v>
      </c>
      <c r="AK1371" s="1">
        <v>0</v>
      </c>
      <c r="AL1371" s="1">
        <v>0</v>
      </c>
      <c r="AM1371" s="1">
        <v>0</v>
      </c>
      <c r="AN1371" s="1">
        <v>0</v>
      </c>
      <c r="AO1371" s="1">
        <v>0</v>
      </c>
      <c r="AP1371" s="8">
        <f t="shared" si="84"/>
        <v>0</v>
      </c>
      <c r="AQ1371" s="9">
        <f t="shared" si="85"/>
        <v>0</v>
      </c>
      <c r="AR1371" s="3">
        <f t="shared" si="86"/>
        <v>30379.69</v>
      </c>
      <c r="AS1371" s="10">
        <f t="shared" si="87"/>
        <v>0</v>
      </c>
    </row>
    <row r="1372" spans="1:45" x14ac:dyDescent="0.25">
      <c r="A1372">
        <v>1</v>
      </c>
      <c r="B1372" s="7">
        <v>43952</v>
      </c>
      <c r="C1372" s="7">
        <v>44348</v>
      </c>
      <c r="D1372">
        <v>200344</v>
      </c>
      <c r="E1372" s="7">
        <v>44256</v>
      </c>
      <c r="F1372" s="13">
        <v>0</v>
      </c>
      <c r="G1372" s="1">
        <v>0</v>
      </c>
      <c r="H1372">
        <v>5.8000000000000003E-2</v>
      </c>
      <c r="I1372" s="1">
        <v>0</v>
      </c>
      <c r="J1372" s="1">
        <v>30379.69</v>
      </c>
      <c r="K1372" s="1">
        <v>0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 t="s">
        <v>369</v>
      </c>
      <c r="W1372" s="11" t="s">
        <v>142</v>
      </c>
      <c r="X1372">
        <v>16</v>
      </c>
      <c r="Y1372" t="s">
        <v>109</v>
      </c>
      <c r="Z1372" t="s">
        <v>143</v>
      </c>
      <c r="AA1372" s="1">
        <v>0</v>
      </c>
      <c r="AB1372" s="1">
        <v>0</v>
      </c>
      <c r="AC1372" t="s">
        <v>225</v>
      </c>
      <c r="AD1372" s="1">
        <v>0</v>
      </c>
      <c r="AE1372" s="1">
        <v>0</v>
      </c>
      <c r="AF1372" s="1">
        <v>0</v>
      </c>
      <c r="AG1372" s="1">
        <v>0</v>
      </c>
      <c r="AH1372">
        <v>0</v>
      </c>
      <c r="AI1372" s="1">
        <v>0</v>
      </c>
      <c r="AJ1372" s="1">
        <v>0</v>
      </c>
      <c r="AK1372" s="1">
        <v>0</v>
      </c>
      <c r="AL1372" s="1">
        <v>0</v>
      </c>
      <c r="AM1372" s="1">
        <v>0</v>
      </c>
      <c r="AN1372" s="1">
        <v>0</v>
      </c>
      <c r="AO1372" s="1">
        <v>0</v>
      </c>
      <c r="AP1372" s="8">
        <f t="shared" si="84"/>
        <v>0</v>
      </c>
      <c r="AQ1372" s="9">
        <f t="shared" si="85"/>
        <v>0</v>
      </c>
      <c r="AR1372" s="3">
        <f t="shared" si="86"/>
        <v>30379.69</v>
      </c>
      <c r="AS1372" s="10">
        <f t="shared" si="87"/>
        <v>0</v>
      </c>
    </row>
    <row r="1373" spans="1:45" x14ac:dyDescent="0.25">
      <c r="A1373">
        <v>1</v>
      </c>
      <c r="B1373" s="7">
        <v>43952</v>
      </c>
      <c r="C1373" s="7">
        <v>44348</v>
      </c>
      <c r="D1373">
        <v>200344</v>
      </c>
      <c r="E1373" s="7">
        <v>44287</v>
      </c>
      <c r="F1373" s="13">
        <v>0</v>
      </c>
      <c r="G1373" s="1">
        <v>0</v>
      </c>
      <c r="H1373">
        <v>5.8000000000000003E-2</v>
      </c>
      <c r="I1373" s="1">
        <v>0</v>
      </c>
      <c r="J1373" s="1">
        <v>30379.69</v>
      </c>
      <c r="K1373" s="1">
        <v>0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t="s">
        <v>369</v>
      </c>
      <c r="W1373" s="11" t="s">
        <v>142</v>
      </c>
      <c r="X1373">
        <v>16</v>
      </c>
      <c r="Y1373" t="s">
        <v>109</v>
      </c>
      <c r="Z1373" t="s">
        <v>143</v>
      </c>
      <c r="AA1373" s="1">
        <v>0</v>
      </c>
      <c r="AB1373" s="1">
        <v>0</v>
      </c>
      <c r="AC1373" t="s">
        <v>225</v>
      </c>
      <c r="AD1373" s="1">
        <v>0</v>
      </c>
      <c r="AE1373" s="1">
        <v>0</v>
      </c>
      <c r="AF1373" s="1">
        <v>0</v>
      </c>
      <c r="AG1373" s="1">
        <v>0</v>
      </c>
      <c r="AH1373">
        <v>0</v>
      </c>
      <c r="AI1373" s="1">
        <v>0</v>
      </c>
      <c r="AJ1373" s="1">
        <v>0</v>
      </c>
      <c r="AK1373" s="1">
        <v>0</v>
      </c>
      <c r="AL1373" s="1">
        <v>0</v>
      </c>
      <c r="AM1373" s="1">
        <v>0</v>
      </c>
      <c r="AN1373" s="1">
        <v>0</v>
      </c>
      <c r="AO1373" s="1">
        <v>0</v>
      </c>
      <c r="AP1373" s="8">
        <f t="shared" si="84"/>
        <v>0</v>
      </c>
      <c r="AQ1373" s="9">
        <f t="shared" si="85"/>
        <v>0</v>
      </c>
      <c r="AR1373" s="3">
        <f t="shared" si="86"/>
        <v>30379.69</v>
      </c>
      <c r="AS1373" s="10">
        <f t="shared" si="87"/>
        <v>0</v>
      </c>
    </row>
    <row r="1374" spans="1:45" x14ac:dyDescent="0.25">
      <c r="A1374">
        <v>1</v>
      </c>
      <c r="B1374" s="7">
        <v>43952</v>
      </c>
      <c r="C1374" s="7">
        <v>44348</v>
      </c>
      <c r="D1374">
        <v>200344</v>
      </c>
      <c r="E1374" s="7">
        <v>44317</v>
      </c>
      <c r="F1374" s="13">
        <v>0</v>
      </c>
      <c r="G1374" s="1">
        <v>0</v>
      </c>
      <c r="H1374">
        <v>5.8000000000000003E-2</v>
      </c>
      <c r="I1374" s="1">
        <v>0</v>
      </c>
      <c r="J1374" s="1">
        <v>30379.69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t="s">
        <v>369</v>
      </c>
      <c r="W1374" s="11" t="s">
        <v>142</v>
      </c>
      <c r="X1374">
        <v>16</v>
      </c>
      <c r="Y1374" t="s">
        <v>109</v>
      </c>
      <c r="Z1374" t="s">
        <v>143</v>
      </c>
      <c r="AA1374" s="1">
        <v>0</v>
      </c>
      <c r="AB1374" s="1">
        <v>0</v>
      </c>
      <c r="AC1374" t="s">
        <v>225</v>
      </c>
      <c r="AD1374" s="1">
        <v>0</v>
      </c>
      <c r="AE1374" s="1">
        <v>0</v>
      </c>
      <c r="AF1374" s="1">
        <v>0</v>
      </c>
      <c r="AG1374" s="1">
        <v>0</v>
      </c>
      <c r="AH1374">
        <v>0</v>
      </c>
      <c r="AI1374" s="1">
        <v>0</v>
      </c>
      <c r="AJ1374" s="1">
        <v>0</v>
      </c>
      <c r="AK1374" s="1">
        <v>0</v>
      </c>
      <c r="AL1374" s="1">
        <v>0</v>
      </c>
      <c r="AM1374" s="1">
        <v>0</v>
      </c>
      <c r="AN1374" s="1">
        <v>0</v>
      </c>
      <c r="AO1374" s="1">
        <v>0</v>
      </c>
      <c r="AP1374" s="8">
        <f t="shared" si="84"/>
        <v>0</v>
      </c>
      <c r="AQ1374" s="9">
        <f t="shared" si="85"/>
        <v>0</v>
      </c>
      <c r="AR1374" s="3">
        <f t="shared" si="86"/>
        <v>30379.69</v>
      </c>
      <c r="AS1374" s="10">
        <f t="shared" si="87"/>
        <v>0</v>
      </c>
    </row>
    <row r="1375" spans="1:45" x14ac:dyDescent="0.25">
      <c r="A1375">
        <v>1</v>
      </c>
      <c r="B1375" s="7">
        <v>43952</v>
      </c>
      <c r="C1375" s="7">
        <v>44348</v>
      </c>
      <c r="D1375">
        <v>200344</v>
      </c>
      <c r="E1375" s="7">
        <v>44348</v>
      </c>
      <c r="F1375" s="13">
        <v>0</v>
      </c>
      <c r="G1375" s="1">
        <v>0</v>
      </c>
      <c r="H1375">
        <v>5.8000000000000003E-2</v>
      </c>
      <c r="I1375" s="1">
        <v>0</v>
      </c>
      <c r="J1375" s="1">
        <v>38381.47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8001.78</v>
      </c>
      <c r="T1375" s="1">
        <v>0</v>
      </c>
      <c r="U1375" s="1">
        <v>0</v>
      </c>
      <c r="V1375" t="s">
        <v>369</v>
      </c>
      <c r="W1375" s="11" t="s">
        <v>142</v>
      </c>
      <c r="X1375">
        <v>16</v>
      </c>
      <c r="Y1375" t="s">
        <v>109</v>
      </c>
      <c r="Z1375" t="s">
        <v>143</v>
      </c>
      <c r="AA1375" s="1">
        <v>0</v>
      </c>
      <c r="AB1375" s="1">
        <v>0</v>
      </c>
      <c r="AC1375" t="s">
        <v>225</v>
      </c>
      <c r="AD1375" s="1">
        <v>0</v>
      </c>
      <c r="AE1375" s="1">
        <v>0</v>
      </c>
      <c r="AF1375" s="1">
        <v>0</v>
      </c>
      <c r="AG1375" s="1">
        <v>0</v>
      </c>
      <c r="AH1375">
        <v>0</v>
      </c>
      <c r="AI1375" s="1">
        <v>0</v>
      </c>
      <c r="AJ1375" s="1">
        <v>0</v>
      </c>
      <c r="AK1375" s="1">
        <v>0</v>
      </c>
      <c r="AL1375" s="1">
        <v>0</v>
      </c>
      <c r="AM1375" s="1">
        <v>0</v>
      </c>
      <c r="AN1375" s="1">
        <v>0</v>
      </c>
      <c r="AO1375" s="1">
        <v>0</v>
      </c>
      <c r="AP1375" s="8">
        <f t="shared" si="84"/>
        <v>0</v>
      </c>
      <c r="AQ1375" s="9">
        <f t="shared" si="85"/>
        <v>0</v>
      </c>
      <c r="AR1375" s="3">
        <f t="shared" si="86"/>
        <v>38381.47</v>
      </c>
      <c r="AS1375" s="10">
        <f t="shared" si="87"/>
        <v>0</v>
      </c>
    </row>
    <row r="1376" spans="1:45" x14ac:dyDescent="0.25">
      <c r="A1376">
        <v>1</v>
      </c>
      <c r="B1376" s="7">
        <v>43952</v>
      </c>
      <c r="C1376" s="7">
        <v>44348</v>
      </c>
      <c r="D1376">
        <v>176</v>
      </c>
      <c r="E1376" s="7">
        <v>44197</v>
      </c>
      <c r="F1376" s="13">
        <v>0</v>
      </c>
      <c r="G1376" s="1">
        <v>0</v>
      </c>
      <c r="H1376">
        <v>0.17399999999999999</v>
      </c>
      <c r="I1376" s="1">
        <v>0</v>
      </c>
      <c r="J1376" s="1">
        <v>0</v>
      </c>
      <c r="K1376" s="1">
        <v>0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t="s">
        <v>370</v>
      </c>
      <c r="W1376" s="11" t="s">
        <v>145</v>
      </c>
      <c r="X1376">
        <v>16</v>
      </c>
      <c r="Y1376" t="s">
        <v>109</v>
      </c>
      <c r="Z1376" t="s">
        <v>146</v>
      </c>
      <c r="AA1376" s="1">
        <v>0</v>
      </c>
      <c r="AB1376" s="1">
        <v>0</v>
      </c>
      <c r="AC1376" t="s">
        <v>225</v>
      </c>
      <c r="AD1376" s="1">
        <v>0</v>
      </c>
      <c r="AE1376" s="1">
        <v>0</v>
      </c>
      <c r="AF1376" s="1">
        <v>0</v>
      </c>
      <c r="AG1376" s="1">
        <v>0</v>
      </c>
      <c r="AH1376">
        <v>0</v>
      </c>
      <c r="AI1376" s="1">
        <v>0</v>
      </c>
      <c r="AJ1376" s="1">
        <v>0</v>
      </c>
      <c r="AK1376" s="1">
        <v>0</v>
      </c>
      <c r="AL1376" s="1">
        <v>0</v>
      </c>
      <c r="AM1376" s="1">
        <v>0</v>
      </c>
      <c r="AN1376" s="1">
        <v>0</v>
      </c>
      <c r="AO1376" s="1">
        <v>0</v>
      </c>
      <c r="AP1376" s="8">
        <f t="shared" si="84"/>
        <v>0</v>
      </c>
      <c r="AQ1376" s="9">
        <f t="shared" si="85"/>
        <v>0</v>
      </c>
      <c r="AR1376" s="3">
        <f t="shared" si="86"/>
        <v>0</v>
      </c>
      <c r="AS1376" s="10">
        <f t="shared" si="87"/>
        <v>0</v>
      </c>
    </row>
    <row r="1377" spans="1:45" x14ac:dyDescent="0.25">
      <c r="A1377">
        <v>1</v>
      </c>
      <c r="B1377" s="7">
        <v>43952</v>
      </c>
      <c r="C1377" s="7">
        <v>44348</v>
      </c>
      <c r="D1377">
        <v>176</v>
      </c>
      <c r="E1377" s="7">
        <v>44228</v>
      </c>
      <c r="F1377" s="13">
        <v>0</v>
      </c>
      <c r="G1377" s="1">
        <v>0</v>
      </c>
      <c r="H1377">
        <v>0.17399999999999999</v>
      </c>
      <c r="I1377" s="1">
        <v>0</v>
      </c>
      <c r="J1377" s="1">
        <v>0</v>
      </c>
      <c r="K1377" s="1">
        <v>0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t="s">
        <v>370</v>
      </c>
      <c r="W1377" s="11" t="s">
        <v>145</v>
      </c>
      <c r="X1377">
        <v>16</v>
      </c>
      <c r="Y1377" t="s">
        <v>109</v>
      </c>
      <c r="Z1377" t="s">
        <v>146</v>
      </c>
      <c r="AA1377" s="1">
        <v>0</v>
      </c>
      <c r="AB1377" s="1">
        <v>0</v>
      </c>
      <c r="AC1377" t="s">
        <v>225</v>
      </c>
      <c r="AD1377" s="1">
        <v>0</v>
      </c>
      <c r="AE1377" s="1">
        <v>0</v>
      </c>
      <c r="AF1377" s="1">
        <v>0</v>
      </c>
      <c r="AG1377" s="1">
        <v>0</v>
      </c>
      <c r="AH1377">
        <v>0</v>
      </c>
      <c r="AI1377" s="1">
        <v>0</v>
      </c>
      <c r="AJ1377" s="1">
        <v>0</v>
      </c>
      <c r="AK1377" s="1">
        <v>0</v>
      </c>
      <c r="AL1377" s="1">
        <v>0</v>
      </c>
      <c r="AM1377" s="1">
        <v>0</v>
      </c>
      <c r="AN1377" s="1">
        <v>0</v>
      </c>
      <c r="AO1377" s="1">
        <v>0</v>
      </c>
      <c r="AP1377" s="8">
        <f t="shared" si="84"/>
        <v>0</v>
      </c>
      <c r="AQ1377" s="9">
        <f t="shared" si="85"/>
        <v>0</v>
      </c>
      <c r="AR1377" s="3">
        <f t="shared" si="86"/>
        <v>0</v>
      </c>
      <c r="AS1377" s="10">
        <f t="shared" si="87"/>
        <v>0</v>
      </c>
    </row>
    <row r="1378" spans="1:45" x14ac:dyDescent="0.25">
      <c r="A1378">
        <v>1</v>
      </c>
      <c r="B1378" s="7">
        <v>43952</v>
      </c>
      <c r="C1378" s="7">
        <v>44348</v>
      </c>
      <c r="D1378">
        <v>176</v>
      </c>
      <c r="E1378" s="7">
        <v>44256</v>
      </c>
      <c r="F1378" s="13">
        <v>0</v>
      </c>
      <c r="G1378" s="1">
        <v>0</v>
      </c>
      <c r="H1378">
        <v>0.17399999999999999</v>
      </c>
      <c r="I1378" s="1">
        <v>0</v>
      </c>
      <c r="J1378" s="1">
        <v>0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t="s">
        <v>370</v>
      </c>
      <c r="W1378" s="11" t="s">
        <v>145</v>
      </c>
      <c r="X1378">
        <v>16</v>
      </c>
      <c r="Y1378" t="s">
        <v>109</v>
      </c>
      <c r="Z1378" t="s">
        <v>146</v>
      </c>
      <c r="AA1378" s="1">
        <v>0</v>
      </c>
      <c r="AB1378" s="1">
        <v>0</v>
      </c>
      <c r="AC1378" t="s">
        <v>225</v>
      </c>
      <c r="AD1378" s="1">
        <v>0</v>
      </c>
      <c r="AE1378" s="1">
        <v>0</v>
      </c>
      <c r="AF1378" s="1">
        <v>0</v>
      </c>
      <c r="AG1378" s="1">
        <v>0</v>
      </c>
      <c r="AH1378">
        <v>0</v>
      </c>
      <c r="AI1378" s="1">
        <v>0</v>
      </c>
      <c r="AJ1378" s="1">
        <v>0</v>
      </c>
      <c r="AK1378" s="1">
        <v>0</v>
      </c>
      <c r="AL1378" s="1">
        <v>0</v>
      </c>
      <c r="AM1378" s="1">
        <v>0</v>
      </c>
      <c r="AN1378" s="1">
        <v>0</v>
      </c>
      <c r="AO1378" s="1">
        <v>0</v>
      </c>
      <c r="AP1378" s="8">
        <f t="shared" si="84"/>
        <v>0</v>
      </c>
      <c r="AQ1378" s="9">
        <f t="shared" si="85"/>
        <v>0</v>
      </c>
      <c r="AR1378" s="3">
        <f t="shared" si="86"/>
        <v>0</v>
      </c>
      <c r="AS1378" s="10">
        <f t="shared" si="87"/>
        <v>0</v>
      </c>
    </row>
    <row r="1379" spans="1:45" x14ac:dyDescent="0.25">
      <c r="A1379">
        <v>1</v>
      </c>
      <c r="B1379" s="7">
        <v>43952</v>
      </c>
      <c r="C1379" s="7">
        <v>44348</v>
      </c>
      <c r="D1379">
        <v>176</v>
      </c>
      <c r="E1379" s="7">
        <v>44287</v>
      </c>
      <c r="F1379" s="13">
        <v>0</v>
      </c>
      <c r="G1379" s="1">
        <v>0</v>
      </c>
      <c r="H1379">
        <v>0.17399999999999999</v>
      </c>
      <c r="I1379" s="1"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 t="s">
        <v>370</v>
      </c>
      <c r="W1379" s="11" t="s">
        <v>145</v>
      </c>
      <c r="X1379">
        <v>16</v>
      </c>
      <c r="Y1379" t="s">
        <v>109</v>
      </c>
      <c r="Z1379" t="s">
        <v>146</v>
      </c>
      <c r="AA1379" s="1">
        <v>0</v>
      </c>
      <c r="AB1379" s="1">
        <v>0</v>
      </c>
      <c r="AC1379" t="s">
        <v>225</v>
      </c>
      <c r="AD1379" s="1">
        <v>0</v>
      </c>
      <c r="AE1379" s="1">
        <v>0</v>
      </c>
      <c r="AF1379" s="1">
        <v>0</v>
      </c>
      <c r="AG1379" s="1">
        <v>0</v>
      </c>
      <c r="AH1379">
        <v>0</v>
      </c>
      <c r="AI1379" s="1">
        <v>0</v>
      </c>
      <c r="AJ1379" s="1">
        <v>0</v>
      </c>
      <c r="AK1379" s="1">
        <v>0</v>
      </c>
      <c r="AL1379" s="1">
        <v>0</v>
      </c>
      <c r="AM1379" s="1">
        <v>0</v>
      </c>
      <c r="AN1379" s="1">
        <v>0</v>
      </c>
      <c r="AO1379" s="1">
        <v>0</v>
      </c>
      <c r="AP1379" s="8">
        <f t="shared" si="84"/>
        <v>0</v>
      </c>
      <c r="AQ1379" s="9">
        <f t="shared" si="85"/>
        <v>0</v>
      </c>
      <c r="AR1379" s="3">
        <f t="shared" si="86"/>
        <v>0</v>
      </c>
      <c r="AS1379" s="10">
        <f t="shared" si="87"/>
        <v>0</v>
      </c>
    </row>
    <row r="1380" spans="1:45" x14ac:dyDescent="0.25">
      <c r="A1380">
        <v>1</v>
      </c>
      <c r="B1380" s="7">
        <v>43952</v>
      </c>
      <c r="C1380" s="7">
        <v>44348</v>
      </c>
      <c r="D1380">
        <v>176</v>
      </c>
      <c r="E1380" s="7">
        <v>44317</v>
      </c>
      <c r="F1380" s="13">
        <v>0</v>
      </c>
      <c r="G1380" s="1">
        <v>0</v>
      </c>
      <c r="H1380">
        <v>0.17399999999999999</v>
      </c>
      <c r="I1380" s="1"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t="s">
        <v>370</v>
      </c>
      <c r="W1380" s="11" t="s">
        <v>145</v>
      </c>
      <c r="X1380">
        <v>16</v>
      </c>
      <c r="Y1380" t="s">
        <v>109</v>
      </c>
      <c r="Z1380" t="s">
        <v>146</v>
      </c>
      <c r="AA1380" s="1">
        <v>0</v>
      </c>
      <c r="AB1380" s="1">
        <v>0</v>
      </c>
      <c r="AC1380" t="s">
        <v>225</v>
      </c>
      <c r="AD1380" s="1">
        <v>0</v>
      </c>
      <c r="AE1380" s="1">
        <v>0</v>
      </c>
      <c r="AF1380" s="1">
        <v>0</v>
      </c>
      <c r="AG1380" s="1">
        <v>0</v>
      </c>
      <c r="AH1380">
        <v>0</v>
      </c>
      <c r="AI1380" s="1">
        <v>0</v>
      </c>
      <c r="AJ1380" s="1">
        <v>0</v>
      </c>
      <c r="AK1380" s="1">
        <v>0</v>
      </c>
      <c r="AL1380" s="1">
        <v>0</v>
      </c>
      <c r="AM1380" s="1">
        <v>0</v>
      </c>
      <c r="AN1380" s="1">
        <v>0</v>
      </c>
      <c r="AO1380" s="1">
        <v>0</v>
      </c>
      <c r="AP1380" s="8">
        <f t="shared" si="84"/>
        <v>0</v>
      </c>
      <c r="AQ1380" s="9">
        <f t="shared" si="85"/>
        <v>0</v>
      </c>
      <c r="AR1380" s="3">
        <f t="shared" si="86"/>
        <v>0</v>
      </c>
      <c r="AS1380" s="10">
        <f t="shared" si="87"/>
        <v>0</v>
      </c>
    </row>
    <row r="1381" spans="1:45" x14ac:dyDescent="0.25">
      <c r="A1381">
        <v>1</v>
      </c>
      <c r="B1381" s="7">
        <v>43952</v>
      </c>
      <c r="C1381" s="7">
        <v>44348</v>
      </c>
      <c r="D1381">
        <v>176</v>
      </c>
      <c r="E1381" s="7">
        <v>44348</v>
      </c>
      <c r="F1381" s="13">
        <v>0</v>
      </c>
      <c r="G1381" s="1">
        <v>0</v>
      </c>
      <c r="H1381">
        <v>0.17399999999999999</v>
      </c>
      <c r="I1381" s="1">
        <v>0</v>
      </c>
      <c r="J1381" s="1">
        <v>0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1">
        <v>0</v>
      </c>
      <c r="U1381" s="1">
        <v>0</v>
      </c>
      <c r="V1381" t="s">
        <v>370</v>
      </c>
      <c r="W1381" s="11" t="s">
        <v>145</v>
      </c>
      <c r="X1381">
        <v>16</v>
      </c>
      <c r="Y1381" t="s">
        <v>109</v>
      </c>
      <c r="Z1381" t="s">
        <v>146</v>
      </c>
      <c r="AA1381" s="1">
        <v>0</v>
      </c>
      <c r="AB1381" s="1">
        <v>0</v>
      </c>
      <c r="AC1381" t="s">
        <v>225</v>
      </c>
      <c r="AD1381" s="1">
        <v>0</v>
      </c>
      <c r="AE1381" s="1">
        <v>0</v>
      </c>
      <c r="AF1381" s="1">
        <v>0</v>
      </c>
      <c r="AG1381" s="1">
        <v>0</v>
      </c>
      <c r="AH1381">
        <v>0</v>
      </c>
      <c r="AI1381" s="1">
        <v>0</v>
      </c>
      <c r="AJ1381" s="1">
        <v>0</v>
      </c>
      <c r="AK1381" s="1">
        <v>0</v>
      </c>
      <c r="AL1381" s="1">
        <v>0</v>
      </c>
      <c r="AM1381" s="1">
        <v>0</v>
      </c>
      <c r="AN1381" s="1">
        <v>0</v>
      </c>
      <c r="AO1381" s="1">
        <v>0</v>
      </c>
      <c r="AP1381" s="8">
        <f t="shared" si="84"/>
        <v>0</v>
      </c>
      <c r="AQ1381" s="9">
        <f t="shared" si="85"/>
        <v>0</v>
      </c>
      <c r="AR1381" s="3">
        <f t="shared" si="86"/>
        <v>0</v>
      </c>
      <c r="AS1381" s="10">
        <f t="shared" si="87"/>
        <v>0</v>
      </c>
    </row>
    <row r="1382" spans="1:45" x14ac:dyDescent="0.25">
      <c r="A1382">
        <v>1</v>
      </c>
      <c r="B1382" s="7">
        <v>43952</v>
      </c>
      <c r="C1382" s="7">
        <v>44348</v>
      </c>
      <c r="D1382">
        <v>200248</v>
      </c>
      <c r="E1382" s="7">
        <v>44197</v>
      </c>
      <c r="F1382" s="13">
        <v>0</v>
      </c>
      <c r="G1382" s="1">
        <v>0</v>
      </c>
      <c r="H1382">
        <v>0.17399999999999999</v>
      </c>
      <c r="I1382" s="1"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t="s">
        <v>371</v>
      </c>
      <c r="W1382" s="11" t="s">
        <v>145</v>
      </c>
      <c r="X1382">
        <v>16</v>
      </c>
      <c r="Y1382" t="s">
        <v>109</v>
      </c>
      <c r="Z1382" t="s">
        <v>146</v>
      </c>
      <c r="AA1382" s="1">
        <v>0</v>
      </c>
      <c r="AB1382" s="1">
        <v>0</v>
      </c>
      <c r="AC1382" t="s">
        <v>225</v>
      </c>
      <c r="AD1382" s="1">
        <v>0</v>
      </c>
      <c r="AE1382" s="1">
        <v>0</v>
      </c>
      <c r="AF1382" s="1">
        <v>0</v>
      </c>
      <c r="AG1382" s="1">
        <v>0</v>
      </c>
      <c r="AH1382">
        <v>0</v>
      </c>
      <c r="AI1382" s="1">
        <v>0</v>
      </c>
      <c r="AJ1382" s="1">
        <v>0</v>
      </c>
      <c r="AK1382" s="1">
        <v>0</v>
      </c>
      <c r="AL1382" s="1">
        <v>0</v>
      </c>
      <c r="AM1382" s="1">
        <v>0</v>
      </c>
      <c r="AN1382" s="1">
        <v>0</v>
      </c>
      <c r="AO1382" s="1">
        <v>0</v>
      </c>
      <c r="AP1382" s="8">
        <f t="shared" si="84"/>
        <v>0</v>
      </c>
      <c r="AQ1382" s="9">
        <f t="shared" si="85"/>
        <v>0</v>
      </c>
      <c r="AR1382" s="3">
        <f t="shared" si="86"/>
        <v>0</v>
      </c>
      <c r="AS1382" s="10">
        <f t="shared" si="87"/>
        <v>0</v>
      </c>
    </row>
    <row r="1383" spans="1:45" x14ac:dyDescent="0.25">
      <c r="A1383">
        <v>1</v>
      </c>
      <c r="B1383" s="7">
        <v>43952</v>
      </c>
      <c r="C1383" s="7">
        <v>44348</v>
      </c>
      <c r="D1383">
        <v>200248</v>
      </c>
      <c r="E1383" s="7">
        <v>44228</v>
      </c>
      <c r="F1383" s="13">
        <v>0</v>
      </c>
      <c r="G1383" s="1">
        <v>0</v>
      </c>
      <c r="H1383">
        <v>0.17399999999999999</v>
      </c>
      <c r="I1383" s="1">
        <v>0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t="s">
        <v>371</v>
      </c>
      <c r="W1383" s="11" t="s">
        <v>145</v>
      </c>
      <c r="X1383">
        <v>16</v>
      </c>
      <c r="Y1383" t="s">
        <v>109</v>
      </c>
      <c r="Z1383" t="s">
        <v>146</v>
      </c>
      <c r="AA1383" s="1">
        <v>0</v>
      </c>
      <c r="AB1383" s="1">
        <v>0</v>
      </c>
      <c r="AC1383" t="s">
        <v>225</v>
      </c>
      <c r="AD1383" s="1">
        <v>0</v>
      </c>
      <c r="AE1383" s="1">
        <v>0</v>
      </c>
      <c r="AF1383" s="1">
        <v>0</v>
      </c>
      <c r="AG1383" s="1">
        <v>0</v>
      </c>
      <c r="AH1383">
        <v>0</v>
      </c>
      <c r="AI1383" s="1">
        <v>0</v>
      </c>
      <c r="AJ1383" s="1">
        <v>0</v>
      </c>
      <c r="AK1383" s="1">
        <v>0</v>
      </c>
      <c r="AL1383" s="1">
        <v>0</v>
      </c>
      <c r="AM1383" s="1">
        <v>0</v>
      </c>
      <c r="AN1383" s="1">
        <v>0</v>
      </c>
      <c r="AO1383" s="1">
        <v>0</v>
      </c>
      <c r="AP1383" s="8">
        <f t="shared" si="84"/>
        <v>0</v>
      </c>
      <c r="AQ1383" s="9">
        <f t="shared" si="85"/>
        <v>0</v>
      </c>
      <c r="AR1383" s="3">
        <f t="shared" si="86"/>
        <v>0</v>
      </c>
      <c r="AS1383" s="10">
        <f t="shared" si="87"/>
        <v>0</v>
      </c>
    </row>
    <row r="1384" spans="1:45" x14ac:dyDescent="0.25">
      <c r="A1384">
        <v>1</v>
      </c>
      <c r="B1384" s="7">
        <v>43952</v>
      </c>
      <c r="C1384" s="7">
        <v>44348</v>
      </c>
      <c r="D1384">
        <v>200248</v>
      </c>
      <c r="E1384" s="7">
        <v>44256</v>
      </c>
      <c r="F1384" s="13">
        <v>0</v>
      </c>
      <c r="G1384" s="1">
        <v>0</v>
      </c>
      <c r="H1384">
        <v>0.17399999999999999</v>
      </c>
      <c r="I1384" s="1">
        <v>0</v>
      </c>
      <c r="J1384" s="1">
        <v>0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t="s">
        <v>371</v>
      </c>
      <c r="W1384" s="11" t="s">
        <v>145</v>
      </c>
      <c r="X1384">
        <v>16</v>
      </c>
      <c r="Y1384" t="s">
        <v>109</v>
      </c>
      <c r="Z1384" t="s">
        <v>146</v>
      </c>
      <c r="AA1384" s="1">
        <v>0</v>
      </c>
      <c r="AB1384" s="1">
        <v>0</v>
      </c>
      <c r="AC1384" t="s">
        <v>225</v>
      </c>
      <c r="AD1384" s="1">
        <v>0</v>
      </c>
      <c r="AE1384" s="1">
        <v>0</v>
      </c>
      <c r="AF1384" s="1">
        <v>0</v>
      </c>
      <c r="AG1384" s="1">
        <v>0</v>
      </c>
      <c r="AH1384">
        <v>0</v>
      </c>
      <c r="AI1384" s="1">
        <v>0</v>
      </c>
      <c r="AJ1384" s="1">
        <v>0</v>
      </c>
      <c r="AK1384" s="1">
        <v>0</v>
      </c>
      <c r="AL1384" s="1">
        <v>0</v>
      </c>
      <c r="AM1384" s="1">
        <v>0</v>
      </c>
      <c r="AN1384" s="1">
        <v>0</v>
      </c>
      <c r="AO1384" s="1">
        <v>0</v>
      </c>
      <c r="AP1384" s="8">
        <f t="shared" si="84"/>
        <v>0</v>
      </c>
      <c r="AQ1384" s="9">
        <f t="shared" si="85"/>
        <v>0</v>
      </c>
      <c r="AR1384" s="3">
        <f t="shared" si="86"/>
        <v>0</v>
      </c>
      <c r="AS1384" s="10">
        <f t="shared" si="87"/>
        <v>0</v>
      </c>
    </row>
    <row r="1385" spans="1:45" x14ac:dyDescent="0.25">
      <c r="A1385">
        <v>1</v>
      </c>
      <c r="B1385" s="7">
        <v>43952</v>
      </c>
      <c r="C1385" s="7">
        <v>44348</v>
      </c>
      <c r="D1385">
        <v>200248</v>
      </c>
      <c r="E1385" s="7">
        <v>44287</v>
      </c>
      <c r="F1385" s="13">
        <v>0</v>
      </c>
      <c r="G1385" s="1">
        <v>0</v>
      </c>
      <c r="H1385">
        <v>0.17399999999999999</v>
      </c>
      <c r="I1385" s="1">
        <v>0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t="s">
        <v>371</v>
      </c>
      <c r="W1385" s="11" t="s">
        <v>145</v>
      </c>
      <c r="X1385">
        <v>16</v>
      </c>
      <c r="Y1385" t="s">
        <v>109</v>
      </c>
      <c r="Z1385" t="s">
        <v>146</v>
      </c>
      <c r="AA1385" s="1">
        <v>0</v>
      </c>
      <c r="AB1385" s="1">
        <v>0</v>
      </c>
      <c r="AC1385" t="s">
        <v>225</v>
      </c>
      <c r="AD1385" s="1">
        <v>0</v>
      </c>
      <c r="AE1385" s="1">
        <v>0</v>
      </c>
      <c r="AF1385" s="1">
        <v>0</v>
      </c>
      <c r="AG1385" s="1">
        <v>0</v>
      </c>
      <c r="AH1385">
        <v>0</v>
      </c>
      <c r="AI1385" s="1">
        <v>0</v>
      </c>
      <c r="AJ1385" s="1">
        <v>0</v>
      </c>
      <c r="AK1385" s="1">
        <v>0</v>
      </c>
      <c r="AL1385" s="1">
        <v>0</v>
      </c>
      <c r="AM1385" s="1">
        <v>0</v>
      </c>
      <c r="AN1385" s="1">
        <v>0</v>
      </c>
      <c r="AO1385" s="1">
        <v>0</v>
      </c>
      <c r="AP1385" s="8">
        <f t="shared" si="84"/>
        <v>0</v>
      </c>
      <c r="AQ1385" s="9">
        <f t="shared" si="85"/>
        <v>0</v>
      </c>
      <c r="AR1385" s="3">
        <f t="shared" si="86"/>
        <v>0</v>
      </c>
      <c r="AS1385" s="10">
        <f t="shared" si="87"/>
        <v>0</v>
      </c>
    </row>
    <row r="1386" spans="1:45" x14ac:dyDescent="0.25">
      <c r="A1386">
        <v>1</v>
      </c>
      <c r="B1386" s="7">
        <v>43952</v>
      </c>
      <c r="C1386" s="7">
        <v>44348</v>
      </c>
      <c r="D1386">
        <v>200248</v>
      </c>
      <c r="E1386" s="7">
        <v>44317</v>
      </c>
      <c r="F1386" s="13">
        <v>18987.63</v>
      </c>
      <c r="G1386" s="1">
        <v>18987.63</v>
      </c>
      <c r="H1386">
        <v>0.17399999999999999</v>
      </c>
      <c r="I1386" s="1">
        <v>275.32</v>
      </c>
      <c r="J1386" s="1">
        <v>275.32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 t="s">
        <v>371</v>
      </c>
      <c r="W1386" s="11" t="s">
        <v>145</v>
      </c>
      <c r="X1386">
        <v>16</v>
      </c>
      <c r="Y1386" t="s">
        <v>109</v>
      </c>
      <c r="Z1386" t="s">
        <v>146</v>
      </c>
      <c r="AA1386" s="1">
        <v>0</v>
      </c>
      <c r="AB1386" s="1">
        <v>0</v>
      </c>
      <c r="AC1386" t="s">
        <v>225</v>
      </c>
      <c r="AD1386" s="1">
        <v>0</v>
      </c>
      <c r="AE1386" s="1">
        <v>0</v>
      </c>
      <c r="AF1386" s="1">
        <v>0</v>
      </c>
      <c r="AG1386" s="1">
        <v>18987.63</v>
      </c>
      <c r="AH1386">
        <v>0</v>
      </c>
      <c r="AI1386" s="1">
        <v>0</v>
      </c>
      <c r="AJ1386" s="1">
        <v>0</v>
      </c>
      <c r="AK1386" s="1">
        <v>0</v>
      </c>
      <c r="AL1386" s="1">
        <v>0</v>
      </c>
      <c r="AM1386" s="1">
        <v>0</v>
      </c>
      <c r="AN1386" s="1">
        <v>0</v>
      </c>
      <c r="AO1386" s="1">
        <v>275.32</v>
      </c>
      <c r="AP1386" s="8">
        <f t="shared" si="84"/>
        <v>275.32</v>
      </c>
      <c r="AQ1386" s="9">
        <f t="shared" si="85"/>
        <v>0</v>
      </c>
      <c r="AR1386" s="3">
        <f t="shared" si="86"/>
        <v>275.32</v>
      </c>
      <c r="AS1386" s="10">
        <f t="shared" si="87"/>
        <v>275.32</v>
      </c>
    </row>
    <row r="1387" spans="1:45" x14ac:dyDescent="0.25">
      <c r="A1387">
        <v>1</v>
      </c>
      <c r="B1387" s="7">
        <v>43952</v>
      </c>
      <c r="C1387" s="7">
        <v>44348</v>
      </c>
      <c r="D1387">
        <v>200248</v>
      </c>
      <c r="E1387" s="7">
        <v>44348</v>
      </c>
      <c r="F1387" s="13">
        <v>18987.63</v>
      </c>
      <c r="G1387" s="1">
        <v>18987.63</v>
      </c>
      <c r="H1387">
        <v>0.17399999999999999</v>
      </c>
      <c r="I1387" s="1">
        <v>275.32</v>
      </c>
      <c r="J1387" s="1">
        <v>275.32</v>
      </c>
      <c r="K1387" s="1">
        <v>275.32</v>
      </c>
      <c r="L1387" s="1">
        <v>0</v>
      </c>
      <c r="M1387" s="1">
        <v>-275.32</v>
      </c>
      <c r="N1387" s="1">
        <v>0</v>
      </c>
      <c r="O1387" s="1">
        <v>0</v>
      </c>
      <c r="P1387" s="1">
        <v>0</v>
      </c>
      <c r="Q1387" s="1">
        <v>0</v>
      </c>
      <c r="R1387" s="1">
        <v>-275.32</v>
      </c>
      <c r="S1387" s="1">
        <v>0</v>
      </c>
      <c r="T1387" s="1">
        <v>0</v>
      </c>
      <c r="U1387" s="1">
        <v>0</v>
      </c>
      <c r="V1387" t="s">
        <v>371</v>
      </c>
      <c r="W1387" s="11" t="s">
        <v>145</v>
      </c>
      <c r="X1387">
        <v>16</v>
      </c>
      <c r="Y1387" t="s">
        <v>109</v>
      </c>
      <c r="Z1387" t="s">
        <v>146</v>
      </c>
      <c r="AA1387" s="1">
        <v>0</v>
      </c>
      <c r="AB1387" s="1">
        <v>0</v>
      </c>
      <c r="AC1387" t="s">
        <v>225</v>
      </c>
      <c r="AD1387" s="1">
        <v>0</v>
      </c>
      <c r="AE1387" s="1">
        <v>0</v>
      </c>
      <c r="AF1387" s="1">
        <v>0</v>
      </c>
      <c r="AG1387" s="1">
        <v>18987.63</v>
      </c>
      <c r="AH1387">
        <v>0</v>
      </c>
      <c r="AI1387" s="1">
        <v>0</v>
      </c>
      <c r="AJ1387" s="1">
        <v>0</v>
      </c>
      <c r="AK1387" s="1">
        <v>0</v>
      </c>
      <c r="AL1387" s="1">
        <v>0</v>
      </c>
      <c r="AM1387" s="1">
        <v>0</v>
      </c>
      <c r="AN1387" s="1">
        <v>0</v>
      </c>
      <c r="AO1387" s="1">
        <v>275.32</v>
      </c>
      <c r="AP1387" s="8">
        <f t="shared" si="84"/>
        <v>275.32</v>
      </c>
      <c r="AQ1387" s="9">
        <f t="shared" si="85"/>
        <v>0</v>
      </c>
      <c r="AR1387" s="3">
        <f t="shared" si="86"/>
        <v>275.32</v>
      </c>
      <c r="AS1387" s="10">
        <f t="shared" si="87"/>
        <v>275.32</v>
      </c>
    </row>
    <row r="1388" spans="1:45" x14ac:dyDescent="0.25">
      <c r="A1388">
        <v>1</v>
      </c>
      <c r="B1388" s="7">
        <v>43952</v>
      </c>
      <c r="C1388" s="7">
        <v>44348</v>
      </c>
      <c r="D1388">
        <v>200294</v>
      </c>
      <c r="E1388" s="7">
        <v>44197</v>
      </c>
      <c r="F1388" s="13">
        <v>0</v>
      </c>
      <c r="G1388" s="1">
        <v>0</v>
      </c>
      <c r="H1388">
        <v>0.17399999999999999</v>
      </c>
      <c r="I1388" s="1">
        <v>0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t="s">
        <v>372</v>
      </c>
      <c r="W1388" s="11" t="s">
        <v>145</v>
      </c>
      <c r="X1388">
        <v>16</v>
      </c>
      <c r="Y1388" t="s">
        <v>109</v>
      </c>
      <c r="Z1388" t="s">
        <v>146</v>
      </c>
      <c r="AA1388" s="1">
        <v>0</v>
      </c>
      <c r="AB1388" s="1">
        <v>0</v>
      </c>
      <c r="AC1388" t="s">
        <v>225</v>
      </c>
      <c r="AD1388" s="1">
        <v>0</v>
      </c>
      <c r="AE1388" s="1">
        <v>0</v>
      </c>
      <c r="AF1388" s="1">
        <v>0</v>
      </c>
      <c r="AG1388" s="1">
        <v>0</v>
      </c>
      <c r="AH1388">
        <v>0</v>
      </c>
      <c r="AI1388" s="1">
        <v>0</v>
      </c>
      <c r="AJ1388" s="1">
        <v>0</v>
      </c>
      <c r="AK1388" s="1">
        <v>0</v>
      </c>
      <c r="AL1388" s="1">
        <v>0</v>
      </c>
      <c r="AM1388" s="1">
        <v>0</v>
      </c>
      <c r="AN1388" s="1">
        <v>0</v>
      </c>
      <c r="AO1388" s="1">
        <v>0</v>
      </c>
      <c r="AP1388" s="8">
        <f t="shared" si="84"/>
        <v>0</v>
      </c>
      <c r="AQ1388" s="9">
        <f t="shared" si="85"/>
        <v>0</v>
      </c>
      <c r="AR1388" s="3">
        <f t="shared" si="86"/>
        <v>0</v>
      </c>
      <c r="AS1388" s="10">
        <f t="shared" si="87"/>
        <v>0</v>
      </c>
    </row>
    <row r="1389" spans="1:45" x14ac:dyDescent="0.25">
      <c r="A1389">
        <v>1</v>
      </c>
      <c r="B1389" s="7">
        <v>43952</v>
      </c>
      <c r="C1389" s="7">
        <v>44348</v>
      </c>
      <c r="D1389">
        <v>200294</v>
      </c>
      <c r="E1389" s="7">
        <v>44228</v>
      </c>
      <c r="F1389" s="13">
        <v>0</v>
      </c>
      <c r="G1389" s="1">
        <v>0</v>
      </c>
      <c r="H1389">
        <v>0.17399999999999999</v>
      </c>
      <c r="I1389" s="1"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t="s">
        <v>372</v>
      </c>
      <c r="W1389" s="11" t="s">
        <v>145</v>
      </c>
      <c r="X1389">
        <v>16</v>
      </c>
      <c r="Y1389" t="s">
        <v>109</v>
      </c>
      <c r="Z1389" t="s">
        <v>146</v>
      </c>
      <c r="AA1389" s="1">
        <v>0</v>
      </c>
      <c r="AB1389" s="1">
        <v>0</v>
      </c>
      <c r="AC1389" t="s">
        <v>225</v>
      </c>
      <c r="AD1389" s="1">
        <v>0</v>
      </c>
      <c r="AE1389" s="1">
        <v>0</v>
      </c>
      <c r="AF1389" s="1">
        <v>0</v>
      </c>
      <c r="AG1389" s="1">
        <v>0</v>
      </c>
      <c r="AH1389">
        <v>0</v>
      </c>
      <c r="AI1389" s="1">
        <v>0</v>
      </c>
      <c r="AJ1389" s="1">
        <v>0</v>
      </c>
      <c r="AK1389" s="1">
        <v>0</v>
      </c>
      <c r="AL1389" s="1">
        <v>0</v>
      </c>
      <c r="AM1389" s="1">
        <v>0</v>
      </c>
      <c r="AN1389" s="1">
        <v>0</v>
      </c>
      <c r="AO1389" s="1">
        <v>0</v>
      </c>
      <c r="AP1389" s="8">
        <f t="shared" si="84"/>
        <v>0</v>
      </c>
      <c r="AQ1389" s="9">
        <f t="shared" si="85"/>
        <v>0</v>
      </c>
      <c r="AR1389" s="3">
        <f t="shared" si="86"/>
        <v>0</v>
      </c>
      <c r="AS1389" s="10">
        <f t="shared" si="87"/>
        <v>0</v>
      </c>
    </row>
    <row r="1390" spans="1:45" x14ac:dyDescent="0.25">
      <c r="A1390">
        <v>1</v>
      </c>
      <c r="B1390" s="7">
        <v>43952</v>
      </c>
      <c r="C1390" s="7">
        <v>44348</v>
      </c>
      <c r="D1390">
        <v>200294</v>
      </c>
      <c r="E1390" s="7">
        <v>44256</v>
      </c>
      <c r="F1390" s="13">
        <v>0</v>
      </c>
      <c r="G1390" s="1">
        <v>0</v>
      </c>
      <c r="H1390">
        <v>0.17399999999999999</v>
      </c>
      <c r="I1390" s="1">
        <v>0</v>
      </c>
      <c r="J1390" s="1">
        <v>0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t="s">
        <v>372</v>
      </c>
      <c r="W1390" s="11" t="s">
        <v>145</v>
      </c>
      <c r="X1390">
        <v>16</v>
      </c>
      <c r="Y1390" t="s">
        <v>109</v>
      </c>
      <c r="Z1390" t="s">
        <v>146</v>
      </c>
      <c r="AA1390" s="1">
        <v>0</v>
      </c>
      <c r="AB1390" s="1">
        <v>0</v>
      </c>
      <c r="AC1390" t="s">
        <v>225</v>
      </c>
      <c r="AD1390" s="1">
        <v>0</v>
      </c>
      <c r="AE1390" s="1">
        <v>0</v>
      </c>
      <c r="AF1390" s="1">
        <v>0</v>
      </c>
      <c r="AG1390" s="1">
        <v>0</v>
      </c>
      <c r="AH1390">
        <v>0</v>
      </c>
      <c r="AI1390" s="1">
        <v>0</v>
      </c>
      <c r="AJ1390" s="1">
        <v>0</v>
      </c>
      <c r="AK1390" s="1">
        <v>0</v>
      </c>
      <c r="AL1390" s="1">
        <v>0</v>
      </c>
      <c r="AM1390" s="1">
        <v>0</v>
      </c>
      <c r="AN1390" s="1">
        <v>0</v>
      </c>
      <c r="AO1390" s="1">
        <v>0</v>
      </c>
      <c r="AP1390" s="8">
        <f t="shared" si="84"/>
        <v>0</v>
      </c>
      <c r="AQ1390" s="9">
        <f t="shared" si="85"/>
        <v>0</v>
      </c>
      <c r="AR1390" s="3">
        <f t="shared" si="86"/>
        <v>0</v>
      </c>
      <c r="AS1390" s="10">
        <f t="shared" si="87"/>
        <v>0</v>
      </c>
    </row>
    <row r="1391" spans="1:45" x14ac:dyDescent="0.25">
      <c r="A1391">
        <v>1</v>
      </c>
      <c r="B1391" s="7">
        <v>43952</v>
      </c>
      <c r="C1391" s="7">
        <v>44348</v>
      </c>
      <c r="D1391">
        <v>200294</v>
      </c>
      <c r="E1391" s="7">
        <v>44287</v>
      </c>
      <c r="F1391" s="13">
        <v>0</v>
      </c>
      <c r="G1391" s="1">
        <v>0</v>
      </c>
      <c r="H1391">
        <v>0.17399999999999999</v>
      </c>
      <c r="I1391" s="1"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  <c r="T1391" s="1">
        <v>0</v>
      </c>
      <c r="U1391" s="1">
        <v>0</v>
      </c>
      <c r="V1391" t="s">
        <v>372</v>
      </c>
      <c r="W1391" s="11" t="s">
        <v>145</v>
      </c>
      <c r="X1391">
        <v>16</v>
      </c>
      <c r="Y1391" t="s">
        <v>109</v>
      </c>
      <c r="Z1391" t="s">
        <v>146</v>
      </c>
      <c r="AA1391" s="1">
        <v>0</v>
      </c>
      <c r="AB1391" s="1">
        <v>0</v>
      </c>
      <c r="AC1391" t="s">
        <v>225</v>
      </c>
      <c r="AD1391" s="1">
        <v>0</v>
      </c>
      <c r="AE1391" s="1">
        <v>0</v>
      </c>
      <c r="AF1391" s="1">
        <v>0</v>
      </c>
      <c r="AG1391" s="1">
        <v>0</v>
      </c>
      <c r="AH1391">
        <v>0</v>
      </c>
      <c r="AI1391" s="1">
        <v>0</v>
      </c>
      <c r="AJ1391" s="1">
        <v>0</v>
      </c>
      <c r="AK1391" s="1">
        <v>0</v>
      </c>
      <c r="AL1391" s="1">
        <v>0</v>
      </c>
      <c r="AM1391" s="1">
        <v>0</v>
      </c>
      <c r="AN1391" s="1">
        <v>0</v>
      </c>
      <c r="AO1391" s="1">
        <v>0</v>
      </c>
      <c r="AP1391" s="8">
        <f t="shared" si="84"/>
        <v>0</v>
      </c>
      <c r="AQ1391" s="9">
        <f t="shared" si="85"/>
        <v>0</v>
      </c>
      <c r="AR1391" s="3">
        <f t="shared" si="86"/>
        <v>0</v>
      </c>
      <c r="AS1391" s="10">
        <f t="shared" si="87"/>
        <v>0</v>
      </c>
    </row>
    <row r="1392" spans="1:45" x14ac:dyDescent="0.25">
      <c r="A1392">
        <v>1</v>
      </c>
      <c r="B1392" s="7">
        <v>43952</v>
      </c>
      <c r="C1392" s="7">
        <v>44348</v>
      </c>
      <c r="D1392">
        <v>200294</v>
      </c>
      <c r="E1392" s="7">
        <v>44317</v>
      </c>
      <c r="F1392" s="13">
        <v>0</v>
      </c>
      <c r="G1392" s="1">
        <v>0</v>
      </c>
      <c r="H1392">
        <v>0.17399999999999999</v>
      </c>
      <c r="I1392" s="1">
        <v>0</v>
      </c>
      <c r="J1392" s="1">
        <v>0</v>
      </c>
      <c r="K1392" s="1">
        <v>0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  <c r="T1392" s="1">
        <v>0</v>
      </c>
      <c r="U1392" s="1">
        <v>0</v>
      </c>
      <c r="V1392" t="s">
        <v>372</v>
      </c>
      <c r="W1392" s="11" t="s">
        <v>145</v>
      </c>
      <c r="X1392">
        <v>16</v>
      </c>
      <c r="Y1392" t="s">
        <v>109</v>
      </c>
      <c r="Z1392" t="s">
        <v>146</v>
      </c>
      <c r="AA1392" s="1">
        <v>0</v>
      </c>
      <c r="AB1392" s="1">
        <v>0</v>
      </c>
      <c r="AC1392" t="s">
        <v>225</v>
      </c>
      <c r="AD1392" s="1">
        <v>0</v>
      </c>
      <c r="AE1392" s="1">
        <v>0</v>
      </c>
      <c r="AF1392" s="1">
        <v>0</v>
      </c>
      <c r="AG1392" s="1">
        <v>0</v>
      </c>
      <c r="AH1392">
        <v>0</v>
      </c>
      <c r="AI1392" s="1">
        <v>0</v>
      </c>
      <c r="AJ1392" s="1">
        <v>0</v>
      </c>
      <c r="AK1392" s="1">
        <v>0</v>
      </c>
      <c r="AL1392" s="1">
        <v>0</v>
      </c>
      <c r="AM1392" s="1">
        <v>0</v>
      </c>
      <c r="AN1392" s="1">
        <v>0</v>
      </c>
      <c r="AO1392" s="1">
        <v>0</v>
      </c>
      <c r="AP1392" s="8">
        <f t="shared" si="84"/>
        <v>0</v>
      </c>
      <c r="AQ1392" s="9">
        <f t="shared" si="85"/>
        <v>0</v>
      </c>
      <c r="AR1392" s="3">
        <f t="shared" si="86"/>
        <v>0</v>
      </c>
      <c r="AS1392" s="10">
        <f t="shared" si="87"/>
        <v>0</v>
      </c>
    </row>
    <row r="1393" spans="1:45" x14ac:dyDescent="0.25">
      <c r="A1393">
        <v>1</v>
      </c>
      <c r="B1393" s="7">
        <v>43952</v>
      </c>
      <c r="C1393" s="7">
        <v>44348</v>
      </c>
      <c r="D1393">
        <v>200294</v>
      </c>
      <c r="E1393" s="7">
        <v>44348</v>
      </c>
      <c r="F1393" s="13">
        <v>0</v>
      </c>
      <c r="G1393" s="1">
        <v>0</v>
      </c>
      <c r="H1393">
        <v>0.17399999999999999</v>
      </c>
      <c r="I1393" s="1">
        <v>0</v>
      </c>
      <c r="J1393" s="1">
        <v>0</v>
      </c>
      <c r="K1393" s="1">
        <v>0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1">
        <v>0</v>
      </c>
      <c r="U1393" s="1">
        <v>0</v>
      </c>
      <c r="V1393" t="s">
        <v>372</v>
      </c>
      <c r="W1393" s="11" t="s">
        <v>145</v>
      </c>
      <c r="X1393">
        <v>16</v>
      </c>
      <c r="Y1393" t="s">
        <v>109</v>
      </c>
      <c r="Z1393" t="s">
        <v>146</v>
      </c>
      <c r="AA1393" s="1">
        <v>0</v>
      </c>
      <c r="AB1393" s="1">
        <v>0</v>
      </c>
      <c r="AC1393" t="s">
        <v>225</v>
      </c>
      <c r="AD1393" s="1">
        <v>0</v>
      </c>
      <c r="AE1393" s="1">
        <v>0</v>
      </c>
      <c r="AF1393" s="1">
        <v>0</v>
      </c>
      <c r="AG1393" s="1">
        <v>0</v>
      </c>
      <c r="AH1393">
        <v>0</v>
      </c>
      <c r="AI1393" s="1">
        <v>0</v>
      </c>
      <c r="AJ1393" s="1">
        <v>0</v>
      </c>
      <c r="AK1393" s="1">
        <v>0</v>
      </c>
      <c r="AL1393" s="1">
        <v>0</v>
      </c>
      <c r="AM1393" s="1">
        <v>0</v>
      </c>
      <c r="AN1393" s="1">
        <v>0</v>
      </c>
      <c r="AO1393" s="1">
        <v>0</v>
      </c>
      <c r="AP1393" s="8">
        <f t="shared" si="84"/>
        <v>0</v>
      </c>
      <c r="AQ1393" s="9">
        <f t="shared" si="85"/>
        <v>0</v>
      </c>
      <c r="AR1393" s="3">
        <f t="shared" si="86"/>
        <v>0</v>
      </c>
      <c r="AS1393" s="10">
        <f t="shared" si="87"/>
        <v>0</v>
      </c>
    </row>
    <row r="1394" spans="1:45" x14ac:dyDescent="0.25">
      <c r="A1394">
        <v>1</v>
      </c>
      <c r="B1394" s="7">
        <v>43952</v>
      </c>
      <c r="C1394" s="7">
        <v>44348</v>
      </c>
      <c r="D1394">
        <v>200340</v>
      </c>
      <c r="E1394" s="7">
        <v>44197</v>
      </c>
      <c r="F1394" s="13">
        <v>0</v>
      </c>
      <c r="G1394" s="1">
        <v>0</v>
      </c>
      <c r="H1394">
        <v>0.17399999999999999</v>
      </c>
      <c r="I1394" s="1">
        <v>0</v>
      </c>
      <c r="J1394" s="1">
        <v>0</v>
      </c>
      <c r="K1394" s="1">
        <v>0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  <c r="T1394" s="1">
        <v>0</v>
      </c>
      <c r="U1394" s="1">
        <v>0</v>
      </c>
      <c r="V1394" t="s">
        <v>373</v>
      </c>
      <c r="W1394" s="11" t="s">
        <v>145</v>
      </c>
      <c r="X1394">
        <v>16</v>
      </c>
      <c r="Y1394" t="s">
        <v>109</v>
      </c>
      <c r="Z1394" t="s">
        <v>146</v>
      </c>
      <c r="AA1394" s="1">
        <v>0</v>
      </c>
      <c r="AB1394" s="1">
        <v>0</v>
      </c>
      <c r="AC1394" t="s">
        <v>225</v>
      </c>
      <c r="AD1394" s="1">
        <v>0</v>
      </c>
      <c r="AE1394" s="1">
        <v>0</v>
      </c>
      <c r="AF1394" s="1">
        <v>0</v>
      </c>
      <c r="AG1394" s="1">
        <v>0</v>
      </c>
      <c r="AH1394">
        <v>0</v>
      </c>
      <c r="AI1394" s="1">
        <v>0</v>
      </c>
      <c r="AJ1394" s="1">
        <v>0</v>
      </c>
      <c r="AK1394" s="1">
        <v>0</v>
      </c>
      <c r="AL1394" s="1">
        <v>0</v>
      </c>
      <c r="AM1394" s="1">
        <v>0</v>
      </c>
      <c r="AN1394" s="1">
        <v>0</v>
      </c>
      <c r="AO1394" s="1">
        <v>0</v>
      </c>
      <c r="AP1394" s="8">
        <f t="shared" si="84"/>
        <v>0</v>
      </c>
      <c r="AQ1394" s="9">
        <f t="shared" si="85"/>
        <v>0</v>
      </c>
      <c r="AR1394" s="3">
        <f t="shared" si="86"/>
        <v>0</v>
      </c>
      <c r="AS1394" s="10">
        <f t="shared" si="87"/>
        <v>0</v>
      </c>
    </row>
    <row r="1395" spans="1:45" x14ac:dyDescent="0.25">
      <c r="A1395">
        <v>1</v>
      </c>
      <c r="B1395" s="7">
        <v>43952</v>
      </c>
      <c r="C1395" s="7">
        <v>44348</v>
      </c>
      <c r="D1395">
        <v>200340</v>
      </c>
      <c r="E1395" s="7">
        <v>44228</v>
      </c>
      <c r="F1395" s="13">
        <v>0</v>
      </c>
      <c r="G1395" s="1">
        <v>0</v>
      </c>
      <c r="H1395">
        <v>0.17399999999999999</v>
      </c>
      <c r="I1395" s="1">
        <v>0</v>
      </c>
      <c r="J1395" s="1">
        <v>0</v>
      </c>
      <c r="K1395" s="1">
        <v>0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1">
        <v>0</v>
      </c>
      <c r="U1395" s="1">
        <v>0</v>
      </c>
      <c r="V1395" t="s">
        <v>373</v>
      </c>
      <c r="W1395" s="11" t="s">
        <v>145</v>
      </c>
      <c r="X1395">
        <v>16</v>
      </c>
      <c r="Y1395" t="s">
        <v>109</v>
      </c>
      <c r="Z1395" t="s">
        <v>146</v>
      </c>
      <c r="AA1395" s="1">
        <v>0</v>
      </c>
      <c r="AB1395" s="1">
        <v>0</v>
      </c>
      <c r="AC1395" t="s">
        <v>225</v>
      </c>
      <c r="AD1395" s="1">
        <v>0</v>
      </c>
      <c r="AE1395" s="1">
        <v>0</v>
      </c>
      <c r="AF1395" s="1">
        <v>0</v>
      </c>
      <c r="AG1395" s="1">
        <v>0</v>
      </c>
      <c r="AH1395">
        <v>0</v>
      </c>
      <c r="AI1395" s="1">
        <v>0</v>
      </c>
      <c r="AJ1395" s="1">
        <v>0</v>
      </c>
      <c r="AK1395" s="1">
        <v>0</v>
      </c>
      <c r="AL1395" s="1">
        <v>0</v>
      </c>
      <c r="AM1395" s="1">
        <v>0</v>
      </c>
      <c r="AN1395" s="1">
        <v>0</v>
      </c>
      <c r="AO1395" s="1">
        <v>0</v>
      </c>
      <c r="AP1395" s="8">
        <f t="shared" si="84"/>
        <v>0</v>
      </c>
      <c r="AQ1395" s="9">
        <f t="shared" si="85"/>
        <v>0</v>
      </c>
      <c r="AR1395" s="3">
        <f t="shared" si="86"/>
        <v>0</v>
      </c>
      <c r="AS1395" s="10">
        <f t="shared" si="87"/>
        <v>0</v>
      </c>
    </row>
    <row r="1396" spans="1:45" x14ac:dyDescent="0.25">
      <c r="A1396">
        <v>1</v>
      </c>
      <c r="B1396" s="7">
        <v>43952</v>
      </c>
      <c r="C1396" s="7">
        <v>44348</v>
      </c>
      <c r="D1396">
        <v>200340</v>
      </c>
      <c r="E1396" s="7">
        <v>44256</v>
      </c>
      <c r="F1396" s="13">
        <v>0</v>
      </c>
      <c r="G1396" s="1">
        <v>0</v>
      </c>
      <c r="H1396">
        <v>0.17399999999999999</v>
      </c>
      <c r="I1396" s="1">
        <v>0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 t="s">
        <v>373</v>
      </c>
      <c r="W1396" s="11" t="s">
        <v>145</v>
      </c>
      <c r="X1396">
        <v>16</v>
      </c>
      <c r="Y1396" t="s">
        <v>109</v>
      </c>
      <c r="Z1396" t="s">
        <v>146</v>
      </c>
      <c r="AA1396" s="1">
        <v>0</v>
      </c>
      <c r="AB1396" s="1">
        <v>0</v>
      </c>
      <c r="AC1396" t="s">
        <v>225</v>
      </c>
      <c r="AD1396" s="1">
        <v>0</v>
      </c>
      <c r="AE1396" s="1">
        <v>0</v>
      </c>
      <c r="AF1396" s="1">
        <v>0</v>
      </c>
      <c r="AG1396" s="1">
        <v>0</v>
      </c>
      <c r="AH1396">
        <v>0</v>
      </c>
      <c r="AI1396" s="1">
        <v>0</v>
      </c>
      <c r="AJ1396" s="1">
        <v>0</v>
      </c>
      <c r="AK1396" s="1">
        <v>0</v>
      </c>
      <c r="AL1396" s="1">
        <v>0</v>
      </c>
      <c r="AM1396" s="1">
        <v>0</v>
      </c>
      <c r="AN1396" s="1">
        <v>0</v>
      </c>
      <c r="AO1396" s="1">
        <v>0</v>
      </c>
      <c r="AP1396" s="8">
        <f t="shared" si="84"/>
        <v>0</v>
      </c>
      <c r="AQ1396" s="9">
        <f t="shared" si="85"/>
        <v>0</v>
      </c>
      <c r="AR1396" s="3">
        <f t="shared" si="86"/>
        <v>0</v>
      </c>
      <c r="AS1396" s="10">
        <f t="shared" si="87"/>
        <v>0</v>
      </c>
    </row>
    <row r="1397" spans="1:45" x14ac:dyDescent="0.25">
      <c r="A1397">
        <v>1</v>
      </c>
      <c r="B1397" s="7">
        <v>43952</v>
      </c>
      <c r="C1397" s="7">
        <v>44348</v>
      </c>
      <c r="D1397">
        <v>200340</v>
      </c>
      <c r="E1397" s="7">
        <v>44287</v>
      </c>
      <c r="F1397" s="13">
        <v>0</v>
      </c>
      <c r="G1397" s="1">
        <v>0</v>
      </c>
      <c r="H1397">
        <v>0.17399999999999999</v>
      </c>
      <c r="I1397" s="1">
        <v>0</v>
      </c>
      <c r="J1397" s="1">
        <v>0</v>
      </c>
      <c r="K1397" s="1">
        <v>0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 t="s">
        <v>373</v>
      </c>
      <c r="W1397" s="11" t="s">
        <v>145</v>
      </c>
      <c r="X1397">
        <v>16</v>
      </c>
      <c r="Y1397" t="s">
        <v>109</v>
      </c>
      <c r="Z1397" t="s">
        <v>146</v>
      </c>
      <c r="AA1397" s="1">
        <v>0</v>
      </c>
      <c r="AB1397" s="1">
        <v>0</v>
      </c>
      <c r="AC1397" t="s">
        <v>225</v>
      </c>
      <c r="AD1397" s="1">
        <v>0</v>
      </c>
      <c r="AE1397" s="1">
        <v>0</v>
      </c>
      <c r="AF1397" s="1">
        <v>0</v>
      </c>
      <c r="AG1397" s="1">
        <v>0</v>
      </c>
      <c r="AH1397">
        <v>0</v>
      </c>
      <c r="AI1397" s="1">
        <v>0</v>
      </c>
      <c r="AJ1397" s="1">
        <v>0</v>
      </c>
      <c r="AK1397" s="1">
        <v>0</v>
      </c>
      <c r="AL1397" s="1">
        <v>0</v>
      </c>
      <c r="AM1397" s="1">
        <v>0</v>
      </c>
      <c r="AN1397" s="1">
        <v>0</v>
      </c>
      <c r="AO1397" s="1">
        <v>0</v>
      </c>
      <c r="AP1397" s="8">
        <f t="shared" si="84"/>
        <v>0</v>
      </c>
      <c r="AQ1397" s="9">
        <f t="shared" si="85"/>
        <v>0</v>
      </c>
      <c r="AR1397" s="3">
        <f t="shared" si="86"/>
        <v>0</v>
      </c>
      <c r="AS1397" s="10">
        <f t="shared" si="87"/>
        <v>0</v>
      </c>
    </row>
    <row r="1398" spans="1:45" x14ac:dyDescent="0.25">
      <c r="A1398">
        <v>1</v>
      </c>
      <c r="B1398" s="7">
        <v>43952</v>
      </c>
      <c r="C1398" s="7">
        <v>44348</v>
      </c>
      <c r="D1398">
        <v>200340</v>
      </c>
      <c r="E1398" s="7">
        <v>44317</v>
      </c>
      <c r="F1398" s="13">
        <v>0</v>
      </c>
      <c r="G1398" s="1">
        <v>0</v>
      </c>
      <c r="H1398">
        <v>0.17399999999999999</v>
      </c>
      <c r="I1398" s="1">
        <v>0</v>
      </c>
      <c r="J1398" s="1">
        <v>0</v>
      </c>
      <c r="K1398" s="1">
        <v>0</v>
      </c>
      <c r="L1398" s="1">
        <v>0</v>
      </c>
      <c r="M1398" s="1">
        <v>0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t="s">
        <v>373</v>
      </c>
      <c r="W1398" s="11" t="s">
        <v>145</v>
      </c>
      <c r="X1398">
        <v>16</v>
      </c>
      <c r="Y1398" t="s">
        <v>109</v>
      </c>
      <c r="Z1398" t="s">
        <v>146</v>
      </c>
      <c r="AA1398" s="1">
        <v>0</v>
      </c>
      <c r="AB1398" s="1">
        <v>0</v>
      </c>
      <c r="AC1398" t="s">
        <v>225</v>
      </c>
      <c r="AD1398" s="1">
        <v>0</v>
      </c>
      <c r="AE1398" s="1">
        <v>0</v>
      </c>
      <c r="AF1398" s="1">
        <v>0</v>
      </c>
      <c r="AG1398" s="1">
        <v>0</v>
      </c>
      <c r="AH1398">
        <v>0</v>
      </c>
      <c r="AI1398" s="1">
        <v>0</v>
      </c>
      <c r="AJ1398" s="1">
        <v>0</v>
      </c>
      <c r="AK1398" s="1">
        <v>0</v>
      </c>
      <c r="AL1398" s="1">
        <v>0</v>
      </c>
      <c r="AM1398" s="1">
        <v>0</v>
      </c>
      <c r="AN1398" s="1">
        <v>0</v>
      </c>
      <c r="AO1398" s="1">
        <v>0</v>
      </c>
      <c r="AP1398" s="8">
        <f t="shared" si="84"/>
        <v>0</v>
      </c>
      <c r="AQ1398" s="9">
        <f t="shared" si="85"/>
        <v>0</v>
      </c>
      <c r="AR1398" s="3">
        <f t="shared" si="86"/>
        <v>0</v>
      </c>
      <c r="AS1398" s="10">
        <f t="shared" si="87"/>
        <v>0</v>
      </c>
    </row>
    <row r="1399" spans="1:45" x14ac:dyDescent="0.25">
      <c r="A1399">
        <v>1</v>
      </c>
      <c r="B1399" s="7">
        <v>43952</v>
      </c>
      <c r="C1399" s="7">
        <v>44348</v>
      </c>
      <c r="D1399">
        <v>200340</v>
      </c>
      <c r="E1399" s="7">
        <v>44348</v>
      </c>
      <c r="F1399" s="13">
        <v>0</v>
      </c>
      <c r="G1399" s="1">
        <v>0</v>
      </c>
      <c r="H1399">
        <v>0.17399999999999999</v>
      </c>
      <c r="I1399" s="1">
        <v>0</v>
      </c>
      <c r="J1399" s="1">
        <v>275.32</v>
      </c>
      <c r="K1399" s="1">
        <v>0</v>
      </c>
      <c r="L1399" s="1">
        <v>0</v>
      </c>
      <c r="M1399" s="1">
        <v>0</v>
      </c>
      <c r="N1399" s="1">
        <v>0</v>
      </c>
      <c r="O1399" s="1">
        <v>0</v>
      </c>
      <c r="P1399" s="1">
        <v>0</v>
      </c>
      <c r="Q1399" s="1">
        <v>0</v>
      </c>
      <c r="R1399" s="1">
        <v>0</v>
      </c>
      <c r="S1399" s="1">
        <v>275.32</v>
      </c>
      <c r="T1399" s="1">
        <v>0</v>
      </c>
      <c r="U1399" s="1">
        <v>0</v>
      </c>
      <c r="V1399" t="s">
        <v>373</v>
      </c>
      <c r="W1399" s="11" t="s">
        <v>145</v>
      </c>
      <c r="X1399">
        <v>16</v>
      </c>
      <c r="Y1399" t="s">
        <v>109</v>
      </c>
      <c r="Z1399" t="s">
        <v>146</v>
      </c>
      <c r="AA1399" s="1">
        <v>0</v>
      </c>
      <c r="AB1399" s="1">
        <v>0</v>
      </c>
      <c r="AC1399" t="s">
        <v>225</v>
      </c>
      <c r="AD1399" s="1">
        <v>0</v>
      </c>
      <c r="AE1399" s="1">
        <v>0</v>
      </c>
      <c r="AF1399" s="1">
        <v>0</v>
      </c>
      <c r="AG1399" s="1">
        <v>0</v>
      </c>
      <c r="AH1399">
        <v>0</v>
      </c>
      <c r="AI1399" s="1">
        <v>0</v>
      </c>
      <c r="AJ1399" s="1">
        <v>0</v>
      </c>
      <c r="AK1399" s="1">
        <v>0</v>
      </c>
      <c r="AL1399" s="1">
        <v>0</v>
      </c>
      <c r="AM1399" s="1">
        <v>0</v>
      </c>
      <c r="AN1399" s="1">
        <v>0</v>
      </c>
      <c r="AO1399" s="1">
        <v>0</v>
      </c>
      <c r="AP1399" s="8">
        <f t="shared" si="84"/>
        <v>0</v>
      </c>
      <c r="AQ1399" s="9">
        <f t="shared" si="85"/>
        <v>0</v>
      </c>
      <c r="AR1399" s="3">
        <f t="shared" si="86"/>
        <v>275.32</v>
      </c>
      <c r="AS1399" s="10">
        <f t="shared" si="87"/>
        <v>0</v>
      </c>
    </row>
    <row r="1400" spans="1:45" x14ac:dyDescent="0.25">
      <c r="A1400">
        <v>1</v>
      </c>
      <c r="B1400" s="7">
        <v>43952</v>
      </c>
      <c r="C1400" s="7">
        <v>44348</v>
      </c>
      <c r="D1400">
        <v>181</v>
      </c>
      <c r="E1400" s="7">
        <v>44197</v>
      </c>
      <c r="F1400" s="13">
        <v>0</v>
      </c>
      <c r="G1400" s="1">
        <v>0</v>
      </c>
      <c r="H1400">
        <v>3.8461500000000003E-2</v>
      </c>
      <c r="I1400" s="1">
        <v>0</v>
      </c>
      <c r="J1400" s="1">
        <v>-76.25</v>
      </c>
      <c r="K1400" s="1">
        <v>0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0</v>
      </c>
      <c r="T1400" s="1">
        <v>-15.25</v>
      </c>
      <c r="U1400" s="1">
        <v>0</v>
      </c>
      <c r="V1400" t="s">
        <v>374</v>
      </c>
      <c r="W1400" s="11" t="s">
        <v>218</v>
      </c>
      <c r="X1400">
        <v>16</v>
      </c>
      <c r="Y1400" t="s">
        <v>109</v>
      </c>
      <c r="Z1400" t="s">
        <v>219</v>
      </c>
      <c r="AA1400" s="1">
        <v>0</v>
      </c>
      <c r="AB1400" s="1">
        <v>0</v>
      </c>
      <c r="AC1400" t="s">
        <v>225</v>
      </c>
      <c r="AD1400" s="1">
        <v>0</v>
      </c>
      <c r="AE1400" s="1">
        <v>0</v>
      </c>
      <c r="AF1400" s="1">
        <v>0</v>
      </c>
      <c r="AG1400" s="1">
        <v>0</v>
      </c>
      <c r="AH1400">
        <v>0</v>
      </c>
      <c r="AI1400" s="1">
        <v>0</v>
      </c>
      <c r="AJ1400" s="1">
        <v>0</v>
      </c>
      <c r="AK1400" s="1">
        <v>0</v>
      </c>
      <c r="AL1400" s="1">
        <v>0</v>
      </c>
      <c r="AM1400" s="1">
        <v>0</v>
      </c>
      <c r="AN1400" s="1">
        <v>0</v>
      </c>
      <c r="AO1400" s="1">
        <v>0</v>
      </c>
      <c r="AP1400" s="8">
        <f t="shared" si="84"/>
        <v>-15.25</v>
      </c>
      <c r="AQ1400" s="9">
        <f t="shared" si="85"/>
        <v>0</v>
      </c>
      <c r="AR1400" s="3">
        <f t="shared" si="86"/>
        <v>-76.25</v>
      </c>
      <c r="AS1400" s="10">
        <f t="shared" si="87"/>
        <v>-15.25</v>
      </c>
    </row>
    <row r="1401" spans="1:45" x14ac:dyDescent="0.25">
      <c r="A1401">
        <v>1</v>
      </c>
      <c r="B1401" s="7">
        <v>43952</v>
      </c>
      <c r="C1401" s="7">
        <v>44348</v>
      </c>
      <c r="D1401">
        <v>181</v>
      </c>
      <c r="E1401" s="7">
        <v>44228</v>
      </c>
      <c r="F1401" s="13">
        <v>0</v>
      </c>
      <c r="G1401" s="1">
        <v>0</v>
      </c>
      <c r="H1401">
        <v>3.8461500000000003E-2</v>
      </c>
      <c r="I1401" s="1">
        <v>0</v>
      </c>
      <c r="J1401" s="1">
        <v>-91.5</v>
      </c>
      <c r="K1401" s="1">
        <v>0</v>
      </c>
      <c r="L1401" s="1">
        <v>0</v>
      </c>
      <c r="M1401" s="1">
        <v>0</v>
      </c>
      <c r="N1401" s="1">
        <v>0</v>
      </c>
      <c r="O1401" s="1">
        <v>0</v>
      </c>
      <c r="P1401" s="1">
        <v>0</v>
      </c>
      <c r="Q1401" s="1">
        <v>0</v>
      </c>
      <c r="R1401" s="1">
        <v>0</v>
      </c>
      <c r="S1401" s="1">
        <v>0</v>
      </c>
      <c r="T1401" s="1">
        <v>-15.25</v>
      </c>
      <c r="U1401" s="1">
        <v>0</v>
      </c>
      <c r="V1401" t="s">
        <v>374</v>
      </c>
      <c r="W1401" s="11" t="s">
        <v>218</v>
      </c>
      <c r="X1401">
        <v>16</v>
      </c>
      <c r="Y1401" t="s">
        <v>109</v>
      </c>
      <c r="Z1401" t="s">
        <v>219</v>
      </c>
      <c r="AA1401" s="1">
        <v>0</v>
      </c>
      <c r="AB1401" s="1">
        <v>0</v>
      </c>
      <c r="AC1401" t="s">
        <v>225</v>
      </c>
      <c r="AD1401" s="1">
        <v>0</v>
      </c>
      <c r="AE1401" s="1">
        <v>0</v>
      </c>
      <c r="AF1401" s="1">
        <v>0</v>
      </c>
      <c r="AG1401" s="1">
        <v>0</v>
      </c>
      <c r="AH1401">
        <v>0</v>
      </c>
      <c r="AI1401" s="1">
        <v>0</v>
      </c>
      <c r="AJ1401" s="1">
        <v>0</v>
      </c>
      <c r="AK1401" s="1">
        <v>0</v>
      </c>
      <c r="AL1401" s="1">
        <v>0</v>
      </c>
      <c r="AM1401" s="1">
        <v>0</v>
      </c>
      <c r="AN1401" s="1">
        <v>0</v>
      </c>
      <c r="AO1401" s="1">
        <v>0</v>
      </c>
      <c r="AP1401" s="8">
        <f t="shared" si="84"/>
        <v>-15.25</v>
      </c>
      <c r="AQ1401" s="9">
        <f t="shared" si="85"/>
        <v>0</v>
      </c>
      <c r="AR1401" s="3">
        <f t="shared" si="86"/>
        <v>-91.5</v>
      </c>
      <c r="AS1401" s="10">
        <f t="shared" si="87"/>
        <v>-15.25</v>
      </c>
    </row>
    <row r="1402" spans="1:45" x14ac:dyDescent="0.25">
      <c r="A1402">
        <v>1</v>
      </c>
      <c r="B1402" s="7">
        <v>43952</v>
      </c>
      <c r="C1402" s="7">
        <v>44348</v>
      </c>
      <c r="D1402">
        <v>181</v>
      </c>
      <c r="E1402" s="7">
        <v>44256</v>
      </c>
      <c r="F1402" s="13">
        <v>0</v>
      </c>
      <c r="G1402" s="1">
        <v>0</v>
      </c>
      <c r="H1402">
        <v>3.8461500000000003E-2</v>
      </c>
      <c r="I1402" s="1">
        <v>0</v>
      </c>
      <c r="J1402" s="1">
        <v>-106.75</v>
      </c>
      <c r="K1402" s="1">
        <v>0</v>
      </c>
      <c r="L1402" s="1">
        <v>0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v>0</v>
      </c>
      <c r="T1402" s="1">
        <v>-15.25</v>
      </c>
      <c r="U1402" s="1">
        <v>0</v>
      </c>
      <c r="V1402" t="s">
        <v>374</v>
      </c>
      <c r="W1402" s="11" t="s">
        <v>218</v>
      </c>
      <c r="X1402">
        <v>16</v>
      </c>
      <c r="Y1402" t="s">
        <v>109</v>
      </c>
      <c r="Z1402" t="s">
        <v>219</v>
      </c>
      <c r="AA1402" s="1">
        <v>0</v>
      </c>
      <c r="AB1402" s="1">
        <v>0</v>
      </c>
      <c r="AC1402" t="s">
        <v>225</v>
      </c>
      <c r="AD1402" s="1">
        <v>0</v>
      </c>
      <c r="AE1402" s="1">
        <v>0</v>
      </c>
      <c r="AF1402" s="1">
        <v>0</v>
      </c>
      <c r="AG1402" s="1">
        <v>0</v>
      </c>
      <c r="AH1402">
        <v>0</v>
      </c>
      <c r="AI1402" s="1">
        <v>0</v>
      </c>
      <c r="AJ1402" s="1">
        <v>0</v>
      </c>
      <c r="AK1402" s="1">
        <v>0</v>
      </c>
      <c r="AL1402" s="1">
        <v>0</v>
      </c>
      <c r="AM1402" s="1">
        <v>0</v>
      </c>
      <c r="AN1402" s="1">
        <v>0</v>
      </c>
      <c r="AO1402" s="1">
        <v>0</v>
      </c>
      <c r="AP1402" s="8">
        <f t="shared" si="84"/>
        <v>-15.25</v>
      </c>
      <c r="AQ1402" s="9">
        <f t="shared" si="85"/>
        <v>0</v>
      </c>
      <c r="AR1402" s="3">
        <f t="shared" si="86"/>
        <v>-106.75</v>
      </c>
      <c r="AS1402" s="10">
        <f t="shared" si="87"/>
        <v>-15.25</v>
      </c>
    </row>
    <row r="1403" spans="1:45" x14ac:dyDescent="0.25">
      <c r="A1403">
        <v>1</v>
      </c>
      <c r="B1403" s="7">
        <v>43952</v>
      </c>
      <c r="C1403" s="7">
        <v>44348</v>
      </c>
      <c r="D1403">
        <v>181</v>
      </c>
      <c r="E1403" s="7">
        <v>44287</v>
      </c>
      <c r="F1403" s="13">
        <v>0</v>
      </c>
      <c r="G1403" s="1">
        <v>0</v>
      </c>
      <c r="H1403">
        <v>3.8461500000000003E-2</v>
      </c>
      <c r="I1403" s="1">
        <v>0</v>
      </c>
      <c r="J1403" s="1">
        <v>-122</v>
      </c>
      <c r="K1403" s="1">
        <v>0</v>
      </c>
      <c r="L1403" s="1">
        <v>0</v>
      </c>
      <c r="M1403" s="1">
        <v>0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  <c r="T1403" s="1">
        <v>-15.25</v>
      </c>
      <c r="U1403" s="1">
        <v>0</v>
      </c>
      <c r="V1403" t="s">
        <v>374</v>
      </c>
      <c r="W1403" s="11" t="s">
        <v>218</v>
      </c>
      <c r="X1403">
        <v>16</v>
      </c>
      <c r="Y1403" t="s">
        <v>109</v>
      </c>
      <c r="Z1403" t="s">
        <v>219</v>
      </c>
      <c r="AA1403" s="1">
        <v>0</v>
      </c>
      <c r="AB1403" s="1">
        <v>0</v>
      </c>
      <c r="AC1403" t="s">
        <v>225</v>
      </c>
      <c r="AD1403" s="1">
        <v>0</v>
      </c>
      <c r="AE1403" s="1">
        <v>0</v>
      </c>
      <c r="AF1403" s="1">
        <v>0</v>
      </c>
      <c r="AG1403" s="1">
        <v>0</v>
      </c>
      <c r="AH1403">
        <v>0</v>
      </c>
      <c r="AI1403" s="1">
        <v>0</v>
      </c>
      <c r="AJ1403" s="1">
        <v>0</v>
      </c>
      <c r="AK1403" s="1">
        <v>0</v>
      </c>
      <c r="AL1403" s="1">
        <v>0</v>
      </c>
      <c r="AM1403" s="1">
        <v>0</v>
      </c>
      <c r="AN1403" s="1">
        <v>0</v>
      </c>
      <c r="AO1403" s="1">
        <v>0</v>
      </c>
      <c r="AP1403" s="8">
        <f t="shared" si="84"/>
        <v>-15.25</v>
      </c>
      <c r="AQ1403" s="9">
        <f t="shared" si="85"/>
        <v>0</v>
      </c>
      <c r="AR1403" s="3">
        <f t="shared" si="86"/>
        <v>-122</v>
      </c>
      <c r="AS1403" s="10">
        <f t="shared" si="87"/>
        <v>-15.25</v>
      </c>
    </row>
    <row r="1404" spans="1:45" x14ac:dyDescent="0.25">
      <c r="A1404">
        <v>1</v>
      </c>
      <c r="B1404" s="7">
        <v>43952</v>
      </c>
      <c r="C1404" s="7">
        <v>44348</v>
      </c>
      <c r="D1404">
        <v>181</v>
      </c>
      <c r="E1404" s="7">
        <v>44317</v>
      </c>
      <c r="F1404" s="13">
        <v>0</v>
      </c>
      <c r="G1404" s="1">
        <v>0</v>
      </c>
      <c r="H1404">
        <v>3.8461500000000003E-2</v>
      </c>
      <c r="I1404" s="1">
        <v>0</v>
      </c>
      <c r="J1404" s="1">
        <v>-137.25</v>
      </c>
      <c r="K1404" s="1">
        <v>0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1">
        <v>-15.25</v>
      </c>
      <c r="U1404" s="1">
        <v>0</v>
      </c>
      <c r="V1404" t="s">
        <v>374</v>
      </c>
      <c r="W1404" s="11" t="s">
        <v>218</v>
      </c>
      <c r="X1404">
        <v>16</v>
      </c>
      <c r="Y1404" t="s">
        <v>109</v>
      </c>
      <c r="Z1404" t="s">
        <v>219</v>
      </c>
      <c r="AA1404" s="1">
        <v>0</v>
      </c>
      <c r="AB1404" s="1">
        <v>0</v>
      </c>
      <c r="AC1404" t="s">
        <v>225</v>
      </c>
      <c r="AD1404" s="1">
        <v>0</v>
      </c>
      <c r="AE1404" s="1">
        <v>0</v>
      </c>
      <c r="AF1404" s="1">
        <v>0</v>
      </c>
      <c r="AG1404" s="1">
        <v>0</v>
      </c>
      <c r="AH1404">
        <v>0</v>
      </c>
      <c r="AI1404" s="1">
        <v>0</v>
      </c>
      <c r="AJ1404" s="1">
        <v>0</v>
      </c>
      <c r="AK1404" s="1">
        <v>0</v>
      </c>
      <c r="AL1404" s="1">
        <v>0</v>
      </c>
      <c r="AM1404" s="1">
        <v>0</v>
      </c>
      <c r="AN1404" s="1">
        <v>0</v>
      </c>
      <c r="AO1404" s="1">
        <v>0</v>
      </c>
      <c r="AP1404" s="8">
        <f t="shared" si="84"/>
        <v>-15.25</v>
      </c>
      <c r="AQ1404" s="9">
        <f t="shared" si="85"/>
        <v>0</v>
      </c>
      <c r="AR1404" s="3">
        <f t="shared" si="86"/>
        <v>-137.25</v>
      </c>
      <c r="AS1404" s="10">
        <f t="shared" si="87"/>
        <v>-15.25</v>
      </c>
    </row>
    <row r="1405" spans="1:45" x14ac:dyDescent="0.25">
      <c r="A1405">
        <v>1</v>
      </c>
      <c r="B1405" s="7">
        <v>43952</v>
      </c>
      <c r="C1405" s="7">
        <v>44348</v>
      </c>
      <c r="D1405">
        <v>181</v>
      </c>
      <c r="E1405" s="7">
        <v>44348</v>
      </c>
      <c r="F1405" s="13">
        <v>0</v>
      </c>
      <c r="G1405" s="1">
        <v>0</v>
      </c>
      <c r="H1405">
        <v>3.8461500000000003E-2</v>
      </c>
      <c r="I1405" s="1">
        <v>0</v>
      </c>
      <c r="J1405" s="1">
        <v>-152.5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-15.25</v>
      </c>
      <c r="U1405" s="1">
        <v>0</v>
      </c>
      <c r="V1405" t="s">
        <v>374</v>
      </c>
      <c r="W1405" s="11" t="s">
        <v>218</v>
      </c>
      <c r="X1405">
        <v>16</v>
      </c>
      <c r="Y1405" t="s">
        <v>109</v>
      </c>
      <c r="Z1405" t="s">
        <v>219</v>
      </c>
      <c r="AA1405" s="1">
        <v>0</v>
      </c>
      <c r="AB1405" s="1">
        <v>0</v>
      </c>
      <c r="AC1405" t="s">
        <v>225</v>
      </c>
      <c r="AD1405" s="1">
        <v>0</v>
      </c>
      <c r="AE1405" s="1">
        <v>0</v>
      </c>
      <c r="AF1405" s="1">
        <v>0</v>
      </c>
      <c r="AG1405" s="1">
        <v>0</v>
      </c>
      <c r="AH1405">
        <v>0</v>
      </c>
      <c r="AI1405" s="1">
        <v>0</v>
      </c>
      <c r="AJ1405" s="1">
        <v>0</v>
      </c>
      <c r="AK1405" s="1">
        <v>0</v>
      </c>
      <c r="AL1405" s="1">
        <v>0</v>
      </c>
      <c r="AM1405" s="1">
        <v>0</v>
      </c>
      <c r="AN1405" s="1">
        <v>0</v>
      </c>
      <c r="AO1405" s="1">
        <v>0</v>
      </c>
      <c r="AP1405" s="8">
        <f t="shared" si="84"/>
        <v>-15.25</v>
      </c>
      <c r="AQ1405" s="9">
        <f t="shared" si="85"/>
        <v>0</v>
      </c>
      <c r="AR1405" s="3">
        <f t="shared" si="86"/>
        <v>-152.5</v>
      </c>
      <c r="AS1405" s="10">
        <f t="shared" si="87"/>
        <v>-15.25</v>
      </c>
    </row>
    <row r="1406" spans="1:45" x14ac:dyDescent="0.25">
      <c r="A1406">
        <v>1</v>
      </c>
      <c r="B1406" s="7">
        <v>43952</v>
      </c>
      <c r="C1406" s="7">
        <v>44348</v>
      </c>
      <c r="D1406">
        <v>200253</v>
      </c>
      <c r="E1406" s="7">
        <v>44197</v>
      </c>
      <c r="F1406" s="13">
        <v>28510.13</v>
      </c>
      <c r="G1406" s="1">
        <v>28510.13</v>
      </c>
      <c r="H1406">
        <v>3.8461500000000003E-2</v>
      </c>
      <c r="I1406" s="1">
        <v>91.38</v>
      </c>
      <c r="J1406" s="1">
        <v>2960.73</v>
      </c>
      <c r="K1406" s="1">
        <v>0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  <c r="T1406" s="1">
        <v>0</v>
      </c>
      <c r="U1406" s="1">
        <v>0</v>
      </c>
      <c r="V1406" t="s">
        <v>375</v>
      </c>
      <c r="W1406" s="11" t="s">
        <v>218</v>
      </c>
      <c r="X1406">
        <v>16</v>
      </c>
      <c r="Y1406" t="s">
        <v>109</v>
      </c>
      <c r="Z1406" t="s">
        <v>219</v>
      </c>
      <c r="AA1406" s="1">
        <v>0</v>
      </c>
      <c r="AB1406" s="1">
        <v>0</v>
      </c>
      <c r="AC1406" t="s">
        <v>225</v>
      </c>
      <c r="AD1406" s="1">
        <v>0</v>
      </c>
      <c r="AE1406" s="1">
        <v>0</v>
      </c>
      <c r="AF1406" s="1">
        <v>0</v>
      </c>
      <c r="AG1406" s="1">
        <v>28510.13</v>
      </c>
      <c r="AH1406">
        <v>0</v>
      </c>
      <c r="AI1406" s="1">
        <v>0</v>
      </c>
      <c r="AJ1406" s="1">
        <v>0</v>
      </c>
      <c r="AK1406" s="1">
        <v>0</v>
      </c>
      <c r="AL1406" s="1">
        <v>0</v>
      </c>
      <c r="AM1406" s="1">
        <v>0</v>
      </c>
      <c r="AN1406" s="1">
        <v>0</v>
      </c>
      <c r="AO1406" s="1">
        <v>91.38</v>
      </c>
      <c r="AP1406" s="8">
        <f t="shared" si="84"/>
        <v>91.38</v>
      </c>
      <c r="AQ1406" s="9">
        <f t="shared" si="85"/>
        <v>0</v>
      </c>
      <c r="AR1406" s="3">
        <f t="shared" si="86"/>
        <v>2960.73</v>
      </c>
      <c r="AS1406" s="10">
        <f t="shared" si="87"/>
        <v>91.38</v>
      </c>
    </row>
    <row r="1407" spans="1:45" x14ac:dyDescent="0.25">
      <c r="A1407">
        <v>1</v>
      </c>
      <c r="B1407" s="7">
        <v>43952</v>
      </c>
      <c r="C1407" s="7">
        <v>44348</v>
      </c>
      <c r="D1407">
        <v>200253</v>
      </c>
      <c r="E1407" s="7">
        <v>44228</v>
      </c>
      <c r="F1407" s="13">
        <v>28510.13</v>
      </c>
      <c r="G1407" s="1">
        <v>28510.13</v>
      </c>
      <c r="H1407">
        <v>3.8461500000000003E-2</v>
      </c>
      <c r="I1407" s="1">
        <v>91.38</v>
      </c>
      <c r="J1407" s="1">
        <v>3052.11</v>
      </c>
      <c r="K1407" s="1">
        <v>0</v>
      </c>
      <c r="L1407" s="1">
        <v>0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t="s">
        <v>375</v>
      </c>
      <c r="W1407" s="11" t="s">
        <v>218</v>
      </c>
      <c r="X1407">
        <v>16</v>
      </c>
      <c r="Y1407" t="s">
        <v>109</v>
      </c>
      <c r="Z1407" t="s">
        <v>219</v>
      </c>
      <c r="AA1407" s="1">
        <v>0</v>
      </c>
      <c r="AB1407" s="1">
        <v>0</v>
      </c>
      <c r="AC1407" t="s">
        <v>225</v>
      </c>
      <c r="AD1407" s="1">
        <v>0</v>
      </c>
      <c r="AE1407" s="1">
        <v>0</v>
      </c>
      <c r="AF1407" s="1">
        <v>0</v>
      </c>
      <c r="AG1407" s="1">
        <v>28510.13</v>
      </c>
      <c r="AH1407">
        <v>0</v>
      </c>
      <c r="AI1407" s="1">
        <v>0</v>
      </c>
      <c r="AJ1407" s="1">
        <v>0</v>
      </c>
      <c r="AK1407" s="1">
        <v>0</v>
      </c>
      <c r="AL1407" s="1">
        <v>0</v>
      </c>
      <c r="AM1407" s="1">
        <v>0</v>
      </c>
      <c r="AN1407" s="1">
        <v>0</v>
      </c>
      <c r="AO1407" s="1">
        <v>91.38</v>
      </c>
      <c r="AP1407" s="8">
        <f t="shared" si="84"/>
        <v>91.38</v>
      </c>
      <c r="AQ1407" s="9">
        <f t="shared" si="85"/>
        <v>0</v>
      </c>
      <c r="AR1407" s="3">
        <f t="shared" si="86"/>
        <v>3052.11</v>
      </c>
      <c r="AS1407" s="10">
        <f t="shared" si="87"/>
        <v>91.38</v>
      </c>
    </row>
    <row r="1408" spans="1:45" x14ac:dyDescent="0.25">
      <c r="A1408">
        <v>1</v>
      </c>
      <c r="B1408" s="7">
        <v>43952</v>
      </c>
      <c r="C1408" s="7">
        <v>44348</v>
      </c>
      <c r="D1408">
        <v>200253</v>
      </c>
      <c r="E1408" s="7">
        <v>44256</v>
      </c>
      <c r="F1408" s="13">
        <v>28510.13</v>
      </c>
      <c r="G1408" s="1">
        <v>28510.13</v>
      </c>
      <c r="H1408">
        <v>3.8461500000000003E-2</v>
      </c>
      <c r="I1408" s="1">
        <v>91.38</v>
      </c>
      <c r="J1408" s="1">
        <v>3143.49</v>
      </c>
      <c r="K1408" s="1">
        <v>0</v>
      </c>
      <c r="L1408" s="1">
        <v>0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0</v>
      </c>
      <c r="S1408" s="1">
        <v>0</v>
      </c>
      <c r="T1408" s="1">
        <v>0</v>
      </c>
      <c r="U1408" s="1">
        <v>0</v>
      </c>
      <c r="V1408" t="s">
        <v>375</v>
      </c>
      <c r="W1408" s="11" t="s">
        <v>218</v>
      </c>
      <c r="X1408">
        <v>16</v>
      </c>
      <c r="Y1408" t="s">
        <v>109</v>
      </c>
      <c r="Z1408" t="s">
        <v>219</v>
      </c>
      <c r="AA1408" s="1">
        <v>0</v>
      </c>
      <c r="AB1408" s="1">
        <v>0</v>
      </c>
      <c r="AC1408" t="s">
        <v>225</v>
      </c>
      <c r="AD1408" s="1">
        <v>0</v>
      </c>
      <c r="AE1408" s="1">
        <v>0</v>
      </c>
      <c r="AF1408" s="1">
        <v>0</v>
      </c>
      <c r="AG1408" s="1">
        <v>28510.13</v>
      </c>
      <c r="AH1408">
        <v>0</v>
      </c>
      <c r="AI1408" s="1">
        <v>0</v>
      </c>
      <c r="AJ1408" s="1">
        <v>0</v>
      </c>
      <c r="AK1408" s="1">
        <v>0</v>
      </c>
      <c r="AL1408" s="1">
        <v>0</v>
      </c>
      <c r="AM1408" s="1">
        <v>0</v>
      </c>
      <c r="AN1408" s="1">
        <v>0</v>
      </c>
      <c r="AO1408" s="1">
        <v>91.38</v>
      </c>
      <c r="AP1408" s="8">
        <f t="shared" si="84"/>
        <v>91.38</v>
      </c>
      <c r="AQ1408" s="9">
        <f t="shared" si="85"/>
        <v>0</v>
      </c>
      <c r="AR1408" s="3">
        <f t="shared" si="86"/>
        <v>3143.49</v>
      </c>
      <c r="AS1408" s="10">
        <f t="shared" si="87"/>
        <v>91.38</v>
      </c>
    </row>
    <row r="1409" spans="1:45" x14ac:dyDescent="0.25">
      <c r="A1409">
        <v>1</v>
      </c>
      <c r="B1409" s="7">
        <v>43952</v>
      </c>
      <c r="C1409" s="7">
        <v>44348</v>
      </c>
      <c r="D1409">
        <v>200253</v>
      </c>
      <c r="E1409" s="7">
        <v>44287</v>
      </c>
      <c r="F1409" s="13">
        <v>28510.13</v>
      </c>
      <c r="G1409" s="1">
        <v>28510.13</v>
      </c>
      <c r="H1409">
        <v>3.8461500000000003E-2</v>
      </c>
      <c r="I1409" s="1">
        <v>91.38</v>
      </c>
      <c r="J1409" s="1">
        <v>3234.87</v>
      </c>
      <c r="K1409" s="1">
        <v>0</v>
      </c>
      <c r="L1409" s="1">
        <v>0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v>0</v>
      </c>
      <c r="T1409" s="1">
        <v>0</v>
      </c>
      <c r="U1409" s="1">
        <v>0</v>
      </c>
      <c r="V1409" t="s">
        <v>375</v>
      </c>
      <c r="W1409" s="11" t="s">
        <v>218</v>
      </c>
      <c r="X1409">
        <v>16</v>
      </c>
      <c r="Y1409" t="s">
        <v>109</v>
      </c>
      <c r="Z1409" t="s">
        <v>219</v>
      </c>
      <c r="AA1409" s="1">
        <v>0</v>
      </c>
      <c r="AB1409" s="1">
        <v>0</v>
      </c>
      <c r="AC1409" t="s">
        <v>225</v>
      </c>
      <c r="AD1409" s="1">
        <v>0</v>
      </c>
      <c r="AE1409" s="1">
        <v>0</v>
      </c>
      <c r="AF1409" s="1">
        <v>0</v>
      </c>
      <c r="AG1409" s="1">
        <v>28510.13</v>
      </c>
      <c r="AH1409">
        <v>0</v>
      </c>
      <c r="AI1409" s="1">
        <v>0</v>
      </c>
      <c r="AJ1409" s="1">
        <v>0</v>
      </c>
      <c r="AK1409" s="1">
        <v>0</v>
      </c>
      <c r="AL1409" s="1">
        <v>0</v>
      </c>
      <c r="AM1409" s="1">
        <v>0</v>
      </c>
      <c r="AN1409" s="1">
        <v>0</v>
      </c>
      <c r="AO1409" s="1">
        <v>91.38</v>
      </c>
      <c r="AP1409" s="8">
        <f t="shared" si="84"/>
        <v>91.38</v>
      </c>
      <c r="AQ1409" s="9">
        <f t="shared" si="85"/>
        <v>0</v>
      </c>
      <c r="AR1409" s="3">
        <f t="shared" si="86"/>
        <v>3234.87</v>
      </c>
      <c r="AS1409" s="10">
        <f t="shared" si="87"/>
        <v>91.38</v>
      </c>
    </row>
    <row r="1410" spans="1:45" x14ac:dyDescent="0.25">
      <c r="A1410">
        <v>1</v>
      </c>
      <c r="B1410" s="7">
        <v>43952</v>
      </c>
      <c r="C1410" s="7">
        <v>44348</v>
      </c>
      <c r="D1410">
        <v>200253</v>
      </c>
      <c r="E1410" s="7">
        <v>44317</v>
      </c>
      <c r="F1410" s="13">
        <v>28510.13</v>
      </c>
      <c r="G1410" s="1">
        <v>28510.13</v>
      </c>
      <c r="H1410">
        <v>3.8461500000000003E-2</v>
      </c>
      <c r="I1410" s="1">
        <v>91.38</v>
      </c>
      <c r="J1410" s="1">
        <v>3326.25</v>
      </c>
      <c r="K1410" s="1">
        <v>0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t="s">
        <v>375</v>
      </c>
      <c r="W1410" s="11" t="s">
        <v>218</v>
      </c>
      <c r="X1410">
        <v>16</v>
      </c>
      <c r="Y1410" t="s">
        <v>109</v>
      </c>
      <c r="Z1410" t="s">
        <v>219</v>
      </c>
      <c r="AA1410" s="1">
        <v>0</v>
      </c>
      <c r="AB1410" s="1">
        <v>0</v>
      </c>
      <c r="AC1410" t="s">
        <v>225</v>
      </c>
      <c r="AD1410" s="1">
        <v>0</v>
      </c>
      <c r="AE1410" s="1">
        <v>0</v>
      </c>
      <c r="AF1410" s="1">
        <v>0</v>
      </c>
      <c r="AG1410" s="1">
        <v>28510.13</v>
      </c>
      <c r="AH1410">
        <v>0</v>
      </c>
      <c r="AI1410" s="1">
        <v>0</v>
      </c>
      <c r="AJ1410" s="1">
        <v>0</v>
      </c>
      <c r="AK1410" s="1">
        <v>0</v>
      </c>
      <c r="AL1410" s="1">
        <v>0</v>
      </c>
      <c r="AM1410" s="1">
        <v>0</v>
      </c>
      <c r="AN1410" s="1">
        <v>0</v>
      </c>
      <c r="AO1410" s="1">
        <v>91.38</v>
      </c>
      <c r="AP1410" s="8">
        <f t="shared" ref="AP1410:AP1473" si="88">I1410+K1410+M1410+T1410</f>
        <v>91.38</v>
      </c>
      <c r="AQ1410" s="9">
        <f t="shared" ref="AQ1410:AQ1473" si="89">AD1410+AL1410</f>
        <v>0</v>
      </c>
      <c r="AR1410" s="3">
        <f t="shared" ref="AR1410:AR1473" si="90">AE1410+J1410</f>
        <v>3326.25</v>
      </c>
      <c r="AS1410" s="10">
        <f t="shared" ref="AS1410:AS1473" si="91">I1410+K1410+M1410+T1410+AD1410+AL1410</f>
        <v>91.38</v>
      </c>
    </row>
    <row r="1411" spans="1:45" x14ac:dyDescent="0.25">
      <c r="A1411">
        <v>1</v>
      </c>
      <c r="B1411" s="7">
        <v>43952</v>
      </c>
      <c r="C1411" s="7">
        <v>44348</v>
      </c>
      <c r="D1411">
        <v>200253</v>
      </c>
      <c r="E1411" s="7">
        <v>44348</v>
      </c>
      <c r="F1411" s="13">
        <v>28510.13</v>
      </c>
      <c r="G1411" s="1">
        <v>28510.13</v>
      </c>
      <c r="H1411">
        <v>3.8461500000000003E-2</v>
      </c>
      <c r="I1411" s="1">
        <v>91.38</v>
      </c>
      <c r="J1411" s="1">
        <v>649.55999999999995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-2768.07</v>
      </c>
      <c r="S1411" s="1">
        <v>0</v>
      </c>
      <c r="T1411" s="1">
        <v>0</v>
      </c>
      <c r="U1411" s="1">
        <v>0</v>
      </c>
      <c r="V1411" t="s">
        <v>375</v>
      </c>
      <c r="W1411" s="11" t="s">
        <v>218</v>
      </c>
      <c r="X1411">
        <v>16</v>
      </c>
      <c r="Y1411" t="s">
        <v>109</v>
      </c>
      <c r="Z1411" t="s">
        <v>219</v>
      </c>
      <c r="AA1411" s="1">
        <v>0</v>
      </c>
      <c r="AB1411" s="1">
        <v>0</v>
      </c>
      <c r="AC1411" t="s">
        <v>225</v>
      </c>
      <c r="AD1411" s="1">
        <v>0</v>
      </c>
      <c r="AE1411" s="1">
        <v>0</v>
      </c>
      <c r="AF1411" s="1">
        <v>0</v>
      </c>
      <c r="AG1411" s="1">
        <v>28510.13</v>
      </c>
      <c r="AH1411">
        <v>0</v>
      </c>
      <c r="AI1411" s="1">
        <v>0</v>
      </c>
      <c r="AJ1411" s="1">
        <v>0</v>
      </c>
      <c r="AK1411" s="1">
        <v>0</v>
      </c>
      <c r="AL1411" s="1">
        <v>0</v>
      </c>
      <c r="AM1411" s="1">
        <v>0</v>
      </c>
      <c r="AN1411" s="1">
        <v>0</v>
      </c>
      <c r="AO1411" s="1">
        <v>91.38</v>
      </c>
      <c r="AP1411" s="8">
        <f t="shared" si="88"/>
        <v>91.38</v>
      </c>
      <c r="AQ1411" s="9">
        <f t="shared" si="89"/>
        <v>0</v>
      </c>
      <c r="AR1411" s="3">
        <f t="shared" si="90"/>
        <v>649.55999999999995</v>
      </c>
      <c r="AS1411" s="10">
        <f t="shared" si="91"/>
        <v>91.38</v>
      </c>
    </row>
    <row r="1412" spans="1:45" x14ac:dyDescent="0.25">
      <c r="A1412">
        <v>1</v>
      </c>
      <c r="B1412" s="7">
        <v>43952</v>
      </c>
      <c r="C1412" s="7">
        <v>44348</v>
      </c>
      <c r="D1412">
        <v>200299</v>
      </c>
      <c r="E1412" s="7">
        <v>44197</v>
      </c>
      <c r="F1412" s="13">
        <v>0</v>
      </c>
      <c r="G1412" s="1">
        <v>0</v>
      </c>
      <c r="H1412">
        <v>3.8461500000000003E-2</v>
      </c>
      <c r="I1412" s="1">
        <v>0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  <c r="T1412" s="1">
        <v>0</v>
      </c>
      <c r="U1412" s="1">
        <v>0</v>
      </c>
      <c r="V1412" t="s">
        <v>376</v>
      </c>
      <c r="W1412" s="11" t="s">
        <v>218</v>
      </c>
      <c r="X1412">
        <v>16</v>
      </c>
      <c r="Y1412" t="s">
        <v>109</v>
      </c>
      <c r="Z1412" t="s">
        <v>219</v>
      </c>
      <c r="AA1412" s="1">
        <v>0</v>
      </c>
      <c r="AB1412" s="1">
        <v>0</v>
      </c>
      <c r="AC1412" t="s">
        <v>225</v>
      </c>
      <c r="AD1412" s="1">
        <v>0</v>
      </c>
      <c r="AE1412" s="1">
        <v>0</v>
      </c>
      <c r="AF1412" s="1">
        <v>0</v>
      </c>
      <c r="AG1412" s="1">
        <v>0</v>
      </c>
      <c r="AH1412">
        <v>0</v>
      </c>
      <c r="AI1412" s="1">
        <v>0</v>
      </c>
      <c r="AJ1412" s="1">
        <v>0</v>
      </c>
      <c r="AK1412" s="1">
        <v>0</v>
      </c>
      <c r="AL1412" s="1">
        <v>0</v>
      </c>
      <c r="AM1412" s="1">
        <v>0</v>
      </c>
      <c r="AN1412" s="1">
        <v>0</v>
      </c>
      <c r="AO1412" s="1">
        <v>0</v>
      </c>
      <c r="AP1412" s="8">
        <f t="shared" si="88"/>
        <v>0</v>
      </c>
      <c r="AQ1412" s="9">
        <f t="shared" si="89"/>
        <v>0</v>
      </c>
      <c r="AR1412" s="3">
        <f t="shared" si="90"/>
        <v>0</v>
      </c>
      <c r="AS1412" s="10">
        <f t="shared" si="91"/>
        <v>0</v>
      </c>
    </row>
    <row r="1413" spans="1:45" x14ac:dyDescent="0.25">
      <c r="A1413">
        <v>1</v>
      </c>
      <c r="B1413" s="7">
        <v>43952</v>
      </c>
      <c r="C1413" s="7">
        <v>44348</v>
      </c>
      <c r="D1413">
        <v>200299</v>
      </c>
      <c r="E1413" s="7">
        <v>44228</v>
      </c>
      <c r="F1413" s="13">
        <v>0</v>
      </c>
      <c r="G1413" s="1">
        <v>0</v>
      </c>
      <c r="H1413">
        <v>3.8461500000000003E-2</v>
      </c>
      <c r="I1413" s="1">
        <v>0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1">
        <v>0</v>
      </c>
      <c r="U1413" s="1">
        <v>0</v>
      </c>
      <c r="V1413" t="s">
        <v>376</v>
      </c>
      <c r="W1413" s="11" t="s">
        <v>218</v>
      </c>
      <c r="X1413">
        <v>16</v>
      </c>
      <c r="Y1413" t="s">
        <v>109</v>
      </c>
      <c r="Z1413" t="s">
        <v>219</v>
      </c>
      <c r="AA1413" s="1">
        <v>0</v>
      </c>
      <c r="AB1413" s="1">
        <v>0</v>
      </c>
      <c r="AC1413" t="s">
        <v>225</v>
      </c>
      <c r="AD1413" s="1">
        <v>0</v>
      </c>
      <c r="AE1413" s="1">
        <v>0</v>
      </c>
      <c r="AF1413" s="1">
        <v>0</v>
      </c>
      <c r="AG1413" s="1">
        <v>0</v>
      </c>
      <c r="AH1413">
        <v>0</v>
      </c>
      <c r="AI1413" s="1">
        <v>0</v>
      </c>
      <c r="AJ1413" s="1">
        <v>0</v>
      </c>
      <c r="AK1413" s="1">
        <v>0</v>
      </c>
      <c r="AL1413" s="1">
        <v>0</v>
      </c>
      <c r="AM1413" s="1">
        <v>0</v>
      </c>
      <c r="AN1413" s="1">
        <v>0</v>
      </c>
      <c r="AO1413" s="1">
        <v>0</v>
      </c>
      <c r="AP1413" s="8">
        <f t="shared" si="88"/>
        <v>0</v>
      </c>
      <c r="AQ1413" s="9">
        <f t="shared" si="89"/>
        <v>0</v>
      </c>
      <c r="AR1413" s="3">
        <f t="shared" si="90"/>
        <v>0</v>
      </c>
      <c r="AS1413" s="10">
        <f t="shared" si="91"/>
        <v>0</v>
      </c>
    </row>
    <row r="1414" spans="1:45" x14ac:dyDescent="0.25">
      <c r="A1414">
        <v>1</v>
      </c>
      <c r="B1414" s="7">
        <v>43952</v>
      </c>
      <c r="C1414" s="7">
        <v>44348</v>
      </c>
      <c r="D1414">
        <v>200299</v>
      </c>
      <c r="E1414" s="7">
        <v>44256</v>
      </c>
      <c r="F1414" s="13">
        <v>0</v>
      </c>
      <c r="G1414" s="1">
        <v>0</v>
      </c>
      <c r="H1414">
        <v>3.8461500000000003E-2</v>
      </c>
      <c r="I1414" s="1">
        <v>0</v>
      </c>
      <c r="J1414" s="1">
        <v>0</v>
      </c>
      <c r="K1414" s="1">
        <v>0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 t="s">
        <v>376</v>
      </c>
      <c r="W1414" s="11" t="s">
        <v>218</v>
      </c>
      <c r="X1414">
        <v>16</v>
      </c>
      <c r="Y1414" t="s">
        <v>109</v>
      </c>
      <c r="Z1414" t="s">
        <v>219</v>
      </c>
      <c r="AA1414" s="1">
        <v>0</v>
      </c>
      <c r="AB1414" s="1">
        <v>0</v>
      </c>
      <c r="AC1414" t="s">
        <v>225</v>
      </c>
      <c r="AD1414" s="1">
        <v>0</v>
      </c>
      <c r="AE1414" s="1">
        <v>0</v>
      </c>
      <c r="AF1414" s="1">
        <v>0</v>
      </c>
      <c r="AG1414" s="1">
        <v>0</v>
      </c>
      <c r="AH1414">
        <v>0</v>
      </c>
      <c r="AI1414" s="1">
        <v>0</v>
      </c>
      <c r="AJ1414" s="1">
        <v>0</v>
      </c>
      <c r="AK1414" s="1">
        <v>0</v>
      </c>
      <c r="AL1414" s="1">
        <v>0</v>
      </c>
      <c r="AM1414" s="1">
        <v>0</v>
      </c>
      <c r="AN1414" s="1">
        <v>0</v>
      </c>
      <c r="AO1414" s="1">
        <v>0</v>
      </c>
      <c r="AP1414" s="8">
        <f t="shared" si="88"/>
        <v>0</v>
      </c>
      <c r="AQ1414" s="9">
        <f t="shared" si="89"/>
        <v>0</v>
      </c>
      <c r="AR1414" s="3">
        <f t="shared" si="90"/>
        <v>0</v>
      </c>
      <c r="AS1414" s="10">
        <f t="shared" si="91"/>
        <v>0</v>
      </c>
    </row>
    <row r="1415" spans="1:45" x14ac:dyDescent="0.25">
      <c r="A1415">
        <v>1</v>
      </c>
      <c r="B1415" s="7">
        <v>43952</v>
      </c>
      <c r="C1415" s="7">
        <v>44348</v>
      </c>
      <c r="D1415">
        <v>200299</v>
      </c>
      <c r="E1415" s="7">
        <v>44287</v>
      </c>
      <c r="F1415" s="13">
        <v>0</v>
      </c>
      <c r="G1415" s="1">
        <v>0</v>
      </c>
      <c r="H1415">
        <v>3.8461500000000003E-2</v>
      </c>
      <c r="I1415" s="1">
        <v>0</v>
      </c>
      <c r="J1415" s="1">
        <v>0</v>
      </c>
      <c r="K1415" s="1">
        <v>0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 t="s">
        <v>376</v>
      </c>
      <c r="W1415" s="11" t="s">
        <v>218</v>
      </c>
      <c r="X1415">
        <v>16</v>
      </c>
      <c r="Y1415" t="s">
        <v>109</v>
      </c>
      <c r="Z1415" t="s">
        <v>219</v>
      </c>
      <c r="AA1415" s="1">
        <v>0</v>
      </c>
      <c r="AB1415" s="1">
        <v>0</v>
      </c>
      <c r="AC1415" t="s">
        <v>225</v>
      </c>
      <c r="AD1415" s="1">
        <v>0</v>
      </c>
      <c r="AE1415" s="1">
        <v>0</v>
      </c>
      <c r="AF1415" s="1">
        <v>0</v>
      </c>
      <c r="AG1415" s="1">
        <v>0</v>
      </c>
      <c r="AH1415">
        <v>0</v>
      </c>
      <c r="AI1415" s="1">
        <v>0</v>
      </c>
      <c r="AJ1415" s="1">
        <v>0</v>
      </c>
      <c r="AK1415" s="1">
        <v>0</v>
      </c>
      <c r="AL1415" s="1">
        <v>0</v>
      </c>
      <c r="AM1415" s="1">
        <v>0</v>
      </c>
      <c r="AN1415" s="1">
        <v>0</v>
      </c>
      <c r="AO1415" s="1">
        <v>0</v>
      </c>
      <c r="AP1415" s="8">
        <f t="shared" si="88"/>
        <v>0</v>
      </c>
      <c r="AQ1415" s="9">
        <f t="shared" si="89"/>
        <v>0</v>
      </c>
      <c r="AR1415" s="3">
        <f t="shared" si="90"/>
        <v>0</v>
      </c>
      <c r="AS1415" s="10">
        <f t="shared" si="91"/>
        <v>0</v>
      </c>
    </row>
    <row r="1416" spans="1:45" x14ac:dyDescent="0.25">
      <c r="A1416">
        <v>1</v>
      </c>
      <c r="B1416" s="7">
        <v>43952</v>
      </c>
      <c r="C1416" s="7">
        <v>44348</v>
      </c>
      <c r="D1416">
        <v>200299</v>
      </c>
      <c r="E1416" s="7">
        <v>44317</v>
      </c>
      <c r="F1416" s="13">
        <v>0</v>
      </c>
      <c r="G1416" s="1">
        <v>0</v>
      </c>
      <c r="H1416">
        <v>3.8461500000000003E-2</v>
      </c>
      <c r="I1416" s="1">
        <v>0</v>
      </c>
      <c r="J1416" s="1">
        <v>0</v>
      </c>
      <c r="K1416" s="1">
        <v>0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  <c r="T1416" s="1">
        <v>0</v>
      </c>
      <c r="U1416" s="1">
        <v>0</v>
      </c>
      <c r="V1416" t="s">
        <v>376</v>
      </c>
      <c r="W1416" s="11" t="s">
        <v>218</v>
      </c>
      <c r="X1416">
        <v>16</v>
      </c>
      <c r="Y1416" t="s">
        <v>109</v>
      </c>
      <c r="Z1416" t="s">
        <v>219</v>
      </c>
      <c r="AA1416" s="1">
        <v>0</v>
      </c>
      <c r="AB1416" s="1">
        <v>0</v>
      </c>
      <c r="AC1416" t="s">
        <v>225</v>
      </c>
      <c r="AD1416" s="1">
        <v>0</v>
      </c>
      <c r="AE1416" s="1">
        <v>0</v>
      </c>
      <c r="AF1416" s="1">
        <v>0</v>
      </c>
      <c r="AG1416" s="1">
        <v>0</v>
      </c>
      <c r="AH1416">
        <v>0</v>
      </c>
      <c r="AI1416" s="1">
        <v>0</v>
      </c>
      <c r="AJ1416" s="1">
        <v>0</v>
      </c>
      <c r="AK1416" s="1">
        <v>0</v>
      </c>
      <c r="AL1416" s="1">
        <v>0</v>
      </c>
      <c r="AM1416" s="1">
        <v>0</v>
      </c>
      <c r="AN1416" s="1">
        <v>0</v>
      </c>
      <c r="AO1416" s="1">
        <v>0</v>
      </c>
      <c r="AP1416" s="8">
        <f t="shared" si="88"/>
        <v>0</v>
      </c>
      <c r="AQ1416" s="9">
        <f t="shared" si="89"/>
        <v>0</v>
      </c>
      <c r="AR1416" s="3">
        <f t="shared" si="90"/>
        <v>0</v>
      </c>
      <c r="AS1416" s="10">
        <f t="shared" si="91"/>
        <v>0</v>
      </c>
    </row>
    <row r="1417" spans="1:45" x14ac:dyDescent="0.25">
      <c r="A1417">
        <v>1</v>
      </c>
      <c r="B1417" s="7">
        <v>43952</v>
      </c>
      <c r="C1417" s="7">
        <v>44348</v>
      </c>
      <c r="D1417">
        <v>200299</v>
      </c>
      <c r="E1417" s="7">
        <v>44348</v>
      </c>
      <c r="F1417" s="13">
        <v>0</v>
      </c>
      <c r="G1417" s="1">
        <v>0</v>
      </c>
      <c r="H1417">
        <v>3.8461500000000003E-2</v>
      </c>
      <c r="I1417" s="1">
        <v>0</v>
      </c>
      <c r="J1417" s="1">
        <v>0</v>
      </c>
      <c r="K1417" s="1">
        <v>0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v>0</v>
      </c>
      <c r="T1417" s="1">
        <v>0</v>
      </c>
      <c r="U1417" s="1">
        <v>0</v>
      </c>
      <c r="V1417" t="s">
        <v>376</v>
      </c>
      <c r="W1417" s="11" t="s">
        <v>218</v>
      </c>
      <c r="X1417">
        <v>16</v>
      </c>
      <c r="Y1417" t="s">
        <v>109</v>
      </c>
      <c r="Z1417" t="s">
        <v>219</v>
      </c>
      <c r="AA1417" s="1">
        <v>0</v>
      </c>
      <c r="AB1417" s="1">
        <v>0</v>
      </c>
      <c r="AC1417" t="s">
        <v>225</v>
      </c>
      <c r="AD1417" s="1">
        <v>0</v>
      </c>
      <c r="AE1417" s="1">
        <v>0</v>
      </c>
      <c r="AF1417" s="1">
        <v>0</v>
      </c>
      <c r="AG1417" s="1">
        <v>0</v>
      </c>
      <c r="AH1417">
        <v>0</v>
      </c>
      <c r="AI1417" s="1">
        <v>0</v>
      </c>
      <c r="AJ1417" s="1">
        <v>0</v>
      </c>
      <c r="AK1417" s="1">
        <v>0</v>
      </c>
      <c r="AL1417" s="1">
        <v>0</v>
      </c>
      <c r="AM1417" s="1">
        <v>0</v>
      </c>
      <c r="AN1417" s="1">
        <v>0</v>
      </c>
      <c r="AO1417" s="1">
        <v>0</v>
      </c>
      <c r="AP1417" s="8">
        <f t="shared" si="88"/>
        <v>0</v>
      </c>
      <c r="AQ1417" s="9">
        <f t="shared" si="89"/>
        <v>0</v>
      </c>
      <c r="AR1417" s="3">
        <f t="shared" si="90"/>
        <v>0</v>
      </c>
      <c r="AS1417" s="10">
        <f t="shared" si="91"/>
        <v>0</v>
      </c>
    </row>
    <row r="1418" spans="1:45" x14ac:dyDescent="0.25">
      <c r="A1418">
        <v>1</v>
      </c>
      <c r="B1418" s="7">
        <v>43952</v>
      </c>
      <c r="C1418" s="7">
        <v>44348</v>
      </c>
      <c r="D1418">
        <v>200345</v>
      </c>
      <c r="E1418" s="7">
        <v>44197</v>
      </c>
      <c r="F1418" s="13">
        <v>0</v>
      </c>
      <c r="G1418" s="1">
        <v>0</v>
      </c>
      <c r="H1418">
        <v>3.8461500000000003E-2</v>
      </c>
      <c r="I1418" s="1">
        <v>0</v>
      </c>
      <c r="J1418" s="1">
        <v>10648</v>
      </c>
      <c r="K1418" s="1">
        <v>0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  <c r="T1418" s="1">
        <v>0</v>
      </c>
      <c r="U1418" s="1">
        <v>0</v>
      </c>
      <c r="V1418" t="s">
        <v>377</v>
      </c>
      <c r="W1418" s="11" t="s">
        <v>218</v>
      </c>
      <c r="X1418">
        <v>16</v>
      </c>
      <c r="Y1418" t="s">
        <v>109</v>
      </c>
      <c r="Z1418" t="s">
        <v>219</v>
      </c>
      <c r="AA1418" s="1">
        <v>0</v>
      </c>
      <c r="AB1418" s="1">
        <v>0</v>
      </c>
      <c r="AC1418" t="s">
        <v>225</v>
      </c>
      <c r="AD1418" s="1">
        <v>0</v>
      </c>
      <c r="AE1418" s="1">
        <v>0</v>
      </c>
      <c r="AF1418" s="1">
        <v>0</v>
      </c>
      <c r="AG1418" s="1">
        <v>0</v>
      </c>
      <c r="AH1418">
        <v>0</v>
      </c>
      <c r="AI1418" s="1">
        <v>0</v>
      </c>
      <c r="AJ1418" s="1">
        <v>0</v>
      </c>
      <c r="AK1418" s="1">
        <v>0</v>
      </c>
      <c r="AL1418" s="1">
        <v>0</v>
      </c>
      <c r="AM1418" s="1">
        <v>0</v>
      </c>
      <c r="AN1418" s="1">
        <v>0</v>
      </c>
      <c r="AO1418" s="1">
        <v>0</v>
      </c>
      <c r="AP1418" s="8">
        <f t="shared" si="88"/>
        <v>0</v>
      </c>
      <c r="AQ1418" s="9">
        <f t="shared" si="89"/>
        <v>0</v>
      </c>
      <c r="AR1418" s="3">
        <f t="shared" si="90"/>
        <v>10648</v>
      </c>
      <c r="AS1418" s="10">
        <f t="shared" si="91"/>
        <v>0</v>
      </c>
    </row>
    <row r="1419" spans="1:45" x14ac:dyDescent="0.25">
      <c r="A1419">
        <v>1</v>
      </c>
      <c r="B1419" s="7">
        <v>43952</v>
      </c>
      <c r="C1419" s="7">
        <v>44348</v>
      </c>
      <c r="D1419">
        <v>200345</v>
      </c>
      <c r="E1419" s="7">
        <v>44228</v>
      </c>
      <c r="F1419" s="13">
        <v>0</v>
      </c>
      <c r="G1419" s="1">
        <v>0</v>
      </c>
      <c r="H1419">
        <v>3.8461500000000003E-2</v>
      </c>
      <c r="I1419" s="1">
        <v>0</v>
      </c>
      <c r="J1419" s="1">
        <v>10648</v>
      </c>
      <c r="K1419" s="1">
        <v>0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0</v>
      </c>
      <c r="T1419" s="1">
        <v>0</v>
      </c>
      <c r="U1419" s="1">
        <v>0</v>
      </c>
      <c r="V1419" t="s">
        <v>377</v>
      </c>
      <c r="W1419" s="11" t="s">
        <v>218</v>
      </c>
      <c r="X1419">
        <v>16</v>
      </c>
      <c r="Y1419" t="s">
        <v>109</v>
      </c>
      <c r="Z1419" t="s">
        <v>219</v>
      </c>
      <c r="AA1419" s="1">
        <v>0</v>
      </c>
      <c r="AB1419" s="1">
        <v>0</v>
      </c>
      <c r="AC1419" t="s">
        <v>225</v>
      </c>
      <c r="AD1419" s="1">
        <v>0</v>
      </c>
      <c r="AE1419" s="1">
        <v>0</v>
      </c>
      <c r="AF1419" s="1">
        <v>0</v>
      </c>
      <c r="AG1419" s="1">
        <v>0</v>
      </c>
      <c r="AH1419">
        <v>0</v>
      </c>
      <c r="AI1419" s="1">
        <v>0</v>
      </c>
      <c r="AJ1419" s="1">
        <v>0</v>
      </c>
      <c r="AK1419" s="1">
        <v>0</v>
      </c>
      <c r="AL1419" s="1">
        <v>0</v>
      </c>
      <c r="AM1419" s="1">
        <v>0</v>
      </c>
      <c r="AN1419" s="1">
        <v>0</v>
      </c>
      <c r="AO1419" s="1">
        <v>0</v>
      </c>
      <c r="AP1419" s="8">
        <f t="shared" si="88"/>
        <v>0</v>
      </c>
      <c r="AQ1419" s="9">
        <f t="shared" si="89"/>
        <v>0</v>
      </c>
      <c r="AR1419" s="3">
        <f t="shared" si="90"/>
        <v>10648</v>
      </c>
      <c r="AS1419" s="10">
        <f t="shared" si="91"/>
        <v>0</v>
      </c>
    </row>
    <row r="1420" spans="1:45" x14ac:dyDescent="0.25">
      <c r="A1420">
        <v>1</v>
      </c>
      <c r="B1420" s="7">
        <v>43952</v>
      </c>
      <c r="C1420" s="7">
        <v>44348</v>
      </c>
      <c r="D1420">
        <v>200345</v>
      </c>
      <c r="E1420" s="7">
        <v>44256</v>
      </c>
      <c r="F1420" s="13">
        <v>0</v>
      </c>
      <c r="G1420" s="1">
        <v>0</v>
      </c>
      <c r="H1420">
        <v>3.8461500000000003E-2</v>
      </c>
      <c r="I1420" s="1">
        <v>0</v>
      </c>
      <c r="J1420" s="1">
        <v>10648</v>
      </c>
      <c r="K1420" s="1">
        <v>0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 t="s">
        <v>377</v>
      </c>
      <c r="W1420" s="11" t="s">
        <v>218</v>
      </c>
      <c r="X1420">
        <v>16</v>
      </c>
      <c r="Y1420" t="s">
        <v>109</v>
      </c>
      <c r="Z1420" t="s">
        <v>219</v>
      </c>
      <c r="AA1420" s="1">
        <v>0</v>
      </c>
      <c r="AB1420" s="1">
        <v>0</v>
      </c>
      <c r="AC1420" t="s">
        <v>225</v>
      </c>
      <c r="AD1420" s="1">
        <v>0</v>
      </c>
      <c r="AE1420" s="1">
        <v>0</v>
      </c>
      <c r="AF1420" s="1">
        <v>0</v>
      </c>
      <c r="AG1420" s="1">
        <v>0</v>
      </c>
      <c r="AH1420">
        <v>0</v>
      </c>
      <c r="AI1420" s="1">
        <v>0</v>
      </c>
      <c r="AJ1420" s="1">
        <v>0</v>
      </c>
      <c r="AK1420" s="1">
        <v>0</v>
      </c>
      <c r="AL1420" s="1">
        <v>0</v>
      </c>
      <c r="AM1420" s="1">
        <v>0</v>
      </c>
      <c r="AN1420" s="1">
        <v>0</v>
      </c>
      <c r="AO1420" s="1">
        <v>0</v>
      </c>
      <c r="AP1420" s="8">
        <f t="shared" si="88"/>
        <v>0</v>
      </c>
      <c r="AQ1420" s="9">
        <f t="shared" si="89"/>
        <v>0</v>
      </c>
      <c r="AR1420" s="3">
        <f t="shared" si="90"/>
        <v>10648</v>
      </c>
      <c r="AS1420" s="10">
        <f t="shared" si="91"/>
        <v>0</v>
      </c>
    </row>
    <row r="1421" spans="1:45" x14ac:dyDescent="0.25">
      <c r="A1421">
        <v>1</v>
      </c>
      <c r="B1421" s="7">
        <v>43952</v>
      </c>
      <c r="C1421" s="7">
        <v>44348</v>
      </c>
      <c r="D1421">
        <v>200345</v>
      </c>
      <c r="E1421" s="7">
        <v>44287</v>
      </c>
      <c r="F1421" s="13">
        <v>0</v>
      </c>
      <c r="G1421" s="1">
        <v>0</v>
      </c>
      <c r="H1421">
        <v>3.8461500000000003E-2</v>
      </c>
      <c r="I1421" s="1">
        <v>0</v>
      </c>
      <c r="J1421" s="1">
        <v>10648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t="s">
        <v>377</v>
      </c>
      <c r="W1421" s="11" t="s">
        <v>218</v>
      </c>
      <c r="X1421">
        <v>16</v>
      </c>
      <c r="Y1421" t="s">
        <v>109</v>
      </c>
      <c r="Z1421" t="s">
        <v>219</v>
      </c>
      <c r="AA1421" s="1">
        <v>0</v>
      </c>
      <c r="AB1421" s="1">
        <v>0</v>
      </c>
      <c r="AC1421" t="s">
        <v>225</v>
      </c>
      <c r="AD1421" s="1">
        <v>0</v>
      </c>
      <c r="AE1421" s="1">
        <v>0</v>
      </c>
      <c r="AF1421" s="1">
        <v>0</v>
      </c>
      <c r="AG1421" s="1">
        <v>0</v>
      </c>
      <c r="AH1421">
        <v>0</v>
      </c>
      <c r="AI1421" s="1">
        <v>0</v>
      </c>
      <c r="AJ1421" s="1">
        <v>0</v>
      </c>
      <c r="AK1421" s="1">
        <v>0</v>
      </c>
      <c r="AL1421" s="1">
        <v>0</v>
      </c>
      <c r="AM1421" s="1">
        <v>0</v>
      </c>
      <c r="AN1421" s="1">
        <v>0</v>
      </c>
      <c r="AO1421" s="1">
        <v>0</v>
      </c>
      <c r="AP1421" s="8">
        <f t="shared" si="88"/>
        <v>0</v>
      </c>
      <c r="AQ1421" s="9">
        <f t="shared" si="89"/>
        <v>0</v>
      </c>
      <c r="AR1421" s="3">
        <f t="shared" si="90"/>
        <v>10648</v>
      </c>
      <c r="AS1421" s="10">
        <f t="shared" si="91"/>
        <v>0</v>
      </c>
    </row>
    <row r="1422" spans="1:45" x14ac:dyDescent="0.25">
      <c r="A1422">
        <v>1</v>
      </c>
      <c r="B1422" s="7">
        <v>43952</v>
      </c>
      <c r="C1422" s="7">
        <v>44348</v>
      </c>
      <c r="D1422">
        <v>200345</v>
      </c>
      <c r="E1422" s="7">
        <v>44317</v>
      </c>
      <c r="F1422" s="13">
        <v>0</v>
      </c>
      <c r="G1422" s="1">
        <v>0</v>
      </c>
      <c r="H1422">
        <v>3.8461500000000003E-2</v>
      </c>
      <c r="I1422" s="1">
        <v>0</v>
      </c>
      <c r="J1422" s="1">
        <v>10648</v>
      </c>
      <c r="K1422" s="1">
        <v>0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0</v>
      </c>
      <c r="R1422" s="1">
        <v>0</v>
      </c>
      <c r="S1422" s="1">
        <v>0</v>
      </c>
      <c r="T1422" s="1">
        <v>0</v>
      </c>
      <c r="U1422" s="1">
        <v>0</v>
      </c>
      <c r="V1422" t="s">
        <v>377</v>
      </c>
      <c r="W1422" s="11" t="s">
        <v>218</v>
      </c>
      <c r="X1422">
        <v>16</v>
      </c>
      <c r="Y1422" t="s">
        <v>109</v>
      </c>
      <c r="Z1422" t="s">
        <v>219</v>
      </c>
      <c r="AA1422" s="1">
        <v>0</v>
      </c>
      <c r="AB1422" s="1">
        <v>0</v>
      </c>
      <c r="AC1422" t="s">
        <v>225</v>
      </c>
      <c r="AD1422" s="1">
        <v>0</v>
      </c>
      <c r="AE1422" s="1">
        <v>0</v>
      </c>
      <c r="AF1422" s="1">
        <v>0</v>
      </c>
      <c r="AG1422" s="1">
        <v>0</v>
      </c>
      <c r="AH1422">
        <v>0</v>
      </c>
      <c r="AI1422" s="1">
        <v>0</v>
      </c>
      <c r="AJ1422" s="1">
        <v>0</v>
      </c>
      <c r="AK1422" s="1">
        <v>0</v>
      </c>
      <c r="AL1422" s="1">
        <v>0</v>
      </c>
      <c r="AM1422" s="1">
        <v>0</v>
      </c>
      <c r="AN1422" s="1">
        <v>0</v>
      </c>
      <c r="AO1422" s="1">
        <v>0</v>
      </c>
      <c r="AP1422" s="8">
        <f t="shared" si="88"/>
        <v>0</v>
      </c>
      <c r="AQ1422" s="9">
        <f t="shared" si="89"/>
        <v>0</v>
      </c>
      <c r="AR1422" s="3">
        <f t="shared" si="90"/>
        <v>10648</v>
      </c>
      <c r="AS1422" s="10">
        <f t="shared" si="91"/>
        <v>0</v>
      </c>
    </row>
    <row r="1423" spans="1:45" x14ac:dyDescent="0.25">
      <c r="A1423">
        <v>1</v>
      </c>
      <c r="B1423" s="7">
        <v>43952</v>
      </c>
      <c r="C1423" s="7">
        <v>44348</v>
      </c>
      <c r="D1423">
        <v>200345</v>
      </c>
      <c r="E1423" s="7">
        <v>44348</v>
      </c>
      <c r="F1423" s="13">
        <v>0</v>
      </c>
      <c r="G1423" s="1">
        <v>0</v>
      </c>
      <c r="H1423">
        <v>3.8461500000000003E-2</v>
      </c>
      <c r="I1423" s="1">
        <v>0</v>
      </c>
      <c r="J1423" s="1">
        <v>13416.07</v>
      </c>
      <c r="K1423" s="1">
        <v>0</v>
      </c>
      <c r="L1423" s="1">
        <v>0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2768.07</v>
      </c>
      <c r="T1423" s="1">
        <v>0</v>
      </c>
      <c r="U1423" s="1">
        <v>0</v>
      </c>
      <c r="V1423" t="s">
        <v>377</v>
      </c>
      <c r="W1423" s="11" t="s">
        <v>218</v>
      </c>
      <c r="X1423">
        <v>16</v>
      </c>
      <c r="Y1423" t="s">
        <v>109</v>
      </c>
      <c r="Z1423" t="s">
        <v>219</v>
      </c>
      <c r="AA1423" s="1">
        <v>0</v>
      </c>
      <c r="AB1423" s="1">
        <v>0</v>
      </c>
      <c r="AC1423" t="s">
        <v>225</v>
      </c>
      <c r="AD1423" s="1">
        <v>0</v>
      </c>
      <c r="AE1423" s="1">
        <v>0</v>
      </c>
      <c r="AF1423" s="1">
        <v>0</v>
      </c>
      <c r="AG1423" s="1">
        <v>0</v>
      </c>
      <c r="AH1423">
        <v>0</v>
      </c>
      <c r="AI1423" s="1">
        <v>0</v>
      </c>
      <c r="AJ1423" s="1">
        <v>0</v>
      </c>
      <c r="AK1423" s="1">
        <v>0</v>
      </c>
      <c r="AL1423" s="1">
        <v>0</v>
      </c>
      <c r="AM1423" s="1">
        <v>0</v>
      </c>
      <c r="AN1423" s="1">
        <v>0</v>
      </c>
      <c r="AO1423" s="1">
        <v>0</v>
      </c>
      <c r="AP1423" s="8">
        <f t="shared" si="88"/>
        <v>0</v>
      </c>
      <c r="AQ1423" s="9">
        <f t="shared" si="89"/>
        <v>0</v>
      </c>
      <c r="AR1423" s="3">
        <f t="shared" si="90"/>
        <v>13416.07</v>
      </c>
      <c r="AS1423" s="10">
        <f t="shared" si="91"/>
        <v>0</v>
      </c>
    </row>
    <row r="1424" spans="1:45" x14ac:dyDescent="0.25">
      <c r="A1424">
        <v>1</v>
      </c>
      <c r="B1424" s="7">
        <v>43952</v>
      </c>
      <c r="C1424" s="7">
        <v>44348</v>
      </c>
      <c r="D1424">
        <v>182</v>
      </c>
      <c r="E1424" s="7">
        <v>44197</v>
      </c>
      <c r="F1424" s="13">
        <v>0</v>
      </c>
      <c r="G1424" s="1">
        <v>0</v>
      </c>
      <c r="H1424">
        <v>6.6666699999999995E-2</v>
      </c>
      <c r="I1424" s="1">
        <v>0</v>
      </c>
      <c r="J1424" s="1">
        <v>4817.5</v>
      </c>
      <c r="K1424" s="1">
        <v>0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  <c r="T1424" s="1">
        <v>963.5</v>
      </c>
      <c r="U1424" s="1">
        <v>0</v>
      </c>
      <c r="V1424" t="s">
        <v>378</v>
      </c>
      <c r="W1424" s="11" t="s">
        <v>148</v>
      </c>
      <c r="X1424">
        <v>16</v>
      </c>
      <c r="Y1424" t="s">
        <v>109</v>
      </c>
      <c r="Z1424" t="s">
        <v>149</v>
      </c>
      <c r="AA1424" s="1">
        <v>0</v>
      </c>
      <c r="AB1424" s="1">
        <v>0</v>
      </c>
      <c r="AC1424" t="s">
        <v>225</v>
      </c>
      <c r="AD1424" s="1">
        <v>0</v>
      </c>
      <c r="AE1424" s="1">
        <v>0</v>
      </c>
      <c r="AF1424" s="1">
        <v>0</v>
      </c>
      <c r="AG1424" s="1">
        <v>0</v>
      </c>
      <c r="AH1424">
        <v>0</v>
      </c>
      <c r="AI1424" s="1">
        <v>0</v>
      </c>
      <c r="AJ1424" s="1">
        <v>0</v>
      </c>
      <c r="AK1424" s="1">
        <v>0</v>
      </c>
      <c r="AL1424" s="1">
        <v>0</v>
      </c>
      <c r="AM1424" s="1">
        <v>0</v>
      </c>
      <c r="AN1424" s="1">
        <v>0</v>
      </c>
      <c r="AO1424" s="1">
        <v>0</v>
      </c>
      <c r="AP1424" s="8">
        <f t="shared" si="88"/>
        <v>963.5</v>
      </c>
      <c r="AQ1424" s="9">
        <f t="shared" si="89"/>
        <v>0</v>
      </c>
      <c r="AR1424" s="3">
        <f t="shared" si="90"/>
        <v>4817.5</v>
      </c>
      <c r="AS1424" s="10">
        <f t="shared" si="91"/>
        <v>963.5</v>
      </c>
    </row>
    <row r="1425" spans="1:45" x14ac:dyDescent="0.25">
      <c r="A1425">
        <v>1</v>
      </c>
      <c r="B1425" s="7">
        <v>43952</v>
      </c>
      <c r="C1425" s="7">
        <v>44348</v>
      </c>
      <c r="D1425">
        <v>182</v>
      </c>
      <c r="E1425" s="7">
        <v>44228</v>
      </c>
      <c r="F1425" s="13">
        <v>0</v>
      </c>
      <c r="G1425" s="1">
        <v>0</v>
      </c>
      <c r="H1425">
        <v>6.6666699999999995E-2</v>
      </c>
      <c r="I1425" s="1">
        <v>0</v>
      </c>
      <c r="J1425" s="1">
        <v>5781</v>
      </c>
      <c r="K1425" s="1">
        <v>0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1">
        <v>963.5</v>
      </c>
      <c r="U1425" s="1">
        <v>0</v>
      </c>
      <c r="V1425" t="s">
        <v>378</v>
      </c>
      <c r="W1425" s="11" t="s">
        <v>148</v>
      </c>
      <c r="X1425">
        <v>16</v>
      </c>
      <c r="Y1425" t="s">
        <v>109</v>
      </c>
      <c r="Z1425" t="s">
        <v>149</v>
      </c>
      <c r="AA1425" s="1">
        <v>0</v>
      </c>
      <c r="AB1425" s="1">
        <v>0</v>
      </c>
      <c r="AC1425" t="s">
        <v>225</v>
      </c>
      <c r="AD1425" s="1">
        <v>0</v>
      </c>
      <c r="AE1425" s="1">
        <v>0</v>
      </c>
      <c r="AF1425" s="1">
        <v>0</v>
      </c>
      <c r="AG1425" s="1">
        <v>0</v>
      </c>
      <c r="AH1425">
        <v>0</v>
      </c>
      <c r="AI1425" s="1">
        <v>0</v>
      </c>
      <c r="AJ1425" s="1">
        <v>0</v>
      </c>
      <c r="AK1425" s="1">
        <v>0</v>
      </c>
      <c r="AL1425" s="1">
        <v>0</v>
      </c>
      <c r="AM1425" s="1">
        <v>0</v>
      </c>
      <c r="AN1425" s="1">
        <v>0</v>
      </c>
      <c r="AO1425" s="1">
        <v>0</v>
      </c>
      <c r="AP1425" s="8">
        <f t="shared" si="88"/>
        <v>963.5</v>
      </c>
      <c r="AQ1425" s="9">
        <f t="shared" si="89"/>
        <v>0</v>
      </c>
      <c r="AR1425" s="3">
        <f t="shared" si="90"/>
        <v>5781</v>
      </c>
      <c r="AS1425" s="10">
        <f t="shared" si="91"/>
        <v>963.5</v>
      </c>
    </row>
    <row r="1426" spans="1:45" x14ac:dyDescent="0.25">
      <c r="A1426">
        <v>1</v>
      </c>
      <c r="B1426" s="7">
        <v>43952</v>
      </c>
      <c r="C1426" s="7">
        <v>44348</v>
      </c>
      <c r="D1426">
        <v>182</v>
      </c>
      <c r="E1426" s="7">
        <v>44256</v>
      </c>
      <c r="F1426" s="13">
        <v>0</v>
      </c>
      <c r="G1426" s="1">
        <v>0</v>
      </c>
      <c r="H1426">
        <v>6.6666699999999995E-2</v>
      </c>
      <c r="I1426" s="1">
        <v>0</v>
      </c>
      <c r="J1426" s="1">
        <v>6744.5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963.5</v>
      </c>
      <c r="U1426" s="1">
        <v>0</v>
      </c>
      <c r="V1426" t="s">
        <v>378</v>
      </c>
      <c r="W1426" s="11" t="s">
        <v>148</v>
      </c>
      <c r="X1426">
        <v>16</v>
      </c>
      <c r="Y1426" t="s">
        <v>109</v>
      </c>
      <c r="Z1426" t="s">
        <v>149</v>
      </c>
      <c r="AA1426" s="1">
        <v>0</v>
      </c>
      <c r="AB1426" s="1">
        <v>0</v>
      </c>
      <c r="AC1426" t="s">
        <v>225</v>
      </c>
      <c r="AD1426" s="1">
        <v>0</v>
      </c>
      <c r="AE1426" s="1">
        <v>0</v>
      </c>
      <c r="AF1426" s="1">
        <v>0</v>
      </c>
      <c r="AG1426" s="1">
        <v>0</v>
      </c>
      <c r="AH1426">
        <v>0</v>
      </c>
      <c r="AI1426" s="1">
        <v>0</v>
      </c>
      <c r="AJ1426" s="1">
        <v>0</v>
      </c>
      <c r="AK1426" s="1">
        <v>0</v>
      </c>
      <c r="AL1426" s="1">
        <v>0</v>
      </c>
      <c r="AM1426" s="1">
        <v>0</v>
      </c>
      <c r="AN1426" s="1">
        <v>0</v>
      </c>
      <c r="AO1426" s="1">
        <v>0</v>
      </c>
      <c r="AP1426" s="8">
        <f t="shared" si="88"/>
        <v>963.5</v>
      </c>
      <c r="AQ1426" s="9">
        <f t="shared" si="89"/>
        <v>0</v>
      </c>
      <c r="AR1426" s="3">
        <f t="shared" si="90"/>
        <v>6744.5</v>
      </c>
      <c r="AS1426" s="10">
        <f t="shared" si="91"/>
        <v>963.5</v>
      </c>
    </row>
    <row r="1427" spans="1:45" x14ac:dyDescent="0.25">
      <c r="A1427">
        <v>1</v>
      </c>
      <c r="B1427" s="7">
        <v>43952</v>
      </c>
      <c r="C1427" s="7">
        <v>44348</v>
      </c>
      <c r="D1427">
        <v>182</v>
      </c>
      <c r="E1427" s="7">
        <v>44287</v>
      </c>
      <c r="F1427" s="13">
        <v>0</v>
      </c>
      <c r="G1427" s="1">
        <v>0</v>
      </c>
      <c r="H1427">
        <v>6.6666699999999995E-2</v>
      </c>
      <c r="I1427" s="1">
        <v>0</v>
      </c>
      <c r="J1427" s="1">
        <v>7708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1">
        <v>963.5</v>
      </c>
      <c r="U1427" s="1">
        <v>0</v>
      </c>
      <c r="V1427" t="s">
        <v>378</v>
      </c>
      <c r="W1427" s="11" t="s">
        <v>148</v>
      </c>
      <c r="X1427">
        <v>16</v>
      </c>
      <c r="Y1427" t="s">
        <v>109</v>
      </c>
      <c r="Z1427" t="s">
        <v>149</v>
      </c>
      <c r="AA1427" s="1">
        <v>0</v>
      </c>
      <c r="AB1427" s="1">
        <v>0</v>
      </c>
      <c r="AC1427" t="s">
        <v>225</v>
      </c>
      <c r="AD1427" s="1">
        <v>0</v>
      </c>
      <c r="AE1427" s="1">
        <v>0</v>
      </c>
      <c r="AF1427" s="1">
        <v>0</v>
      </c>
      <c r="AG1427" s="1">
        <v>0</v>
      </c>
      <c r="AH1427">
        <v>0</v>
      </c>
      <c r="AI1427" s="1">
        <v>0</v>
      </c>
      <c r="AJ1427" s="1">
        <v>0</v>
      </c>
      <c r="AK1427" s="1">
        <v>0</v>
      </c>
      <c r="AL1427" s="1">
        <v>0</v>
      </c>
      <c r="AM1427" s="1">
        <v>0</v>
      </c>
      <c r="AN1427" s="1">
        <v>0</v>
      </c>
      <c r="AO1427" s="1">
        <v>0</v>
      </c>
      <c r="AP1427" s="8">
        <f t="shared" si="88"/>
        <v>963.5</v>
      </c>
      <c r="AQ1427" s="9">
        <f t="shared" si="89"/>
        <v>0</v>
      </c>
      <c r="AR1427" s="3">
        <f t="shared" si="90"/>
        <v>7708</v>
      </c>
      <c r="AS1427" s="10">
        <f t="shared" si="91"/>
        <v>963.5</v>
      </c>
    </row>
    <row r="1428" spans="1:45" x14ac:dyDescent="0.25">
      <c r="A1428">
        <v>1</v>
      </c>
      <c r="B1428" s="7">
        <v>43952</v>
      </c>
      <c r="C1428" s="7">
        <v>44348</v>
      </c>
      <c r="D1428">
        <v>182</v>
      </c>
      <c r="E1428" s="7">
        <v>44317</v>
      </c>
      <c r="F1428" s="13">
        <v>0</v>
      </c>
      <c r="G1428" s="1">
        <v>0</v>
      </c>
      <c r="H1428">
        <v>6.6666699999999995E-2</v>
      </c>
      <c r="I1428" s="1">
        <v>0</v>
      </c>
      <c r="J1428" s="1">
        <v>8671.5</v>
      </c>
      <c r="K1428" s="1">
        <v>0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1">
        <v>963.5</v>
      </c>
      <c r="U1428" s="1">
        <v>0</v>
      </c>
      <c r="V1428" t="s">
        <v>378</v>
      </c>
      <c r="W1428" s="11" t="s">
        <v>148</v>
      </c>
      <c r="X1428">
        <v>16</v>
      </c>
      <c r="Y1428" t="s">
        <v>109</v>
      </c>
      <c r="Z1428" t="s">
        <v>149</v>
      </c>
      <c r="AA1428" s="1">
        <v>0</v>
      </c>
      <c r="AB1428" s="1">
        <v>0</v>
      </c>
      <c r="AC1428" t="s">
        <v>225</v>
      </c>
      <c r="AD1428" s="1">
        <v>0</v>
      </c>
      <c r="AE1428" s="1">
        <v>0</v>
      </c>
      <c r="AF1428" s="1">
        <v>0</v>
      </c>
      <c r="AG1428" s="1">
        <v>0</v>
      </c>
      <c r="AH1428">
        <v>0</v>
      </c>
      <c r="AI1428" s="1">
        <v>0</v>
      </c>
      <c r="AJ1428" s="1">
        <v>0</v>
      </c>
      <c r="AK1428" s="1">
        <v>0</v>
      </c>
      <c r="AL1428" s="1">
        <v>0</v>
      </c>
      <c r="AM1428" s="1">
        <v>0</v>
      </c>
      <c r="AN1428" s="1">
        <v>0</v>
      </c>
      <c r="AO1428" s="1">
        <v>0</v>
      </c>
      <c r="AP1428" s="8">
        <f t="shared" si="88"/>
        <v>963.5</v>
      </c>
      <c r="AQ1428" s="9">
        <f t="shared" si="89"/>
        <v>0</v>
      </c>
      <c r="AR1428" s="3">
        <f t="shared" si="90"/>
        <v>8671.5</v>
      </c>
      <c r="AS1428" s="10">
        <f t="shared" si="91"/>
        <v>963.5</v>
      </c>
    </row>
    <row r="1429" spans="1:45" x14ac:dyDescent="0.25">
      <c r="A1429">
        <v>1</v>
      </c>
      <c r="B1429" s="7">
        <v>43952</v>
      </c>
      <c r="C1429" s="7">
        <v>44348</v>
      </c>
      <c r="D1429">
        <v>182</v>
      </c>
      <c r="E1429" s="7">
        <v>44348</v>
      </c>
      <c r="F1429" s="13">
        <v>0</v>
      </c>
      <c r="G1429" s="1">
        <v>0</v>
      </c>
      <c r="H1429">
        <v>6.6666699999999995E-2</v>
      </c>
      <c r="I1429" s="1">
        <v>0</v>
      </c>
      <c r="J1429" s="1">
        <v>9635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963.5</v>
      </c>
      <c r="U1429" s="1">
        <v>0</v>
      </c>
      <c r="V1429" t="s">
        <v>378</v>
      </c>
      <c r="W1429" s="11" t="s">
        <v>148</v>
      </c>
      <c r="X1429">
        <v>16</v>
      </c>
      <c r="Y1429" t="s">
        <v>109</v>
      </c>
      <c r="Z1429" t="s">
        <v>149</v>
      </c>
      <c r="AA1429" s="1">
        <v>0</v>
      </c>
      <c r="AB1429" s="1">
        <v>0</v>
      </c>
      <c r="AC1429" t="s">
        <v>225</v>
      </c>
      <c r="AD1429" s="1">
        <v>0</v>
      </c>
      <c r="AE1429" s="1">
        <v>0</v>
      </c>
      <c r="AF1429" s="1">
        <v>0</v>
      </c>
      <c r="AG1429" s="1">
        <v>0</v>
      </c>
      <c r="AH1429">
        <v>0</v>
      </c>
      <c r="AI1429" s="1">
        <v>0</v>
      </c>
      <c r="AJ1429" s="1">
        <v>0</v>
      </c>
      <c r="AK1429" s="1">
        <v>0</v>
      </c>
      <c r="AL1429" s="1">
        <v>0</v>
      </c>
      <c r="AM1429" s="1">
        <v>0</v>
      </c>
      <c r="AN1429" s="1">
        <v>0</v>
      </c>
      <c r="AO1429" s="1">
        <v>0</v>
      </c>
      <c r="AP1429" s="8">
        <f t="shared" si="88"/>
        <v>963.5</v>
      </c>
      <c r="AQ1429" s="9">
        <f t="shared" si="89"/>
        <v>0</v>
      </c>
      <c r="AR1429" s="3">
        <f t="shared" si="90"/>
        <v>9635</v>
      </c>
      <c r="AS1429" s="10">
        <f t="shared" si="91"/>
        <v>963.5</v>
      </c>
    </row>
    <row r="1430" spans="1:45" x14ac:dyDescent="0.25">
      <c r="A1430">
        <v>1</v>
      </c>
      <c r="B1430" s="7">
        <v>43952</v>
      </c>
      <c r="C1430" s="7">
        <v>44348</v>
      </c>
      <c r="D1430">
        <v>200254</v>
      </c>
      <c r="E1430" s="7">
        <v>44197</v>
      </c>
      <c r="F1430" s="13">
        <v>529612.27</v>
      </c>
      <c r="G1430" s="1">
        <v>529612.27</v>
      </c>
      <c r="H1430">
        <v>6.6666699999999995E-2</v>
      </c>
      <c r="I1430" s="1">
        <v>2942.29</v>
      </c>
      <c r="J1430" s="1">
        <v>-57134.37</v>
      </c>
      <c r="K1430" s="1">
        <v>0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1">
        <v>0</v>
      </c>
      <c r="U1430" s="1">
        <v>0</v>
      </c>
      <c r="V1430" t="s">
        <v>379</v>
      </c>
      <c r="W1430" s="11" t="s">
        <v>148</v>
      </c>
      <c r="X1430">
        <v>16</v>
      </c>
      <c r="Y1430" t="s">
        <v>109</v>
      </c>
      <c r="Z1430" t="s">
        <v>149</v>
      </c>
      <c r="AA1430" s="1">
        <v>0</v>
      </c>
      <c r="AB1430" s="1">
        <v>0</v>
      </c>
      <c r="AC1430" t="s">
        <v>225</v>
      </c>
      <c r="AD1430" s="1">
        <v>0</v>
      </c>
      <c r="AE1430" s="1">
        <v>0</v>
      </c>
      <c r="AF1430" s="1">
        <v>0</v>
      </c>
      <c r="AG1430" s="1">
        <v>529612.27</v>
      </c>
      <c r="AH1430">
        <v>0</v>
      </c>
      <c r="AI1430" s="1">
        <v>0</v>
      </c>
      <c r="AJ1430" s="1">
        <v>0</v>
      </c>
      <c r="AK1430" s="1">
        <v>0</v>
      </c>
      <c r="AL1430" s="1">
        <v>0</v>
      </c>
      <c r="AM1430" s="1">
        <v>0</v>
      </c>
      <c r="AN1430" s="1">
        <v>0</v>
      </c>
      <c r="AO1430" s="1">
        <v>2942.29</v>
      </c>
      <c r="AP1430" s="8">
        <f t="shared" si="88"/>
        <v>2942.29</v>
      </c>
      <c r="AQ1430" s="9">
        <f t="shared" si="89"/>
        <v>0</v>
      </c>
      <c r="AR1430" s="3">
        <f t="shared" si="90"/>
        <v>-57134.37</v>
      </c>
      <c r="AS1430" s="10">
        <f t="shared" si="91"/>
        <v>2942.29</v>
      </c>
    </row>
    <row r="1431" spans="1:45" x14ac:dyDescent="0.25">
      <c r="A1431">
        <v>1</v>
      </c>
      <c r="B1431" s="7">
        <v>43952</v>
      </c>
      <c r="C1431" s="7">
        <v>44348</v>
      </c>
      <c r="D1431">
        <v>200254</v>
      </c>
      <c r="E1431" s="7">
        <v>44228</v>
      </c>
      <c r="F1431" s="13">
        <v>529612.27</v>
      </c>
      <c r="G1431" s="1">
        <v>529612.27</v>
      </c>
      <c r="H1431">
        <v>6.6666699999999995E-2</v>
      </c>
      <c r="I1431" s="1">
        <v>2942.29</v>
      </c>
      <c r="J1431" s="1">
        <v>-54192.08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t="s">
        <v>379</v>
      </c>
      <c r="W1431" s="11" t="s">
        <v>148</v>
      </c>
      <c r="X1431">
        <v>16</v>
      </c>
      <c r="Y1431" t="s">
        <v>109</v>
      </c>
      <c r="Z1431" t="s">
        <v>149</v>
      </c>
      <c r="AA1431" s="1">
        <v>0</v>
      </c>
      <c r="AB1431" s="1">
        <v>0</v>
      </c>
      <c r="AC1431" t="s">
        <v>225</v>
      </c>
      <c r="AD1431" s="1">
        <v>0</v>
      </c>
      <c r="AE1431" s="1">
        <v>0</v>
      </c>
      <c r="AF1431" s="1">
        <v>0</v>
      </c>
      <c r="AG1431" s="1">
        <v>529612.27</v>
      </c>
      <c r="AH1431">
        <v>0</v>
      </c>
      <c r="AI1431" s="1">
        <v>0</v>
      </c>
      <c r="AJ1431" s="1">
        <v>0</v>
      </c>
      <c r="AK1431" s="1">
        <v>0</v>
      </c>
      <c r="AL1431" s="1">
        <v>0</v>
      </c>
      <c r="AM1431" s="1">
        <v>0</v>
      </c>
      <c r="AN1431" s="1">
        <v>0</v>
      </c>
      <c r="AO1431" s="1">
        <v>2942.29</v>
      </c>
      <c r="AP1431" s="8">
        <f t="shared" si="88"/>
        <v>2942.29</v>
      </c>
      <c r="AQ1431" s="9">
        <f t="shared" si="89"/>
        <v>0</v>
      </c>
      <c r="AR1431" s="3">
        <f t="shared" si="90"/>
        <v>-54192.08</v>
      </c>
      <c r="AS1431" s="10">
        <f t="shared" si="91"/>
        <v>2942.29</v>
      </c>
    </row>
    <row r="1432" spans="1:45" x14ac:dyDescent="0.25">
      <c r="A1432">
        <v>1</v>
      </c>
      <c r="B1432" s="7">
        <v>43952</v>
      </c>
      <c r="C1432" s="7">
        <v>44348</v>
      </c>
      <c r="D1432">
        <v>200254</v>
      </c>
      <c r="E1432" s="7">
        <v>44256</v>
      </c>
      <c r="F1432" s="13">
        <v>529612.27</v>
      </c>
      <c r="G1432" s="1">
        <v>529612.27</v>
      </c>
      <c r="H1432">
        <v>6.6666699999999995E-2</v>
      </c>
      <c r="I1432" s="1">
        <v>2942.29</v>
      </c>
      <c r="J1432" s="1">
        <v>-51249.79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t="s">
        <v>379</v>
      </c>
      <c r="W1432" s="11" t="s">
        <v>148</v>
      </c>
      <c r="X1432">
        <v>16</v>
      </c>
      <c r="Y1432" t="s">
        <v>109</v>
      </c>
      <c r="Z1432" t="s">
        <v>149</v>
      </c>
      <c r="AA1432" s="1">
        <v>0</v>
      </c>
      <c r="AB1432" s="1">
        <v>0</v>
      </c>
      <c r="AC1432" t="s">
        <v>225</v>
      </c>
      <c r="AD1432" s="1">
        <v>0</v>
      </c>
      <c r="AE1432" s="1">
        <v>0</v>
      </c>
      <c r="AF1432" s="1">
        <v>0</v>
      </c>
      <c r="AG1432" s="1">
        <v>529612.27</v>
      </c>
      <c r="AH1432">
        <v>0</v>
      </c>
      <c r="AI1432" s="1">
        <v>0</v>
      </c>
      <c r="AJ1432" s="1">
        <v>0</v>
      </c>
      <c r="AK1432" s="1">
        <v>0</v>
      </c>
      <c r="AL1432" s="1">
        <v>0</v>
      </c>
      <c r="AM1432" s="1">
        <v>0</v>
      </c>
      <c r="AN1432" s="1">
        <v>0</v>
      </c>
      <c r="AO1432" s="1">
        <v>2942.29</v>
      </c>
      <c r="AP1432" s="8">
        <f t="shared" si="88"/>
        <v>2942.29</v>
      </c>
      <c r="AQ1432" s="9">
        <f t="shared" si="89"/>
        <v>0</v>
      </c>
      <c r="AR1432" s="3">
        <f t="shared" si="90"/>
        <v>-51249.79</v>
      </c>
      <c r="AS1432" s="10">
        <f t="shared" si="91"/>
        <v>2942.29</v>
      </c>
    </row>
    <row r="1433" spans="1:45" x14ac:dyDescent="0.25">
      <c r="A1433">
        <v>1</v>
      </c>
      <c r="B1433" s="7">
        <v>43952</v>
      </c>
      <c r="C1433" s="7">
        <v>44348</v>
      </c>
      <c r="D1433">
        <v>200254</v>
      </c>
      <c r="E1433" s="7">
        <v>44287</v>
      </c>
      <c r="F1433" s="13">
        <v>529612.27</v>
      </c>
      <c r="G1433" s="1">
        <v>529612.27</v>
      </c>
      <c r="H1433">
        <v>6.6666699999999995E-2</v>
      </c>
      <c r="I1433" s="1">
        <v>2942.29</v>
      </c>
      <c r="J1433" s="1">
        <v>-48307.5</v>
      </c>
      <c r="K1433" s="1">
        <v>0</v>
      </c>
      <c r="L1433" s="1">
        <v>0</v>
      </c>
      <c r="M1433" s="1">
        <v>0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v>0</v>
      </c>
      <c r="T1433" s="1">
        <v>0</v>
      </c>
      <c r="U1433" s="1">
        <v>0</v>
      </c>
      <c r="V1433" t="s">
        <v>379</v>
      </c>
      <c r="W1433" s="11" t="s">
        <v>148</v>
      </c>
      <c r="X1433">
        <v>16</v>
      </c>
      <c r="Y1433" t="s">
        <v>109</v>
      </c>
      <c r="Z1433" t="s">
        <v>149</v>
      </c>
      <c r="AA1433" s="1">
        <v>0</v>
      </c>
      <c r="AB1433" s="1">
        <v>0</v>
      </c>
      <c r="AC1433" t="s">
        <v>225</v>
      </c>
      <c r="AD1433" s="1">
        <v>0</v>
      </c>
      <c r="AE1433" s="1">
        <v>0</v>
      </c>
      <c r="AF1433" s="1">
        <v>0</v>
      </c>
      <c r="AG1433" s="1">
        <v>529612.27</v>
      </c>
      <c r="AH1433">
        <v>0</v>
      </c>
      <c r="AI1433" s="1">
        <v>0</v>
      </c>
      <c r="AJ1433" s="1">
        <v>0</v>
      </c>
      <c r="AK1433" s="1">
        <v>0</v>
      </c>
      <c r="AL1433" s="1">
        <v>0</v>
      </c>
      <c r="AM1433" s="1">
        <v>0</v>
      </c>
      <c r="AN1433" s="1">
        <v>0</v>
      </c>
      <c r="AO1433" s="1">
        <v>2942.29</v>
      </c>
      <c r="AP1433" s="8">
        <f t="shared" si="88"/>
        <v>2942.29</v>
      </c>
      <c r="AQ1433" s="9">
        <f t="shared" si="89"/>
        <v>0</v>
      </c>
      <c r="AR1433" s="3">
        <f t="shared" si="90"/>
        <v>-48307.5</v>
      </c>
      <c r="AS1433" s="10">
        <f t="shared" si="91"/>
        <v>2942.29</v>
      </c>
    </row>
    <row r="1434" spans="1:45" x14ac:dyDescent="0.25">
      <c r="A1434">
        <v>1</v>
      </c>
      <c r="B1434" s="7">
        <v>43952</v>
      </c>
      <c r="C1434" s="7">
        <v>44348</v>
      </c>
      <c r="D1434">
        <v>200254</v>
      </c>
      <c r="E1434" s="7">
        <v>44317</v>
      </c>
      <c r="F1434" s="13">
        <v>529612.27</v>
      </c>
      <c r="G1434" s="1">
        <v>529612.27</v>
      </c>
      <c r="H1434">
        <v>6.6666699999999995E-2</v>
      </c>
      <c r="I1434" s="1">
        <v>2942.29</v>
      </c>
      <c r="J1434" s="1">
        <v>-45365.21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 t="s">
        <v>379</v>
      </c>
      <c r="W1434" s="11" t="s">
        <v>148</v>
      </c>
      <c r="X1434">
        <v>16</v>
      </c>
      <c r="Y1434" t="s">
        <v>109</v>
      </c>
      <c r="Z1434" t="s">
        <v>149</v>
      </c>
      <c r="AA1434" s="1">
        <v>0</v>
      </c>
      <c r="AB1434" s="1">
        <v>0</v>
      </c>
      <c r="AC1434" t="s">
        <v>225</v>
      </c>
      <c r="AD1434" s="1">
        <v>0</v>
      </c>
      <c r="AE1434" s="1">
        <v>0</v>
      </c>
      <c r="AF1434" s="1">
        <v>0</v>
      </c>
      <c r="AG1434" s="1">
        <v>529612.27</v>
      </c>
      <c r="AH1434">
        <v>0</v>
      </c>
      <c r="AI1434" s="1">
        <v>0</v>
      </c>
      <c r="AJ1434" s="1">
        <v>0</v>
      </c>
      <c r="AK1434" s="1">
        <v>0</v>
      </c>
      <c r="AL1434" s="1">
        <v>0</v>
      </c>
      <c r="AM1434" s="1">
        <v>0</v>
      </c>
      <c r="AN1434" s="1">
        <v>0</v>
      </c>
      <c r="AO1434" s="1">
        <v>2942.29</v>
      </c>
      <c r="AP1434" s="8">
        <f t="shared" si="88"/>
        <v>2942.29</v>
      </c>
      <c r="AQ1434" s="9">
        <f t="shared" si="89"/>
        <v>0</v>
      </c>
      <c r="AR1434" s="3">
        <f t="shared" si="90"/>
        <v>-45365.21</v>
      </c>
      <c r="AS1434" s="10">
        <f t="shared" si="91"/>
        <v>2942.29</v>
      </c>
    </row>
    <row r="1435" spans="1:45" x14ac:dyDescent="0.25">
      <c r="A1435">
        <v>1</v>
      </c>
      <c r="B1435" s="7">
        <v>43952</v>
      </c>
      <c r="C1435" s="7">
        <v>44348</v>
      </c>
      <c r="D1435">
        <v>200254</v>
      </c>
      <c r="E1435" s="7">
        <v>44348</v>
      </c>
      <c r="F1435" s="13">
        <v>529612.27</v>
      </c>
      <c r="G1435" s="1">
        <v>529612.27</v>
      </c>
      <c r="H1435">
        <v>6.6666699999999995E-2</v>
      </c>
      <c r="I1435" s="1">
        <v>2942.29</v>
      </c>
      <c r="J1435" s="1">
        <v>-9969.06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32453.86</v>
      </c>
      <c r="S1435" s="1">
        <v>0</v>
      </c>
      <c r="T1435" s="1">
        <v>0</v>
      </c>
      <c r="U1435" s="1">
        <v>0</v>
      </c>
      <c r="V1435" t="s">
        <v>379</v>
      </c>
      <c r="W1435" s="11" t="s">
        <v>148</v>
      </c>
      <c r="X1435">
        <v>16</v>
      </c>
      <c r="Y1435" t="s">
        <v>109</v>
      </c>
      <c r="Z1435" t="s">
        <v>149</v>
      </c>
      <c r="AA1435" s="1">
        <v>0</v>
      </c>
      <c r="AB1435" s="1">
        <v>0</v>
      </c>
      <c r="AC1435" t="s">
        <v>225</v>
      </c>
      <c r="AD1435" s="1">
        <v>0</v>
      </c>
      <c r="AE1435" s="1">
        <v>0</v>
      </c>
      <c r="AF1435" s="1">
        <v>0</v>
      </c>
      <c r="AG1435" s="1">
        <v>529612.27</v>
      </c>
      <c r="AH1435">
        <v>0</v>
      </c>
      <c r="AI1435" s="1">
        <v>0</v>
      </c>
      <c r="AJ1435" s="1">
        <v>0</v>
      </c>
      <c r="AK1435" s="1">
        <v>0</v>
      </c>
      <c r="AL1435" s="1">
        <v>0</v>
      </c>
      <c r="AM1435" s="1">
        <v>0</v>
      </c>
      <c r="AN1435" s="1">
        <v>0</v>
      </c>
      <c r="AO1435" s="1">
        <v>2942.29</v>
      </c>
      <c r="AP1435" s="8">
        <f t="shared" si="88"/>
        <v>2942.29</v>
      </c>
      <c r="AQ1435" s="9">
        <f t="shared" si="89"/>
        <v>0</v>
      </c>
      <c r="AR1435" s="3">
        <f t="shared" si="90"/>
        <v>-9969.06</v>
      </c>
      <c r="AS1435" s="10">
        <f t="shared" si="91"/>
        <v>2942.29</v>
      </c>
    </row>
    <row r="1436" spans="1:45" x14ac:dyDescent="0.25">
      <c r="A1436">
        <v>1</v>
      </c>
      <c r="B1436" s="7">
        <v>43952</v>
      </c>
      <c r="C1436" s="7">
        <v>44348</v>
      </c>
      <c r="D1436">
        <v>200300</v>
      </c>
      <c r="E1436" s="7">
        <v>44197</v>
      </c>
      <c r="F1436" s="13">
        <v>190606.58</v>
      </c>
      <c r="G1436" s="1">
        <v>190606.58</v>
      </c>
      <c r="H1436">
        <v>6.6666699999999995E-2</v>
      </c>
      <c r="I1436" s="1">
        <v>1058.93</v>
      </c>
      <c r="J1436" s="1">
        <v>61150.53</v>
      </c>
      <c r="K1436" s="1">
        <v>0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0</v>
      </c>
      <c r="T1436" s="1">
        <v>0</v>
      </c>
      <c r="U1436" s="1">
        <v>0</v>
      </c>
      <c r="V1436" t="s">
        <v>380</v>
      </c>
      <c r="W1436" s="11" t="s">
        <v>148</v>
      </c>
      <c r="X1436">
        <v>16</v>
      </c>
      <c r="Y1436" t="s">
        <v>109</v>
      </c>
      <c r="Z1436" t="s">
        <v>149</v>
      </c>
      <c r="AA1436" s="1">
        <v>0</v>
      </c>
      <c r="AB1436" s="1">
        <v>0</v>
      </c>
      <c r="AC1436" t="s">
        <v>225</v>
      </c>
      <c r="AD1436" s="1">
        <v>0</v>
      </c>
      <c r="AE1436" s="1">
        <v>0</v>
      </c>
      <c r="AF1436" s="1">
        <v>0</v>
      </c>
      <c r="AG1436" s="1">
        <v>190606.58</v>
      </c>
      <c r="AH1436">
        <v>0</v>
      </c>
      <c r="AI1436" s="1">
        <v>0</v>
      </c>
      <c r="AJ1436" s="1">
        <v>0</v>
      </c>
      <c r="AK1436" s="1">
        <v>0</v>
      </c>
      <c r="AL1436" s="1">
        <v>0</v>
      </c>
      <c r="AM1436" s="1">
        <v>0</v>
      </c>
      <c r="AN1436" s="1">
        <v>0</v>
      </c>
      <c r="AO1436" s="1">
        <v>1058.93</v>
      </c>
      <c r="AP1436" s="8">
        <f t="shared" si="88"/>
        <v>1058.93</v>
      </c>
      <c r="AQ1436" s="9">
        <f t="shared" si="89"/>
        <v>0</v>
      </c>
      <c r="AR1436" s="3">
        <f t="shared" si="90"/>
        <v>61150.53</v>
      </c>
      <c r="AS1436" s="10">
        <f t="shared" si="91"/>
        <v>1058.93</v>
      </c>
    </row>
    <row r="1437" spans="1:45" x14ac:dyDescent="0.25">
      <c r="A1437">
        <v>1</v>
      </c>
      <c r="B1437" s="7">
        <v>43952</v>
      </c>
      <c r="C1437" s="7">
        <v>44348</v>
      </c>
      <c r="D1437">
        <v>200300</v>
      </c>
      <c r="E1437" s="7">
        <v>44228</v>
      </c>
      <c r="F1437" s="13">
        <v>190606.58</v>
      </c>
      <c r="G1437" s="1">
        <v>190606.58</v>
      </c>
      <c r="H1437">
        <v>6.6666699999999995E-2</v>
      </c>
      <c r="I1437" s="1">
        <v>1058.93</v>
      </c>
      <c r="J1437" s="1">
        <v>62209.46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1">
        <v>0</v>
      </c>
      <c r="U1437" s="1">
        <v>0</v>
      </c>
      <c r="V1437" t="s">
        <v>380</v>
      </c>
      <c r="W1437" s="11" t="s">
        <v>148</v>
      </c>
      <c r="X1437">
        <v>16</v>
      </c>
      <c r="Y1437" t="s">
        <v>109</v>
      </c>
      <c r="Z1437" t="s">
        <v>149</v>
      </c>
      <c r="AA1437" s="1">
        <v>0</v>
      </c>
      <c r="AB1437" s="1">
        <v>0</v>
      </c>
      <c r="AC1437" t="s">
        <v>225</v>
      </c>
      <c r="AD1437" s="1">
        <v>0</v>
      </c>
      <c r="AE1437" s="1">
        <v>0</v>
      </c>
      <c r="AF1437" s="1">
        <v>0</v>
      </c>
      <c r="AG1437" s="1">
        <v>190606.58</v>
      </c>
      <c r="AH1437">
        <v>0</v>
      </c>
      <c r="AI1437" s="1">
        <v>0</v>
      </c>
      <c r="AJ1437" s="1">
        <v>0</v>
      </c>
      <c r="AK1437" s="1">
        <v>0</v>
      </c>
      <c r="AL1437" s="1">
        <v>0</v>
      </c>
      <c r="AM1437" s="1">
        <v>0</v>
      </c>
      <c r="AN1437" s="1">
        <v>0</v>
      </c>
      <c r="AO1437" s="1">
        <v>1058.93</v>
      </c>
      <c r="AP1437" s="8">
        <f t="shared" si="88"/>
        <v>1058.93</v>
      </c>
      <c r="AQ1437" s="9">
        <f t="shared" si="89"/>
        <v>0</v>
      </c>
      <c r="AR1437" s="3">
        <f t="shared" si="90"/>
        <v>62209.46</v>
      </c>
      <c r="AS1437" s="10">
        <f t="shared" si="91"/>
        <v>1058.93</v>
      </c>
    </row>
    <row r="1438" spans="1:45" x14ac:dyDescent="0.25">
      <c r="A1438">
        <v>1</v>
      </c>
      <c r="B1438" s="7">
        <v>43952</v>
      </c>
      <c r="C1438" s="7">
        <v>44348</v>
      </c>
      <c r="D1438">
        <v>200300</v>
      </c>
      <c r="E1438" s="7">
        <v>44256</v>
      </c>
      <c r="F1438" s="13">
        <v>190606.58</v>
      </c>
      <c r="G1438" s="1">
        <v>190606.58</v>
      </c>
      <c r="H1438">
        <v>6.6666699999999995E-2</v>
      </c>
      <c r="I1438" s="1">
        <v>1058.93</v>
      </c>
      <c r="J1438" s="1">
        <v>63268.39</v>
      </c>
      <c r="K1438" s="1">
        <v>0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  <c r="T1438" s="1">
        <v>0</v>
      </c>
      <c r="U1438" s="1">
        <v>0</v>
      </c>
      <c r="V1438" t="s">
        <v>380</v>
      </c>
      <c r="W1438" s="11" t="s">
        <v>148</v>
      </c>
      <c r="X1438">
        <v>16</v>
      </c>
      <c r="Y1438" t="s">
        <v>109</v>
      </c>
      <c r="Z1438" t="s">
        <v>149</v>
      </c>
      <c r="AA1438" s="1">
        <v>0</v>
      </c>
      <c r="AB1438" s="1">
        <v>0</v>
      </c>
      <c r="AC1438" t="s">
        <v>225</v>
      </c>
      <c r="AD1438" s="1">
        <v>0</v>
      </c>
      <c r="AE1438" s="1">
        <v>0</v>
      </c>
      <c r="AF1438" s="1">
        <v>0</v>
      </c>
      <c r="AG1438" s="1">
        <v>190606.58</v>
      </c>
      <c r="AH1438">
        <v>0</v>
      </c>
      <c r="AI1438" s="1">
        <v>0</v>
      </c>
      <c r="AJ1438" s="1">
        <v>0</v>
      </c>
      <c r="AK1438" s="1">
        <v>0</v>
      </c>
      <c r="AL1438" s="1">
        <v>0</v>
      </c>
      <c r="AM1438" s="1">
        <v>0</v>
      </c>
      <c r="AN1438" s="1">
        <v>0</v>
      </c>
      <c r="AO1438" s="1">
        <v>1058.93</v>
      </c>
      <c r="AP1438" s="8">
        <f t="shared" si="88"/>
        <v>1058.93</v>
      </c>
      <c r="AQ1438" s="9">
        <f t="shared" si="89"/>
        <v>0</v>
      </c>
      <c r="AR1438" s="3">
        <f t="shared" si="90"/>
        <v>63268.39</v>
      </c>
      <c r="AS1438" s="10">
        <f t="shared" si="91"/>
        <v>1058.93</v>
      </c>
    </row>
    <row r="1439" spans="1:45" x14ac:dyDescent="0.25">
      <c r="A1439">
        <v>1</v>
      </c>
      <c r="B1439" s="7">
        <v>43952</v>
      </c>
      <c r="C1439" s="7">
        <v>44348</v>
      </c>
      <c r="D1439">
        <v>200300</v>
      </c>
      <c r="E1439" s="7">
        <v>44287</v>
      </c>
      <c r="F1439" s="13">
        <v>190606.58</v>
      </c>
      <c r="G1439" s="1">
        <v>190606.58</v>
      </c>
      <c r="H1439">
        <v>6.6666699999999995E-2</v>
      </c>
      <c r="I1439" s="1">
        <v>1058.93</v>
      </c>
      <c r="J1439" s="1">
        <v>64327.32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0</v>
      </c>
      <c r="U1439" s="1">
        <v>0</v>
      </c>
      <c r="V1439" t="s">
        <v>380</v>
      </c>
      <c r="W1439" s="11" t="s">
        <v>148</v>
      </c>
      <c r="X1439">
        <v>16</v>
      </c>
      <c r="Y1439" t="s">
        <v>109</v>
      </c>
      <c r="Z1439" t="s">
        <v>149</v>
      </c>
      <c r="AA1439" s="1">
        <v>0</v>
      </c>
      <c r="AB1439" s="1">
        <v>0</v>
      </c>
      <c r="AC1439" t="s">
        <v>225</v>
      </c>
      <c r="AD1439" s="1">
        <v>0</v>
      </c>
      <c r="AE1439" s="1">
        <v>0</v>
      </c>
      <c r="AF1439" s="1">
        <v>0</v>
      </c>
      <c r="AG1439" s="1">
        <v>190606.58</v>
      </c>
      <c r="AH1439">
        <v>0</v>
      </c>
      <c r="AI1439" s="1">
        <v>0</v>
      </c>
      <c r="AJ1439" s="1">
        <v>0</v>
      </c>
      <c r="AK1439" s="1">
        <v>0</v>
      </c>
      <c r="AL1439" s="1">
        <v>0</v>
      </c>
      <c r="AM1439" s="1">
        <v>0</v>
      </c>
      <c r="AN1439" s="1">
        <v>0</v>
      </c>
      <c r="AO1439" s="1">
        <v>1058.93</v>
      </c>
      <c r="AP1439" s="8">
        <f t="shared" si="88"/>
        <v>1058.93</v>
      </c>
      <c r="AQ1439" s="9">
        <f t="shared" si="89"/>
        <v>0</v>
      </c>
      <c r="AR1439" s="3">
        <f t="shared" si="90"/>
        <v>64327.32</v>
      </c>
      <c r="AS1439" s="10">
        <f t="shared" si="91"/>
        <v>1058.93</v>
      </c>
    </row>
    <row r="1440" spans="1:45" x14ac:dyDescent="0.25">
      <c r="A1440">
        <v>1</v>
      </c>
      <c r="B1440" s="7">
        <v>43952</v>
      </c>
      <c r="C1440" s="7">
        <v>44348</v>
      </c>
      <c r="D1440">
        <v>200300</v>
      </c>
      <c r="E1440" s="7">
        <v>44317</v>
      </c>
      <c r="F1440" s="13">
        <v>190606.58</v>
      </c>
      <c r="G1440" s="1">
        <v>190606.58</v>
      </c>
      <c r="H1440">
        <v>6.6666699999999995E-2</v>
      </c>
      <c r="I1440" s="1">
        <v>1058.93</v>
      </c>
      <c r="J1440" s="1">
        <v>65386.25</v>
      </c>
      <c r="K1440" s="1">
        <v>0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  <c r="T1440" s="1">
        <v>0</v>
      </c>
      <c r="U1440" s="1">
        <v>0</v>
      </c>
      <c r="V1440" t="s">
        <v>380</v>
      </c>
      <c r="W1440" s="11" t="s">
        <v>148</v>
      </c>
      <c r="X1440">
        <v>16</v>
      </c>
      <c r="Y1440" t="s">
        <v>109</v>
      </c>
      <c r="Z1440" t="s">
        <v>149</v>
      </c>
      <c r="AA1440" s="1">
        <v>0</v>
      </c>
      <c r="AB1440" s="1">
        <v>0</v>
      </c>
      <c r="AC1440" t="s">
        <v>225</v>
      </c>
      <c r="AD1440" s="1">
        <v>0</v>
      </c>
      <c r="AE1440" s="1">
        <v>0</v>
      </c>
      <c r="AF1440" s="1">
        <v>0</v>
      </c>
      <c r="AG1440" s="1">
        <v>190606.58</v>
      </c>
      <c r="AH1440">
        <v>0</v>
      </c>
      <c r="AI1440" s="1">
        <v>0</v>
      </c>
      <c r="AJ1440" s="1">
        <v>0</v>
      </c>
      <c r="AK1440" s="1">
        <v>0</v>
      </c>
      <c r="AL1440" s="1">
        <v>0</v>
      </c>
      <c r="AM1440" s="1">
        <v>0</v>
      </c>
      <c r="AN1440" s="1">
        <v>0</v>
      </c>
      <c r="AO1440" s="1">
        <v>1058.93</v>
      </c>
      <c r="AP1440" s="8">
        <f t="shared" si="88"/>
        <v>1058.93</v>
      </c>
      <c r="AQ1440" s="9">
        <f t="shared" si="89"/>
        <v>0</v>
      </c>
      <c r="AR1440" s="3">
        <f t="shared" si="90"/>
        <v>65386.25</v>
      </c>
      <c r="AS1440" s="10">
        <f t="shared" si="91"/>
        <v>1058.93</v>
      </c>
    </row>
    <row r="1441" spans="1:45" x14ac:dyDescent="0.25">
      <c r="A1441">
        <v>1</v>
      </c>
      <c r="B1441" s="7">
        <v>43952</v>
      </c>
      <c r="C1441" s="7">
        <v>44348</v>
      </c>
      <c r="D1441">
        <v>200300</v>
      </c>
      <c r="E1441" s="7">
        <v>44348</v>
      </c>
      <c r="F1441" s="13">
        <v>190606.58</v>
      </c>
      <c r="G1441" s="1">
        <v>190606.58</v>
      </c>
      <c r="H1441">
        <v>6.6666699999999995E-2</v>
      </c>
      <c r="I1441" s="1">
        <v>1058.93</v>
      </c>
      <c r="J1441" s="1">
        <v>66155.97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-289.20999999999998</v>
      </c>
      <c r="T1441" s="1">
        <v>0</v>
      </c>
      <c r="U1441" s="1">
        <v>0</v>
      </c>
      <c r="V1441" t="s">
        <v>380</v>
      </c>
      <c r="W1441" s="11" t="s">
        <v>148</v>
      </c>
      <c r="X1441">
        <v>16</v>
      </c>
      <c r="Y1441" t="s">
        <v>109</v>
      </c>
      <c r="Z1441" t="s">
        <v>149</v>
      </c>
      <c r="AA1441" s="1">
        <v>0</v>
      </c>
      <c r="AB1441" s="1">
        <v>0</v>
      </c>
      <c r="AC1441" t="s">
        <v>225</v>
      </c>
      <c r="AD1441" s="1">
        <v>0</v>
      </c>
      <c r="AE1441" s="1">
        <v>0</v>
      </c>
      <c r="AF1441" s="1">
        <v>0</v>
      </c>
      <c r="AG1441" s="1">
        <v>190606.58</v>
      </c>
      <c r="AH1441">
        <v>0</v>
      </c>
      <c r="AI1441" s="1">
        <v>0</v>
      </c>
      <c r="AJ1441" s="1">
        <v>0</v>
      </c>
      <c r="AK1441" s="1">
        <v>0</v>
      </c>
      <c r="AL1441" s="1">
        <v>0</v>
      </c>
      <c r="AM1441" s="1">
        <v>0</v>
      </c>
      <c r="AN1441" s="1">
        <v>0</v>
      </c>
      <c r="AO1441" s="1">
        <v>1058.93</v>
      </c>
      <c r="AP1441" s="8">
        <f t="shared" si="88"/>
        <v>1058.93</v>
      </c>
      <c r="AQ1441" s="9">
        <f t="shared" si="89"/>
        <v>0</v>
      </c>
      <c r="AR1441" s="3">
        <f t="shared" si="90"/>
        <v>66155.97</v>
      </c>
      <c r="AS1441" s="10">
        <f t="shared" si="91"/>
        <v>1058.93</v>
      </c>
    </row>
    <row r="1442" spans="1:45" x14ac:dyDescent="0.25">
      <c r="A1442">
        <v>1</v>
      </c>
      <c r="B1442" s="7">
        <v>43952</v>
      </c>
      <c r="C1442" s="7">
        <v>44348</v>
      </c>
      <c r="D1442">
        <v>200346</v>
      </c>
      <c r="E1442" s="7">
        <v>44197</v>
      </c>
      <c r="F1442" s="13">
        <v>0</v>
      </c>
      <c r="G1442" s="1">
        <v>0</v>
      </c>
      <c r="H1442">
        <v>6.6666699999999995E-2</v>
      </c>
      <c r="I1442" s="1">
        <v>0</v>
      </c>
      <c r="J1442" s="1">
        <v>386955.16</v>
      </c>
      <c r="K1442" s="1">
        <v>0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1">
        <v>0</v>
      </c>
      <c r="U1442" s="1">
        <v>0</v>
      </c>
      <c r="V1442" t="s">
        <v>381</v>
      </c>
      <c r="W1442" s="11" t="s">
        <v>148</v>
      </c>
      <c r="X1442">
        <v>16</v>
      </c>
      <c r="Y1442" t="s">
        <v>109</v>
      </c>
      <c r="Z1442" t="s">
        <v>149</v>
      </c>
      <c r="AA1442" s="1">
        <v>0</v>
      </c>
      <c r="AB1442" s="1">
        <v>0</v>
      </c>
      <c r="AC1442" t="s">
        <v>225</v>
      </c>
      <c r="AD1442" s="1">
        <v>0</v>
      </c>
      <c r="AE1442" s="1">
        <v>0</v>
      </c>
      <c r="AF1442" s="1">
        <v>0</v>
      </c>
      <c r="AG1442" s="1">
        <v>0</v>
      </c>
      <c r="AH1442">
        <v>0</v>
      </c>
      <c r="AI1442" s="1">
        <v>0</v>
      </c>
      <c r="AJ1442" s="1">
        <v>0</v>
      </c>
      <c r="AK1442" s="1">
        <v>0</v>
      </c>
      <c r="AL1442" s="1">
        <v>0</v>
      </c>
      <c r="AM1442" s="1">
        <v>0</v>
      </c>
      <c r="AN1442" s="1">
        <v>0</v>
      </c>
      <c r="AO1442" s="1">
        <v>0</v>
      </c>
      <c r="AP1442" s="8">
        <f t="shared" si="88"/>
        <v>0</v>
      </c>
      <c r="AQ1442" s="9">
        <f t="shared" si="89"/>
        <v>0</v>
      </c>
      <c r="AR1442" s="3">
        <f t="shared" si="90"/>
        <v>386955.16</v>
      </c>
      <c r="AS1442" s="10">
        <f t="shared" si="91"/>
        <v>0</v>
      </c>
    </row>
    <row r="1443" spans="1:45" x14ac:dyDescent="0.25">
      <c r="A1443">
        <v>1</v>
      </c>
      <c r="B1443" s="7">
        <v>43952</v>
      </c>
      <c r="C1443" s="7">
        <v>44348</v>
      </c>
      <c r="D1443">
        <v>200346</v>
      </c>
      <c r="E1443" s="7">
        <v>44228</v>
      </c>
      <c r="F1443" s="13">
        <v>0</v>
      </c>
      <c r="G1443" s="1">
        <v>0</v>
      </c>
      <c r="H1443">
        <v>6.6666699999999995E-2</v>
      </c>
      <c r="I1443" s="1">
        <v>0</v>
      </c>
      <c r="J1443" s="1">
        <v>386955.16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  <c r="T1443" s="1">
        <v>0</v>
      </c>
      <c r="U1443" s="1">
        <v>0</v>
      </c>
      <c r="V1443" t="s">
        <v>381</v>
      </c>
      <c r="W1443" s="11" t="s">
        <v>148</v>
      </c>
      <c r="X1443">
        <v>16</v>
      </c>
      <c r="Y1443" t="s">
        <v>109</v>
      </c>
      <c r="Z1443" t="s">
        <v>149</v>
      </c>
      <c r="AA1443" s="1">
        <v>0</v>
      </c>
      <c r="AB1443" s="1">
        <v>0</v>
      </c>
      <c r="AC1443" t="s">
        <v>225</v>
      </c>
      <c r="AD1443" s="1">
        <v>0</v>
      </c>
      <c r="AE1443" s="1">
        <v>0</v>
      </c>
      <c r="AF1443" s="1">
        <v>0</v>
      </c>
      <c r="AG1443" s="1">
        <v>0</v>
      </c>
      <c r="AH1443">
        <v>0</v>
      </c>
      <c r="AI1443" s="1">
        <v>0</v>
      </c>
      <c r="AJ1443" s="1">
        <v>0</v>
      </c>
      <c r="AK1443" s="1">
        <v>0</v>
      </c>
      <c r="AL1443" s="1">
        <v>0</v>
      </c>
      <c r="AM1443" s="1">
        <v>0</v>
      </c>
      <c r="AN1443" s="1">
        <v>0</v>
      </c>
      <c r="AO1443" s="1">
        <v>0</v>
      </c>
      <c r="AP1443" s="8">
        <f t="shared" si="88"/>
        <v>0</v>
      </c>
      <c r="AQ1443" s="9">
        <f t="shared" si="89"/>
        <v>0</v>
      </c>
      <c r="AR1443" s="3">
        <f t="shared" si="90"/>
        <v>386955.16</v>
      </c>
      <c r="AS1443" s="10">
        <f t="shared" si="91"/>
        <v>0</v>
      </c>
    </row>
    <row r="1444" spans="1:45" x14ac:dyDescent="0.25">
      <c r="A1444">
        <v>1</v>
      </c>
      <c r="B1444" s="7">
        <v>43952</v>
      </c>
      <c r="C1444" s="7">
        <v>44348</v>
      </c>
      <c r="D1444">
        <v>200346</v>
      </c>
      <c r="E1444" s="7">
        <v>44256</v>
      </c>
      <c r="F1444" s="13">
        <v>0</v>
      </c>
      <c r="G1444" s="1">
        <v>0</v>
      </c>
      <c r="H1444">
        <v>6.6666699999999995E-2</v>
      </c>
      <c r="I1444" s="1">
        <v>0</v>
      </c>
      <c r="J1444" s="1">
        <v>386955.16</v>
      </c>
      <c r="K1444" s="1">
        <v>0</v>
      </c>
      <c r="L1444" s="1">
        <v>0</v>
      </c>
      <c r="M1444" s="1">
        <v>0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  <c r="T1444" s="1">
        <v>0</v>
      </c>
      <c r="U1444" s="1">
        <v>0</v>
      </c>
      <c r="V1444" t="s">
        <v>381</v>
      </c>
      <c r="W1444" s="11" t="s">
        <v>148</v>
      </c>
      <c r="X1444">
        <v>16</v>
      </c>
      <c r="Y1444" t="s">
        <v>109</v>
      </c>
      <c r="Z1444" t="s">
        <v>149</v>
      </c>
      <c r="AA1444" s="1">
        <v>0</v>
      </c>
      <c r="AB1444" s="1">
        <v>0</v>
      </c>
      <c r="AC1444" t="s">
        <v>225</v>
      </c>
      <c r="AD1444" s="1">
        <v>0</v>
      </c>
      <c r="AE1444" s="1">
        <v>0</v>
      </c>
      <c r="AF1444" s="1">
        <v>0</v>
      </c>
      <c r="AG1444" s="1">
        <v>0</v>
      </c>
      <c r="AH1444">
        <v>0</v>
      </c>
      <c r="AI1444" s="1">
        <v>0</v>
      </c>
      <c r="AJ1444" s="1">
        <v>0</v>
      </c>
      <c r="AK1444" s="1">
        <v>0</v>
      </c>
      <c r="AL1444" s="1">
        <v>0</v>
      </c>
      <c r="AM1444" s="1">
        <v>0</v>
      </c>
      <c r="AN1444" s="1">
        <v>0</v>
      </c>
      <c r="AO1444" s="1">
        <v>0</v>
      </c>
      <c r="AP1444" s="8">
        <f t="shared" si="88"/>
        <v>0</v>
      </c>
      <c r="AQ1444" s="9">
        <f t="shared" si="89"/>
        <v>0</v>
      </c>
      <c r="AR1444" s="3">
        <f t="shared" si="90"/>
        <v>386955.16</v>
      </c>
      <c r="AS1444" s="10">
        <f t="shared" si="91"/>
        <v>0</v>
      </c>
    </row>
    <row r="1445" spans="1:45" x14ac:dyDescent="0.25">
      <c r="A1445">
        <v>1</v>
      </c>
      <c r="B1445" s="7">
        <v>43952</v>
      </c>
      <c r="C1445" s="7">
        <v>44348</v>
      </c>
      <c r="D1445">
        <v>200346</v>
      </c>
      <c r="E1445" s="7">
        <v>44287</v>
      </c>
      <c r="F1445" s="13">
        <v>5468.52</v>
      </c>
      <c r="G1445" s="1">
        <v>5468.52</v>
      </c>
      <c r="H1445">
        <v>6.6666699999999995E-2</v>
      </c>
      <c r="I1445" s="1">
        <v>30.38</v>
      </c>
      <c r="J1445" s="1">
        <v>386985.54</v>
      </c>
      <c r="K1445" s="1">
        <v>30.38</v>
      </c>
      <c r="L1445" s="1">
        <v>0</v>
      </c>
      <c r="M1445" s="1">
        <v>-30.38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  <c r="T1445" s="1">
        <v>0</v>
      </c>
      <c r="U1445" s="1">
        <v>0</v>
      </c>
      <c r="V1445" t="s">
        <v>381</v>
      </c>
      <c r="W1445" s="11" t="s">
        <v>148</v>
      </c>
      <c r="X1445">
        <v>16</v>
      </c>
      <c r="Y1445" t="s">
        <v>109</v>
      </c>
      <c r="Z1445" t="s">
        <v>149</v>
      </c>
      <c r="AA1445" s="1">
        <v>0</v>
      </c>
      <c r="AB1445" s="1">
        <v>0</v>
      </c>
      <c r="AC1445" t="s">
        <v>225</v>
      </c>
      <c r="AD1445" s="1">
        <v>0</v>
      </c>
      <c r="AE1445" s="1">
        <v>0</v>
      </c>
      <c r="AF1445" s="1">
        <v>0</v>
      </c>
      <c r="AG1445" s="1">
        <v>5468.52</v>
      </c>
      <c r="AH1445">
        <v>0</v>
      </c>
      <c r="AI1445" s="1">
        <v>0</v>
      </c>
      <c r="AJ1445" s="1">
        <v>0</v>
      </c>
      <c r="AK1445" s="1">
        <v>0</v>
      </c>
      <c r="AL1445" s="1">
        <v>0</v>
      </c>
      <c r="AM1445" s="1">
        <v>0</v>
      </c>
      <c r="AN1445" s="1">
        <v>0</v>
      </c>
      <c r="AO1445" s="1">
        <v>30.38</v>
      </c>
      <c r="AP1445" s="8">
        <f t="shared" si="88"/>
        <v>30.38</v>
      </c>
      <c r="AQ1445" s="9">
        <f t="shared" si="89"/>
        <v>0</v>
      </c>
      <c r="AR1445" s="3">
        <f t="shared" si="90"/>
        <v>386985.54</v>
      </c>
      <c r="AS1445" s="10">
        <f t="shared" si="91"/>
        <v>30.38</v>
      </c>
    </row>
    <row r="1446" spans="1:45" x14ac:dyDescent="0.25">
      <c r="A1446">
        <v>1</v>
      </c>
      <c r="B1446" s="7">
        <v>43952</v>
      </c>
      <c r="C1446" s="7">
        <v>44348</v>
      </c>
      <c r="D1446">
        <v>200346</v>
      </c>
      <c r="E1446" s="7">
        <v>44317</v>
      </c>
      <c r="F1446" s="13">
        <v>5468.52</v>
      </c>
      <c r="G1446" s="1">
        <v>5468.52</v>
      </c>
      <c r="H1446">
        <v>6.6666699999999995E-2</v>
      </c>
      <c r="I1446" s="1">
        <v>30.38</v>
      </c>
      <c r="J1446" s="1">
        <v>387015.92</v>
      </c>
      <c r="K1446" s="1">
        <v>30.38</v>
      </c>
      <c r="L1446" s="1">
        <v>0</v>
      </c>
      <c r="M1446" s="1">
        <v>-30.38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1">
        <v>0</v>
      </c>
      <c r="U1446" s="1">
        <v>0</v>
      </c>
      <c r="V1446" t="s">
        <v>381</v>
      </c>
      <c r="W1446" s="11" t="s">
        <v>148</v>
      </c>
      <c r="X1446">
        <v>16</v>
      </c>
      <c r="Y1446" t="s">
        <v>109</v>
      </c>
      <c r="Z1446" t="s">
        <v>149</v>
      </c>
      <c r="AA1446" s="1">
        <v>0</v>
      </c>
      <c r="AB1446" s="1">
        <v>0</v>
      </c>
      <c r="AC1446" t="s">
        <v>225</v>
      </c>
      <c r="AD1446" s="1">
        <v>0</v>
      </c>
      <c r="AE1446" s="1">
        <v>0</v>
      </c>
      <c r="AF1446" s="1">
        <v>0</v>
      </c>
      <c r="AG1446" s="1">
        <v>5468.52</v>
      </c>
      <c r="AH1446">
        <v>0</v>
      </c>
      <c r="AI1446" s="1">
        <v>0</v>
      </c>
      <c r="AJ1446" s="1">
        <v>0</v>
      </c>
      <c r="AK1446" s="1">
        <v>0</v>
      </c>
      <c r="AL1446" s="1">
        <v>0</v>
      </c>
      <c r="AM1446" s="1">
        <v>0</v>
      </c>
      <c r="AN1446" s="1">
        <v>0</v>
      </c>
      <c r="AO1446" s="1">
        <v>30.38</v>
      </c>
      <c r="AP1446" s="8">
        <f t="shared" si="88"/>
        <v>30.38</v>
      </c>
      <c r="AQ1446" s="9">
        <f t="shared" si="89"/>
        <v>0</v>
      </c>
      <c r="AR1446" s="3">
        <f t="shared" si="90"/>
        <v>387015.92</v>
      </c>
      <c r="AS1446" s="10">
        <f t="shared" si="91"/>
        <v>30.38</v>
      </c>
    </row>
    <row r="1447" spans="1:45" x14ac:dyDescent="0.25">
      <c r="A1447">
        <v>1</v>
      </c>
      <c r="B1447" s="7">
        <v>43952</v>
      </c>
      <c r="C1447" s="7">
        <v>44348</v>
      </c>
      <c r="D1447">
        <v>200346</v>
      </c>
      <c r="E1447" s="7">
        <v>44348</v>
      </c>
      <c r="F1447" s="13">
        <v>5468.52</v>
      </c>
      <c r="G1447" s="1">
        <v>5468.52</v>
      </c>
      <c r="H1447">
        <v>6.6666699999999995E-2</v>
      </c>
      <c r="I1447" s="1">
        <v>30.38</v>
      </c>
      <c r="J1447" s="1">
        <v>354881.65</v>
      </c>
      <c r="K1447" s="1">
        <v>30.38</v>
      </c>
      <c r="L1447" s="1">
        <v>0</v>
      </c>
      <c r="M1447" s="1">
        <v>-30.38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v>-32164.65</v>
      </c>
      <c r="T1447" s="1">
        <v>0</v>
      </c>
      <c r="U1447" s="1">
        <v>0</v>
      </c>
      <c r="V1447" t="s">
        <v>381</v>
      </c>
      <c r="W1447" s="11" t="s">
        <v>148</v>
      </c>
      <c r="X1447">
        <v>16</v>
      </c>
      <c r="Y1447" t="s">
        <v>109</v>
      </c>
      <c r="Z1447" t="s">
        <v>149</v>
      </c>
      <c r="AA1447" s="1">
        <v>0</v>
      </c>
      <c r="AB1447" s="1">
        <v>0</v>
      </c>
      <c r="AC1447" t="s">
        <v>225</v>
      </c>
      <c r="AD1447" s="1">
        <v>0</v>
      </c>
      <c r="AE1447" s="1">
        <v>0</v>
      </c>
      <c r="AF1447" s="1">
        <v>0</v>
      </c>
      <c r="AG1447" s="1">
        <v>5468.52</v>
      </c>
      <c r="AH1447">
        <v>0</v>
      </c>
      <c r="AI1447" s="1">
        <v>0</v>
      </c>
      <c r="AJ1447" s="1">
        <v>0</v>
      </c>
      <c r="AK1447" s="1">
        <v>0</v>
      </c>
      <c r="AL1447" s="1">
        <v>0</v>
      </c>
      <c r="AM1447" s="1">
        <v>0</v>
      </c>
      <c r="AN1447" s="1">
        <v>0</v>
      </c>
      <c r="AO1447" s="1">
        <v>30.38</v>
      </c>
      <c r="AP1447" s="8">
        <f t="shared" si="88"/>
        <v>30.38</v>
      </c>
      <c r="AQ1447" s="9">
        <f t="shared" si="89"/>
        <v>0</v>
      </c>
      <c r="AR1447" s="3">
        <f t="shared" si="90"/>
        <v>354881.65</v>
      </c>
      <c r="AS1447" s="10">
        <f t="shared" si="91"/>
        <v>30.38</v>
      </c>
    </row>
    <row r="1448" spans="1:45" x14ac:dyDescent="0.25">
      <c r="A1448">
        <v>1</v>
      </c>
      <c r="B1448" s="7">
        <v>43952</v>
      </c>
      <c r="C1448" s="7">
        <v>44348</v>
      </c>
      <c r="D1448">
        <v>183</v>
      </c>
      <c r="E1448" s="7">
        <v>44197</v>
      </c>
      <c r="F1448" s="13">
        <v>0</v>
      </c>
      <c r="G1448" s="1">
        <v>0</v>
      </c>
      <c r="H1448">
        <v>0</v>
      </c>
      <c r="I1448" s="1">
        <v>0</v>
      </c>
      <c r="J1448" s="1">
        <v>0</v>
      </c>
      <c r="K1448" s="1">
        <v>0</v>
      </c>
      <c r="L1448" s="1">
        <v>0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0</v>
      </c>
      <c r="T1448" s="1">
        <v>0</v>
      </c>
      <c r="U1448" s="1">
        <v>0</v>
      </c>
      <c r="V1448" t="s">
        <v>382</v>
      </c>
      <c r="W1448" s="11" t="s">
        <v>383</v>
      </c>
      <c r="X1448">
        <v>16</v>
      </c>
      <c r="Y1448" t="s">
        <v>109</v>
      </c>
      <c r="Z1448" t="s">
        <v>384</v>
      </c>
      <c r="AA1448" s="1">
        <v>0</v>
      </c>
      <c r="AB1448" s="1">
        <v>0</v>
      </c>
      <c r="AC1448" t="s">
        <v>225</v>
      </c>
      <c r="AD1448" s="1">
        <v>0</v>
      </c>
      <c r="AE1448" s="1">
        <v>0</v>
      </c>
      <c r="AF1448" s="1">
        <v>0</v>
      </c>
      <c r="AG1448" s="1">
        <v>0</v>
      </c>
      <c r="AH1448">
        <v>0</v>
      </c>
      <c r="AI1448" s="1">
        <v>0</v>
      </c>
      <c r="AJ1448" s="1">
        <v>0</v>
      </c>
      <c r="AK1448" s="1">
        <v>0</v>
      </c>
      <c r="AL1448" s="1">
        <v>0</v>
      </c>
      <c r="AM1448" s="1">
        <v>0</v>
      </c>
      <c r="AN1448" s="1">
        <v>0</v>
      </c>
      <c r="AO1448" s="1">
        <v>0</v>
      </c>
      <c r="AP1448" s="8">
        <f t="shared" si="88"/>
        <v>0</v>
      </c>
      <c r="AQ1448" s="9">
        <f t="shared" si="89"/>
        <v>0</v>
      </c>
      <c r="AR1448" s="3">
        <f t="shared" si="90"/>
        <v>0</v>
      </c>
      <c r="AS1448" s="10">
        <f t="shared" si="91"/>
        <v>0</v>
      </c>
    </row>
    <row r="1449" spans="1:45" x14ac:dyDescent="0.25">
      <c r="A1449">
        <v>1</v>
      </c>
      <c r="B1449" s="7">
        <v>43952</v>
      </c>
      <c r="C1449" s="7">
        <v>44348</v>
      </c>
      <c r="D1449">
        <v>183</v>
      </c>
      <c r="E1449" s="7">
        <v>44228</v>
      </c>
      <c r="F1449" s="13">
        <v>0</v>
      </c>
      <c r="G1449" s="1">
        <v>0</v>
      </c>
      <c r="H1449">
        <v>0</v>
      </c>
      <c r="I1449" s="1">
        <v>0</v>
      </c>
      <c r="J1449" s="1">
        <v>0</v>
      </c>
      <c r="K1449" s="1">
        <v>0</v>
      </c>
      <c r="L1449" s="1">
        <v>0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  <c r="T1449" s="1">
        <v>0</v>
      </c>
      <c r="U1449" s="1">
        <v>0</v>
      </c>
      <c r="V1449" t="s">
        <v>382</v>
      </c>
      <c r="W1449" s="11" t="s">
        <v>383</v>
      </c>
      <c r="X1449">
        <v>16</v>
      </c>
      <c r="Y1449" t="s">
        <v>109</v>
      </c>
      <c r="Z1449" t="s">
        <v>384</v>
      </c>
      <c r="AA1449" s="1">
        <v>0</v>
      </c>
      <c r="AB1449" s="1">
        <v>0</v>
      </c>
      <c r="AC1449" t="s">
        <v>225</v>
      </c>
      <c r="AD1449" s="1">
        <v>0</v>
      </c>
      <c r="AE1449" s="1">
        <v>0</v>
      </c>
      <c r="AF1449" s="1">
        <v>0</v>
      </c>
      <c r="AG1449" s="1">
        <v>0</v>
      </c>
      <c r="AH1449">
        <v>0</v>
      </c>
      <c r="AI1449" s="1">
        <v>0</v>
      </c>
      <c r="AJ1449" s="1">
        <v>0</v>
      </c>
      <c r="AK1449" s="1">
        <v>0</v>
      </c>
      <c r="AL1449" s="1">
        <v>0</v>
      </c>
      <c r="AM1449" s="1">
        <v>0</v>
      </c>
      <c r="AN1449" s="1">
        <v>0</v>
      </c>
      <c r="AO1449" s="1">
        <v>0</v>
      </c>
      <c r="AP1449" s="8">
        <f t="shared" si="88"/>
        <v>0</v>
      </c>
      <c r="AQ1449" s="9">
        <f t="shared" si="89"/>
        <v>0</v>
      </c>
      <c r="AR1449" s="3">
        <f t="shared" si="90"/>
        <v>0</v>
      </c>
      <c r="AS1449" s="10">
        <f t="shared" si="91"/>
        <v>0</v>
      </c>
    </row>
    <row r="1450" spans="1:45" x14ac:dyDescent="0.25">
      <c r="A1450">
        <v>1</v>
      </c>
      <c r="B1450" s="7">
        <v>43952</v>
      </c>
      <c r="C1450" s="7">
        <v>44348</v>
      </c>
      <c r="D1450">
        <v>183</v>
      </c>
      <c r="E1450" s="7">
        <v>44256</v>
      </c>
      <c r="F1450" s="13">
        <v>0</v>
      </c>
      <c r="G1450" s="1">
        <v>0</v>
      </c>
      <c r="H1450">
        <v>0</v>
      </c>
      <c r="I1450" s="1">
        <v>0</v>
      </c>
      <c r="J1450" s="1">
        <v>0</v>
      </c>
      <c r="K1450" s="1">
        <v>0</v>
      </c>
      <c r="L1450" s="1">
        <v>0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 t="s">
        <v>382</v>
      </c>
      <c r="W1450" s="11" t="s">
        <v>383</v>
      </c>
      <c r="X1450">
        <v>16</v>
      </c>
      <c r="Y1450" t="s">
        <v>109</v>
      </c>
      <c r="Z1450" t="s">
        <v>384</v>
      </c>
      <c r="AA1450" s="1">
        <v>0</v>
      </c>
      <c r="AB1450" s="1">
        <v>0</v>
      </c>
      <c r="AC1450" t="s">
        <v>225</v>
      </c>
      <c r="AD1450" s="1">
        <v>0</v>
      </c>
      <c r="AE1450" s="1">
        <v>0</v>
      </c>
      <c r="AF1450" s="1">
        <v>0</v>
      </c>
      <c r="AG1450" s="1">
        <v>0</v>
      </c>
      <c r="AH1450">
        <v>0</v>
      </c>
      <c r="AI1450" s="1">
        <v>0</v>
      </c>
      <c r="AJ1450" s="1">
        <v>0</v>
      </c>
      <c r="AK1450" s="1">
        <v>0</v>
      </c>
      <c r="AL1450" s="1">
        <v>0</v>
      </c>
      <c r="AM1450" s="1">
        <v>0</v>
      </c>
      <c r="AN1450" s="1">
        <v>0</v>
      </c>
      <c r="AO1450" s="1">
        <v>0</v>
      </c>
      <c r="AP1450" s="8">
        <f t="shared" si="88"/>
        <v>0</v>
      </c>
      <c r="AQ1450" s="9">
        <f t="shared" si="89"/>
        <v>0</v>
      </c>
      <c r="AR1450" s="3">
        <f t="shared" si="90"/>
        <v>0</v>
      </c>
      <c r="AS1450" s="10">
        <f t="shared" si="91"/>
        <v>0</v>
      </c>
    </row>
    <row r="1451" spans="1:45" x14ac:dyDescent="0.25">
      <c r="A1451">
        <v>1</v>
      </c>
      <c r="B1451" s="7">
        <v>43952</v>
      </c>
      <c r="C1451" s="7">
        <v>44348</v>
      </c>
      <c r="D1451">
        <v>183</v>
      </c>
      <c r="E1451" s="7">
        <v>44287</v>
      </c>
      <c r="F1451" s="13">
        <v>0</v>
      </c>
      <c r="G1451" s="1">
        <v>0</v>
      </c>
      <c r="H1451">
        <v>0</v>
      </c>
      <c r="I1451" s="1">
        <v>0</v>
      </c>
      <c r="J1451" s="1">
        <v>0</v>
      </c>
      <c r="K1451" s="1">
        <v>0</v>
      </c>
      <c r="L1451" s="1">
        <v>0</v>
      </c>
      <c r="M1451" s="1">
        <v>0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 t="s">
        <v>382</v>
      </c>
      <c r="W1451" s="11" t="s">
        <v>383</v>
      </c>
      <c r="X1451">
        <v>16</v>
      </c>
      <c r="Y1451" t="s">
        <v>109</v>
      </c>
      <c r="Z1451" t="s">
        <v>384</v>
      </c>
      <c r="AA1451" s="1">
        <v>0</v>
      </c>
      <c r="AB1451" s="1">
        <v>0</v>
      </c>
      <c r="AC1451" t="s">
        <v>225</v>
      </c>
      <c r="AD1451" s="1">
        <v>0</v>
      </c>
      <c r="AE1451" s="1">
        <v>0</v>
      </c>
      <c r="AF1451" s="1">
        <v>0</v>
      </c>
      <c r="AG1451" s="1">
        <v>0</v>
      </c>
      <c r="AH1451">
        <v>0</v>
      </c>
      <c r="AI1451" s="1">
        <v>0</v>
      </c>
      <c r="AJ1451" s="1">
        <v>0</v>
      </c>
      <c r="AK1451" s="1">
        <v>0</v>
      </c>
      <c r="AL1451" s="1">
        <v>0</v>
      </c>
      <c r="AM1451" s="1">
        <v>0</v>
      </c>
      <c r="AN1451" s="1">
        <v>0</v>
      </c>
      <c r="AO1451" s="1">
        <v>0</v>
      </c>
      <c r="AP1451" s="8">
        <f t="shared" si="88"/>
        <v>0</v>
      </c>
      <c r="AQ1451" s="9">
        <f t="shared" si="89"/>
        <v>0</v>
      </c>
      <c r="AR1451" s="3">
        <f t="shared" si="90"/>
        <v>0</v>
      </c>
      <c r="AS1451" s="10">
        <f t="shared" si="91"/>
        <v>0</v>
      </c>
    </row>
    <row r="1452" spans="1:45" x14ac:dyDescent="0.25">
      <c r="A1452">
        <v>1</v>
      </c>
      <c r="B1452" s="7">
        <v>43952</v>
      </c>
      <c r="C1452" s="7">
        <v>44348</v>
      </c>
      <c r="D1452">
        <v>183</v>
      </c>
      <c r="E1452" s="7">
        <v>44317</v>
      </c>
      <c r="F1452" s="13">
        <v>0</v>
      </c>
      <c r="G1452" s="1">
        <v>0</v>
      </c>
      <c r="H1452">
        <v>0</v>
      </c>
      <c r="I1452" s="1">
        <v>0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t="s">
        <v>382</v>
      </c>
      <c r="W1452" s="11" t="s">
        <v>383</v>
      </c>
      <c r="X1452">
        <v>16</v>
      </c>
      <c r="Y1452" t="s">
        <v>109</v>
      </c>
      <c r="Z1452" t="s">
        <v>384</v>
      </c>
      <c r="AA1452" s="1">
        <v>0</v>
      </c>
      <c r="AB1452" s="1">
        <v>0</v>
      </c>
      <c r="AC1452" t="s">
        <v>225</v>
      </c>
      <c r="AD1452" s="1">
        <v>0</v>
      </c>
      <c r="AE1452" s="1">
        <v>0</v>
      </c>
      <c r="AF1452" s="1">
        <v>0</v>
      </c>
      <c r="AG1452" s="1">
        <v>0</v>
      </c>
      <c r="AH1452">
        <v>0</v>
      </c>
      <c r="AI1452" s="1">
        <v>0</v>
      </c>
      <c r="AJ1452" s="1">
        <v>0</v>
      </c>
      <c r="AK1452" s="1">
        <v>0</v>
      </c>
      <c r="AL1452" s="1">
        <v>0</v>
      </c>
      <c r="AM1452" s="1">
        <v>0</v>
      </c>
      <c r="AN1452" s="1">
        <v>0</v>
      </c>
      <c r="AO1452" s="1">
        <v>0</v>
      </c>
      <c r="AP1452" s="8">
        <f t="shared" si="88"/>
        <v>0</v>
      </c>
      <c r="AQ1452" s="9">
        <f t="shared" si="89"/>
        <v>0</v>
      </c>
      <c r="AR1452" s="3">
        <f t="shared" si="90"/>
        <v>0</v>
      </c>
      <c r="AS1452" s="10">
        <f t="shared" si="91"/>
        <v>0</v>
      </c>
    </row>
    <row r="1453" spans="1:45" x14ac:dyDescent="0.25">
      <c r="A1453">
        <v>1</v>
      </c>
      <c r="B1453" s="7">
        <v>43952</v>
      </c>
      <c r="C1453" s="7">
        <v>44348</v>
      </c>
      <c r="D1453">
        <v>183</v>
      </c>
      <c r="E1453" s="7">
        <v>44348</v>
      </c>
      <c r="F1453" s="13">
        <v>0</v>
      </c>
      <c r="G1453" s="1">
        <v>0</v>
      </c>
      <c r="H1453">
        <v>0</v>
      </c>
      <c r="I1453" s="1">
        <v>0</v>
      </c>
      <c r="J1453" s="1">
        <v>0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  <c r="T1453" s="1">
        <v>0</v>
      </c>
      <c r="U1453" s="1">
        <v>0</v>
      </c>
      <c r="V1453" t="s">
        <v>382</v>
      </c>
      <c r="W1453" s="11" t="s">
        <v>383</v>
      </c>
      <c r="X1453">
        <v>16</v>
      </c>
      <c r="Y1453" t="s">
        <v>109</v>
      </c>
      <c r="Z1453" t="s">
        <v>384</v>
      </c>
      <c r="AA1453" s="1">
        <v>0</v>
      </c>
      <c r="AB1453" s="1">
        <v>0</v>
      </c>
      <c r="AC1453" t="s">
        <v>225</v>
      </c>
      <c r="AD1453" s="1">
        <v>0</v>
      </c>
      <c r="AE1453" s="1">
        <v>0</v>
      </c>
      <c r="AF1453" s="1">
        <v>0</v>
      </c>
      <c r="AG1453" s="1">
        <v>0</v>
      </c>
      <c r="AH1453">
        <v>0</v>
      </c>
      <c r="AI1453" s="1">
        <v>0</v>
      </c>
      <c r="AJ1453" s="1">
        <v>0</v>
      </c>
      <c r="AK1453" s="1">
        <v>0</v>
      </c>
      <c r="AL1453" s="1">
        <v>0</v>
      </c>
      <c r="AM1453" s="1">
        <v>0</v>
      </c>
      <c r="AN1453" s="1">
        <v>0</v>
      </c>
      <c r="AO1453" s="1">
        <v>0</v>
      </c>
      <c r="AP1453" s="8">
        <f t="shared" si="88"/>
        <v>0</v>
      </c>
      <c r="AQ1453" s="9">
        <f t="shared" si="89"/>
        <v>0</v>
      </c>
      <c r="AR1453" s="3">
        <f t="shared" si="90"/>
        <v>0</v>
      </c>
      <c r="AS1453" s="10">
        <f t="shared" si="91"/>
        <v>0</v>
      </c>
    </row>
    <row r="1454" spans="1:45" x14ac:dyDescent="0.25">
      <c r="A1454">
        <v>1</v>
      </c>
      <c r="B1454" s="7">
        <v>43952</v>
      </c>
      <c r="C1454" s="7">
        <v>44348</v>
      </c>
      <c r="D1454">
        <v>200255</v>
      </c>
      <c r="E1454" s="7">
        <v>44197</v>
      </c>
      <c r="F1454" s="13">
        <v>0</v>
      </c>
      <c r="G1454" s="1">
        <v>0</v>
      </c>
      <c r="H1454">
        <v>0</v>
      </c>
      <c r="I1454" s="1">
        <v>0</v>
      </c>
      <c r="J1454" s="1">
        <v>0</v>
      </c>
      <c r="K1454" s="1">
        <v>0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  <c r="T1454" s="1">
        <v>0</v>
      </c>
      <c r="U1454" s="1">
        <v>0</v>
      </c>
      <c r="V1454" t="s">
        <v>385</v>
      </c>
      <c r="W1454" s="11" t="s">
        <v>383</v>
      </c>
      <c r="X1454">
        <v>16</v>
      </c>
      <c r="Y1454" t="s">
        <v>109</v>
      </c>
      <c r="Z1454" t="s">
        <v>384</v>
      </c>
      <c r="AA1454" s="1">
        <v>0</v>
      </c>
      <c r="AB1454" s="1">
        <v>0</v>
      </c>
      <c r="AC1454" t="s">
        <v>225</v>
      </c>
      <c r="AD1454" s="1">
        <v>0</v>
      </c>
      <c r="AE1454" s="1">
        <v>0</v>
      </c>
      <c r="AF1454" s="1">
        <v>0</v>
      </c>
      <c r="AG1454" s="1">
        <v>0</v>
      </c>
      <c r="AH1454">
        <v>0</v>
      </c>
      <c r="AI1454" s="1">
        <v>0</v>
      </c>
      <c r="AJ1454" s="1">
        <v>0</v>
      </c>
      <c r="AK1454" s="1">
        <v>0</v>
      </c>
      <c r="AL1454" s="1">
        <v>0</v>
      </c>
      <c r="AM1454" s="1">
        <v>0</v>
      </c>
      <c r="AN1454" s="1">
        <v>0</v>
      </c>
      <c r="AO1454" s="1">
        <v>0</v>
      </c>
      <c r="AP1454" s="8">
        <f t="shared" si="88"/>
        <v>0</v>
      </c>
      <c r="AQ1454" s="9">
        <f t="shared" si="89"/>
        <v>0</v>
      </c>
      <c r="AR1454" s="3">
        <f t="shared" si="90"/>
        <v>0</v>
      </c>
      <c r="AS1454" s="10">
        <f t="shared" si="91"/>
        <v>0</v>
      </c>
    </row>
    <row r="1455" spans="1:45" x14ac:dyDescent="0.25">
      <c r="A1455">
        <v>1</v>
      </c>
      <c r="B1455" s="7">
        <v>43952</v>
      </c>
      <c r="C1455" s="7">
        <v>44348</v>
      </c>
      <c r="D1455">
        <v>200255</v>
      </c>
      <c r="E1455" s="7">
        <v>44228</v>
      </c>
      <c r="F1455" s="13">
        <v>0</v>
      </c>
      <c r="G1455" s="1">
        <v>0</v>
      </c>
      <c r="H1455">
        <v>0</v>
      </c>
      <c r="I1455" s="1">
        <v>0</v>
      </c>
      <c r="J1455" s="1">
        <v>0</v>
      </c>
      <c r="K1455" s="1">
        <v>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1">
        <v>0</v>
      </c>
      <c r="U1455" s="1">
        <v>0</v>
      </c>
      <c r="V1455" t="s">
        <v>385</v>
      </c>
      <c r="W1455" s="11" t="s">
        <v>383</v>
      </c>
      <c r="X1455">
        <v>16</v>
      </c>
      <c r="Y1455" t="s">
        <v>109</v>
      </c>
      <c r="Z1455" t="s">
        <v>384</v>
      </c>
      <c r="AA1455" s="1">
        <v>0</v>
      </c>
      <c r="AB1455" s="1">
        <v>0</v>
      </c>
      <c r="AC1455" t="s">
        <v>225</v>
      </c>
      <c r="AD1455" s="1">
        <v>0</v>
      </c>
      <c r="AE1455" s="1">
        <v>0</v>
      </c>
      <c r="AF1455" s="1">
        <v>0</v>
      </c>
      <c r="AG1455" s="1">
        <v>0</v>
      </c>
      <c r="AH1455">
        <v>0</v>
      </c>
      <c r="AI1455" s="1">
        <v>0</v>
      </c>
      <c r="AJ1455" s="1">
        <v>0</v>
      </c>
      <c r="AK1455" s="1">
        <v>0</v>
      </c>
      <c r="AL1455" s="1">
        <v>0</v>
      </c>
      <c r="AM1455" s="1">
        <v>0</v>
      </c>
      <c r="AN1455" s="1">
        <v>0</v>
      </c>
      <c r="AO1455" s="1">
        <v>0</v>
      </c>
      <c r="AP1455" s="8">
        <f t="shared" si="88"/>
        <v>0</v>
      </c>
      <c r="AQ1455" s="9">
        <f t="shared" si="89"/>
        <v>0</v>
      </c>
      <c r="AR1455" s="3">
        <f t="shared" si="90"/>
        <v>0</v>
      </c>
      <c r="AS1455" s="10">
        <f t="shared" si="91"/>
        <v>0</v>
      </c>
    </row>
    <row r="1456" spans="1:45" x14ac:dyDescent="0.25">
      <c r="A1456">
        <v>1</v>
      </c>
      <c r="B1456" s="7">
        <v>43952</v>
      </c>
      <c r="C1456" s="7">
        <v>44348</v>
      </c>
      <c r="D1456">
        <v>200255</v>
      </c>
      <c r="E1456" s="7">
        <v>44256</v>
      </c>
      <c r="F1456" s="13">
        <v>0</v>
      </c>
      <c r="G1456" s="1">
        <v>0</v>
      </c>
      <c r="H1456">
        <v>0</v>
      </c>
      <c r="I1456" s="1">
        <v>0</v>
      </c>
      <c r="J1456" s="1">
        <v>0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0</v>
      </c>
      <c r="S1456" s="1">
        <v>0</v>
      </c>
      <c r="T1456" s="1">
        <v>0</v>
      </c>
      <c r="U1456" s="1">
        <v>0</v>
      </c>
      <c r="V1456" t="s">
        <v>385</v>
      </c>
      <c r="W1456" s="11" t="s">
        <v>383</v>
      </c>
      <c r="X1456">
        <v>16</v>
      </c>
      <c r="Y1456" t="s">
        <v>109</v>
      </c>
      <c r="Z1456" t="s">
        <v>384</v>
      </c>
      <c r="AA1456" s="1">
        <v>0</v>
      </c>
      <c r="AB1456" s="1">
        <v>0</v>
      </c>
      <c r="AC1456" t="s">
        <v>225</v>
      </c>
      <c r="AD1456" s="1">
        <v>0</v>
      </c>
      <c r="AE1456" s="1">
        <v>0</v>
      </c>
      <c r="AF1456" s="1">
        <v>0</v>
      </c>
      <c r="AG1456" s="1">
        <v>0</v>
      </c>
      <c r="AH1456">
        <v>0</v>
      </c>
      <c r="AI1456" s="1">
        <v>0</v>
      </c>
      <c r="AJ1456" s="1">
        <v>0</v>
      </c>
      <c r="AK1456" s="1">
        <v>0</v>
      </c>
      <c r="AL1456" s="1">
        <v>0</v>
      </c>
      <c r="AM1456" s="1">
        <v>0</v>
      </c>
      <c r="AN1456" s="1">
        <v>0</v>
      </c>
      <c r="AO1456" s="1">
        <v>0</v>
      </c>
      <c r="AP1456" s="8">
        <f t="shared" si="88"/>
        <v>0</v>
      </c>
      <c r="AQ1456" s="9">
        <f t="shared" si="89"/>
        <v>0</v>
      </c>
      <c r="AR1456" s="3">
        <f t="shared" si="90"/>
        <v>0</v>
      </c>
      <c r="AS1456" s="10">
        <f t="shared" si="91"/>
        <v>0</v>
      </c>
    </row>
    <row r="1457" spans="1:45" x14ac:dyDescent="0.25">
      <c r="A1457">
        <v>1</v>
      </c>
      <c r="B1457" s="7">
        <v>43952</v>
      </c>
      <c r="C1457" s="7">
        <v>44348</v>
      </c>
      <c r="D1457">
        <v>200255</v>
      </c>
      <c r="E1457" s="7">
        <v>44287</v>
      </c>
      <c r="F1457" s="13">
        <v>0</v>
      </c>
      <c r="G1457" s="1">
        <v>0</v>
      </c>
      <c r="H1457">
        <v>0</v>
      </c>
      <c r="I1457" s="1">
        <v>0</v>
      </c>
      <c r="J1457" s="1">
        <v>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v>0</v>
      </c>
      <c r="T1457" s="1">
        <v>0</v>
      </c>
      <c r="U1457" s="1">
        <v>0</v>
      </c>
      <c r="V1457" t="s">
        <v>385</v>
      </c>
      <c r="W1457" s="11" t="s">
        <v>383</v>
      </c>
      <c r="X1457">
        <v>16</v>
      </c>
      <c r="Y1457" t="s">
        <v>109</v>
      </c>
      <c r="Z1457" t="s">
        <v>384</v>
      </c>
      <c r="AA1457" s="1">
        <v>0</v>
      </c>
      <c r="AB1457" s="1">
        <v>0</v>
      </c>
      <c r="AC1457" t="s">
        <v>225</v>
      </c>
      <c r="AD1457" s="1">
        <v>0</v>
      </c>
      <c r="AE1457" s="1">
        <v>0</v>
      </c>
      <c r="AF1457" s="1">
        <v>0</v>
      </c>
      <c r="AG1457" s="1">
        <v>0</v>
      </c>
      <c r="AH1457">
        <v>0</v>
      </c>
      <c r="AI1457" s="1">
        <v>0</v>
      </c>
      <c r="AJ1457" s="1">
        <v>0</v>
      </c>
      <c r="AK1457" s="1">
        <v>0</v>
      </c>
      <c r="AL1457" s="1">
        <v>0</v>
      </c>
      <c r="AM1457" s="1">
        <v>0</v>
      </c>
      <c r="AN1457" s="1">
        <v>0</v>
      </c>
      <c r="AO1457" s="1">
        <v>0</v>
      </c>
      <c r="AP1457" s="8">
        <f t="shared" si="88"/>
        <v>0</v>
      </c>
      <c r="AQ1457" s="9">
        <f t="shared" si="89"/>
        <v>0</v>
      </c>
      <c r="AR1457" s="3">
        <f t="shared" si="90"/>
        <v>0</v>
      </c>
      <c r="AS1457" s="10">
        <f t="shared" si="91"/>
        <v>0</v>
      </c>
    </row>
    <row r="1458" spans="1:45" x14ac:dyDescent="0.25">
      <c r="A1458">
        <v>1</v>
      </c>
      <c r="B1458" s="7">
        <v>43952</v>
      </c>
      <c r="C1458" s="7">
        <v>44348</v>
      </c>
      <c r="D1458">
        <v>200255</v>
      </c>
      <c r="E1458" s="7">
        <v>44317</v>
      </c>
      <c r="F1458" s="13">
        <v>0</v>
      </c>
      <c r="G1458" s="1">
        <v>0</v>
      </c>
      <c r="H1458">
        <v>0</v>
      </c>
      <c r="I1458" s="1"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  <c r="T1458" s="1">
        <v>0</v>
      </c>
      <c r="U1458" s="1">
        <v>0</v>
      </c>
      <c r="V1458" t="s">
        <v>385</v>
      </c>
      <c r="W1458" s="11" t="s">
        <v>383</v>
      </c>
      <c r="X1458">
        <v>16</v>
      </c>
      <c r="Y1458" t="s">
        <v>109</v>
      </c>
      <c r="Z1458" t="s">
        <v>384</v>
      </c>
      <c r="AA1458" s="1">
        <v>0</v>
      </c>
      <c r="AB1458" s="1">
        <v>0</v>
      </c>
      <c r="AC1458" t="s">
        <v>225</v>
      </c>
      <c r="AD1458" s="1">
        <v>0</v>
      </c>
      <c r="AE1458" s="1">
        <v>0</v>
      </c>
      <c r="AF1458" s="1">
        <v>0</v>
      </c>
      <c r="AG1458" s="1">
        <v>0</v>
      </c>
      <c r="AH1458">
        <v>0</v>
      </c>
      <c r="AI1458" s="1">
        <v>0</v>
      </c>
      <c r="AJ1458" s="1">
        <v>0</v>
      </c>
      <c r="AK1458" s="1">
        <v>0</v>
      </c>
      <c r="AL1458" s="1">
        <v>0</v>
      </c>
      <c r="AM1458" s="1">
        <v>0</v>
      </c>
      <c r="AN1458" s="1">
        <v>0</v>
      </c>
      <c r="AO1458" s="1">
        <v>0</v>
      </c>
      <c r="AP1458" s="8">
        <f t="shared" si="88"/>
        <v>0</v>
      </c>
      <c r="AQ1458" s="9">
        <f t="shared" si="89"/>
        <v>0</v>
      </c>
      <c r="AR1458" s="3">
        <f t="shared" si="90"/>
        <v>0</v>
      </c>
      <c r="AS1458" s="10">
        <f t="shared" si="91"/>
        <v>0</v>
      </c>
    </row>
    <row r="1459" spans="1:45" x14ac:dyDescent="0.25">
      <c r="A1459">
        <v>1</v>
      </c>
      <c r="B1459" s="7">
        <v>43952</v>
      </c>
      <c r="C1459" s="7">
        <v>44348</v>
      </c>
      <c r="D1459">
        <v>200255</v>
      </c>
      <c r="E1459" s="7">
        <v>44348</v>
      </c>
      <c r="F1459" s="13">
        <v>0</v>
      </c>
      <c r="G1459" s="1">
        <v>0</v>
      </c>
      <c r="H1459">
        <v>0</v>
      </c>
      <c r="I1459" s="1">
        <v>0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  <c r="T1459" s="1">
        <v>0</v>
      </c>
      <c r="U1459" s="1">
        <v>0</v>
      </c>
      <c r="V1459" t="s">
        <v>385</v>
      </c>
      <c r="W1459" s="11" t="s">
        <v>383</v>
      </c>
      <c r="X1459">
        <v>16</v>
      </c>
      <c r="Y1459" t="s">
        <v>109</v>
      </c>
      <c r="Z1459" t="s">
        <v>384</v>
      </c>
      <c r="AA1459" s="1">
        <v>0</v>
      </c>
      <c r="AB1459" s="1">
        <v>0</v>
      </c>
      <c r="AC1459" t="s">
        <v>225</v>
      </c>
      <c r="AD1459" s="1">
        <v>0</v>
      </c>
      <c r="AE1459" s="1">
        <v>0</v>
      </c>
      <c r="AF1459" s="1">
        <v>0</v>
      </c>
      <c r="AG1459" s="1">
        <v>0</v>
      </c>
      <c r="AH1459">
        <v>0</v>
      </c>
      <c r="AI1459" s="1">
        <v>0</v>
      </c>
      <c r="AJ1459" s="1">
        <v>0</v>
      </c>
      <c r="AK1459" s="1">
        <v>0</v>
      </c>
      <c r="AL1459" s="1">
        <v>0</v>
      </c>
      <c r="AM1459" s="1">
        <v>0</v>
      </c>
      <c r="AN1459" s="1">
        <v>0</v>
      </c>
      <c r="AO1459" s="1">
        <v>0</v>
      </c>
      <c r="AP1459" s="8">
        <f t="shared" si="88"/>
        <v>0</v>
      </c>
      <c r="AQ1459" s="9">
        <f t="shared" si="89"/>
        <v>0</v>
      </c>
      <c r="AR1459" s="3">
        <f t="shared" si="90"/>
        <v>0</v>
      </c>
      <c r="AS1459" s="10">
        <f t="shared" si="91"/>
        <v>0</v>
      </c>
    </row>
    <row r="1460" spans="1:45" x14ac:dyDescent="0.25">
      <c r="A1460">
        <v>1</v>
      </c>
      <c r="B1460" s="7">
        <v>43952</v>
      </c>
      <c r="C1460" s="7">
        <v>44348</v>
      </c>
      <c r="D1460">
        <v>200301</v>
      </c>
      <c r="E1460" s="7">
        <v>44197</v>
      </c>
      <c r="F1460" s="13">
        <v>0</v>
      </c>
      <c r="G1460" s="1">
        <v>0</v>
      </c>
      <c r="H1460">
        <v>0</v>
      </c>
      <c r="I1460" s="1">
        <v>0</v>
      </c>
      <c r="J1460" s="1">
        <v>0</v>
      </c>
      <c r="K1460" s="1">
        <v>0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  <c r="T1460" s="1">
        <v>0</v>
      </c>
      <c r="U1460" s="1">
        <v>0</v>
      </c>
      <c r="V1460" t="s">
        <v>386</v>
      </c>
      <c r="W1460" s="11" t="s">
        <v>383</v>
      </c>
      <c r="X1460">
        <v>16</v>
      </c>
      <c r="Y1460" t="s">
        <v>109</v>
      </c>
      <c r="Z1460" t="s">
        <v>384</v>
      </c>
      <c r="AA1460" s="1">
        <v>0</v>
      </c>
      <c r="AB1460" s="1">
        <v>0</v>
      </c>
      <c r="AC1460" t="s">
        <v>225</v>
      </c>
      <c r="AD1460" s="1">
        <v>0</v>
      </c>
      <c r="AE1460" s="1">
        <v>0</v>
      </c>
      <c r="AF1460" s="1">
        <v>0</v>
      </c>
      <c r="AG1460" s="1">
        <v>0</v>
      </c>
      <c r="AH1460">
        <v>0</v>
      </c>
      <c r="AI1460" s="1">
        <v>0</v>
      </c>
      <c r="AJ1460" s="1">
        <v>0</v>
      </c>
      <c r="AK1460" s="1">
        <v>0</v>
      </c>
      <c r="AL1460" s="1">
        <v>0</v>
      </c>
      <c r="AM1460" s="1">
        <v>0</v>
      </c>
      <c r="AN1460" s="1">
        <v>0</v>
      </c>
      <c r="AO1460" s="1">
        <v>0</v>
      </c>
      <c r="AP1460" s="8">
        <f t="shared" si="88"/>
        <v>0</v>
      </c>
      <c r="AQ1460" s="9">
        <f t="shared" si="89"/>
        <v>0</v>
      </c>
      <c r="AR1460" s="3">
        <f t="shared" si="90"/>
        <v>0</v>
      </c>
      <c r="AS1460" s="10">
        <f t="shared" si="91"/>
        <v>0</v>
      </c>
    </row>
    <row r="1461" spans="1:45" x14ac:dyDescent="0.25">
      <c r="A1461">
        <v>1</v>
      </c>
      <c r="B1461" s="7">
        <v>43952</v>
      </c>
      <c r="C1461" s="7">
        <v>44348</v>
      </c>
      <c r="D1461">
        <v>200301</v>
      </c>
      <c r="E1461" s="7">
        <v>44228</v>
      </c>
      <c r="F1461" s="13">
        <v>0</v>
      </c>
      <c r="G1461" s="1">
        <v>0</v>
      </c>
      <c r="H1461">
        <v>0</v>
      </c>
      <c r="I1461" s="1">
        <v>0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  <c r="T1461" s="1">
        <v>0</v>
      </c>
      <c r="U1461" s="1">
        <v>0</v>
      </c>
      <c r="V1461" t="s">
        <v>386</v>
      </c>
      <c r="W1461" s="11" t="s">
        <v>383</v>
      </c>
      <c r="X1461">
        <v>16</v>
      </c>
      <c r="Y1461" t="s">
        <v>109</v>
      </c>
      <c r="Z1461" t="s">
        <v>384</v>
      </c>
      <c r="AA1461" s="1">
        <v>0</v>
      </c>
      <c r="AB1461" s="1">
        <v>0</v>
      </c>
      <c r="AC1461" t="s">
        <v>225</v>
      </c>
      <c r="AD1461" s="1">
        <v>0</v>
      </c>
      <c r="AE1461" s="1">
        <v>0</v>
      </c>
      <c r="AF1461" s="1">
        <v>0</v>
      </c>
      <c r="AG1461" s="1">
        <v>0</v>
      </c>
      <c r="AH1461">
        <v>0</v>
      </c>
      <c r="AI1461" s="1">
        <v>0</v>
      </c>
      <c r="AJ1461" s="1">
        <v>0</v>
      </c>
      <c r="AK1461" s="1">
        <v>0</v>
      </c>
      <c r="AL1461" s="1">
        <v>0</v>
      </c>
      <c r="AM1461" s="1">
        <v>0</v>
      </c>
      <c r="AN1461" s="1">
        <v>0</v>
      </c>
      <c r="AO1461" s="1">
        <v>0</v>
      </c>
      <c r="AP1461" s="8">
        <f t="shared" si="88"/>
        <v>0</v>
      </c>
      <c r="AQ1461" s="9">
        <f t="shared" si="89"/>
        <v>0</v>
      </c>
      <c r="AR1461" s="3">
        <f t="shared" si="90"/>
        <v>0</v>
      </c>
      <c r="AS1461" s="10">
        <f t="shared" si="91"/>
        <v>0</v>
      </c>
    </row>
    <row r="1462" spans="1:45" x14ac:dyDescent="0.25">
      <c r="A1462">
        <v>1</v>
      </c>
      <c r="B1462" s="7">
        <v>43952</v>
      </c>
      <c r="C1462" s="7">
        <v>44348</v>
      </c>
      <c r="D1462">
        <v>200301</v>
      </c>
      <c r="E1462" s="7">
        <v>44256</v>
      </c>
      <c r="F1462" s="13">
        <v>0</v>
      </c>
      <c r="G1462" s="1">
        <v>0</v>
      </c>
      <c r="H1462">
        <v>0</v>
      </c>
      <c r="I1462" s="1"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  <c r="T1462" s="1">
        <v>0</v>
      </c>
      <c r="U1462" s="1">
        <v>0</v>
      </c>
      <c r="V1462" t="s">
        <v>386</v>
      </c>
      <c r="W1462" s="11" t="s">
        <v>383</v>
      </c>
      <c r="X1462">
        <v>16</v>
      </c>
      <c r="Y1462" t="s">
        <v>109</v>
      </c>
      <c r="Z1462" t="s">
        <v>384</v>
      </c>
      <c r="AA1462" s="1">
        <v>0</v>
      </c>
      <c r="AB1462" s="1">
        <v>0</v>
      </c>
      <c r="AC1462" t="s">
        <v>225</v>
      </c>
      <c r="AD1462" s="1">
        <v>0</v>
      </c>
      <c r="AE1462" s="1">
        <v>0</v>
      </c>
      <c r="AF1462" s="1">
        <v>0</v>
      </c>
      <c r="AG1462" s="1">
        <v>0</v>
      </c>
      <c r="AH1462">
        <v>0</v>
      </c>
      <c r="AI1462" s="1">
        <v>0</v>
      </c>
      <c r="AJ1462" s="1">
        <v>0</v>
      </c>
      <c r="AK1462" s="1">
        <v>0</v>
      </c>
      <c r="AL1462" s="1">
        <v>0</v>
      </c>
      <c r="AM1462" s="1">
        <v>0</v>
      </c>
      <c r="AN1462" s="1">
        <v>0</v>
      </c>
      <c r="AO1462" s="1">
        <v>0</v>
      </c>
      <c r="AP1462" s="8">
        <f t="shared" si="88"/>
        <v>0</v>
      </c>
      <c r="AQ1462" s="9">
        <f t="shared" si="89"/>
        <v>0</v>
      </c>
      <c r="AR1462" s="3">
        <f t="shared" si="90"/>
        <v>0</v>
      </c>
      <c r="AS1462" s="10">
        <f t="shared" si="91"/>
        <v>0</v>
      </c>
    </row>
    <row r="1463" spans="1:45" x14ac:dyDescent="0.25">
      <c r="A1463">
        <v>1</v>
      </c>
      <c r="B1463" s="7">
        <v>43952</v>
      </c>
      <c r="C1463" s="7">
        <v>44348</v>
      </c>
      <c r="D1463">
        <v>200301</v>
      </c>
      <c r="E1463" s="7">
        <v>44287</v>
      </c>
      <c r="F1463" s="13">
        <v>0</v>
      </c>
      <c r="G1463" s="1">
        <v>0</v>
      </c>
      <c r="H1463">
        <v>0</v>
      </c>
      <c r="I1463" s="1">
        <v>0</v>
      </c>
      <c r="J1463" s="1">
        <v>0</v>
      </c>
      <c r="K1463" s="1">
        <v>0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1">
        <v>0</v>
      </c>
      <c r="R1463" s="1">
        <v>0</v>
      </c>
      <c r="S1463" s="1">
        <v>0</v>
      </c>
      <c r="T1463" s="1">
        <v>0</v>
      </c>
      <c r="U1463" s="1">
        <v>0</v>
      </c>
      <c r="V1463" t="s">
        <v>386</v>
      </c>
      <c r="W1463" s="11" t="s">
        <v>383</v>
      </c>
      <c r="X1463">
        <v>16</v>
      </c>
      <c r="Y1463" t="s">
        <v>109</v>
      </c>
      <c r="Z1463" t="s">
        <v>384</v>
      </c>
      <c r="AA1463" s="1">
        <v>0</v>
      </c>
      <c r="AB1463" s="1">
        <v>0</v>
      </c>
      <c r="AC1463" t="s">
        <v>225</v>
      </c>
      <c r="AD1463" s="1">
        <v>0</v>
      </c>
      <c r="AE1463" s="1">
        <v>0</v>
      </c>
      <c r="AF1463" s="1">
        <v>0</v>
      </c>
      <c r="AG1463" s="1">
        <v>0</v>
      </c>
      <c r="AH1463">
        <v>0</v>
      </c>
      <c r="AI1463" s="1">
        <v>0</v>
      </c>
      <c r="AJ1463" s="1">
        <v>0</v>
      </c>
      <c r="AK1463" s="1">
        <v>0</v>
      </c>
      <c r="AL1463" s="1">
        <v>0</v>
      </c>
      <c r="AM1463" s="1">
        <v>0</v>
      </c>
      <c r="AN1463" s="1">
        <v>0</v>
      </c>
      <c r="AO1463" s="1">
        <v>0</v>
      </c>
      <c r="AP1463" s="8">
        <f t="shared" si="88"/>
        <v>0</v>
      </c>
      <c r="AQ1463" s="9">
        <f t="shared" si="89"/>
        <v>0</v>
      </c>
      <c r="AR1463" s="3">
        <f t="shared" si="90"/>
        <v>0</v>
      </c>
      <c r="AS1463" s="10">
        <f t="shared" si="91"/>
        <v>0</v>
      </c>
    </row>
    <row r="1464" spans="1:45" x14ac:dyDescent="0.25">
      <c r="A1464">
        <v>1</v>
      </c>
      <c r="B1464" s="7">
        <v>43952</v>
      </c>
      <c r="C1464" s="7">
        <v>44348</v>
      </c>
      <c r="D1464">
        <v>200301</v>
      </c>
      <c r="E1464" s="7">
        <v>44317</v>
      </c>
      <c r="F1464" s="13">
        <v>0</v>
      </c>
      <c r="G1464" s="1">
        <v>0</v>
      </c>
      <c r="H1464">
        <v>0</v>
      </c>
      <c r="I1464" s="1">
        <v>0</v>
      </c>
      <c r="J1464" s="1">
        <v>0</v>
      </c>
      <c r="K1464" s="1">
        <v>0</v>
      </c>
      <c r="L1464" s="1">
        <v>0</v>
      </c>
      <c r="M1464" s="1">
        <v>0</v>
      </c>
      <c r="N1464" s="1">
        <v>0</v>
      </c>
      <c r="O1464" s="1">
        <v>0</v>
      </c>
      <c r="P1464" s="1">
        <v>0</v>
      </c>
      <c r="Q1464" s="1">
        <v>0</v>
      </c>
      <c r="R1464" s="1">
        <v>0</v>
      </c>
      <c r="S1464" s="1">
        <v>0</v>
      </c>
      <c r="T1464" s="1">
        <v>0</v>
      </c>
      <c r="U1464" s="1">
        <v>0</v>
      </c>
      <c r="V1464" t="s">
        <v>386</v>
      </c>
      <c r="W1464" s="11" t="s">
        <v>383</v>
      </c>
      <c r="X1464">
        <v>16</v>
      </c>
      <c r="Y1464" t="s">
        <v>109</v>
      </c>
      <c r="Z1464" t="s">
        <v>384</v>
      </c>
      <c r="AA1464" s="1">
        <v>0</v>
      </c>
      <c r="AB1464" s="1">
        <v>0</v>
      </c>
      <c r="AC1464" t="s">
        <v>225</v>
      </c>
      <c r="AD1464" s="1">
        <v>0</v>
      </c>
      <c r="AE1464" s="1">
        <v>0</v>
      </c>
      <c r="AF1464" s="1">
        <v>0</v>
      </c>
      <c r="AG1464" s="1">
        <v>0</v>
      </c>
      <c r="AH1464">
        <v>0</v>
      </c>
      <c r="AI1464" s="1">
        <v>0</v>
      </c>
      <c r="AJ1464" s="1">
        <v>0</v>
      </c>
      <c r="AK1464" s="1">
        <v>0</v>
      </c>
      <c r="AL1464" s="1">
        <v>0</v>
      </c>
      <c r="AM1464" s="1">
        <v>0</v>
      </c>
      <c r="AN1464" s="1">
        <v>0</v>
      </c>
      <c r="AO1464" s="1">
        <v>0</v>
      </c>
      <c r="AP1464" s="8">
        <f t="shared" si="88"/>
        <v>0</v>
      </c>
      <c r="AQ1464" s="9">
        <f t="shared" si="89"/>
        <v>0</v>
      </c>
      <c r="AR1464" s="3">
        <f t="shared" si="90"/>
        <v>0</v>
      </c>
      <c r="AS1464" s="10">
        <f t="shared" si="91"/>
        <v>0</v>
      </c>
    </row>
    <row r="1465" spans="1:45" x14ac:dyDescent="0.25">
      <c r="A1465">
        <v>1</v>
      </c>
      <c r="B1465" s="7">
        <v>43952</v>
      </c>
      <c r="C1465" s="7">
        <v>44348</v>
      </c>
      <c r="D1465">
        <v>200301</v>
      </c>
      <c r="E1465" s="7">
        <v>44348</v>
      </c>
      <c r="F1465" s="13">
        <v>0</v>
      </c>
      <c r="G1465" s="1">
        <v>0</v>
      </c>
      <c r="H1465">
        <v>0</v>
      </c>
      <c r="I1465" s="1">
        <v>0</v>
      </c>
      <c r="J1465" s="1">
        <v>0</v>
      </c>
      <c r="K1465" s="1">
        <v>0</v>
      </c>
      <c r="L1465" s="1">
        <v>0</v>
      </c>
      <c r="M1465" s="1">
        <v>0</v>
      </c>
      <c r="N1465" s="1">
        <v>0</v>
      </c>
      <c r="O1465" s="1">
        <v>0</v>
      </c>
      <c r="P1465" s="1">
        <v>0</v>
      </c>
      <c r="Q1465" s="1">
        <v>0</v>
      </c>
      <c r="R1465" s="1">
        <v>0</v>
      </c>
      <c r="S1465" s="1">
        <v>0</v>
      </c>
      <c r="T1465" s="1">
        <v>0</v>
      </c>
      <c r="U1465" s="1">
        <v>0</v>
      </c>
      <c r="V1465" t="s">
        <v>386</v>
      </c>
      <c r="W1465" s="11" t="s">
        <v>383</v>
      </c>
      <c r="X1465">
        <v>16</v>
      </c>
      <c r="Y1465" t="s">
        <v>109</v>
      </c>
      <c r="Z1465" t="s">
        <v>384</v>
      </c>
      <c r="AA1465" s="1">
        <v>0</v>
      </c>
      <c r="AB1465" s="1">
        <v>0</v>
      </c>
      <c r="AC1465" t="s">
        <v>225</v>
      </c>
      <c r="AD1465" s="1">
        <v>0</v>
      </c>
      <c r="AE1465" s="1">
        <v>0</v>
      </c>
      <c r="AF1465" s="1">
        <v>0</v>
      </c>
      <c r="AG1465" s="1">
        <v>0</v>
      </c>
      <c r="AH1465">
        <v>0</v>
      </c>
      <c r="AI1465" s="1">
        <v>0</v>
      </c>
      <c r="AJ1465" s="1">
        <v>0</v>
      </c>
      <c r="AK1465" s="1">
        <v>0</v>
      </c>
      <c r="AL1465" s="1">
        <v>0</v>
      </c>
      <c r="AM1465" s="1">
        <v>0</v>
      </c>
      <c r="AN1465" s="1">
        <v>0</v>
      </c>
      <c r="AO1465" s="1">
        <v>0</v>
      </c>
      <c r="AP1465" s="8">
        <f t="shared" si="88"/>
        <v>0</v>
      </c>
      <c r="AQ1465" s="9">
        <f t="shared" si="89"/>
        <v>0</v>
      </c>
      <c r="AR1465" s="3">
        <f t="shared" si="90"/>
        <v>0</v>
      </c>
      <c r="AS1465" s="10">
        <f t="shared" si="91"/>
        <v>0</v>
      </c>
    </row>
    <row r="1466" spans="1:45" x14ac:dyDescent="0.25">
      <c r="A1466">
        <v>1</v>
      </c>
      <c r="B1466" s="7">
        <v>43952</v>
      </c>
      <c r="C1466" s="7">
        <v>44348</v>
      </c>
      <c r="D1466">
        <v>200347</v>
      </c>
      <c r="E1466" s="7">
        <v>44197</v>
      </c>
      <c r="F1466" s="13">
        <v>0</v>
      </c>
      <c r="G1466" s="1">
        <v>0</v>
      </c>
      <c r="H1466">
        <v>0</v>
      </c>
      <c r="I1466" s="1">
        <v>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0</v>
      </c>
      <c r="S1466" s="1">
        <v>0</v>
      </c>
      <c r="T1466" s="1">
        <v>0</v>
      </c>
      <c r="U1466" s="1">
        <v>0</v>
      </c>
      <c r="V1466" t="s">
        <v>387</v>
      </c>
      <c r="W1466" s="11" t="s">
        <v>383</v>
      </c>
      <c r="X1466">
        <v>16</v>
      </c>
      <c r="Y1466" t="s">
        <v>109</v>
      </c>
      <c r="Z1466" t="s">
        <v>384</v>
      </c>
      <c r="AA1466" s="1">
        <v>0</v>
      </c>
      <c r="AB1466" s="1">
        <v>0</v>
      </c>
      <c r="AC1466" t="s">
        <v>225</v>
      </c>
      <c r="AD1466" s="1">
        <v>0</v>
      </c>
      <c r="AE1466" s="1">
        <v>0</v>
      </c>
      <c r="AF1466" s="1">
        <v>0</v>
      </c>
      <c r="AG1466" s="1">
        <v>0</v>
      </c>
      <c r="AH1466">
        <v>0</v>
      </c>
      <c r="AI1466" s="1">
        <v>0</v>
      </c>
      <c r="AJ1466" s="1">
        <v>0</v>
      </c>
      <c r="AK1466" s="1">
        <v>0</v>
      </c>
      <c r="AL1466" s="1">
        <v>0</v>
      </c>
      <c r="AM1466" s="1">
        <v>0</v>
      </c>
      <c r="AN1466" s="1">
        <v>0</v>
      </c>
      <c r="AO1466" s="1">
        <v>0</v>
      </c>
      <c r="AP1466" s="8">
        <f t="shared" si="88"/>
        <v>0</v>
      </c>
      <c r="AQ1466" s="9">
        <f t="shared" si="89"/>
        <v>0</v>
      </c>
      <c r="AR1466" s="3">
        <f t="shared" si="90"/>
        <v>0</v>
      </c>
      <c r="AS1466" s="10">
        <f t="shared" si="91"/>
        <v>0</v>
      </c>
    </row>
    <row r="1467" spans="1:45" x14ac:dyDescent="0.25">
      <c r="A1467">
        <v>1</v>
      </c>
      <c r="B1467" s="7">
        <v>43952</v>
      </c>
      <c r="C1467" s="7">
        <v>44348</v>
      </c>
      <c r="D1467">
        <v>200347</v>
      </c>
      <c r="E1467" s="7">
        <v>44228</v>
      </c>
      <c r="F1467" s="13">
        <v>0</v>
      </c>
      <c r="G1467" s="1">
        <v>0</v>
      </c>
      <c r="H1467">
        <v>0</v>
      </c>
      <c r="I1467" s="1">
        <v>0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  <c r="O1467" s="1">
        <v>0</v>
      </c>
      <c r="P1467" s="1">
        <v>0</v>
      </c>
      <c r="Q1467" s="1">
        <v>0</v>
      </c>
      <c r="R1467" s="1">
        <v>0</v>
      </c>
      <c r="S1467" s="1">
        <v>0</v>
      </c>
      <c r="T1467" s="1">
        <v>0</v>
      </c>
      <c r="U1467" s="1">
        <v>0</v>
      </c>
      <c r="V1467" t="s">
        <v>387</v>
      </c>
      <c r="W1467" s="11" t="s">
        <v>383</v>
      </c>
      <c r="X1467">
        <v>16</v>
      </c>
      <c r="Y1467" t="s">
        <v>109</v>
      </c>
      <c r="Z1467" t="s">
        <v>384</v>
      </c>
      <c r="AA1467" s="1">
        <v>0</v>
      </c>
      <c r="AB1467" s="1">
        <v>0</v>
      </c>
      <c r="AC1467" t="s">
        <v>225</v>
      </c>
      <c r="AD1467" s="1">
        <v>0</v>
      </c>
      <c r="AE1467" s="1">
        <v>0</v>
      </c>
      <c r="AF1467" s="1">
        <v>0</v>
      </c>
      <c r="AG1467" s="1">
        <v>0</v>
      </c>
      <c r="AH1467">
        <v>0</v>
      </c>
      <c r="AI1467" s="1">
        <v>0</v>
      </c>
      <c r="AJ1467" s="1">
        <v>0</v>
      </c>
      <c r="AK1467" s="1">
        <v>0</v>
      </c>
      <c r="AL1467" s="1">
        <v>0</v>
      </c>
      <c r="AM1467" s="1">
        <v>0</v>
      </c>
      <c r="AN1467" s="1">
        <v>0</v>
      </c>
      <c r="AO1467" s="1">
        <v>0</v>
      </c>
      <c r="AP1467" s="8">
        <f t="shared" si="88"/>
        <v>0</v>
      </c>
      <c r="AQ1467" s="9">
        <f t="shared" si="89"/>
        <v>0</v>
      </c>
      <c r="AR1467" s="3">
        <f t="shared" si="90"/>
        <v>0</v>
      </c>
      <c r="AS1467" s="10">
        <f t="shared" si="91"/>
        <v>0</v>
      </c>
    </row>
    <row r="1468" spans="1:45" x14ac:dyDescent="0.25">
      <c r="A1468">
        <v>1</v>
      </c>
      <c r="B1468" s="7">
        <v>43952</v>
      </c>
      <c r="C1468" s="7">
        <v>44348</v>
      </c>
      <c r="D1468">
        <v>200347</v>
      </c>
      <c r="E1468" s="7">
        <v>44256</v>
      </c>
      <c r="F1468" s="13">
        <v>0</v>
      </c>
      <c r="G1468" s="1">
        <v>0</v>
      </c>
      <c r="H1468">
        <v>0</v>
      </c>
      <c r="I1468" s="1">
        <v>0</v>
      </c>
      <c r="J1468" s="1">
        <v>0</v>
      </c>
      <c r="K1468" s="1">
        <v>0</v>
      </c>
      <c r="L1468" s="1">
        <v>0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0</v>
      </c>
      <c r="T1468" s="1">
        <v>0</v>
      </c>
      <c r="U1468" s="1">
        <v>0</v>
      </c>
      <c r="V1468" t="s">
        <v>387</v>
      </c>
      <c r="W1468" s="11" t="s">
        <v>383</v>
      </c>
      <c r="X1468">
        <v>16</v>
      </c>
      <c r="Y1468" t="s">
        <v>109</v>
      </c>
      <c r="Z1468" t="s">
        <v>384</v>
      </c>
      <c r="AA1468" s="1">
        <v>0</v>
      </c>
      <c r="AB1468" s="1">
        <v>0</v>
      </c>
      <c r="AC1468" t="s">
        <v>225</v>
      </c>
      <c r="AD1468" s="1">
        <v>0</v>
      </c>
      <c r="AE1468" s="1">
        <v>0</v>
      </c>
      <c r="AF1468" s="1">
        <v>0</v>
      </c>
      <c r="AG1468" s="1">
        <v>0</v>
      </c>
      <c r="AH1468">
        <v>0</v>
      </c>
      <c r="AI1468" s="1">
        <v>0</v>
      </c>
      <c r="AJ1468" s="1">
        <v>0</v>
      </c>
      <c r="AK1468" s="1">
        <v>0</v>
      </c>
      <c r="AL1468" s="1">
        <v>0</v>
      </c>
      <c r="AM1468" s="1">
        <v>0</v>
      </c>
      <c r="AN1468" s="1">
        <v>0</v>
      </c>
      <c r="AO1468" s="1">
        <v>0</v>
      </c>
      <c r="AP1468" s="8">
        <f t="shared" si="88"/>
        <v>0</v>
      </c>
      <c r="AQ1468" s="9">
        <f t="shared" si="89"/>
        <v>0</v>
      </c>
      <c r="AR1468" s="3">
        <f t="shared" si="90"/>
        <v>0</v>
      </c>
      <c r="AS1468" s="10">
        <f t="shared" si="91"/>
        <v>0</v>
      </c>
    </row>
    <row r="1469" spans="1:45" x14ac:dyDescent="0.25">
      <c r="A1469">
        <v>1</v>
      </c>
      <c r="B1469" s="7">
        <v>43952</v>
      </c>
      <c r="C1469" s="7">
        <v>44348</v>
      </c>
      <c r="D1469">
        <v>200347</v>
      </c>
      <c r="E1469" s="7">
        <v>44287</v>
      </c>
      <c r="F1469" s="13">
        <v>0</v>
      </c>
      <c r="G1469" s="1">
        <v>0</v>
      </c>
      <c r="H1469">
        <v>0</v>
      </c>
      <c r="I1469" s="1">
        <v>0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1">
        <v>0</v>
      </c>
      <c r="U1469" s="1">
        <v>0</v>
      </c>
      <c r="V1469" t="s">
        <v>387</v>
      </c>
      <c r="W1469" s="11" t="s">
        <v>383</v>
      </c>
      <c r="X1469">
        <v>16</v>
      </c>
      <c r="Y1469" t="s">
        <v>109</v>
      </c>
      <c r="Z1469" t="s">
        <v>384</v>
      </c>
      <c r="AA1469" s="1">
        <v>0</v>
      </c>
      <c r="AB1469" s="1">
        <v>0</v>
      </c>
      <c r="AC1469" t="s">
        <v>225</v>
      </c>
      <c r="AD1469" s="1">
        <v>0</v>
      </c>
      <c r="AE1469" s="1">
        <v>0</v>
      </c>
      <c r="AF1469" s="1">
        <v>0</v>
      </c>
      <c r="AG1469" s="1">
        <v>0</v>
      </c>
      <c r="AH1469">
        <v>0</v>
      </c>
      <c r="AI1469" s="1">
        <v>0</v>
      </c>
      <c r="AJ1469" s="1">
        <v>0</v>
      </c>
      <c r="AK1469" s="1">
        <v>0</v>
      </c>
      <c r="AL1469" s="1">
        <v>0</v>
      </c>
      <c r="AM1469" s="1">
        <v>0</v>
      </c>
      <c r="AN1469" s="1">
        <v>0</v>
      </c>
      <c r="AO1469" s="1">
        <v>0</v>
      </c>
      <c r="AP1469" s="8">
        <f t="shared" si="88"/>
        <v>0</v>
      </c>
      <c r="AQ1469" s="9">
        <f t="shared" si="89"/>
        <v>0</v>
      </c>
      <c r="AR1469" s="3">
        <f t="shared" si="90"/>
        <v>0</v>
      </c>
      <c r="AS1469" s="10">
        <f t="shared" si="91"/>
        <v>0</v>
      </c>
    </row>
    <row r="1470" spans="1:45" x14ac:dyDescent="0.25">
      <c r="A1470">
        <v>1</v>
      </c>
      <c r="B1470" s="7">
        <v>43952</v>
      </c>
      <c r="C1470" s="7">
        <v>44348</v>
      </c>
      <c r="D1470">
        <v>200347</v>
      </c>
      <c r="E1470" s="7">
        <v>44317</v>
      </c>
      <c r="F1470" s="13">
        <v>0</v>
      </c>
      <c r="G1470" s="1">
        <v>0</v>
      </c>
      <c r="H1470">
        <v>0</v>
      </c>
      <c r="I1470" s="1">
        <v>0</v>
      </c>
      <c r="J1470" s="1">
        <v>0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1">
        <v>0</v>
      </c>
      <c r="U1470" s="1">
        <v>0</v>
      </c>
      <c r="V1470" t="s">
        <v>387</v>
      </c>
      <c r="W1470" s="11" t="s">
        <v>383</v>
      </c>
      <c r="X1470">
        <v>16</v>
      </c>
      <c r="Y1470" t="s">
        <v>109</v>
      </c>
      <c r="Z1470" t="s">
        <v>384</v>
      </c>
      <c r="AA1470" s="1">
        <v>0</v>
      </c>
      <c r="AB1470" s="1">
        <v>0</v>
      </c>
      <c r="AC1470" t="s">
        <v>225</v>
      </c>
      <c r="AD1470" s="1">
        <v>0</v>
      </c>
      <c r="AE1470" s="1">
        <v>0</v>
      </c>
      <c r="AF1470" s="1">
        <v>0</v>
      </c>
      <c r="AG1470" s="1">
        <v>0</v>
      </c>
      <c r="AH1470">
        <v>0</v>
      </c>
      <c r="AI1470" s="1">
        <v>0</v>
      </c>
      <c r="AJ1470" s="1">
        <v>0</v>
      </c>
      <c r="AK1470" s="1">
        <v>0</v>
      </c>
      <c r="AL1470" s="1">
        <v>0</v>
      </c>
      <c r="AM1470" s="1">
        <v>0</v>
      </c>
      <c r="AN1470" s="1">
        <v>0</v>
      </c>
      <c r="AO1470" s="1">
        <v>0</v>
      </c>
      <c r="AP1470" s="8">
        <f t="shared" si="88"/>
        <v>0</v>
      </c>
      <c r="AQ1470" s="9">
        <f t="shared" si="89"/>
        <v>0</v>
      </c>
      <c r="AR1470" s="3">
        <f t="shared" si="90"/>
        <v>0</v>
      </c>
      <c r="AS1470" s="10">
        <f t="shared" si="91"/>
        <v>0</v>
      </c>
    </row>
    <row r="1471" spans="1:45" x14ac:dyDescent="0.25">
      <c r="A1471">
        <v>1</v>
      </c>
      <c r="B1471" s="7">
        <v>43952</v>
      </c>
      <c r="C1471" s="7">
        <v>44348</v>
      </c>
      <c r="D1471">
        <v>200347</v>
      </c>
      <c r="E1471" s="7">
        <v>44348</v>
      </c>
      <c r="F1471" s="13">
        <v>0</v>
      </c>
      <c r="G1471" s="1">
        <v>0</v>
      </c>
      <c r="H1471">
        <v>0</v>
      </c>
      <c r="I1471" s="1">
        <v>0</v>
      </c>
      <c r="J1471" s="1">
        <v>0</v>
      </c>
      <c r="K1471" s="1">
        <v>0</v>
      </c>
      <c r="L1471" s="1">
        <v>0</v>
      </c>
      <c r="M1471" s="1">
        <v>0</v>
      </c>
      <c r="N1471" s="1">
        <v>0</v>
      </c>
      <c r="O1471" s="1">
        <v>0</v>
      </c>
      <c r="P1471" s="1">
        <v>0</v>
      </c>
      <c r="Q1471" s="1">
        <v>0</v>
      </c>
      <c r="R1471" s="1">
        <v>0</v>
      </c>
      <c r="S1471" s="1">
        <v>0</v>
      </c>
      <c r="T1471" s="1">
        <v>0</v>
      </c>
      <c r="U1471" s="1">
        <v>0</v>
      </c>
      <c r="V1471" t="s">
        <v>387</v>
      </c>
      <c r="W1471" s="11" t="s">
        <v>383</v>
      </c>
      <c r="X1471">
        <v>16</v>
      </c>
      <c r="Y1471" t="s">
        <v>109</v>
      </c>
      <c r="Z1471" t="s">
        <v>384</v>
      </c>
      <c r="AA1471" s="1">
        <v>0</v>
      </c>
      <c r="AB1471" s="1">
        <v>0</v>
      </c>
      <c r="AC1471" t="s">
        <v>225</v>
      </c>
      <c r="AD1471" s="1">
        <v>0</v>
      </c>
      <c r="AE1471" s="1">
        <v>0</v>
      </c>
      <c r="AF1471" s="1">
        <v>0</v>
      </c>
      <c r="AG1471" s="1">
        <v>0</v>
      </c>
      <c r="AH1471">
        <v>0</v>
      </c>
      <c r="AI1471" s="1">
        <v>0</v>
      </c>
      <c r="AJ1471" s="1">
        <v>0</v>
      </c>
      <c r="AK1471" s="1">
        <v>0</v>
      </c>
      <c r="AL1471" s="1">
        <v>0</v>
      </c>
      <c r="AM1471" s="1">
        <v>0</v>
      </c>
      <c r="AN1471" s="1">
        <v>0</v>
      </c>
      <c r="AO1471" s="1">
        <v>0</v>
      </c>
      <c r="AP1471" s="8">
        <f t="shared" si="88"/>
        <v>0</v>
      </c>
      <c r="AQ1471" s="9">
        <f t="shared" si="89"/>
        <v>0</v>
      </c>
      <c r="AR1471" s="3">
        <f t="shared" si="90"/>
        <v>0</v>
      </c>
      <c r="AS1471" s="10">
        <f t="shared" si="91"/>
        <v>0</v>
      </c>
    </row>
    <row r="1472" spans="1:45" x14ac:dyDescent="0.25">
      <c r="A1472">
        <v>1</v>
      </c>
      <c r="B1472" s="7">
        <v>43952</v>
      </c>
      <c r="C1472" s="7">
        <v>44348</v>
      </c>
      <c r="D1472">
        <v>184</v>
      </c>
      <c r="E1472" s="7">
        <v>44197</v>
      </c>
      <c r="F1472" s="13">
        <v>0</v>
      </c>
      <c r="G1472" s="1">
        <v>0</v>
      </c>
      <c r="H1472">
        <v>5.0999999999999997E-2</v>
      </c>
      <c r="I1472" s="1">
        <v>0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 t="s">
        <v>388</v>
      </c>
      <c r="W1472" s="11" t="s">
        <v>151</v>
      </c>
      <c r="X1472">
        <v>16</v>
      </c>
      <c r="Y1472" t="s">
        <v>109</v>
      </c>
      <c r="Z1472" t="s">
        <v>152</v>
      </c>
      <c r="AA1472" s="1">
        <v>0</v>
      </c>
      <c r="AB1472" s="1">
        <v>0</v>
      </c>
      <c r="AC1472" t="s">
        <v>225</v>
      </c>
      <c r="AD1472" s="1">
        <v>0</v>
      </c>
      <c r="AE1472" s="1">
        <v>0</v>
      </c>
      <c r="AF1472" s="1">
        <v>0</v>
      </c>
      <c r="AG1472" s="1">
        <v>0</v>
      </c>
      <c r="AH1472">
        <v>0</v>
      </c>
      <c r="AI1472" s="1">
        <v>0</v>
      </c>
      <c r="AJ1472" s="1">
        <v>0</v>
      </c>
      <c r="AK1472" s="1">
        <v>0</v>
      </c>
      <c r="AL1472" s="1">
        <v>0</v>
      </c>
      <c r="AM1472" s="1">
        <v>0</v>
      </c>
      <c r="AN1472" s="1">
        <v>0</v>
      </c>
      <c r="AO1472" s="1">
        <v>0</v>
      </c>
      <c r="AP1472" s="8">
        <f t="shared" si="88"/>
        <v>0</v>
      </c>
      <c r="AQ1472" s="9">
        <f t="shared" si="89"/>
        <v>0</v>
      </c>
      <c r="AR1472" s="3">
        <f t="shared" si="90"/>
        <v>0</v>
      </c>
      <c r="AS1472" s="10">
        <f t="shared" si="91"/>
        <v>0</v>
      </c>
    </row>
    <row r="1473" spans="1:45" x14ac:dyDescent="0.25">
      <c r="A1473">
        <v>1</v>
      </c>
      <c r="B1473" s="7">
        <v>43952</v>
      </c>
      <c r="C1473" s="7">
        <v>44348</v>
      </c>
      <c r="D1473">
        <v>184</v>
      </c>
      <c r="E1473" s="7">
        <v>44228</v>
      </c>
      <c r="F1473" s="13">
        <v>0</v>
      </c>
      <c r="G1473" s="1">
        <v>0</v>
      </c>
      <c r="H1473">
        <v>5.0999999999999997E-2</v>
      </c>
      <c r="I1473" s="1">
        <v>0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v>0</v>
      </c>
      <c r="T1473" s="1">
        <v>0</v>
      </c>
      <c r="U1473" s="1">
        <v>0</v>
      </c>
      <c r="V1473" t="s">
        <v>388</v>
      </c>
      <c r="W1473" s="11" t="s">
        <v>151</v>
      </c>
      <c r="X1473">
        <v>16</v>
      </c>
      <c r="Y1473" t="s">
        <v>109</v>
      </c>
      <c r="Z1473" t="s">
        <v>152</v>
      </c>
      <c r="AA1473" s="1">
        <v>0</v>
      </c>
      <c r="AB1473" s="1">
        <v>0</v>
      </c>
      <c r="AC1473" t="s">
        <v>225</v>
      </c>
      <c r="AD1473" s="1">
        <v>0</v>
      </c>
      <c r="AE1473" s="1">
        <v>0</v>
      </c>
      <c r="AF1473" s="1">
        <v>0</v>
      </c>
      <c r="AG1473" s="1">
        <v>0</v>
      </c>
      <c r="AH1473">
        <v>0</v>
      </c>
      <c r="AI1473" s="1">
        <v>0</v>
      </c>
      <c r="AJ1473" s="1">
        <v>0</v>
      </c>
      <c r="AK1473" s="1">
        <v>0</v>
      </c>
      <c r="AL1473" s="1">
        <v>0</v>
      </c>
      <c r="AM1473" s="1">
        <v>0</v>
      </c>
      <c r="AN1473" s="1">
        <v>0</v>
      </c>
      <c r="AO1473" s="1">
        <v>0</v>
      </c>
      <c r="AP1473" s="8">
        <f t="shared" si="88"/>
        <v>0</v>
      </c>
      <c r="AQ1473" s="9">
        <f t="shared" si="89"/>
        <v>0</v>
      </c>
      <c r="AR1473" s="3">
        <f t="shared" si="90"/>
        <v>0</v>
      </c>
      <c r="AS1473" s="10">
        <f t="shared" si="91"/>
        <v>0</v>
      </c>
    </row>
    <row r="1474" spans="1:45" x14ac:dyDescent="0.25">
      <c r="A1474">
        <v>1</v>
      </c>
      <c r="B1474" s="7">
        <v>43952</v>
      </c>
      <c r="C1474" s="7">
        <v>44348</v>
      </c>
      <c r="D1474">
        <v>184</v>
      </c>
      <c r="E1474" s="7">
        <v>44256</v>
      </c>
      <c r="F1474" s="13">
        <v>0</v>
      </c>
      <c r="G1474" s="1">
        <v>0</v>
      </c>
      <c r="H1474">
        <v>5.0999999999999997E-2</v>
      </c>
      <c r="I1474" s="1">
        <v>0</v>
      </c>
      <c r="J1474" s="1">
        <v>0</v>
      </c>
      <c r="K1474" s="1">
        <v>0</v>
      </c>
      <c r="L1474" s="1">
        <v>0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  <c r="T1474" s="1">
        <v>0</v>
      </c>
      <c r="U1474" s="1">
        <v>0</v>
      </c>
      <c r="V1474" t="s">
        <v>388</v>
      </c>
      <c r="W1474" s="11" t="s">
        <v>151</v>
      </c>
      <c r="X1474">
        <v>16</v>
      </c>
      <c r="Y1474" t="s">
        <v>109</v>
      </c>
      <c r="Z1474" t="s">
        <v>152</v>
      </c>
      <c r="AA1474" s="1">
        <v>0</v>
      </c>
      <c r="AB1474" s="1">
        <v>0</v>
      </c>
      <c r="AC1474" t="s">
        <v>225</v>
      </c>
      <c r="AD1474" s="1">
        <v>0</v>
      </c>
      <c r="AE1474" s="1">
        <v>0</v>
      </c>
      <c r="AF1474" s="1">
        <v>0</v>
      </c>
      <c r="AG1474" s="1">
        <v>0</v>
      </c>
      <c r="AH1474">
        <v>0</v>
      </c>
      <c r="AI1474" s="1">
        <v>0</v>
      </c>
      <c r="AJ1474" s="1">
        <v>0</v>
      </c>
      <c r="AK1474" s="1">
        <v>0</v>
      </c>
      <c r="AL1474" s="1">
        <v>0</v>
      </c>
      <c r="AM1474" s="1">
        <v>0</v>
      </c>
      <c r="AN1474" s="1">
        <v>0</v>
      </c>
      <c r="AO1474" s="1">
        <v>0</v>
      </c>
      <c r="AP1474" s="8">
        <f t="shared" ref="AP1474:AP1537" si="92">I1474+K1474+M1474+T1474</f>
        <v>0</v>
      </c>
      <c r="AQ1474" s="9">
        <f t="shared" ref="AQ1474:AQ1537" si="93">AD1474+AL1474</f>
        <v>0</v>
      </c>
      <c r="AR1474" s="3">
        <f t="shared" ref="AR1474:AR1537" si="94">AE1474+J1474</f>
        <v>0</v>
      </c>
      <c r="AS1474" s="10">
        <f t="shared" ref="AS1474:AS1537" si="95">I1474+K1474+M1474+T1474+AD1474+AL1474</f>
        <v>0</v>
      </c>
    </row>
    <row r="1475" spans="1:45" x14ac:dyDescent="0.25">
      <c r="A1475">
        <v>1</v>
      </c>
      <c r="B1475" s="7">
        <v>43952</v>
      </c>
      <c r="C1475" s="7">
        <v>44348</v>
      </c>
      <c r="D1475">
        <v>184</v>
      </c>
      <c r="E1475" s="7">
        <v>44287</v>
      </c>
      <c r="F1475" s="13">
        <v>0</v>
      </c>
      <c r="G1475" s="1">
        <v>0</v>
      </c>
      <c r="H1475">
        <v>5.0999999999999997E-2</v>
      </c>
      <c r="I1475" s="1">
        <v>0</v>
      </c>
      <c r="J1475" s="1">
        <v>0</v>
      </c>
      <c r="K1475" s="1">
        <v>0</v>
      </c>
      <c r="L1475" s="1">
        <v>0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  <c r="T1475" s="1">
        <v>0</v>
      </c>
      <c r="U1475" s="1">
        <v>0</v>
      </c>
      <c r="V1475" t="s">
        <v>388</v>
      </c>
      <c r="W1475" s="11" t="s">
        <v>151</v>
      </c>
      <c r="X1475">
        <v>16</v>
      </c>
      <c r="Y1475" t="s">
        <v>109</v>
      </c>
      <c r="Z1475" t="s">
        <v>152</v>
      </c>
      <c r="AA1475" s="1">
        <v>0</v>
      </c>
      <c r="AB1475" s="1">
        <v>0</v>
      </c>
      <c r="AC1475" t="s">
        <v>225</v>
      </c>
      <c r="AD1475" s="1">
        <v>0</v>
      </c>
      <c r="AE1475" s="1">
        <v>0</v>
      </c>
      <c r="AF1475" s="1">
        <v>0</v>
      </c>
      <c r="AG1475" s="1">
        <v>0</v>
      </c>
      <c r="AH1475">
        <v>0</v>
      </c>
      <c r="AI1475" s="1">
        <v>0</v>
      </c>
      <c r="AJ1475" s="1">
        <v>0</v>
      </c>
      <c r="AK1475" s="1">
        <v>0</v>
      </c>
      <c r="AL1475" s="1">
        <v>0</v>
      </c>
      <c r="AM1475" s="1">
        <v>0</v>
      </c>
      <c r="AN1475" s="1">
        <v>0</v>
      </c>
      <c r="AO1475" s="1">
        <v>0</v>
      </c>
      <c r="AP1475" s="8">
        <f t="shared" si="92"/>
        <v>0</v>
      </c>
      <c r="AQ1475" s="9">
        <f t="shared" si="93"/>
        <v>0</v>
      </c>
      <c r="AR1475" s="3">
        <f t="shared" si="94"/>
        <v>0</v>
      </c>
      <c r="AS1475" s="10">
        <f t="shared" si="95"/>
        <v>0</v>
      </c>
    </row>
    <row r="1476" spans="1:45" x14ac:dyDescent="0.25">
      <c r="A1476">
        <v>1</v>
      </c>
      <c r="B1476" s="7">
        <v>43952</v>
      </c>
      <c r="C1476" s="7">
        <v>44348</v>
      </c>
      <c r="D1476">
        <v>184</v>
      </c>
      <c r="E1476" s="7">
        <v>44317</v>
      </c>
      <c r="F1476" s="13">
        <v>0</v>
      </c>
      <c r="G1476" s="1">
        <v>0</v>
      </c>
      <c r="H1476">
        <v>5.0999999999999997E-2</v>
      </c>
      <c r="I1476" s="1">
        <v>0</v>
      </c>
      <c r="J1476" s="1">
        <v>0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0</v>
      </c>
      <c r="U1476" s="1">
        <v>0</v>
      </c>
      <c r="V1476" t="s">
        <v>388</v>
      </c>
      <c r="W1476" s="11" t="s">
        <v>151</v>
      </c>
      <c r="X1476">
        <v>16</v>
      </c>
      <c r="Y1476" t="s">
        <v>109</v>
      </c>
      <c r="Z1476" t="s">
        <v>152</v>
      </c>
      <c r="AA1476" s="1">
        <v>0</v>
      </c>
      <c r="AB1476" s="1">
        <v>0</v>
      </c>
      <c r="AC1476" t="s">
        <v>225</v>
      </c>
      <c r="AD1476" s="1">
        <v>0</v>
      </c>
      <c r="AE1476" s="1">
        <v>0</v>
      </c>
      <c r="AF1476" s="1">
        <v>0</v>
      </c>
      <c r="AG1476" s="1">
        <v>0</v>
      </c>
      <c r="AH1476">
        <v>0</v>
      </c>
      <c r="AI1476" s="1">
        <v>0</v>
      </c>
      <c r="AJ1476" s="1">
        <v>0</v>
      </c>
      <c r="AK1476" s="1">
        <v>0</v>
      </c>
      <c r="AL1476" s="1">
        <v>0</v>
      </c>
      <c r="AM1476" s="1">
        <v>0</v>
      </c>
      <c r="AN1476" s="1">
        <v>0</v>
      </c>
      <c r="AO1476" s="1">
        <v>0</v>
      </c>
      <c r="AP1476" s="8">
        <f t="shared" si="92"/>
        <v>0</v>
      </c>
      <c r="AQ1476" s="9">
        <f t="shared" si="93"/>
        <v>0</v>
      </c>
      <c r="AR1476" s="3">
        <f t="shared" si="94"/>
        <v>0</v>
      </c>
      <c r="AS1476" s="10">
        <f t="shared" si="95"/>
        <v>0</v>
      </c>
    </row>
    <row r="1477" spans="1:45" x14ac:dyDescent="0.25">
      <c r="A1477">
        <v>1</v>
      </c>
      <c r="B1477" s="7">
        <v>43952</v>
      </c>
      <c r="C1477" s="7">
        <v>44348</v>
      </c>
      <c r="D1477">
        <v>184</v>
      </c>
      <c r="E1477" s="7">
        <v>44348</v>
      </c>
      <c r="F1477" s="13">
        <v>0</v>
      </c>
      <c r="G1477" s="1">
        <v>0</v>
      </c>
      <c r="H1477">
        <v>5.0999999999999997E-2</v>
      </c>
      <c r="I1477" s="1">
        <v>0</v>
      </c>
      <c r="J1477" s="1">
        <v>0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0</v>
      </c>
      <c r="S1477" s="1">
        <v>0</v>
      </c>
      <c r="T1477" s="1">
        <v>0</v>
      </c>
      <c r="U1477" s="1">
        <v>0</v>
      </c>
      <c r="V1477" t="s">
        <v>388</v>
      </c>
      <c r="W1477" s="11" t="s">
        <v>151</v>
      </c>
      <c r="X1477">
        <v>16</v>
      </c>
      <c r="Y1477" t="s">
        <v>109</v>
      </c>
      <c r="Z1477" t="s">
        <v>152</v>
      </c>
      <c r="AA1477" s="1">
        <v>0</v>
      </c>
      <c r="AB1477" s="1">
        <v>0</v>
      </c>
      <c r="AC1477" t="s">
        <v>225</v>
      </c>
      <c r="AD1477" s="1">
        <v>0</v>
      </c>
      <c r="AE1477" s="1">
        <v>0</v>
      </c>
      <c r="AF1477" s="1">
        <v>0</v>
      </c>
      <c r="AG1477" s="1">
        <v>0</v>
      </c>
      <c r="AH1477">
        <v>0</v>
      </c>
      <c r="AI1477" s="1">
        <v>0</v>
      </c>
      <c r="AJ1477" s="1">
        <v>0</v>
      </c>
      <c r="AK1477" s="1">
        <v>0</v>
      </c>
      <c r="AL1477" s="1">
        <v>0</v>
      </c>
      <c r="AM1477" s="1">
        <v>0</v>
      </c>
      <c r="AN1477" s="1">
        <v>0</v>
      </c>
      <c r="AO1477" s="1">
        <v>0</v>
      </c>
      <c r="AP1477" s="8">
        <f t="shared" si="92"/>
        <v>0</v>
      </c>
      <c r="AQ1477" s="9">
        <f t="shared" si="93"/>
        <v>0</v>
      </c>
      <c r="AR1477" s="3">
        <f t="shared" si="94"/>
        <v>0</v>
      </c>
      <c r="AS1477" s="10">
        <f t="shared" si="95"/>
        <v>0</v>
      </c>
    </row>
    <row r="1478" spans="1:45" x14ac:dyDescent="0.25">
      <c r="A1478">
        <v>1</v>
      </c>
      <c r="B1478" s="7">
        <v>43952</v>
      </c>
      <c r="C1478" s="7">
        <v>44348</v>
      </c>
      <c r="D1478">
        <v>200256</v>
      </c>
      <c r="E1478" s="7">
        <v>44197</v>
      </c>
      <c r="F1478" s="13">
        <v>862212.97</v>
      </c>
      <c r="G1478" s="1">
        <v>862212.97</v>
      </c>
      <c r="H1478">
        <v>5.0999999999999997E-2</v>
      </c>
      <c r="I1478" s="1">
        <v>3664.41</v>
      </c>
      <c r="J1478" s="1">
        <v>194318.65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 t="s">
        <v>389</v>
      </c>
      <c r="W1478" s="11" t="s">
        <v>151</v>
      </c>
      <c r="X1478">
        <v>16</v>
      </c>
      <c r="Y1478" t="s">
        <v>109</v>
      </c>
      <c r="Z1478" t="s">
        <v>152</v>
      </c>
      <c r="AA1478" s="1">
        <v>0</v>
      </c>
      <c r="AB1478" s="1">
        <v>0</v>
      </c>
      <c r="AC1478" t="s">
        <v>225</v>
      </c>
      <c r="AD1478" s="1">
        <v>0</v>
      </c>
      <c r="AE1478" s="1">
        <v>0</v>
      </c>
      <c r="AF1478" s="1">
        <v>0</v>
      </c>
      <c r="AG1478" s="1">
        <v>862212.97</v>
      </c>
      <c r="AH1478">
        <v>0</v>
      </c>
      <c r="AI1478" s="1">
        <v>0</v>
      </c>
      <c r="AJ1478" s="1">
        <v>0</v>
      </c>
      <c r="AK1478" s="1">
        <v>0</v>
      </c>
      <c r="AL1478" s="1">
        <v>0</v>
      </c>
      <c r="AM1478" s="1">
        <v>0</v>
      </c>
      <c r="AN1478" s="1">
        <v>0</v>
      </c>
      <c r="AO1478" s="1">
        <v>3664.41</v>
      </c>
      <c r="AP1478" s="8">
        <f t="shared" si="92"/>
        <v>3664.41</v>
      </c>
      <c r="AQ1478" s="9">
        <f t="shared" si="93"/>
        <v>0</v>
      </c>
      <c r="AR1478" s="3">
        <f t="shared" si="94"/>
        <v>194318.65</v>
      </c>
      <c r="AS1478" s="10">
        <f t="shared" si="95"/>
        <v>3664.41</v>
      </c>
    </row>
    <row r="1479" spans="1:45" x14ac:dyDescent="0.25">
      <c r="A1479">
        <v>1</v>
      </c>
      <c r="B1479" s="7">
        <v>43952</v>
      </c>
      <c r="C1479" s="7">
        <v>44348</v>
      </c>
      <c r="D1479">
        <v>200256</v>
      </c>
      <c r="E1479" s="7">
        <v>44228</v>
      </c>
      <c r="F1479" s="13">
        <v>862212.97</v>
      </c>
      <c r="G1479" s="1">
        <v>862212.97</v>
      </c>
      <c r="H1479">
        <v>5.0999999999999997E-2</v>
      </c>
      <c r="I1479" s="1">
        <v>3664.41</v>
      </c>
      <c r="J1479" s="1">
        <v>197983.06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1">
        <v>0</v>
      </c>
      <c r="U1479" s="1">
        <v>0</v>
      </c>
      <c r="V1479" t="s">
        <v>389</v>
      </c>
      <c r="W1479" s="11" t="s">
        <v>151</v>
      </c>
      <c r="X1479">
        <v>16</v>
      </c>
      <c r="Y1479" t="s">
        <v>109</v>
      </c>
      <c r="Z1479" t="s">
        <v>152</v>
      </c>
      <c r="AA1479" s="1">
        <v>0</v>
      </c>
      <c r="AB1479" s="1">
        <v>0</v>
      </c>
      <c r="AC1479" t="s">
        <v>225</v>
      </c>
      <c r="AD1479" s="1">
        <v>0</v>
      </c>
      <c r="AE1479" s="1">
        <v>0</v>
      </c>
      <c r="AF1479" s="1">
        <v>0</v>
      </c>
      <c r="AG1479" s="1">
        <v>862212.97</v>
      </c>
      <c r="AH1479">
        <v>0</v>
      </c>
      <c r="AI1479" s="1">
        <v>0</v>
      </c>
      <c r="AJ1479" s="1">
        <v>0</v>
      </c>
      <c r="AK1479" s="1">
        <v>0</v>
      </c>
      <c r="AL1479" s="1">
        <v>0</v>
      </c>
      <c r="AM1479" s="1">
        <v>0</v>
      </c>
      <c r="AN1479" s="1">
        <v>0</v>
      </c>
      <c r="AO1479" s="1">
        <v>3664.41</v>
      </c>
      <c r="AP1479" s="8">
        <f t="shared" si="92"/>
        <v>3664.41</v>
      </c>
      <c r="AQ1479" s="9">
        <f t="shared" si="93"/>
        <v>0</v>
      </c>
      <c r="AR1479" s="3">
        <f t="shared" si="94"/>
        <v>197983.06</v>
      </c>
      <c r="AS1479" s="10">
        <f t="shared" si="95"/>
        <v>3664.41</v>
      </c>
    </row>
    <row r="1480" spans="1:45" x14ac:dyDescent="0.25">
      <c r="A1480">
        <v>1</v>
      </c>
      <c r="B1480" s="7">
        <v>43952</v>
      </c>
      <c r="C1480" s="7">
        <v>44348</v>
      </c>
      <c r="D1480">
        <v>200256</v>
      </c>
      <c r="E1480" s="7">
        <v>44256</v>
      </c>
      <c r="F1480" s="13">
        <v>862212.97</v>
      </c>
      <c r="G1480" s="1">
        <v>862212.97</v>
      </c>
      <c r="H1480">
        <v>5.0999999999999997E-2</v>
      </c>
      <c r="I1480" s="1">
        <v>3664.41</v>
      </c>
      <c r="J1480" s="1">
        <v>201647.47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  <c r="T1480" s="1">
        <v>0</v>
      </c>
      <c r="U1480" s="1">
        <v>0</v>
      </c>
      <c r="V1480" t="s">
        <v>389</v>
      </c>
      <c r="W1480" s="11" t="s">
        <v>151</v>
      </c>
      <c r="X1480">
        <v>16</v>
      </c>
      <c r="Y1480" t="s">
        <v>109</v>
      </c>
      <c r="Z1480" t="s">
        <v>152</v>
      </c>
      <c r="AA1480" s="1">
        <v>0</v>
      </c>
      <c r="AB1480" s="1">
        <v>0</v>
      </c>
      <c r="AC1480" t="s">
        <v>225</v>
      </c>
      <c r="AD1480" s="1">
        <v>0</v>
      </c>
      <c r="AE1480" s="1">
        <v>0</v>
      </c>
      <c r="AF1480" s="1">
        <v>0</v>
      </c>
      <c r="AG1480" s="1">
        <v>862212.97</v>
      </c>
      <c r="AH1480">
        <v>0</v>
      </c>
      <c r="AI1480" s="1">
        <v>0</v>
      </c>
      <c r="AJ1480" s="1">
        <v>0</v>
      </c>
      <c r="AK1480" s="1">
        <v>0</v>
      </c>
      <c r="AL1480" s="1">
        <v>0</v>
      </c>
      <c r="AM1480" s="1">
        <v>0</v>
      </c>
      <c r="AN1480" s="1">
        <v>0</v>
      </c>
      <c r="AO1480" s="1">
        <v>3664.41</v>
      </c>
      <c r="AP1480" s="8">
        <f t="shared" si="92"/>
        <v>3664.41</v>
      </c>
      <c r="AQ1480" s="9">
        <f t="shared" si="93"/>
        <v>0</v>
      </c>
      <c r="AR1480" s="3">
        <f t="shared" si="94"/>
        <v>201647.47</v>
      </c>
      <c r="AS1480" s="10">
        <f t="shared" si="95"/>
        <v>3664.41</v>
      </c>
    </row>
    <row r="1481" spans="1:45" x14ac:dyDescent="0.25">
      <c r="A1481">
        <v>1</v>
      </c>
      <c r="B1481" s="7">
        <v>43952</v>
      </c>
      <c r="C1481" s="7">
        <v>44348</v>
      </c>
      <c r="D1481">
        <v>200256</v>
      </c>
      <c r="E1481" s="7">
        <v>44287</v>
      </c>
      <c r="F1481" s="13">
        <v>862212.97</v>
      </c>
      <c r="G1481" s="1">
        <v>862212.97</v>
      </c>
      <c r="H1481">
        <v>5.0999999999999997E-2</v>
      </c>
      <c r="I1481" s="1">
        <v>3664.41</v>
      </c>
      <c r="J1481" s="1">
        <v>205311.88</v>
      </c>
      <c r="K1481" s="1">
        <v>0</v>
      </c>
      <c r="L1481" s="1">
        <v>0</v>
      </c>
      <c r="M1481" s="1">
        <v>0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  <c r="T1481" s="1">
        <v>0</v>
      </c>
      <c r="U1481" s="1">
        <v>0</v>
      </c>
      <c r="V1481" t="s">
        <v>389</v>
      </c>
      <c r="W1481" s="11" t="s">
        <v>151</v>
      </c>
      <c r="X1481">
        <v>16</v>
      </c>
      <c r="Y1481" t="s">
        <v>109</v>
      </c>
      <c r="Z1481" t="s">
        <v>152</v>
      </c>
      <c r="AA1481" s="1">
        <v>0</v>
      </c>
      <c r="AB1481" s="1">
        <v>0</v>
      </c>
      <c r="AC1481" t="s">
        <v>225</v>
      </c>
      <c r="AD1481" s="1">
        <v>0</v>
      </c>
      <c r="AE1481" s="1">
        <v>0</v>
      </c>
      <c r="AF1481" s="1">
        <v>0</v>
      </c>
      <c r="AG1481" s="1">
        <v>862212.97</v>
      </c>
      <c r="AH1481">
        <v>0</v>
      </c>
      <c r="AI1481" s="1">
        <v>0</v>
      </c>
      <c r="AJ1481" s="1">
        <v>0</v>
      </c>
      <c r="AK1481" s="1">
        <v>0</v>
      </c>
      <c r="AL1481" s="1">
        <v>0</v>
      </c>
      <c r="AM1481" s="1">
        <v>0</v>
      </c>
      <c r="AN1481" s="1">
        <v>0</v>
      </c>
      <c r="AO1481" s="1">
        <v>3664.41</v>
      </c>
      <c r="AP1481" s="8">
        <f t="shared" si="92"/>
        <v>3664.41</v>
      </c>
      <c r="AQ1481" s="9">
        <f t="shared" si="93"/>
        <v>0</v>
      </c>
      <c r="AR1481" s="3">
        <f t="shared" si="94"/>
        <v>205311.88</v>
      </c>
      <c r="AS1481" s="10">
        <f t="shared" si="95"/>
        <v>3664.41</v>
      </c>
    </row>
    <row r="1482" spans="1:45" x14ac:dyDescent="0.25">
      <c r="A1482">
        <v>1</v>
      </c>
      <c r="B1482" s="7">
        <v>43952</v>
      </c>
      <c r="C1482" s="7">
        <v>44348</v>
      </c>
      <c r="D1482">
        <v>200256</v>
      </c>
      <c r="E1482" s="7">
        <v>44317</v>
      </c>
      <c r="F1482" s="13">
        <v>862212.97</v>
      </c>
      <c r="G1482" s="1">
        <v>862212.97</v>
      </c>
      <c r="H1482">
        <v>5.0999999999999997E-2</v>
      </c>
      <c r="I1482" s="1">
        <v>3664.41</v>
      </c>
      <c r="J1482" s="1">
        <v>208976.29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v>0</v>
      </c>
      <c r="T1482" s="1">
        <v>0</v>
      </c>
      <c r="U1482" s="1">
        <v>0</v>
      </c>
      <c r="V1482" t="s">
        <v>389</v>
      </c>
      <c r="W1482" s="11" t="s">
        <v>151</v>
      </c>
      <c r="X1482">
        <v>16</v>
      </c>
      <c r="Y1482" t="s">
        <v>109</v>
      </c>
      <c r="Z1482" t="s">
        <v>152</v>
      </c>
      <c r="AA1482" s="1">
        <v>0</v>
      </c>
      <c r="AB1482" s="1">
        <v>0</v>
      </c>
      <c r="AC1482" t="s">
        <v>225</v>
      </c>
      <c r="AD1482" s="1">
        <v>0</v>
      </c>
      <c r="AE1482" s="1">
        <v>0</v>
      </c>
      <c r="AF1482" s="1">
        <v>0</v>
      </c>
      <c r="AG1482" s="1">
        <v>862212.97</v>
      </c>
      <c r="AH1482">
        <v>0</v>
      </c>
      <c r="AI1482" s="1">
        <v>0</v>
      </c>
      <c r="AJ1482" s="1">
        <v>0</v>
      </c>
      <c r="AK1482" s="1">
        <v>0</v>
      </c>
      <c r="AL1482" s="1">
        <v>0</v>
      </c>
      <c r="AM1482" s="1">
        <v>0</v>
      </c>
      <c r="AN1482" s="1">
        <v>0</v>
      </c>
      <c r="AO1482" s="1">
        <v>3664.41</v>
      </c>
      <c r="AP1482" s="8">
        <f t="shared" si="92"/>
        <v>3664.41</v>
      </c>
      <c r="AQ1482" s="9">
        <f t="shared" si="93"/>
        <v>0</v>
      </c>
      <c r="AR1482" s="3">
        <f t="shared" si="94"/>
        <v>208976.29</v>
      </c>
      <c r="AS1482" s="10">
        <f t="shared" si="95"/>
        <v>3664.41</v>
      </c>
    </row>
    <row r="1483" spans="1:45" x14ac:dyDescent="0.25">
      <c r="A1483">
        <v>1</v>
      </c>
      <c r="B1483" s="7">
        <v>43952</v>
      </c>
      <c r="C1483" s="7">
        <v>44348</v>
      </c>
      <c r="D1483">
        <v>200256</v>
      </c>
      <c r="E1483" s="7">
        <v>44348</v>
      </c>
      <c r="F1483" s="13">
        <v>862212.97</v>
      </c>
      <c r="G1483" s="1">
        <v>862212.97</v>
      </c>
      <c r="H1483">
        <v>5.0999999999999997E-2</v>
      </c>
      <c r="I1483" s="1">
        <v>3664.41</v>
      </c>
      <c r="J1483" s="1">
        <v>95233.09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-117407.61</v>
      </c>
      <c r="S1483" s="1">
        <v>0</v>
      </c>
      <c r="T1483" s="1">
        <v>0</v>
      </c>
      <c r="U1483" s="1">
        <v>0</v>
      </c>
      <c r="V1483" t="s">
        <v>389</v>
      </c>
      <c r="W1483" s="11" t="s">
        <v>151</v>
      </c>
      <c r="X1483">
        <v>16</v>
      </c>
      <c r="Y1483" t="s">
        <v>109</v>
      </c>
      <c r="Z1483" t="s">
        <v>152</v>
      </c>
      <c r="AA1483" s="1">
        <v>0</v>
      </c>
      <c r="AB1483" s="1">
        <v>0</v>
      </c>
      <c r="AC1483" t="s">
        <v>225</v>
      </c>
      <c r="AD1483" s="1">
        <v>0</v>
      </c>
      <c r="AE1483" s="1">
        <v>0</v>
      </c>
      <c r="AF1483" s="1">
        <v>0</v>
      </c>
      <c r="AG1483" s="1">
        <v>862212.97</v>
      </c>
      <c r="AH1483">
        <v>0</v>
      </c>
      <c r="AI1483" s="1">
        <v>0</v>
      </c>
      <c r="AJ1483" s="1">
        <v>0</v>
      </c>
      <c r="AK1483" s="1">
        <v>0</v>
      </c>
      <c r="AL1483" s="1">
        <v>0</v>
      </c>
      <c r="AM1483" s="1">
        <v>0</v>
      </c>
      <c r="AN1483" s="1">
        <v>0</v>
      </c>
      <c r="AO1483" s="1">
        <v>3664.41</v>
      </c>
      <c r="AP1483" s="8">
        <f t="shared" si="92"/>
        <v>3664.41</v>
      </c>
      <c r="AQ1483" s="9">
        <f t="shared" si="93"/>
        <v>0</v>
      </c>
      <c r="AR1483" s="3">
        <f t="shared" si="94"/>
        <v>95233.09</v>
      </c>
      <c r="AS1483" s="10">
        <f t="shared" si="95"/>
        <v>3664.41</v>
      </c>
    </row>
    <row r="1484" spans="1:45" x14ac:dyDescent="0.25">
      <c r="A1484">
        <v>1</v>
      </c>
      <c r="B1484" s="7">
        <v>43952</v>
      </c>
      <c r="C1484" s="7">
        <v>44348</v>
      </c>
      <c r="D1484">
        <v>200302</v>
      </c>
      <c r="E1484" s="7">
        <v>44197</v>
      </c>
      <c r="F1484" s="13">
        <v>95136.76</v>
      </c>
      <c r="G1484" s="1">
        <v>95136.76</v>
      </c>
      <c r="H1484">
        <v>5.0999999999999997E-2</v>
      </c>
      <c r="I1484" s="1">
        <v>404.33</v>
      </c>
      <c r="J1484" s="1">
        <v>13234.97</v>
      </c>
      <c r="K1484" s="1">
        <v>0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v>0</v>
      </c>
      <c r="T1484" s="1">
        <v>0</v>
      </c>
      <c r="U1484" s="1">
        <v>0</v>
      </c>
      <c r="V1484" t="s">
        <v>390</v>
      </c>
      <c r="W1484" s="11" t="s">
        <v>151</v>
      </c>
      <c r="X1484">
        <v>16</v>
      </c>
      <c r="Y1484" t="s">
        <v>109</v>
      </c>
      <c r="Z1484" t="s">
        <v>152</v>
      </c>
      <c r="AA1484" s="1">
        <v>0</v>
      </c>
      <c r="AB1484" s="1">
        <v>0</v>
      </c>
      <c r="AC1484" t="s">
        <v>225</v>
      </c>
      <c r="AD1484" s="1">
        <v>0</v>
      </c>
      <c r="AE1484" s="1">
        <v>0</v>
      </c>
      <c r="AF1484" s="1">
        <v>0</v>
      </c>
      <c r="AG1484" s="1">
        <v>95136.76</v>
      </c>
      <c r="AH1484">
        <v>0</v>
      </c>
      <c r="AI1484" s="1">
        <v>0</v>
      </c>
      <c r="AJ1484" s="1">
        <v>0</v>
      </c>
      <c r="AK1484" s="1">
        <v>0</v>
      </c>
      <c r="AL1484" s="1">
        <v>0</v>
      </c>
      <c r="AM1484" s="1">
        <v>0</v>
      </c>
      <c r="AN1484" s="1">
        <v>0</v>
      </c>
      <c r="AO1484" s="1">
        <v>404.33</v>
      </c>
      <c r="AP1484" s="8">
        <f t="shared" si="92"/>
        <v>404.33</v>
      </c>
      <c r="AQ1484" s="9">
        <f t="shared" si="93"/>
        <v>0</v>
      </c>
      <c r="AR1484" s="3">
        <f t="shared" si="94"/>
        <v>13234.97</v>
      </c>
      <c r="AS1484" s="10">
        <f t="shared" si="95"/>
        <v>404.33</v>
      </c>
    </row>
    <row r="1485" spans="1:45" x14ac:dyDescent="0.25">
      <c r="A1485">
        <v>1</v>
      </c>
      <c r="B1485" s="7">
        <v>43952</v>
      </c>
      <c r="C1485" s="7">
        <v>44348</v>
      </c>
      <c r="D1485">
        <v>200302</v>
      </c>
      <c r="E1485" s="7">
        <v>44228</v>
      </c>
      <c r="F1485" s="13">
        <v>95136.76</v>
      </c>
      <c r="G1485" s="1">
        <v>95136.76</v>
      </c>
      <c r="H1485">
        <v>5.0999999999999997E-2</v>
      </c>
      <c r="I1485" s="1">
        <v>404.33</v>
      </c>
      <c r="J1485" s="1">
        <v>13639.3</v>
      </c>
      <c r="K1485" s="1">
        <v>0</v>
      </c>
      <c r="L1485" s="1">
        <v>0</v>
      </c>
      <c r="M1485" s="1">
        <v>0</v>
      </c>
      <c r="N1485" s="1">
        <v>0</v>
      </c>
      <c r="O1485" s="1">
        <v>0</v>
      </c>
      <c r="P1485" s="1">
        <v>0</v>
      </c>
      <c r="Q1485" s="1">
        <v>0</v>
      </c>
      <c r="R1485" s="1">
        <v>0</v>
      </c>
      <c r="S1485" s="1">
        <v>0</v>
      </c>
      <c r="T1485" s="1">
        <v>0</v>
      </c>
      <c r="U1485" s="1">
        <v>0</v>
      </c>
      <c r="V1485" t="s">
        <v>390</v>
      </c>
      <c r="W1485" s="11" t="s">
        <v>151</v>
      </c>
      <c r="X1485">
        <v>16</v>
      </c>
      <c r="Y1485" t="s">
        <v>109</v>
      </c>
      <c r="Z1485" t="s">
        <v>152</v>
      </c>
      <c r="AA1485" s="1">
        <v>0</v>
      </c>
      <c r="AB1485" s="1">
        <v>0</v>
      </c>
      <c r="AC1485" t="s">
        <v>225</v>
      </c>
      <c r="AD1485" s="1">
        <v>0</v>
      </c>
      <c r="AE1485" s="1">
        <v>0</v>
      </c>
      <c r="AF1485" s="1">
        <v>0</v>
      </c>
      <c r="AG1485" s="1">
        <v>95136.76</v>
      </c>
      <c r="AH1485">
        <v>0</v>
      </c>
      <c r="AI1485" s="1">
        <v>0</v>
      </c>
      <c r="AJ1485" s="1">
        <v>0</v>
      </c>
      <c r="AK1485" s="1">
        <v>0</v>
      </c>
      <c r="AL1485" s="1">
        <v>0</v>
      </c>
      <c r="AM1485" s="1">
        <v>0</v>
      </c>
      <c r="AN1485" s="1">
        <v>0</v>
      </c>
      <c r="AO1485" s="1">
        <v>404.33</v>
      </c>
      <c r="AP1485" s="8">
        <f t="shared" si="92"/>
        <v>404.33</v>
      </c>
      <c r="AQ1485" s="9">
        <f t="shared" si="93"/>
        <v>0</v>
      </c>
      <c r="AR1485" s="3">
        <f t="shared" si="94"/>
        <v>13639.3</v>
      </c>
      <c r="AS1485" s="10">
        <f t="shared" si="95"/>
        <v>404.33</v>
      </c>
    </row>
    <row r="1486" spans="1:45" x14ac:dyDescent="0.25">
      <c r="A1486">
        <v>1</v>
      </c>
      <c r="B1486" s="7">
        <v>43952</v>
      </c>
      <c r="C1486" s="7">
        <v>44348</v>
      </c>
      <c r="D1486">
        <v>200302</v>
      </c>
      <c r="E1486" s="7">
        <v>44256</v>
      </c>
      <c r="F1486" s="13">
        <v>95136.76</v>
      </c>
      <c r="G1486" s="1">
        <v>95136.76</v>
      </c>
      <c r="H1486">
        <v>5.0999999999999997E-2</v>
      </c>
      <c r="I1486" s="1">
        <v>404.33</v>
      </c>
      <c r="J1486" s="1">
        <v>14043.63</v>
      </c>
      <c r="K1486" s="1">
        <v>0</v>
      </c>
      <c r="L1486" s="1">
        <v>0</v>
      </c>
      <c r="M1486" s="1">
        <v>0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v>0</v>
      </c>
      <c r="T1486" s="1">
        <v>0</v>
      </c>
      <c r="U1486" s="1">
        <v>0</v>
      </c>
      <c r="V1486" t="s">
        <v>390</v>
      </c>
      <c r="W1486" s="11" t="s">
        <v>151</v>
      </c>
      <c r="X1486">
        <v>16</v>
      </c>
      <c r="Y1486" t="s">
        <v>109</v>
      </c>
      <c r="Z1486" t="s">
        <v>152</v>
      </c>
      <c r="AA1486" s="1">
        <v>0</v>
      </c>
      <c r="AB1486" s="1">
        <v>0</v>
      </c>
      <c r="AC1486" t="s">
        <v>225</v>
      </c>
      <c r="AD1486" s="1">
        <v>0</v>
      </c>
      <c r="AE1486" s="1">
        <v>0</v>
      </c>
      <c r="AF1486" s="1">
        <v>0</v>
      </c>
      <c r="AG1486" s="1">
        <v>95136.76</v>
      </c>
      <c r="AH1486">
        <v>0</v>
      </c>
      <c r="AI1486" s="1">
        <v>0</v>
      </c>
      <c r="AJ1486" s="1">
        <v>0</v>
      </c>
      <c r="AK1486" s="1">
        <v>0</v>
      </c>
      <c r="AL1486" s="1">
        <v>0</v>
      </c>
      <c r="AM1486" s="1">
        <v>0</v>
      </c>
      <c r="AN1486" s="1">
        <v>0</v>
      </c>
      <c r="AO1486" s="1">
        <v>404.33</v>
      </c>
      <c r="AP1486" s="8">
        <f t="shared" si="92"/>
        <v>404.33</v>
      </c>
      <c r="AQ1486" s="9">
        <f t="shared" si="93"/>
        <v>0</v>
      </c>
      <c r="AR1486" s="3">
        <f t="shared" si="94"/>
        <v>14043.63</v>
      </c>
      <c r="AS1486" s="10">
        <f t="shared" si="95"/>
        <v>404.33</v>
      </c>
    </row>
    <row r="1487" spans="1:45" x14ac:dyDescent="0.25">
      <c r="A1487">
        <v>1</v>
      </c>
      <c r="B1487" s="7">
        <v>43952</v>
      </c>
      <c r="C1487" s="7">
        <v>44348</v>
      </c>
      <c r="D1487">
        <v>200302</v>
      </c>
      <c r="E1487" s="7">
        <v>44287</v>
      </c>
      <c r="F1487" s="13">
        <v>95136.76</v>
      </c>
      <c r="G1487" s="1">
        <v>95136.76</v>
      </c>
      <c r="H1487">
        <v>5.0999999999999997E-2</v>
      </c>
      <c r="I1487" s="1">
        <v>404.33</v>
      </c>
      <c r="J1487" s="1">
        <v>14447.96</v>
      </c>
      <c r="K1487" s="1">
        <v>0</v>
      </c>
      <c r="L1487" s="1">
        <v>0</v>
      </c>
      <c r="M1487" s="1">
        <v>0</v>
      </c>
      <c r="N1487" s="1">
        <v>0</v>
      </c>
      <c r="O1487" s="1">
        <v>0</v>
      </c>
      <c r="P1487" s="1">
        <v>0</v>
      </c>
      <c r="Q1487" s="1">
        <v>0</v>
      </c>
      <c r="R1487" s="1">
        <v>0</v>
      </c>
      <c r="S1487" s="1">
        <v>0</v>
      </c>
      <c r="T1487" s="1">
        <v>0</v>
      </c>
      <c r="U1487" s="1">
        <v>0</v>
      </c>
      <c r="V1487" t="s">
        <v>390</v>
      </c>
      <c r="W1487" s="11" t="s">
        <v>151</v>
      </c>
      <c r="X1487">
        <v>16</v>
      </c>
      <c r="Y1487" t="s">
        <v>109</v>
      </c>
      <c r="Z1487" t="s">
        <v>152</v>
      </c>
      <c r="AA1487" s="1">
        <v>0</v>
      </c>
      <c r="AB1487" s="1">
        <v>0</v>
      </c>
      <c r="AC1487" t="s">
        <v>225</v>
      </c>
      <c r="AD1487" s="1">
        <v>0</v>
      </c>
      <c r="AE1487" s="1">
        <v>0</v>
      </c>
      <c r="AF1487" s="1">
        <v>0</v>
      </c>
      <c r="AG1487" s="1">
        <v>95136.76</v>
      </c>
      <c r="AH1487">
        <v>0</v>
      </c>
      <c r="AI1487" s="1">
        <v>0</v>
      </c>
      <c r="AJ1487" s="1">
        <v>0</v>
      </c>
      <c r="AK1487" s="1">
        <v>0</v>
      </c>
      <c r="AL1487" s="1">
        <v>0</v>
      </c>
      <c r="AM1487" s="1">
        <v>0</v>
      </c>
      <c r="AN1487" s="1">
        <v>0</v>
      </c>
      <c r="AO1487" s="1">
        <v>404.33</v>
      </c>
      <c r="AP1487" s="8">
        <f t="shared" si="92"/>
        <v>404.33</v>
      </c>
      <c r="AQ1487" s="9">
        <f t="shared" si="93"/>
        <v>0</v>
      </c>
      <c r="AR1487" s="3">
        <f t="shared" si="94"/>
        <v>14447.96</v>
      </c>
      <c r="AS1487" s="10">
        <f t="shared" si="95"/>
        <v>404.33</v>
      </c>
    </row>
    <row r="1488" spans="1:45" x14ac:dyDescent="0.25">
      <c r="A1488">
        <v>1</v>
      </c>
      <c r="B1488" s="7">
        <v>43952</v>
      </c>
      <c r="C1488" s="7">
        <v>44348</v>
      </c>
      <c r="D1488">
        <v>200302</v>
      </c>
      <c r="E1488" s="7">
        <v>44317</v>
      </c>
      <c r="F1488" s="13">
        <v>95136.76</v>
      </c>
      <c r="G1488" s="1">
        <v>95136.76</v>
      </c>
      <c r="H1488">
        <v>5.0999999999999997E-2</v>
      </c>
      <c r="I1488" s="1">
        <v>404.33</v>
      </c>
      <c r="J1488" s="1">
        <v>14852.29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0</v>
      </c>
      <c r="S1488" s="1">
        <v>0</v>
      </c>
      <c r="T1488" s="1">
        <v>0</v>
      </c>
      <c r="U1488" s="1">
        <v>0</v>
      </c>
      <c r="V1488" t="s">
        <v>390</v>
      </c>
      <c r="W1488" s="11" t="s">
        <v>151</v>
      </c>
      <c r="X1488">
        <v>16</v>
      </c>
      <c r="Y1488" t="s">
        <v>109</v>
      </c>
      <c r="Z1488" t="s">
        <v>152</v>
      </c>
      <c r="AA1488" s="1">
        <v>0</v>
      </c>
      <c r="AB1488" s="1">
        <v>0</v>
      </c>
      <c r="AC1488" t="s">
        <v>225</v>
      </c>
      <c r="AD1488" s="1">
        <v>0</v>
      </c>
      <c r="AE1488" s="1">
        <v>0</v>
      </c>
      <c r="AF1488" s="1">
        <v>0</v>
      </c>
      <c r="AG1488" s="1">
        <v>95136.76</v>
      </c>
      <c r="AH1488">
        <v>0</v>
      </c>
      <c r="AI1488" s="1">
        <v>0</v>
      </c>
      <c r="AJ1488" s="1">
        <v>0</v>
      </c>
      <c r="AK1488" s="1">
        <v>0</v>
      </c>
      <c r="AL1488" s="1">
        <v>0</v>
      </c>
      <c r="AM1488" s="1">
        <v>0</v>
      </c>
      <c r="AN1488" s="1">
        <v>0</v>
      </c>
      <c r="AO1488" s="1">
        <v>404.33</v>
      </c>
      <c r="AP1488" s="8">
        <f t="shared" si="92"/>
        <v>404.33</v>
      </c>
      <c r="AQ1488" s="9">
        <f t="shared" si="93"/>
        <v>0</v>
      </c>
      <c r="AR1488" s="3">
        <f t="shared" si="94"/>
        <v>14852.29</v>
      </c>
      <c r="AS1488" s="10">
        <f t="shared" si="95"/>
        <v>404.33</v>
      </c>
    </row>
    <row r="1489" spans="1:45" x14ac:dyDescent="0.25">
      <c r="A1489">
        <v>1</v>
      </c>
      <c r="B1489" s="7">
        <v>43952</v>
      </c>
      <c r="C1489" s="7">
        <v>44348</v>
      </c>
      <c r="D1489">
        <v>200302</v>
      </c>
      <c r="E1489" s="7">
        <v>44348</v>
      </c>
      <c r="F1489" s="13">
        <v>95136.76</v>
      </c>
      <c r="G1489" s="1">
        <v>95136.76</v>
      </c>
      <c r="H1489">
        <v>5.0999999999999997E-2</v>
      </c>
      <c r="I1489" s="1">
        <v>404.33</v>
      </c>
      <c r="J1489" s="1">
        <v>15256.62</v>
      </c>
      <c r="K1489" s="1">
        <v>0</v>
      </c>
      <c r="L1489" s="1">
        <v>0</v>
      </c>
      <c r="M1489" s="1">
        <v>0</v>
      </c>
      <c r="N1489" s="1">
        <v>0</v>
      </c>
      <c r="O1489" s="1">
        <v>0</v>
      </c>
      <c r="P1489" s="1">
        <v>0</v>
      </c>
      <c r="Q1489" s="1">
        <v>0</v>
      </c>
      <c r="R1489" s="1">
        <v>0</v>
      </c>
      <c r="S1489" s="1">
        <v>0</v>
      </c>
      <c r="T1489" s="1">
        <v>0</v>
      </c>
      <c r="U1489" s="1">
        <v>0</v>
      </c>
      <c r="V1489" t="s">
        <v>390</v>
      </c>
      <c r="W1489" s="11" t="s">
        <v>151</v>
      </c>
      <c r="X1489">
        <v>16</v>
      </c>
      <c r="Y1489" t="s">
        <v>109</v>
      </c>
      <c r="Z1489" t="s">
        <v>152</v>
      </c>
      <c r="AA1489" s="1">
        <v>0</v>
      </c>
      <c r="AB1489" s="1">
        <v>0</v>
      </c>
      <c r="AC1489" t="s">
        <v>225</v>
      </c>
      <c r="AD1489" s="1">
        <v>0</v>
      </c>
      <c r="AE1489" s="1">
        <v>0</v>
      </c>
      <c r="AF1489" s="1">
        <v>0</v>
      </c>
      <c r="AG1489" s="1">
        <v>95136.76</v>
      </c>
      <c r="AH1489">
        <v>0</v>
      </c>
      <c r="AI1489" s="1">
        <v>0</v>
      </c>
      <c r="AJ1489" s="1">
        <v>0</v>
      </c>
      <c r="AK1489" s="1">
        <v>0</v>
      </c>
      <c r="AL1489" s="1">
        <v>0</v>
      </c>
      <c r="AM1489" s="1">
        <v>0</v>
      </c>
      <c r="AN1489" s="1">
        <v>0</v>
      </c>
      <c r="AO1489" s="1">
        <v>404.33</v>
      </c>
      <c r="AP1489" s="8">
        <f t="shared" si="92"/>
        <v>404.33</v>
      </c>
      <c r="AQ1489" s="9">
        <f t="shared" si="93"/>
        <v>0</v>
      </c>
      <c r="AR1489" s="3">
        <f t="shared" si="94"/>
        <v>15256.62</v>
      </c>
      <c r="AS1489" s="10">
        <f t="shared" si="95"/>
        <v>404.33</v>
      </c>
    </row>
    <row r="1490" spans="1:45" x14ac:dyDescent="0.25">
      <c r="A1490">
        <v>1</v>
      </c>
      <c r="B1490" s="7">
        <v>43952</v>
      </c>
      <c r="C1490" s="7">
        <v>44348</v>
      </c>
      <c r="D1490">
        <v>200348</v>
      </c>
      <c r="E1490" s="7">
        <v>44197</v>
      </c>
      <c r="F1490" s="13">
        <v>0</v>
      </c>
      <c r="G1490" s="1">
        <v>0</v>
      </c>
      <c r="H1490">
        <v>5.0999999999999997E-2</v>
      </c>
      <c r="I1490" s="1">
        <v>0</v>
      </c>
      <c r="J1490" s="1">
        <v>194603.35</v>
      </c>
      <c r="K1490" s="1">
        <v>0</v>
      </c>
      <c r="L1490" s="1">
        <v>0</v>
      </c>
      <c r="M1490" s="1">
        <v>0</v>
      </c>
      <c r="N1490" s="1">
        <v>0</v>
      </c>
      <c r="O1490" s="1">
        <v>0</v>
      </c>
      <c r="P1490" s="1">
        <v>0</v>
      </c>
      <c r="Q1490" s="1">
        <v>0</v>
      </c>
      <c r="R1490" s="1">
        <v>0</v>
      </c>
      <c r="S1490" s="1">
        <v>0</v>
      </c>
      <c r="T1490" s="1">
        <v>0</v>
      </c>
      <c r="U1490" s="1">
        <v>0</v>
      </c>
      <c r="V1490" t="s">
        <v>391</v>
      </c>
      <c r="W1490" s="11" t="s">
        <v>151</v>
      </c>
      <c r="X1490">
        <v>16</v>
      </c>
      <c r="Y1490" t="s">
        <v>109</v>
      </c>
      <c r="Z1490" t="s">
        <v>152</v>
      </c>
      <c r="AA1490" s="1">
        <v>0</v>
      </c>
      <c r="AB1490" s="1">
        <v>0</v>
      </c>
      <c r="AC1490" t="s">
        <v>225</v>
      </c>
      <c r="AD1490" s="1">
        <v>0</v>
      </c>
      <c r="AE1490" s="1">
        <v>0</v>
      </c>
      <c r="AF1490" s="1">
        <v>0</v>
      </c>
      <c r="AG1490" s="1">
        <v>0</v>
      </c>
      <c r="AH1490">
        <v>0</v>
      </c>
      <c r="AI1490" s="1">
        <v>0</v>
      </c>
      <c r="AJ1490" s="1">
        <v>0</v>
      </c>
      <c r="AK1490" s="1">
        <v>0</v>
      </c>
      <c r="AL1490" s="1">
        <v>0</v>
      </c>
      <c r="AM1490" s="1">
        <v>0</v>
      </c>
      <c r="AN1490" s="1">
        <v>0</v>
      </c>
      <c r="AO1490" s="1">
        <v>0</v>
      </c>
      <c r="AP1490" s="8">
        <f t="shared" si="92"/>
        <v>0</v>
      </c>
      <c r="AQ1490" s="9">
        <f t="shared" si="93"/>
        <v>0</v>
      </c>
      <c r="AR1490" s="3">
        <f t="shared" si="94"/>
        <v>194603.35</v>
      </c>
      <c r="AS1490" s="10">
        <f t="shared" si="95"/>
        <v>0</v>
      </c>
    </row>
    <row r="1491" spans="1:45" x14ac:dyDescent="0.25">
      <c r="A1491">
        <v>1</v>
      </c>
      <c r="B1491" s="7">
        <v>43952</v>
      </c>
      <c r="C1491" s="7">
        <v>44348</v>
      </c>
      <c r="D1491">
        <v>200348</v>
      </c>
      <c r="E1491" s="7">
        <v>44228</v>
      </c>
      <c r="F1491" s="13">
        <v>0</v>
      </c>
      <c r="G1491" s="1">
        <v>0</v>
      </c>
      <c r="H1491">
        <v>5.0999999999999997E-2</v>
      </c>
      <c r="I1491" s="1">
        <v>0</v>
      </c>
      <c r="J1491" s="1">
        <v>194603.35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v>0</v>
      </c>
      <c r="T1491" s="1">
        <v>0</v>
      </c>
      <c r="U1491" s="1">
        <v>0</v>
      </c>
      <c r="V1491" t="s">
        <v>391</v>
      </c>
      <c r="W1491" s="11" t="s">
        <v>151</v>
      </c>
      <c r="X1491">
        <v>16</v>
      </c>
      <c r="Y1491" t="s">
        <v>109</v>
      </c>
      <c r="Z1491" t="s">
        <v>152</v>
      </c>
      <c r="AA1491" s="1">
        <v>0</v>
      </c>
      <c r="AB1491" s="1">
        <v>0</v>
      </c>
      <c r="AC1491" t="s">
        <v>225</v>
      </c>
      <c r="AD1491" s="1">
        <v>0</v>
      </c>
      <c r="AE1491" s="1">
        <v>0</v>
      </c>
      <c r="AF1491" s="1">
        <v>0</v>
      </c>
      <c r="AG1491" s="1">
        <v>0</v>
      </c>
      <c r="AH1491">
        <v>0</v>
      </c>
      <c r="AI1491" s="1">
        <v>0</v>
      </c>
      <c r="AJ1491" s="1">
        <v>0</v>
      </c>
      <c r="AK1491" s="1">
        <v>0</v>
      </c>
      <c r="AL1491" s="1">
        <v>0</v>
      </c>
      <c r="AM1491" s="1">
        <v>0</v>
      </c>
      <c r="AN1491" s="1">
        <v>0</v>
      </c>
      <c r="AO1491" s="1">
        <v>0</v>
      </c>
      <c r="AP1491" s="8">
        <f t="shared" si="92"/>
        <v>0</v>
      </c>
      <c r="AQ1491" s="9">
        <f t="shared" si="93"/>
        <v>0</v>
      </c>
      <c r="AR1491" s="3">
        <f t="shared" si="94"/>
        <v>194603.35</v>
      </c>
      <c r="AS1491" s="10">
        <f t="shared" si="95"/>
        <v>0</v>
      </c>
    </row>
    <row r="1492" spans="1:45" x14ac:dyDescent="0.25">
      <c r="A1492">
        <v>1</v>
      </c>
      <c r="B1492" s="7">
        <v>43952</v>
      </c>
      <c r="C1492" s="7">
        <v>44348</v>
      </c>
      <c r="D1492">
        <v>200348</v>
      </c>
      <c r="E1492" s="7">
        <v>44256</v>
      </c>
      <c r="F1492" s="13">
        <v>0</v>
      </c>
      <c r="G1492" s="1">
        <v>0</v>
      </c>
      <c r="H1492">
        <v>5.0999999999999997E-2</v>
      </c>
      <c r="I1492" s="1">
        <v>0</v>
      </c>
      <c r="J1492" s="1">
        <v>194603.35</v>
      </c>
      <c r="K1492" s="1">
        <v>0</v>
      </c>
      <c r="L1492" s="1">
        <v>0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0</v>
      </c>
      <c r="S1492" s="1">
        <v>0</v>
      </c>
      <c r="T1492" s="1">
        <v>0</v>
      </c>
      <c r="U1492" s="1">
        <v>0</v>
      </c>
      <c r="V1492" t="s">
        <v>391</v>
      </c>
      <c r="W1492" s="11" t="s">
        <v>151</v>
      </c>
      <c r="X1492">
        <v>16</v>
      </c>
      <c r="Y1492" t="s">
        <v>109</v>
      </c>
      <c r="Z1492" t="s">
        <v>152</v>
      </c>
      <c r="AA1492" s="1">
        <v>0</v>
      </c>
      <c r="AB1492" s="1">
        <v>0</v>
      </c>
      <c r="AC1492" t="s">
        <v>225</v>
      </c>
      <c r="AD1492" s="1">
        <v>0</v>
      </c>
      <c r="AE1492" s="1">
        <v>0</v>
      </c>
      <c r="AF1492" s="1">
        <v>0</v>
      </c>
      <c r="AG1492" s="1">
        <v>0</v>
      </c>
      <c r="AH1492">
        <v>0</v>
      </c>
      <c r="AI1492" s="1">
        <v>0</v>
      </c>
      <c r="AJ1492" s="1">
        <v>0</v>
      </c>
      <c r="AK1492" s="1">
        <v>0</v>
      </c>
      <c r="AL1492" s="1">
        <v>0</v>
      </c>
      <c r="AM1492" s="1">
        <v>0</v>
      </c>
      <c r="AN1492" s="1">
        <v>0</v>
      </c>
      <c r="AO1492" s="1">
        <v>0</v>
      </c>
      <c r="AP1492" s="8">
        <f t="shared" si="92"/>
        <v>0</v>
      </c>
      <c r="AQ1492" s="9">
        <f t="shared" si="93"/>
        <v>0</v>
      </c>
      <c r="AR1492" s="3">
        <f t="shared" si="94"/>
        <v>194603.35</v>
      </c>
      <c r="AS1492" s="10">
        <f t="shared" si="95"/>
        <v>0</v>
      </c>
    </row>
    <row r="1493" spans="1:45" x14ac:dyDescent="0.25">
      <c r="A1493">
        <v>1</v>
      </c>
      <c r="B1493" s="7">
        <v>43952</v>
      </c>
      <c r="C1493" s="7">
        <v>44348</v>
      </c>
      <c r="D1493">
        <v>200348</v>
      </c>
      <c r="E1493" s="7">
        <v>44287</v>
      </c>
      <c r="F1493" s="13">
        <v>0</v>
      </c>
      <c r="G1493" s="1">
        <v>0</v>
      </c>
      <c r="H1493">
        <v>5.0999999999999997E-2</v>
      </c>
      <c r="I1493" s="1">
        <v>0</v>
      </c>
      <c r="J1493" s="1">
        <v>194603.35</v>
      </c>
      <c r="K1493" s="1">
        <v>0</v>
      </c>
      <c r="L1493" s="1">
        <v>0</v>
      </c>
      <c r="M1493" s="1">
        <v>0</v>
      </c>
      <c r="N1493" s="1">
        <v>0</v>
      </c>
      <c r="O1493" s="1">
        <v>0</v>
      </c>
      <c r="P1493" s="1">
        <v>0</v>
      </c>
      <c r="Q1493" s="1">
        <v>0</v>
      </c>
      <c r="R1493" s="1">
        <v>0</v>
      </c>
      <c r="S1493" s="1">
        <v>0</v>
      </c>
      <c r="T1493" s="1">
        <v>0</v>
      </c>
      <c r="U1493" s="1">
        <v>0</v>
      </c>
      <c r="V1493" t="s">
        <v>391</v>
      </c>
      <c r="W1493" s="11" t="s">
        <v>151</v>
      </c>
      <c r="X1493">
        <v>16</v>
      </c>
      <c r="Y1493" t="s">
        <v>109</v>
      </c>
      <c r="Z1493" t="s">
        <v>152</v>
      </c>
      <c r="AA1493" s="1">
        <v>0</v>
      </c>
      <c r="AB1493" s="1">
        <v>0</v>
      </c>
      <c r="AC1493" t="s">
        <v>225</v>
      </c>
      <c r="AD1493" s="1">
        <v>0</v>
      </c>
      <c r="AE1493" s="1">
        <v>0</v>
      </c>
      <c r="AF1493" s="1">
        <v>0</v>
      </c>
      <c r="AG1493" s="1">
        <v>0</v>
      </c>
      <c r="AH1493">
        <v>0</v>
      </c>
      <c r="AI1493" s="1">
        <v>0</v>
      </c>
      <c r="AJ1493" s="1">
        <v>0</v>
      </c>
      <c r="AK1493" s="1">
        <v>0</v>
      </c>
      <c r="AL1493" s="1">
        <v>0</v>
      </c>
      <c r="AM1493" s="1">
        <v>0</v>
      </c>
      <c r="AN1493" s="1">
        <v>0</v>
      </c>
      <c r="AO1493" s="1">
        <v>0</v>
      </c>
      <c r="AP1493" s="8">
        <f t="shared" si="92"/>
        <v>0</v>
      </c>
      <c r="AQ1493" s="9">
        <f t="shared" si="93"/>
        <v>0</v>
      </c>
      <c r="AR1493" s="3">
        <f t="shared" si="94"/>
        <v>194603.35</v>
      </c>
      <c r="AS1493" s="10">
        <f t="shared" si="95"/>
        <v>0</v>
      </c>
    </row>
    <row r="1494" spans="1:45" x14ac:dyDescent="0.25">
      <c r="A1494">
        <v>1</v>
      </c>
      <c r="B1494" s="7">
        <v>43952</v>
      </c>
      <c r="C1494" s="7">
        <v>44348</v>
      </c>
      <c r="D1494">
        <v>200348</v>
      </c>
      <c r="E1494" s="7">
        <v>44317</v>
      </c>
      <c r="F1494" s="13">
        <v>0</v>
      </c>
      <c r="G1494" s="1">
        <v>0</v>
      </c>
      <c r="H1494">
        <v>5.0999999999999997E-2</v>
      </c>
      <c r="I1494" s="1">
        <v>0</v>
      </c>
      <c r="J1494" s="1">
        <v>194603.35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  <c r="P1494" s="1">
        <v>0</v>
      </c>
      <c r="Q1494" s="1">
        <v>0</v>
      </c>
      <c r="R1494" s="1">
        <v>0</v>
      </c>
      <c r="S1494" s="1">
        <v>0</v>
      </c>
      <c r="T1494" s="1">
        <v>0</v>
      </c>
      <c r="U1494" s="1">
        <v>0</v>
      </c>
      <c r="V1494" t="s">
        <v>391</v>
      </c>
      <c r="W1494" s="11" t="s">
        <v>151</v>
      </c>
      <c r="X1494">
        <v>16</v>
      </c>
      <c r="Y1494" t="s">
        <v>109</v>
      </c>
      <c r="Z1494" t="s">
        <v>152</v>
      </c>
      <c r="AA1494" s="1">
        <v>0</v>
      </c>
      <c r="AB1494" s="1">
        <v>0</v>
      </c>
      <c r="AC1494" t="s">
        <v>225</v>
      </c>
      <c r="AD1494" s="1">
        <v>0</v>
      </c>
      <c r="AE1494" s="1">
        <v>0</v>
      </c>
      <c r="AF1494" s="1">
        <v>0</v>
      </c>
      <c r="AG1494" s="1">
        <v>0</v>
      </c>
      <c r="AH1494">
        <v>0</v>
      </c>
      <c r="AI1494" s="1">
        <v>0</v>
      </c>
      <c r="AJ1494" s="1">
        <v>0</v>
      </c>
      <c r="AK1494" s="1">
        <v>0</v>
      </c>
      <c r="AL1494" s="1">
        <v>0</v>
      </c>
      <c r="AM1494" s="1">
        <v>0</v>
      </c>
      <c r="AN1494" s="1">
        <v>0</v>
      </c>
      <c r="AO1494" s="1">
        <v>0</v>
      </c>
      <c r="AP1494" s="8">
        <f t="shared" si="92"/>
        <v>0</v>
      </c>
      <c r="AQ1494" s="9">
        <f t="shared" si="93"/>
        <v>0</v>
      </c>
      <c r="AR1494" s="3">
        <f t="shared" si="94"/>
        <v>194603.35</v>
      </c>
      <c r="AS1494" s="10">
        <f t="shared" si="95"/>
        <v>0</v>
      </c>
    </row>
    <row r="1495" spans="1:45" x14ac:dyDescent="0.25">
      <c r="A1495">
        <v>1</v>
      </c>
      <c r="B1495" s="7">
        <v>43952</v>
      </c>
      <c r="C1495" s="7">
        <v>44348</v>
      </c>
      <c r="D1495">
        <v>200348</v>
      </c>
      <c r="E1495" s="7">
        <v>44348</v>
      </c>
      <c r="F1495" s="13">
        <v>0</v>
      </c>
      <c r="G1495" s="1">
        <v>0</v>
      </c>
      <c r="H1495">
        <v>5.0999999999999997E-2</v>
      </c>
      <c r="I1495" s="1">
        <v>0</v>
      </c>
      <c r="J1495" s="1">
        <v>312010.96000000002</v>
      </c>
      <c r="K1495" s="1">
        <v>0</v>
      </c>
      <c r="L1495" s="1">
        <v>0</v>
      </c>
      <c r="M1495" s="1">
        <v>0</v>
      </c>
      <c r="N1495" s="1">
        <v>0</v>
      </c>
      <c r="O1495" s="1">
        <v>0</v>
      </c>
      <c r="P1495" s="1">
        <v>0</v>
      </c>
      <c r="Q1495" s="1">
        <v>0</v>
      </c>
      <c r="R1495" s="1">
        <v>0</v>
      </c>
      <c r="S1495" s="1">
        <v>117407.61</v>
      </c>
      <c r="T1495" s="1">
        <v>0</v>
      </c>
      <c r="U1495" s="1">
        <v>0</v>
      </c>
      <c r="V1495" t="s">
        <v>391</v>
      </c>
      <c r="W1495" s="11" t="s">
        <v>151</v>
      </c>
      <c r="X1495">
        <v>16</v>
      </c>
      <c r="Y1495" t="s">
        <v>109</v>
      </c>
      <c r="Z1495" t="s">
        <v>152</v>
      </c>
      <c r="AA1495" s="1">
        <v>0</v>
      </c>
      <c r="AB1495" s="1">
        <v>0</v>
      </c>
      <c r="AC1495" t="s">
        <v>225</v>
      </c>
      <c r="AD1495" s="1">
        <v>0</v>
      </c>
      <c r="AE1495" s="1">
        <v>0</v>
      </c>
      <c r="AF1495" s="1">
        <v>0</v>
      </c>
      <c r="AG1495" s="1">
        <v>0</v>
      </c>
      <c r="AH1495">
        <v>0</v>
      </c>
      <c r="AI1495" s="1">
        <v>0</v>
      </c>
      <c r="AJ1495" s="1">
        <v>0</v>
      </c>
      <c r="AK1495" s="1">
        <v>0</v>
      </c>
      <c r="AL1495" s="1">
        <v>0</v>
      </c>
      <c r="AM1495" s="1">
        <v>0</v>
      </c>
      <c r="AN1495" s="1">
        <v>0</v>
      </c>
      <c r="AO1495" s="1">
        <v>0</v>
      </c>
      <c r="AP1495" s="8">
        <f t="shared" si="92"/>
        <v>0</v>
      </c>
      <c r="AQ1495" s="9">
        <f t="shared" si="93"/>
        <v>0</v>
      </c>
      <c r="AR1495" s="3">
        <f t="shared" si="94"/>
        <v>312010.96000000002</v>
      </c>
      <c r="AS1495" s="10">
        <f t="shared" si="95"/>
        <v>0</v>
      </c>
    </row>
    <row r="1496" spans="1:45" x14ac:dyDescent="0.25">
      <c r="A1496">
        <v>1</v>
      </c>
      <c r="B1496" s="7">
        <v>43952</v>
      </c>
      <c r="C1496" s="7">
        <v>44348</v>
      </c>
      <c r="D1496">
        <v>185</v>
      </c>
      <c r="E1496" s="7">
        <v>44197</v>
      </c>
      <c r="F1496" s="13">
        <v>0</v>
      </c>
      <c r="G1496" s="1">
        <v>0</v>
      </c>
      <c r="H1496">
        <v>7.6923080000000005E-2</v>
      </c>
      <c r="I1496" s="1">
        <v>0</v>
      </c>
      <c r="J1496" s="1">
        <v>15469.95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">
        <v>0</v>
      </c>
      <c r="Q1496" s="1">
        <v>0</v>
      </c>
      <c r="R1496" s="1">
        <v>0</v>
      </c>
      <c r="S1496" s="1">
        <v>0</v>
      </c>
      <c r="T1496" s="1">
        <v>3093.99</v>
      </c>
      <c r="U1496" s="1">
        <v>0</v>
      </c>
      <c r="V1496" t="s">
        <v>392</v>
      </c>
      <c r="W1496" s="11" t="s">
        <v>154</v>
      </c>
      <c r="X1496">
        <v>16</v>
      </c>
      <c r="Y1496" t="s">
        <v>109</v>
      </c>
      <c r="Z1496" t="s">
        <v>155</v>
      </c>
      <c r="AA1496" s="1">
        <v>0</v>
      </c>
      <c r="AB1496" s="1">
        <v>0</v>
      </c>
      <c r="AC1496" t="s">
        <v>225</v>
      </c>
      <c r="AD1496" s="1">
        <v>0</v>
      </c>
      <c r="AE1496" s="1">
        <v>0</v>
      </c>
      <c r="AF1496" s="1">
        <v>0</v>
      </c>
      <c r="AG1496" s="1">
        <v>0</v>
      </c>
      <c r="AH1496">
        <v>0</v>
      </c>
      <c r="AI1496" s="1">
        <v>0</v>
      </c>
      <c r="AJ1496" s="1">
        <v>0</v>
      </c>
      <c r="AK1496" s="1">
        <v>0</v>
      </c>
      <c r="AL1496" s="1">
        <v>0</v>
      </c>
      <c r="AM1496" s="1">
        <v>0</v>
      </c>
      <c r="AN1496" s="1">
        <v>0</v>
      </c>
      <c r="AO1496" s="1">
        <v>0</v>
      </c>
      <c r="AP1496" s="8">
        <f t="shared" si="92"/>
        <v>3093.99</v>
      </c>
      <c r="AQ1496" s="9">
        <f t="shared" si="93"/>
        <v>0</v>
      </c>
      <c r="AR1496" s="3">
        <f t="shared" si="94"/>
        <v>15469.95</v>
      </c>
      <c r="AS1496" s="10">
        <f t="shared" si="95"/>
        <v>3093.99</v>
      </c>
    </row>
    <row r="1497" spans="1:45" x14ac:dyDescent="0.25">
      <c r="A1497">
        <v>1</v>
      </c>
      <c r="B1497" s="7">
        <v>43952</v>
      </c>
      <c r="C1497" s="7">
        <v>44348</v>
      </c>
      <c r="D1497">
        <v>185</v>
      </c>
      <c r="E1497" s="7">
        <v>44228</v>
      </c>
      <c r="F1497" s="13">
        <v>0</v>
      </c>
      <c r="G1497" s="1">
        <v>0</v>
      </c>
      <c r="H1497">
        <v>7.6923080000000005E-2</v>
      </c>
      <c r="I1497" s="1">
        <v>0</v>
      </c>
      <c r="J1497" s="1">
        <v>18563.939999999999</v>
      </c>
      <c r="K1497" s="1">
        <v>0</v>
      </c>
      <c r="L1497" s="1">
        <v>0</v>
      </c>
      <c r="M1497" s="1">
        <v>0</v>
      </c>
      <c r="N1497" s="1">
        <v>0</v>
      </c>
      <c r="O1497" s="1">
        <v>0</v>
      </c>
      <c r="P1497" s="1">
        <v>0</v>
      </c>
      <c r="Q1497" s="1">
        <v>0</v>
      </c>
      <c r="R1497" s="1">
        <v>0</v>
      </c>
      <c r="S1497" s="1">
        <v>0</v>
      </c>
      <c r="T1497" s="1">
        <v>3093.99</v>
      </c>
      <c r="U1497" s="1">
        <v>0</v>
      </c>
      <c r="V1497" t="s">
        <v>392</v>
      </c>
      <c r="W1497" s="11" t="s">
        <v>154</v>
      </c>
      <c r="X1497">
        <v>16</v>
      </c>
      <c r="Y1497" t="s">
        <v>109</v>
      </c>
      <c r="Z1497" t="s">
        <v>155</v>
      </c>
      <c r="AA1497" s="1">
        <v>0</v>
      </c>
      <c r="AB1497" s="1">
        <v>0</v>
      </c>
      <c r="AC1497" t="s">
        <v>225</v>
      </c>
      <c r="AD1497" s="1">
        <v>0</v>
      </c>
      <c r="AE1497" s="1">
        <v>0</v>
      </c>
      <c r="AF1497" s="1">
        <v>0</v>
      </c>
      <c r="AG1497" s="1">
        <v>0</v>
      </c>
      <c r="AH1497">
        <v>0</v>
      </c>
      <c r="AI1497" s="1">
        <v>0</v>
      </c>
      <c r="AJ1497" s="1">
        <v>0</v>
      </c>
      <c r="AK1497" s="1">
        <v>0</v>
      </c>
      <c r="AL1497" s="1">
        <v>0</v>
      </c>
      <c r="AM1497" s="1">
        <v>0</v>
      </c>
      <c r="AN1497" s="1">
        <v>0</v>
      </c>
      <c r="AO1497" s="1">
        <v>0</v>
      </c>
      <c r="AP1497" s="8">
        <f t="shared" si="92"/>
        <v>3093.99</v>
      </c>
      <c r="AQ1497" s="9">
        <f t="shared" si="93"/>
        <v>0</v>
      </c>
      <c r="AR1497" s="3">
        <f t="shared" si="94"/>
        <v>18563.939999999999</v>
      </c>
      <c r="AS1497" s="10">
        <f t="shared" si="95"/>
        <v>3093.99</v>
      </c>
    </row>
    <row r="1498" spans="1:45" x14ac:dyDescent="0.25">
      <c r="A1498">
        <v>1</v>
      </c>
      <c r="B1498" s="7">
        <v>43952</v>
      </c>
      <c r="C1498" s="7">
        <v>44348</v>
      </c>
      <c r="D1498">
        <v>185</v>
      </c>
      <c r="E1498" s="7">
        <v>44256</v>
      </c>
      <c r="F1498" s="13">
        <v>0</v>
      </c>
      <c r="G1498" s="1">
        <v>0</v>
      </c>
      <c r="H1498">
        <v>7.6923080000000005E-2</v>
      </c>
      <c r="I1498" s="1">
        <v>0</v>
      </c>
      <c r="J1498" s="1">
        <v>21657.93</v>
      </c>
      <c r="K1498" s="1">
        <v>0</v>
      </c>
      <c r="L1498" s="1">
        <v>0</v>
      </c>
      <c r="M1498" s="1">
        <v>0</v>
      </c>
      <c r="N1498" s="1">
        <v>0</v>
      </c>
      <c r="O1498" s="1">
        <v>0</v>
      </c>
      <c r="P1498" s="1">
        <v>0</v>
      </c>
      <c r="Q1498" s="1">
        <v>0</v>
      </c>
      <c r="R1498" s="1">
        <v>0</v>
      </c>
      <c r="S1498" s="1">
        <v>0</v>
      </c>
      <c r="T1498" s="1">
        <v>3093.99</v>
      </c>
      <c r="U1498" s="1">
        <v>0</v>
      </c>
      <c r="V1498" t="s">
        <v>392</v>
      </c>
      <c r="W1498" s="11" t="s">
        <v>154</v>
      </c>
      <c r="X1498">
        <v>16</v>
      </c>
      <c r="Y1498" t="s">
        <v>109</v>
      </c>
      <c r="Z1498" t="s">
        <v>155</v>
      </c>
      <c r="AA1498" s="1">
        <v>0</v>
      </c>
      <c r="AB1498" s="1">
        <v>0</v>
      </c>
      <c r="AC1498" t="s">
        <v>225</v>
      </c>
      <c r="AD1498" s="1">
        <v>0</v>
      </c>
      <c r="AE1498" s="1">
        <v>0</v>
      </c>
      <c r="AF1498" s="1">
        <v>0</v>
      </c>
      <c r="AG1498" s="1">
        <v>0</v>
      </c>
      <c r="AH1498">
        <v>0</v>
      </c>
      <c r="AI1498" s="1">
        <v>0</v>
      </c>
      <c r="AJ1498" s="1">
        <v>0</v>
      </c>
      <c r="AK1498" s="1">
        <v>0</v>
      </c>
      <c r="AL1498" s="1">
        <v>0</v>
      </c>
      <c r="AM1498" s="1">
        <v>0</v>
      </c>
      <c r="AN1498" s="1">
        <v>0</v>
      </c>
      <c r="AO1498" s="1">
        <v>0</v>
      </c>
      <c r="AP1498" s="8">
        <f t="shared" si="92"/>
        <v>3093.99</v>
      </c>
      <c r="AQ1498" s="9">
        <f t="shared" si="93"/>
        <v>0</v>
      </c>
      <c r="AR1498" s="3">
        <f t="shared" si="94"/>
        <v>21657.93</v>
      </c>
      <c r="AS1498" s="10">
        <f t="shared" si="95"/>
        <v>3093.99</v>
      </c>
    </row>
    <row r="1499" spans="1:45" x14ac:dyDescent="0.25">
      <c r="A1499">
        <v>1</v>
      </c>
      <c r="B1499" s="7">
        <v>43952</v>
      </c>
      <c r="C1499" s="7">
        <v>44348</v>
      </c>
      <c r="D1499">
        <v>185</v>
      </c>
      <c r="E1499" s="7">
        <v>44287</v>
      </c>
      <c r="F1499" s="13">
        <v>0</v>
      </c>
      <c r="G1499" s="1">
        <v>0</v>
      </c>
      <c r="H1499">
        <v>7.6923080000000005E-2</v>
      </c>
      <c r="I1499" s="1">
        <v>0</v>
      </c>
      <c r="J1499" s="1">
        <v>24751.919999999998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">
        <v>0</v>
      </c>
      <c r="Q1499" s="1">
        <v>0</v>
      </c>
      <c r="R1499" s="1">
        <v>0</v>
      </c>
      <c r="S1499" s="1">
        <v>0</v>
      </c>
      <c r="T1499" s="1">
        <v>3093.99</v>
      </c>
      <c r="U1499" s="1">
        <v>0</v>
      </c>
      <c r="V1499" t="s">
        <v>392</v>
      </c>
      <c r="W1499" s="11" t="s">
        <v>154</v>
      </c>
      <c r="X1499">
        <v>16</v>
      </c>
      <c r="Y1499" t="s">
        <v>109</v>
      </c>
      <c r="Z1499" t="s">
        <v>155</v>
      </c>
      <c r="AA1499" s="1">
        <v>0</v>
      </c>
      <c r="AB1499" s="1">
        <v>0</v>
      </c>
      <c r="AC1499" t="s">
        <v>225</v>
      </c>
      <c r="AD1499" s="1">
        <v>0</v>
      </c>
      <c r="AE1499" s="1">
        <v>0</v>
      </c>
      <c r="AF1499" s="1">
        <v>0</v>
      </c>
      <c r="AG1499" s="1">
        <v>0</v>
      </c>
      <c r="AH1499">
        <v>0</v>
      </c>
      <c r="AI1499" s="1">
        <v>0</v>
      </c>
      <c r="AJ1499" s="1">
        <v>0</v>
      </c>
      <c r="AK1499" s="1">
        <v>0</v>
      </c>
      <c r="AL1499" s="1">
        <v>0</v>
      </c>
      <c r="AM1499" s="1">
        <v>0</v>
      </c>
      <c r="AN1499" s="1">
        <v>0</v>
      </c>
      <c r="AO1499" s="1">
        <v>0</v>
      </c>
      <c r="AP1499" s="8">
        <f t="shared" si="92"/>
        <v>3093.99</v>
      </c>
      <c r="AQ1499" s="9">
        <f t="shared" si="93"/>
        <v>0</v>
      </c>
      <c r="AR1499" s="3">
        <f t="shared" si="94"/>
        <v>24751.919999999998</v>
      </c>
      <c r="AS1499" s="10">
        <f t="shared" si="95"/>
        <v>3093.99</v>
      </c>
    </row>
    <row r="1500" spans="1:45" x14ac:dyDescent="0.25">
      <c r="A1500">
        <v>1</v>
      </c>
      <c r="B1500" s="7">
        <v>43952</v>
      </c>
      <c r="C1500" s="7">
        <v>44348</v>
      </c>
      <c r="D1500">
        <v>185</v>
      </c>
      <c r="E1500" s="7">
        <v>44317</v>
      </c>
      <c r="F1500" s="13">
        <v>0</v>
      </c>
      <c r="G1500" s="1">
        <v>0</v>
      </c>
      <c r="H1500">
        <v>7.6923080000000005E-2</v>
      </c>
      <c r="I1500" s="1">
        <v>0</v>
      </c>
      <c r="J1500" s="1">
        <v>27845.91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">
        <v>0</v>
      </c>
      <c r="Q1500" s="1">
        <v>0</v>
      </c>
      <c r="R1500" s="1">
        <v>0</v>
      </c>
      <c r="S1500" s="1">
        <v>0</v>
      </c>
      <c r="T1500" s="1">
        <v>3093.99</v>
      </c>
      <c r="U1500" s="1">
        <v>0</v>
      </c>
      <c r="V1500" t="s">
        <v>392</v>
      </c>
      <c r="W1500" s="11" t="s">
        <v>154</v>
      </c>
      <c r="X1500">
        <v>16</v>
      </c>
      <c r="Y1500" t="s">
        <v>109</v>
      </c>
      <c r="Z1500" t="s">
        <v>155</v>
      </c>
      <c r="AA1500" s="1">
        <v>0</v>
      </c>
      <c r="AB1500" s="1">
        <v>0</v>
      </c>
      <c r="AC1500" t="s">
        <v>225</v>
      </c>
      <c r="AD1500" s="1">
        <v>0</v>
      </c>
      <c r="AE1500" s="1">
        <v>0</v>
      </c>
      <c r="AF1500" s="1">
        <v>0</v>
      </c>
      <c r="AG1500" s="1">
        <v>0</v>
      </c>
      <c r="AH1500">
        <v>0</v>
      </c>
      <c r="AI1500" s="1">
        <v>0</v>
      </c>
      <c r="AJ1500" s="1">
        <v>0</v>
      </c>
      <c r="AK1500" s="1">
        <v>0</v>
      </c>
      <c r="AL1500" s="1">
        <v>0</v>
      </c>
      <c r="AM1500" s="1">
        <v>0</v>
      </c>
      <c r="AN1500" s="1">
        <v>0</v>
      </c>
      <c r="AO1500" s="1">
        <v>0</v>
      </c>
      <c r="AP1500" s="8">
        <f t="shared" si="92"/>
        <v>3093.99</v>
      </c>
      <c r="AQ1500" s="9">
        <f t="shared" si="93"/>
        <v>0</v>
      </c>
      <c r="AR1500" s="3">
        <f t="shared" si="94"/>
        <v>27845.91</v>
      </c>
      <c r="AS1500" s="10">
        <f t="shared" si="95"/>
        <v>3093.99</v>
      </c>
    </row>
    <row r="1501" spans="1:45" x14ac:dyDescent="0.25">
      <c r="A1501">
        <v>1</v>
      </c>
      <c r="B1501" s="7">
        <v>43952</v>
      </c>
      <c r="C1501" s="7">
        <v>44348</v>
      </c>
      <c r="D1501">
        <v>185</v>
      </c>
      <c r="E1501" s="7">
        <v>44348</v>
      </c>
      <c r="F1501" s="13">
        <v>0</v>
      </c>
      <c r="G1501" s="1">
        <v>0</v>
      </c>
      <c r="H1501">
        <v>7.6923080000000005E-2</v>
      </c>
      <c r="I1501" s="1">
        <v>0</v>
      </c>
      <c r="J1501" s="1">
        <v>30939.9</v>
      </c>
      <c r="K1501" s="1">
        <v>0</v>
      </c>
      <c r="L1501" s="1">
        <v>0</v>
      </c>
      <c r="M1501" s="1">
        <v>0</v>
      </c>
      <c r="N1501" s="1">
        <v>0</v>
      </c>
      <c r="O1501" s="1">
        <v>0</v>
      </c>
      <c r="P1501" s="1">
        <v>0</v>
      </c>
      <c r="Q1501" s="1">
        <v>0</v>
      </c>
      <c r="R1501" s="1">
        <v>0</v>
      </c>
      <c r="S1501" s="1">
        <v>0</v>
      </c>
      <c r="T1501" s="1">
        <v>3093.99</v>
      </c>
      <c r="U1501" s="1">
        <v>0</v>
      </c>
      <c r="V1501" t="s">
        <v>392</v>
      </c>
      <c r="W1501" s="11" t="s">
        <v>154</v>
      </c>
      <c r="X1501">
        <v>16</v>
      </c>
      <c r="Y1501" t="s">
        <v>109</v>
      </c>
      <c r="Z1501" t="s">
        <v>155</v>
      </c>
      <c r="AA1501" s="1">
        <v>0</v>
      </c>
      <c r="AB1501" s="1">
        <v>0</v>
      </c>
      <c r="AC1501" t="s">
        <v>225</v>
      </c>
      <c r="AD1501" s="1">
        <v>0</v>
      </c>
      <c r="AE1501" s="1">
        <v>0</v>
      </c>
      <c r="AF1501" s="1">
        <v>0</v>
      </c>
      <c r="AG1501" s="1">
        <v>0</v>
      </c>
      <c r="AH1501">
        <v>0</v>
      </c>
      <c r="AI1501" s="1">
        <v>0</v>
      </c>
      <c r="AJ1501" s="1">
        <v>0</v>
      </c>
      <c r="AK1501" s="1">
        <v>0</v>
      </c>
      <c r="AL1501" s="1">
        <v>0</v>
      </c>
      <c r="AM1501" s="1">
        <v>0</v>
      </c>
      <c r="AN1501" s="1">
        <v>0</v>
      </c>
      <c r="AO1501" s="1">
        <v>0</v>
      </c>
      <c r="AP1501" s="8">
        <f t="shared" si="92"/>
        <v>3093.99</v>
      </c>
      <c r="AQ1501" s="9">
        <f t="shared" si="93"/>
        <v>0</v>
      </c>
      <c r="AR1501" s="3">
        <f t="shared" si="94"/>
        <v>30939.9</v>
      </c>
      <c r="AS1501" s="10">
        <f t="shared" si="95"/>
        <v>3093.99</v>
      </c>
    </row>
    <row r="1502" spans="1:45" x14ac:dyDescent="0.25">
      <c r="A1502">
        <v>1</v>
      </c>
      <c r="B1502" s="7">
        <v>43952</v>
      </c>
      <c r="C1502" s="7">
        <v>44348</v>
      </c>
      <c r="D1502">
        <v>200257</v>
      </c>
      <c r="E1502" s="7">
        <v>44197</v>
      </c>
      <c r="F1502" s="13">
        <v>1000187.82</v>
      </c>
      <c r="G1502" s="1">
        <v>1000187.82</v>
      </c>
      <c r="H1502">
        <v>7.6923080000000005E-2</v>
      </c>
      <c r="I1502" s="1">
        <v>6411.46</v>
      </c>
      <c r="J1502" s="1">
        <v>25087.279999999999</v>
      </c>
      <c r="K1502" s="1">
        <v>0</v>
      </c>
      <c r="L1502" s="1">
        <v>0</v>
      </c>
      <c r="M1502" s="1">
        <v>0</v>
      </c>
      <c r="N1502" s="1">
        <v>0</v>
      </c>
      <c r="O1502" s="1">
        <v>0</v>
      </c>
      <c r="P1502" s="1">
        <v>0</v>
      </c>
      <c r="Q1502" s="1">
        <v>0</v>
      </c>
      <c r="R1502" s="1">
        <v>0</v>
      </c>
      <c r="S1502" s="1">
        <v>0</v>
      </c>
      <c r="T1502" s="1">
        <v>0</v>
      </c>
      <c r="U1502" s="1">
        <v>0</v>
      </c>
      <c r="V1502" t="s">
        <v>393</v>
      </c>
      <c r="W1502" s="11" t="s">
        <v>154</v>
      </c>
      <c r="X1502">
        <v>16</v>
      </c>
      <c r="Y1502" t="s">
        <v>109</v>
      </c>
      <c r="Z1502" t="s">
        <v>155</v>
      </c>
      <c r="AA1502" s="1">
        <v>0</v>
      </c>
      <c r="AB1502" s="1">
        <v>0</v>
      </c>
      <c r="AC1502" t="s">
        <v>225</v>
      </c>
      <c r="AD1502" s="1">
        <v>0</v>
      </c>
      <c r="AE1502" s="1">
        <v>0</v>
      </c>
      <c r="AF1502" s="1">
        <v>0</v>
      </c>
      <c r="AG1502" s="1">
        <v>1000187.82</v>
      </c>
      <c r="AH1502">
        <v>0</v>
      </c>
      <c r="AI1502" s="1">
        <v>0</v>
      </c>
      <c r="AJ1502" s="1">
        <v>0</v>
      </c>
      <c r="AK1502" s="1">
        <v>0</v>
      </c>
      <c r="AL1502" s="1">
        <v>0</v>
      </c>
      <c r="AM1502" s="1">
        <v>0</v>
      </c>
      <c r="AN1502" s="1">
        <v>0</v>
      </c>
      <c r="AO1502" s="1">
        <v>6411.46</v>
      </c>
      <c r="AP1502" s="8">
        <f t="shared" si="92"/>
        <v>6411.46</v>
      </c>
      <c r="AQ1502" s="9">
        <f t="shared" si="93"/>
        <v>0</v>
      </c>
      <c r="AR1502" s="3">
        <f t="shared" si="94"/>
        <v>25087.279999999999</v>
      </c>
      <c r="AS1502" s="10">
        <f t="shared" si="95"/>
        <v>6411.46</v>
      </c>
    </row>
    <row r="1503" spans="1:45" x14ac:dyDescent="0.25">
      <c r="A1503">
        <v>1</v>
      </c>
      <c r="B1503" s="7">
        <v>43952</v>
      </c>
      <c r="C1503" s="7">
        <v>44348</v>
      </c>
      <c r="D1503">
        <v>200257</v>
      </c>
      <c r="E1503" s="7">
        <v>44228</v>
      </c>
      <c r="F1503" s="13">
        <v>1000187.82</v>
      </c>
      <c r="G1503" s="1">
        <v>1000187.82</v>
      </c>
      <c r="H1503">
        <v>7.6923080000000005E-2</v>
      </c>
      <c r="I1503" s="1">
        <v>6411.46</v>
      </c>
      <c r="J1503" s="1">
        <v>31498.74</v>
      </c>
      <c r="K1503" s="1">
        <v>0</v>
      </c>
      <c r="L1503" s="1">
        <v>0</v>
      </c>
      <c r="M1503" s="1">
        <v>0</v>
      </c>
      <c r="N1503" s="1">
        <v>0</v>
      </c>
      <c r="O1503" s="1">
        <v>0</v>
      </c>
      <c r="P1503" s="1">
        <v>0</v>
      </c>
      <c r="Q1503" s="1">
        <v>0</v>
      </c>
      <c r="R1503" s="1">
        <v>0</v>
      </c>
      <c r="S1503" s="1">
        <v>0</v>
      </c>
      <c r="T1503" s="1">
        <v>0</v>
      </c>
      <c r="U1503" s="1">
        <v>0</v>
      </c>
      <c r="V1503" t="s">
        <v>393</v>
      </c>
      <c r="W1503" s="11" t="s">
        <v>154</v>
      </c>
      <c r="X1503">
        <v>16</v>
      </c>
      <c r="Y1503" t="s">
        <v>109</v>
      </c>
      <c r="Z1503" t="s">
        <v>155</v>
      </c>
      <c r="AA1503" s="1">
        <v>0</v>
      </c>
      <c r="AB1503" s="1">
        <v>0</v>
      </c>
      <c r="AC1503" t="s">
        <v>225</v>
      </c>
      <c r="AD1503" s="1">
        <v>0</v>
      </c>
      <c r="AE1503" s="1">
        <v>0</v>
      </c>
      <c r="AF1503" s="1">
        <v>0</v>
      </c>
      <c r="AG1503" s="1">
        <v>1000187.82</v>
      </c>
      <c r="AH1503">
        <v>0</v>
      </c>
      <c r="AI1503" s="1">
        <v>0</v>
      </c>
      <c r="AJ1503" s="1">
        <v>0</v>
      </c>
      <c r="AK1503" s="1">
        <v>0</v>
      </c>
      <c r="AL1503" s="1">
        <v>0</v>
      </c>
      <c r="AM1503" s="1">
        <v>0</v>
      </c>
      <c r="AN1503" s="1">
        <v>0</v>
      </c>
      <c r="AO1503" s="1">
        <v>6411.46</v>
      </c>
      <c r="AP1503" s="8">
        <f t="shared" si="92"/>
        <v>6411.46</v>
      </c>
      <c r="AQ1503" s="9">
        <f t="shared" si="93"/>
        <v>0</v>
      </c>
      <c r="AR1503" s="3">
        <f t="shared" si="94"/>
        <v>31498.74</v>
      </c>
      <c r="AS1503" s="10">
        <f t="shared" si="95"/>
        <v>6411.46</v>
      </c>
    </row>
    <row r="1504" spans="1:45" x14ac:dyDescent="0.25">
      <c r="A1504">
        <v>1</v>
      </c>
      <c r="B1504" s="7">
        <v>43952</v>
      </c>
      <c r="C1504" s="7">
        <v>44348</v>
      </c>
      <c r="D1504">
        <v>200257</v>
      </c>
      <c r="E1504" s="7">
        <v>44256</v>
      </c>
      <c r="F1504" s="13">
        <v>1000187.82</v>
      </c>
      <c r="G1504" s="1">
        <v>1000187.82</v>
      </c>
      <c r="H1504">
        <v>7.6923080000000005E-2</v>
      </c>
      <c r="I1504" s="1">
        <v>6411.46</v>
      </c>
      <c r="J1504" s="1">
        <v>37910.199999999997</v>
      </c>
      <c r="K1504" s="1">
        <v>0</v>
      </c>
      <c r="L1504" s="1">
        <v>0</v>
      </c>
      <c r="M1504" s="1">
        <v>0</v>
      </c>
      <c r="N1504" s="1">
        <v>0</v>
      </c>
      <c r="O1504" s="1">
        <v>0</v>
      </c>
      <c r="P1504" s="1">
        <v>0</v>
      </c>
      <c r="Q1504" s="1">
        <v>0</v>
      </c>
      <c r="R1504" s="1">
        <v>0</v>
      </c>
      <c r="S1504" s="1">
        <v>0</v>
      </c>
      <c r="T1504" s="1">
        <v>0</v>
      </c>
      <c r="U1504" s="1">
        <v>0</v>
      </c>
      <c r="V1504" t="s">
        <v>393</v>
      </c>
      <c r="W1504" s="11" t="s">
        <v>154</v>
      </c>
      <c r="X1504">
        <v>16</v>
      </c>
      <c r="Y1504" t="s">
        <v>109</v>
      </c>
      <c r="Z1504" t="s">
        <v>155</v>
      </c>
      <c r="AA1504" s="1">
        <v>0</v>
      </c>
      <c r="AB1504" s="1">
        <v>0</v>
      </c>
      <c r="AC1504" t="s">
        <v>225</v>
      </c>
      <c r="AD1504" s="1">
        <v>0</v>
      </c>
      <c r="AE1504" s="1">
        <v>0</v>
      </c>
      <c r="AF1504" s="1">
        <v>0</v>
      </c>
      <c r="AG1504" s="1">
        <v>1000187.82</v>
      </c>
      <c r="AH1504">
        <v>0</v>
      </c>
      <c r="AI1504" s="1">
        <v>0</v>
      </c>
      <c r="AJ1504" s="1">
        <v>0</v>
      </c>
      <c r="AK1504" s="1">
        <v>0</v>
      </c>
      <c r="AL1504" s="1">
        <v>0</v>
      </c>
      <c r="AM1504" s="1">
        <v>0</v>
      </c>
      <c r="AN1504" s="1">
        <v>0</v>
      </c>
      <c r="AO1504" s="1">
        <v>6411.46</v>
      </c>
      <c r="AP1504" s="8">
        <f t="shared" si="92"/>
        <v>6411.46</v>
      </c>
      <c r="AQ1504" s="9">
        <f t="shared" si="93"/>
        <v>0</v>
      </c>
      <c r="AR1504" s="3">
        <f t="shared" si="94"/>
        <v>37910.199999999997</v>
      </c>
      <c r="AS1504" s="10">
        <f t="shared" si="95"/>
        <v>6411.46</v>
      </c>
    </row>
    <row r="1505" spans="1:45" x14ac:dyDescent="0.25">
      <c r="A1505">
        <v>1</v>
      </c>
      <c r="B1505" s="7">
        <v>43952</v>
      </c>
      <c r="C1505" s="7">
        <v>44348</v>
      </c>
      <c r="D1505">
        <v>200257</v>
      </c>
      <c r="E1505" s="7">
        <v>44287</v>
      </c>
      <c r="F1505" s="13">
        <v>1052883.8899999999</v>
      </c>
      <c r="G1505" s="1">
        <v>1052883.8899999999</v>
      </c>
      <c r="H1505">
        <v>7.6923080000000005E-2</v>
      </c>
      <c r="I1505" s="1">
        <v>6749.26</v>
      </c>
      <c r="J1505" s="1">
        <v>18084.07</v>
      </c>
      <c r="K1505" s="1">
        <v>0</v>
      </c>
      <c r="L1505" s="1">
        <v>0</v>
      </c>
      <c r="M1505" s="1">
        <v>0</v>
      </c>
      <c r="N1505" s="1">
        <v>0</v>
      </c>
      <c r="O1505" s="1">
        <v>0</v>
      </c>
      <c r="P1505" s="1">
        <v>0</v>
      </c>
      <c r="Q1505" s="1">
        <v>0</v>
      </c>
      <c r="R1505" s="1">
        <v>-26575.39</v>
      </c>
      <c r="S1505" s="1">
        <v>0</v>
      </c>
      <c r="T1505" s="1">
        <v>0</v>
      </c>
      <c r="U1505" s="1">
        <v>0</v>
      </c>
      <c r="V1505" t="s">
        <v>393</v>
      </c>
      <c r="W1505" s="11" t="s">
        <v>154</v>
      </c>
      <c r="X1505">
        <v>16</v>
      </c>
      <c r="Y1505" t="s">
        <v>109</v>
      </c>
      <c r="Z1505" t="s">
        <v>155</v>
      </c>
      <c r="AA1505" s="1">
        <v>0</v>
      </c>
      <c r="AB1505" s="1">
        <v>0</v>
      </c>
      <c r="AC1505" t="s">
        <v>225</v>
      </c>
      <c r="AD1505" s="1">
        <v>0</v>
      </c>
      <c r="AE1505" s="1">
        <v>0</v>
      </c>
      <c r="AF1505" s="1">
        <v>0</v>
      </c>
      <c r="AG1505" s="1">
        <v>1052883.8899999999</v>
      </c>
      <c r="AH1505">
        <v>0</v>
      </c>
      <c r="AI1505" s="1">
        <v>0</v>
      </c>
      <c r="AJ1505" s="1">
        <v>0</v>
      </c>
      <c r="AK1505" s="1">
        <v>0</v>
      </c>
      <c r="AL1505" s="1">
        <v>0</v>
      </c>
      <c r="AM1505" s="1">
        <v>0</v>
      </c>
      <c r="AN1505" s="1">
        <v>0</v>
      </c>
      <c r="AO1505" s="1">
        <v>6749.26</v>
      </c>
      <c r="AP1505" s="8">
        <f t="shared" si="92"/>
        <v>6749.26</v>
      </c>
      <c r="AQ1505" s="9">
        <f t="shared" si="93"/>
        <v>0</v>
      </c>
      <c r="AR1505" s="3">
        <f t="shared" si="94"/>
        <v>18084.07</v>
      </c>
      <c r="AS1505" s="10">
        <f t="shared" si="95"/>
        <v>6749.26</v>
      </c>
    </row>
    <row r="1506" spans="1:45" x14ac:dyDescent="0.25">
      <c r="A1506">
        <v>1</v>
      </c>
      <c r="B1506" s="7">
        <v>43952</v>
      </c>
      <c r="C1506" s="7">
        <v>44348</v>
      </c>
      <c r="D1506">
        <v>200257</v>
      </c>
      <c r="E1506" s="7">
        <v>44317</v>
      </c>
      <c r="F1506" s="13">
        <v>292511.90000000002</v>
      </c>
      <c r="G1506" s="1">
        <v>292511.90000000002</v>
      </c>
      <c r="H1506">
        <v>7.6923080000000005E-2</v>
      </c>
      <c r="I1506" s="1">
        <v>1875.08</v>
      </c>
      <c r="J1506" s="1">
        <v>19959.150000000001</v>
      </c>
      <c r="K1506" s="1">
        <v>0</v>
      </c>
      <c r="L1506" s="1">
        <v>0</v>
      </c>
      <c r="M1506" s="1">
        <v>0</v>
      </c>
      <c r="N1506" s="1">
        <v>0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  <c r="T1506" s="1">
        <v>0</v>
      </c>
      <c r="U1506" s="1">
        <v>0</v>
      </c>
      <c r="V1506" t="s">
        <v>393</v>
      </c>
      <c r="W1506" s="11" t="s">
        <v>154</v>
      </c>
      <c r="X1506">
        <v>16</v>
      </c>
      <c r="Y1506" t="s">
        <v>109</v>
      </c>
      <c r="Z1506" t="s">
        <v>155</v>
      </c>
      <c r="AA1506" s="1">
        <v>0</v>
      </c>
      <c r="AB1506" s="1">
        <v>0</v>
      </c>
      <c r="AC1506" t="s">
        <v>225</v>
      </c>
      <c r="AD1506" s="1">
        <v>0</v>
      </c>
      <c r="AE1506" s="1">
        <v>0</v>
      </c>
      <c r="AF1506" s="1">
        <v>0</v>
      </c>
      <c r="AG1506" s="1">
        <v>292511.90000000002</v>
      </c>
      <c r="AH1506">
        <v>0</v>
      </c>
      <c r="AI1506" s="1">
        <v>0</v>
      </c>
      <c r="AJ1506" s="1">
        <v>0</v>
      </c>
      <c r="AK1506" s="1">
        <v>0</v>
      </c>
      <c r="AL1506" s="1">
        <v>0</v>
      </c>
      <c r="AM1506" s="1">
        <v>0</v>
      </c>
      <c r="AN1506" s="1">
        <v>0</v>
      </c>
      <c r="AO1506" s="1">
        <v>1875.08</v>
      </c>
      <c r="AP1506" s="8">
        <f t="shared" si="92"/>
        <v>1875.08</v>
      </c>
      <c r="AQ1506" s="9">
        <f t="shared" si="93"/>
        <v>0</v>
      </c>
      <c r="AR1506" s="3">
        <f t="shared" si="94"/>
        <v>19959.150000000001</v>
      </c>
      <c r="AS1506" s="10">
        <f t="shared" si="95"/>
        <v>1875.08</v>
      </c>
    </row>
    <row r="1507" spans="1:45" x14ac:dyDescent="0.25">
      <c r="A1507">
        <v>1</v>
      </c>
      <c r="B1507" s="7">
        <v>43952</v>
      </c>
      <c r="C1507" s="7">
        <v>44348</v>
      </c>
      <c r="D1507">
        <v>200257</v>
      </c>
      <c r="E1507" s="7">
        <v>44348</v>
      </c>
      <c r="F1507" s="13">
        <v>292511.90000000002</v>
      </c>
      <c r="G1507" s="1">
        <v>292511.90000000002</v>
      </c>
      <c r="H1507">
        <v>7.6923080000000005E-2</v>
      </c>
      <c r="I1507" s="1">
        <v>1875.08</v>
      </c>
      <c r="J1507" s="1">
        <v>21834.23</v>
      </c>
      <c r="K1507" s="1">
        <v>0</v>
      </c>
      <c r="L1507" s="1">
        <v>0</v>
      </c>
      <c r="M1507" s="1">
        <v>0</v>
      </c>
      <c r="N1507" s="1">
        <v>0</v>
      </c>
      <c r="O1507" s="1">
        <v>0</v>
      </c>
      <c r="P1507" s="1">
        <v>0</v>
      </c>
      <c r="Q1507" s="1">
        <v>0</v>
      </c>
      <c r="R1507" s="1">
        <v>0</v>
      </c>
      <c r="S1507" s="1">
        <v>0</v>
      </c>
      <c r="T1507" s="1">
        <v>0</v>
      </c>
      <c r="U1507" s="1">
        <v>0</v>
      </c>
      <c r="V1507" t="s">
        <v>393</v>
      </c>
      <c r="W1507" s="11" t="s">
        <v>154</v>
      </c>
      <c r="X1507">
        <v>16</v>
      </c>
      <c r="Y1507" t="s">
        <v>109</v>
      </c>
      <c r="Z1507" t="s">
        <v>155</v>
      </c>
      <c r="AA1507" s="1">
        <v>0</v>
      </c>
      <c r="AB1507" s="1">
        <v>0</v>
      </c>
      <c r="AC1507" t="s">
        <v>225</v>
      </c>
      <c r="AD1507" s="1">
        <v>0</v>
      </c>
      <c r="AE1507" s="1">
        <v>0</v>
      </c>
      <c r="AF1507" s="1">
        <v>0</v>
      </c>
      <c r="AG1507" s="1">
        <v>292511.90000000002</v>
      </c>
      <c r="AH1507">
        <v>0</v>
      </c>
      <c r="AI1507" s="1">
        <v>0</v>
      </c>
      <c r="AJ1507" s="1">
        <v>0</v>
      </c>
      <c r="AK1507" s="1">
        <v>0</v>
      </c>
      <c r="AL1507" s="1">
        <v>0</v>
      </c>
      <c r="AM1507" s="1">
        <v>0</v>
      </c>
      <c r="AN1507" s="1">
        <v>0</v>
      </c>
      <c r="AO1507" s="1">
        <v>1875.08</v>
      </c>
      <c r="AP1507" s="8">
        <f t="shared" si="92"/>
        <v>1875.08</v>
      </c>
      <c r="AQ1507" s="9">
        <f t="shared" si="93"/>
        <v>0</v>
      </c>
      <c r="AR1507" s="3">
        <f t="shared" si="94"/>
        <v>21834.23</v>
      </c>
      <c r="AS1507" s="10">
        <f t="shared" si="95"/>
        <v>1875.08</v>
      </c>
    </row>
    <row r="1508" spans="1:45" x14ac:dyDescent="0.25">
      <c r="A1508">
        <v>1</v>
      </c>
      <c r="B1508" s="7">
        <v>43952</v>
      </c>
      <c r="C1508" s="7">
        <v>44348</v>
      </c>
      <c r="D1508">
        <v>200303</v>
      </c>
      <c r="E1508" s="7">
        <v>44197</v>
      </c>
      <c r="F1508" s="13">
        <v>7748.16</v>
      </c>
      <c r="G1508" s="1">
        <v>7748.16</v>
      </c>
      <c r="H1508">
        <v>7.6923080000000005E-2</v>
      </c>
      <c r="I1508" s="1">
        <v>49.67</v>
      </c>
      <c r="J1508" s="1">
        <v>2803.21</v>
      </c>
      <c r="K1508" s="1">
        <v>0</v>
      </c>
      <c r="L1508" s="1">
        <v>0</v>
      </c>
      <c r="M1508" s="1">
        <v>0</v>
      </c>
      <c r="N1508" s="1">
        <v>0</v>
      </c>
      <c r="O1508" s="1">
        <v>0</v>
      </c>
      <c r="P1508" s="1">
        <v>0</v>
      </c>
      <c r="Q1508" s="1">
        <v>0</v>
      </c>
      <c r="R1508" s="1">
        <v>0</v>
      </c>
      <c r="S1508" s="1">
        <v>0</v>
      </c>
      <c r="T1508" s="1">
        <v>0</v>
      </c>
      <c r="U1508" s="1">
        <v>0</v>
      </c>
      <c r="V1508" t="s">
        <v>394</v>
      </c>
      <c r="W1508" s="11" t="s">
        <v>154</v>
      </c>
      <c r="X1508">
        <v>16</v>
      </c>
      <c r="Y1508" t="s">
        <v>109</v>
      </c>
      <c r="Z1508" t="s">
        <v>155</v>
      </c>
      <c r="AA1508" s="1">
        <v>0</v>
      </c>
      <c r="AB1508" s="1">
        <v>0</v>
      </c>
      <c r="AC1508" t="s">
        <v>225</v>
      </c>
      <c r="AD1508" s="1">
        <v>0</v>
      </c>
      <c r="AE1508" s="1">
        <v>0</v>
      </c>
      <c r="AF1508" s="1">
        <v>0</v>
      </c>
      <c r="AG1508" s="1">
        <v>7748.16</v>
      </c>
      <c r="AH1508">
        <v>0</v>
      </c>
      <c r="AI1508" s="1">
        <v>0</v>
      </c>
      <c r="AJ1508" s="1">
        <v>0</v>
      </c>
      <c r="AK1508" s="1">
        <v>0</v>
      </c>
      <c r="AL1508" s="1">
        <v>0</v>
      </c>
      <c r="AM1508" s="1">
        <v>0</v>
      </c>
      <c r="AN1508" s="1">
        <v>0</v>
      </c>
      <c r="AO1508" s="1">
        <v>49.67</v>
      </c>
      <c r="AP1508" s="8">
        <f t="shared" si="92"/>
        <v>49.67</v>
      </c>
      <c r="AQ1508" s="9">
        <f t="shared" si="93"/>
        <v>0</v>
      </c>
      <c r="AR1508" s="3">
        <f t="shared" si="94"/>
        <v>2803.21</v>
      </c>
      <c r="AS1508" s="10">
        <f t="shared" si="95"/>
        <v>49.67</v>
      </c>
    </row>
    <row r="1509" spans="1:45" x14ac:dyDescent="0.25">
      <c r="A1509">
        <v>1</v>
      </c>
      <c r="B1509" s="7">
        <v>43952</v>
      </c>
      <c r="C1509" s="7">
        <v>44348</v>
      </c>
      <c r="D1509">
        <v>200303</v>
      </c>
      <c r="E1509" s="7">
        <v>44228</v>
      </c>
      <c r="F1509" s="13">
        <v>7748.16</v>
      </c>
      <c r="G1509" s="1">
        <v>7748.16</v>
      </c>
      <c r="H1509">
        <v>7.6923080000000005E-2</v>
      </c>
      <c r="I1509" s="1">
        <v>49.67</v>
      </c>
      <c r="J1509" s="1">
        <v>2852.88</v>
      </c>
      <c r="K1509" s="1">
        <v>0</v>
      </c>
      <c r="L1509" s="1">
        <v>0</v>
      </c>
      <c r="M1509" s="1">
        <v>0</v>
      </c>
      <c r="N1509" s="1">
        <v>0</v>
      </c>
      <c r="O1509" s="1">
        <v>0</v>
      </c>
      <c r="P1509" s="1">
        <v>0</v>
      </c>
      <c r="Q1509" s="1">
        <v>0</v>
      </c>
      <c r="R1509" s="1">
        <v>0</v>
      </c>
      <c r="S1509" s="1">
        <v>0</v>
      </c>
      <c r="T1509" s="1">
        <v>0</v>
      </c>
      <c r="U1509" s="1">
        <v>0</v>
      </c>
      <c r="V1509" t="s">
        <v>394</v>
      </c>
      <c r="W1509" s="11" t="s">
        <v>154</v>
      </c>
      <c r="X1509">
        <v>16</v>
      </c>
      <c r="Y1509" t="s">
        <v>109</v>
      </c>
      <c r="Z1509" t="s">
        <v>155</v>
      </c>
      <c r="AA1509" s="1">
        <v>0</v>
      </c>
      <c r="AB1509" s="1">
        <v>0</v>
      </c>
      <c r="AC1509" t="s">
        <v>225</v>
      </c>
      <c r="AD1509" s="1">
        <v>0</v>
      </c>
      <c r="AE1509" s="1">
        <v>0</v>
      </c>
      <c r="AF1509" s="1">
        <v>0</v>
      </c>
      <c r="AG1509" s="1">
        <v>7748.16</v>
      </c>
      <c r="AH1509">
        <v>0</v>
      </c>
      <c r="AI1509" s="1">
        <v>0</v>
      </c>
      <c r="AJ1509" s="1">
        <v>0</v>
      </c>
      <c r="AK1509" s="1">
        <v>0</v>
      </c>
      <c r="AL1509" s="1">
        <v>0</v>
      </c>
      <c r="AM1509" s="1">
        <v>0</v>
      </c>
      <c r="AN1509" s="1">
        <v>0</v>
      </c>
      <c r="AO1509" s="1">
        <v>49.67</v>
      </c>
      <c r="AP1509" s="8">
        <f t="shared" si="92"/>
        <v>49.67</v>
      </c>
      <c r="AQ1509" s="9">
        <f t="shared" si="93"/>
        <v>0</v>
      </c>
      <c r="AR1509" s="3">
        <f t="shared" si="94"/>
        <v>2852.88</v>
      </c>
      <c r="AS1509" s="10">
        <f t="shared" si="95"/>
        <v>49.67</v>
      </c>
    </row>
    <row r="1510" spans="1:45" x14ac:dyDescent="0.25">
      <c r="A1510">
        <v>1</v>
      </c>
      <c r="B1510" s="7">
        <v>43952</v>
      </c>
      <c r="C1510" s="7">
        <v>44348</v>
      </c>
      <c r="D1510">
        <v>200303</v>
      </c>
      <c r="E1510" s="7">
        <v>44256</v>
      </c>
      <c r="F1510" s="13">
        <v>7748.16</v>
      </c>
      <c r="G1510" s="1">
        <v>7748.16</v>
      </c>
      <c r="H1510">
        <v>7.6923080000000005E-2</v>
      </c>
      <c r="I1510" s="1">
        <v>49.67</v>
      </c>
      <c r="J1510" s="1">
        <v>2902.55</v>
      </c>
      <c r="K1510" s="1">
        <v>0</v>
      </c>
      <c r="L1510" s="1">
        <v>0</v>
      </c>
      <c r="M1510" s="1">
        <v>0</v>
      </c>
      <c r="N1510" s="1">
        <v>0</v>
      </c>
      <c r="O1510" s="1">
        <v>0</v>
      </c>
      <c r="P1510" s="1">
        <v>0</v>
      </c>
      <c r="Q1510" s="1">
        <v>0</v>
      </c>
      <c r="R1510" s="1">
        <v>0</v>
      </c>
      <c r="S1510" s="1">
        <v>0</v>
      </c>
      <c r="T1510" s="1">
        <v>0</v>
      </c>
      <c r="U1510" s="1">
        <v>0</v>
      </c>
      <c r="V1510" t="s">
        <v>394</v>
      </c>
      <c r="W1510" s="11" t="s">
        <v>154</v>
      </c>
      <c r="X1510">
        <v>16</v>
      </c>
      <c r="Y1510" t="s">
        <v>109</v>
      </c>
      <c r="Z1510" t="s">
        <v>155</v>
      </c>
      <c r="AA1510" s="1">
        <v>0</v>
      </c>
      <c r="AB1510" s="1">
        <v>0</v>
      </c>
      <c r="AC1510" t="s">
        <v>225</v>
      </c>
      <c r="AD1510" s="1">
        <v>0</v>
      </c>
      <c r="AE1510" s="1">
        <v>0</v>
      </c>
      <c r="AF1510" s="1">
        <v>0</v>
      </c>
      <c r="AG1510" s="1">
        <v>7748.16</v>
      </c>
      <c r="AH1510">
        <v>0</v>
      </c>
      <c r="AI1510" s="1">
        <v>0</v>
      </c>
      <c r="AJ1510" s="1">
        <v>0</v>
      </c>
      <c r="AK1510" s="1">
        <v>0</v>
      </c>
      <c r="AL1510" s="1">
        <v>0</v>
      </c>
      <c r="AM1510" s="1">
        <v>0</v>
      </c>
      <c r="AN1510" s="1">
        <v>0</v>
      </c>
      <c r="AO1510" s="1">
        <v>49.67</v>
      </c>
      <c r="AP1510" s="8">
        <f t="shared" si="92"/>
        <v>49.67</v>
      </c>
      <c r="AQ1510" s="9">
        <f t="shared" si="93"/>
        <v>0</v>
      </c>
      <c r="AR1510" s="3">
        <f t="shared" si="94"/>
        <v>2902.55</v>
      </c>
      <c r="AS1510" s="10">
        <f t="shared" si="95"/>
        <v>49.67</v>
      </c>
    </row>
    <row r="1511" spans="1:45" x14ac:dyDescent="0.25">
      <c r="A1511">
        <v>1</v>
      </c>
      <c r="B1511" s="7">
        <v>43952</v>
      </c>
      <c r="C1511" s="7">
        <v>44348</v>
      </c>
      <c r="D1511">
        <v>200303</v>
      </c>
      <c r="E1511" s="7">
        <v>44287</v>
      </c>
      <c r="F1511" s="13">
        <v>7748.16</v>
      </c>
      <c r="G1511" s="1">
        <v>7748.16</v>
      </c>
      <c r="H1511">
        <v>7.6923080000000005E-2</v>
      </c>
      <c r="I1511" s="1">
        <v>49.67</v>
      </c>
      <c r="J1511" s="1">
        <v>3070.12</v>
      </c>
      <c r="K1511" s="1">
        <v>0</v>
      </c>
      <c r="L1511" s="1">
        <v>0</v>
      </c>
      <c r="M1511" s="1">
        <v>0</v>
      </c>
      <c r="N1511" s="1">
        <v>0</v>
      </c>
      <c r="O1511" s="1">
        <v>0</v>
      </c>
      <c r="P1511" s="1">
        <v>0</v>
      </c>
      <c r="Q1511" s="1">
        <v>0</v>
      </c>
      <c r="R1511" s="1">
        <v>0</v>
      </c>
      <c r="S1511" s="1">
        <v>117.9</v>
      </c>
      <c r="T1511" s="1">
        <v>0</v>
      </c>
      <c r="U1511" s="1">
        <v>0</v>
      </c>
      <c r="V1511" t="s">
        <v>394</v>
      </c>
      <c r="W1511" s="11" t="s">
        <v>154</v>
      </c>
      <c r="X1511">
        <v>16</v>
      </c>
      <c r="Y1511" t="s">
        <v>109</v>
      </c>
      <c r="Z1511" t="s">
        <v>155</v>
      </c>
      <c r="AA1511" s="1">
        <v>0</v>
      </c>
      <c r="AB1511" s="1">
        <v>0</v>
      </c>
      <c r="AC1511" t="s">
        <v>225</v>
      </c>
      <c r="AD1511" s="1">
        <v>0</v>
      </c>
      <c r="AE1511" s="1">
        <v>0</v>
      </c>
      <c r="AF1511" s="1">
        <v>0</v>
      </c>
      <c r="AG1511" s="1">
        <v>7748.16</v>
      </c>
      <c r="AH1511">
        <v>0</v>
      </c>
      <c r="AI1511" s="1">
        <v>0</v>
      </c>
      <c r="AJ1511" s="1">
        <v>0</v>
      </c>
      <c r="AK1511" s="1">
        <v>0</v>
      </c>
      <c r="AL1511" s="1">
        <v>0</v>
      </c>
      <c r="AM1511" s="1">
        <v>0</v>
      </c>
      <c r="AN1511" s="1">
        <v>0</v>
      </c>
      <c r="AO1511" s="1">
        <v>49.67</v>
      </c>
      <c r="AP1511" s="8">
        <f t="shared" si="92"/>
        <v>49.67</v>
      </c>
      <c r="AQ1511" s="9">
        <f t="shared" si="93"/>
        <v>0</v>
      </c>
      <c r="AR1511" s="3">
        <f t="shared" si="94"/>
        <v>3070.12</v>
      </c>
      <c r="AS1511" s="10">
        <f t="shared" si="95"/>
        <v>49.67</v>
      </c>
    </row>
    <row r="1512" spans="1:45" x14ac:dyDescent="0.25">
      <c r="A1512">
        <v>1</v>
      </c>
      <c r="B1512" s="7">
        <v>43952</v>
      </c>
      <c r="C1512" s="7">
        <v>44348</v>
      </c>
      <c r="D1512">
        <v>200303</v>
      </c>
      <c r="E1512" s="7">
        <v>44317</v>
      </c>
      <c r="F1512" s="13">
        <v>11362.75</v>
      </c>
      <c r="G1512" s="1">
        <v>11362.75</v>
      </c>
      <c r="H1512">
        <v>7.6923080000000005E-2</v>
      </c>
      <c r="I1512" s="1">
        <v>72.84</v>
      </c>
      <c r="J1512" s="1">
        <v>3142.96</v>
      </c>
      <c r="K1512" s="1">
        <v>0</v>
      </c>
      <c r="L1512" s="1">
        <v>0</v>
      </c>
      <c r="M1512" s="1">
        <v>0</v>
      </c>
      <c r="N1512" s="1">
        <v>0</v>
      </c>
      <c r="O1512" s="1">
        <v>0</v>
      </c>
      <c r="P1512" s="1">
        <v>0</v>
      </c>
      <c r="Q1512" s="1">
        <v>0</v>
      </c>
      <c r="R1512" s="1">
        <v>0</v>
      </c>
      <c r="S1512" s="1">
        <v>0</v>
      </c>
      <c r="T1512" s="1">
        <v>0</v>
      </c>
      <c r="U1512" s="1">
        <v>0</v>
      </c>
      <c r="V1512" t="s">
        <v>394</v>
      </c>
      <c r="W1512" s="11" t="s">
        <v>154</v>
      </c>
      <c r="X1512">
        <v>16</v>
      </c>
      <c r="Y1512" t="s">
        <v>109</v>
      </c>
      <c r="Z1512" t="s">
        <v>155</v>
      </c>
      <c r="AA1512" s="1">
        <v>0</v>
      </c>
      <c r="AB1512" s="1">
        <v>0</v>
      </c>
      <c r="AC1512" t="s">
        <v>225</v>
      </c>
      <c r="AD1512" s="1">
        <v>0</v>
      </c>
      <c r="AE1512" s="1">
        <v>0</v>
      </c>
      <c r="AF1512" s="1">
        <v>0</v>
      </c>
      <c r="AG1512" s="1">
        <v>11362.75</v>
      </c>
      <c r="AH1512">
        <v>0</v>
      </c>
      <c r="AI1512" s="1">
        <v>0</v>
      </c>
      <c r="AJ1512" s="1">
        <v>0</v>
      </c>
      <c r="AK1512" s="1">
        <v>0</v>
      </c>
      <c r="AL1512" s="1">
        <v>0</v>
      </c>
      <c r="AM1512" s="1">
        <v>0</v>
      </c>
      <c r="AN1512" s="1">
        <v>0</v>
      </c>
      <c r="AO1512" s="1">
        <v>72.84</v>
      </c>
      <c r="AP1512" s="8">
        <f t="shared" si="92"/>
        <v>72.84</v>
      </c>
      <c r="AQ1512" s="9">
        <f t="shared" si="93"/>
        <v>0</v>
      </c>
      <c r="AR1512" s="3">
        <f t="shared" si="94"/>
        <v>3142.96</v>
      </c>
      <c r="AS1512" s="10">
        <f t="shared" si="95"/>
        <v>72.84</v>
      </c>
    </row>
    <row r="1513" spans="1:45" x14ac:dyDescent="0.25">
      <c r="A1513">
        <v>1</v>
      </c>
      <c r="B1513" s="7">
        <v>43952</v>
      </c>
      <c r="C1513" s="7">
        <v>44348</v>
      </c>
      <c r="D1513">
        <v>200303</v>
      </c>
      <c r="E1513" s="7">
        <v>44348</v>
      </c>
      <c r="F1513" s="13">
        <v>11362.75</v>
      </c>
      <c r="G1513" s="1">
        <v>11362.75</v>
      </c>
      <c r="H1513">
        <v>7.6923080000000005E-2</v>
      </c>
      <c r="I1513" s="1">
        <v>72.84</v>
      </c>
      <c r="J1513" s="1">
        <v>3215.8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1">
        <v>0</v>
      </c>
      <c r="R1513" s="1">
        <v>0</v>
      </c>
      <c r="S1513" s="1">
        <v>0</v>
      </c>
      <c r="T1513" s="1">
        <v>0</v>
      </c>
      <c r="U1513" s="1">
        <v>0</v>
      </c>
      <c r="V1513" t="s">
        <v>394</v>
      </c>
      <c r="W1513" s="11" t="s">
        <v>154</v>
      </c>
      <c r="X1513">
        <v>16</v>
      </c>
      <c r="Y1513" t="s">
        <v>109</v>
      </c>
      <c r="Z1513" t="s">
        <v>155</v>
      </c>
      <c r="AA1513" s="1">
        <v>0</v>
      </c>
      <c r="AB1513" s="1">
        <v>0</v>
      </c>
      <c r="AC1513" t="s">
        <v>225</v>
      </c>
      <c r="AD1513" s="1">
        <v>0</v>
      </c>
      <c r="AE1513" s="1">
        <v>0</v>
      </c>
      <c r="AF1513" s="1">
        <v>0</v>
      </c>
      <c r="AG1513" s="1">
        <v>11362.75</v>
      </c>
      <c r="AH1513">
        <v>0</v>
      </c>
      <c r="AI1513" s="1">
        <v>0</v>
      </c>
      <c r="AJ1513" s="1">
        <v>0</v>
      </c>
      <c r="AK1513" s="1">
        <v>0</v>
      </c>
      <c r="AL1513" s="1">
        <v>0</v>
      </c>
      <c r="AM1513" s="1">
        <v>0</v>
      </c>
      <c r="AN1513" s="1">
        <v>0</v>
      </c>
      <c r="AO1513" s="1">
        <v>72.84</v>
      </c>
      <c r="AP1513" s="8">
        <f t="shared" si="92"/>
        <v>72.84</v>
      </c>
      <c r="AQ1513" s="9">
        <f t="shared" si="93"/>
        <v>0</v>
      </c>
      <c r="AR1513" s="3">
        <f t="shared" si="94"/>
        <v>3215.8</v>
      </c>
      <c r="AS1513" s="10">
        <f t="shared" si="95"/>
        <v>72.84</v>
      </c>
    </row>
    <row r="1514" spans="1:45" x14ac:dyDescent="0.25">
      <c r="A1514">
        <v>1</v>
      </c>
      <c r="B1514" s="7">
        <v>43952</v>
      </c>
      <c r="C1514" s="7">
        <v>44348</v>
      </c>
      <c r="D1514">
        <v>200349</v>
      </c>
      <c r="E1514" s="7">
        <v>44197</v>
      </c>
      <c r="F1514" s="13">
        <v>92026.41</v>
      </c>
      <c r="G1514" s="1">
        <v>92026.41</v>
      </c>
      <c r="H1514">
        <v>7.6923080000000005E-2</v>
      </c>
      <c r="I1514" s="1">
        <v>589.91</v>
      </c>
      <c r="J1514" s="1">
        <v>290407.64</v>
      </c>
      <c r="K1514" s="1">
        <v>0</v>
      </c>
      <c r="L1514" s="1">
        <v>0</v>
      </c>
      <c r="M1514" s="1">
        <v>-589.91</v>
      </c>
      <c r="N1514" s="1">
        <v>0</v>
      </c>
      <c r="O1514" s="1">
        <v>0</v>
      </c>
      <c r="P1514" s="1">
        <v>0</v>
      </c>
      <c r="Q1514" s="1">
        <v>0</v>
      </c>
      <c r="R1514" s="1">
        <v>0</v>
      </c>
      <c r="S1514" s="1">
        <v>0</v>
      </c>
      <c r="T1514" s="1">
        <v>0</v>
      </c>
      <c r="U1514" s="1">
        <v>0</v>
      </c>
      <c r="V1514" t="s">
        <v>395</v>
      </c>
      <c r="W1514" s="11" t="s">
        <v>154</v>
      </c>
      <c r="X1514">
        <v>16</v>
      </c>
      <c r="Y1514" t="s">
        <v>109</v>
      </c>
      <c r="Z1514" t="s">
        <v>155</v>
      </c>
      <c r="AA1514" s="1">
        <v>0</v>
      </c>
      <c r="AB1514" s="1">
        <v>0</v>
      </c>
      <c r="AC1514" t="s">
        <v>225</v>
      </c>
      <c r="AD1514" s="1">
        <v>0</v>
      </c>
      <c r="AE1514" s="1">
        <v>0</v>
      </c>
      <c r="AF1514" s="1">
        <v>0</v>
      </c>
      <c r="AG1514" s="1">
        <v>92026.41</v>
      </c>
      <c r="AH1514">
        <v>0</v>
      </c>
      <c r="AI1514" s="1">
        <v>0</v>
      </c>
      <c r="AJ1514" s="1">
        <v>0</v>
      </c>
      <c r="AK1514" s="1">
        <v>0</v>
      </c>
      <c r="AL1514" s="1">
        <v>0</v>
      </c>
      <c r="AM1514" s="1">
        <v>0</v>
      </c>
      <c r="AN1514" s="1">
        <v>0</v>
      </c>
      <c r="AO1514" s="1">
        <v>0</v>
      </c>
      <c r="AP1514" s="8">
        <f t="shared" si="92"/>
        <v>0</v>
      </c>
      <c r="AQ1514" s="9">
        <f t="shared" si="93"/>
        <v>0</v>
      </c>
      <c r="AR1514" s="3">
        <f t="shared" si="94"/>
        <v>290407.64</v>
      </c>
      <c r="AS1514" s="10">
        <f t="shared" si="95"/>
        <v>0</v>
      </c>
    </row>
    <row r="1515" spans="1:45" x14ac:dyDescent="0.25">
      <c r="A1515">
        <v>1</v>
      </c>
      <c r="B1515" s="7">
        <v>43952</v>
      </c>
      <c r="C1515" s="7">
        <v>44348</v>
      </c>
      <c r="D1515">
        <v>200349</v>
      </c>
      <c r="E1515" s="7">
        <v>44228</v>
      </c>
      <c r="F1515" s="13">
        <v>92026.41</v>
      </c>
      <c r="G1515" s="1">
        <v>92026.41</v>
      </c>
      <c r="H1515">
        <v>7.6923080000000005E-2</v>
      </c>
      <c r="I1515" s="1">
        <v>589.91</v>
      </c>
      <c r="J1515" s="1">
        <v>290407.64</v>
      </c>
      <c r="K1515" s="1">
        <v>0</v>
      </c>
      <c r="L1515" s="1">
        <v>0</v>
      </c>
      <c r="M1515" s="1">
        <v>-589.91</v>
      </c>
      <c r="N1515" s="1">
        <v>0</v>
      </c>
      <c r="O1515" s="1">
        <v>0</v>
      </c>
      <c r="P1515" s="1">
        <v>0</v>
      </c>
      <c r="Q1515" s="1">
        <v>0</v>
      </c>
      <c r="R1515" s="1">
        <v>0</v>
      </c>
      <c r="S1515" s="1">
        <v>0</v>
      </c>
      <c r="T1515" s="1">
        <v>0</v>
      </c>
      <c r="U1515" s="1">
        <v>0</v>
      </c>
      <c r="V1515" t="s">
        <v>395</v>
      </c>
      <c r="W1515" s="11" t="s">
        <v>154</v>
      </c>
      <c r="X1515">
        <v>16</v>
      </c>
      <c r="Y1515" t="s">
        <v>109</v>
      </c>
      <c r="Z1515" t="s">
        <v>155</v>
      </c>
      <c r="AA1515" s="1">
        <v>0</v>
      </c>
      <c r="AB1515" s="1">
        <v>0</v>
      </c>
      <c r="AC1515" t="s">
        <v>225</v>
      </c>
      <c r="AD1515" s="1">
        <v>0</v>
      </c>
      <c r="AE1515" s="1">
        <v>0</v>
      </c>
      <c r="AF1515" s="1">
        <v>0</v>
      </c>
      <c r="AG1515" s="1">
        <v>92026.41</v>
      </c>
      <c r="AH1515">
        <v>0</v>
      </c>
      <c r="AI1515" s="1">
        <v>0</v>
      </c>
      <c r="AJ1515" s="1">
        <v>0</v>
      </c>
      <c r="AK1515" s="1">
        <v>0</v>
      </c>
      <c r="AL1515" s="1">
        <v>0</v>
      </c>
      <c r="AM1515" s="1">
        <v>0</v>
      </c>
      <c r="AN1515" s="1">
        <v>0</v>
      </c>
      <c r="AO1515" s="1">
        <v>0</v>
      </c>
      <c r="AP1515" s="8">
        <f t="shared" si="92"/>
        <v>0</v>
      </c>
      <c r="AQ1515" s="9">
        <f t="shared" si="93"/>
        <v>0</v>
      </c>
      <c r="AR1515" s="3">
        <f t="shared" si="94"/>
        <v>290407.64</v>
      </c>
      <c r="AS1515" s="10">
        <f t="shared" si="95"/>
        <v>0</v>
      </c>
    </row>
    <row r="1516" spans="1:45" x14ac:dyDescent="0.25">
      <c r="A1516">
        <v>1</v>
      </c>
      <c r="B1516" s="7">
        <v>43952</v>
      </c>
      <c r="C1516" s="7">
        <v>44348</v>
      </c>
      <c r="D1516">
        <v>200349</v>
      </c>
      <c r="E1516" s="7">
        <v>44256</v>
      </c>
      <c r="F1516" s="13">
        <v>92026.41</v>
      </c>
      <c r="G1516" s="1">
        <v>92026.41</v>
      </c>
      <c r="H1516">
        <v>7.6923080000000005E-2</v>
      </c>
      <c r="I1516" s="1">
        <v>589.91</v>
      </c>
      <c r="J1516" s="1">
        <v>292177.37</v>
      </c>
      <c r="K1516" s="1">
        <v>1769.73</v>
      </c>
      <c r="L1516" s="1">
        <v>0</v>
      </c>
      <c r="M1516" s="1">
        <v>-589.91</v>
      </c>
      <c r="N1516" s="1">
        <v>0</v>
      </c>
      <c r="O1516" s="1">
        <v>0</v>
      </c>
      <c r="P1516" s="1">
        <v>0</v>
      </c>
      <c r="Q1516" s="1">
        <v>0</v>
      </c>
      <c r="R1516" s="1">
        <v>0</v>
      </c>
      <c r="S1516" s="1">
        <v>0</v>
      </c>
      <c r="T1516" s="1">
        <v>0</v>
      </c>
      <c r="U1516" s="1">
        <v>0</v>
      </c>
      <c r="V1516" t="s">
        <v>395</v>
      </c>
      <c r="W1516" s="11" t="s">
        <v>154</v>
      </c>
      <c r="X1516">
        <v>16</v>
      </c>
      <c r="Y1516" t="s">
        <v>109</v>
      </c>
      <c r="Z1516" t="s">
        <v>155</v>
      </c>
      <c r="AA1516" s="1">
        <v>0</v>
      </c>
      <c r="AB1516" s="1">
        <v>0</v>
      </c>
      <c r="AC1516" t="s">
        <v>225</v>
      </c>
      <c r="AD1516" s="1">
        <v>0</v>
      </c>
      <c r="AE1516" s="1">
        <v>0</v>
      </c>
      <c r="AF1516" s="1">
        <v>0</v>
      </c>
      <c r="AG1516" s="1">
        <v>92026.41</v>
      </c>
      <c r="AH1516">
        <v>0</v>
      </c>
      <c r="AI1516" s="1">
        <v>0</v>
      </c>
      <c r="AJ1516" s="1">
        <v>0</v>
      </c>
      <c r="AK1516" s="1">
        <v>0</v>
      </c>
      <c r="AL1516" s="1">
        <v>0</v>
      </c>
      <c r="AM1516" s="1">
        <v>0</v>
      </c>
      <c r="AN1516" s="1">
        <v>0</v>
      </c>
      <c r="AO1516" s="1">
        <v>1769.73</v>
      </c>
      <c r="AP1516" s="8">
        <f t="shared" si="92"/>
        <v>1769.73</v>
      </c>
      <c r="AQ1516" s="9">
        <f t="shared" si="93"/>
        <v>0</v>
      </c>
      <c r="AR1516" s="3">
        <f t="shared" si="94"/>
        <v>292177.37</v>
      </c>
      <c r="AS1516" s="10">
        <f t="shared" si="95"/>
        <v>1769.73</v>
      </c>
    </row>
    <row r="1517" spans="1:45" x14ac:dyDescent="0.25">
      <c r="A1517">
        <v>1</v>
      </c>
      <c r="B1517" s="7">
        <v>43952</v>
      </c>
      <c r="C1517" s="7">
        <v>44348</v>
      </c>
      <c r="D1517">
        <v>200349</v>
      </c>
      <c r="E1517" s="7">
        <v>44287</v>
      </c>
      <c r="F1517" s="13">
        <v>102478.77</v>
      </c>
      <c r="G1517" s="1">
        <v>102478.77</v>
      </c>
      <c r="H1517">
        <v>7.6923080000000005E-2</v>
      </c>
      <c r="I1517" s="1">
        <v>656.92</v>
      </c>
      <c r="J1517" s="1">
        <v>318596.33</v>
      </c>
      <c r="K1517" s="1">
        <v>0</v>
      </c>
      <c r="L1517" s="1">
        <v>0</v>
      </c>
      <c r="M1517" s="1">
        <v>0</v>
      </c>
      <c r="N1517" s="1">
        <v>0</v>
      </c>
      <c r="O1517" s="1">
        <v>0</v>
      </c>
      <c r="P1517" s="1">
        <v>0</v>
      </c>
      <c r="Q1517" s="1">
        <v>0</v>
      </c>
      <c r="R1517" s="1">
        <v>0</v>
      </c>
      <c r="S1517" s="1">
        <v>26457.49</v>
      </c>
      <c r="T1517" s="1">
        <v>0</v>
      </c>
      <c r="U1517" s="1">
        <v>0</v>
      </c>
      <c r="V1517" t="s">
        <v>395</v>
      </c>
      <c r="W1517" s="11" t="s">
        <v>154</v>
      </c>
      <c r="X1517">
        <v>16</v>
      </c>
      <c r="Y1517" t="s">
        <v>109</v>
      </c>
      <c r="Z1517" t="s">
        <v>155</v>
      </c>
      <c r="AA1517" s="1">
        <v>0</v>
      </c>
      <c r="AB1517" s="1">
        <v>-695.45</v>
      </c>
      <c r="AC1517" t="s">
        <v>225</v>
      </c>
      <c r="AD1517" s="1">
        <v>0</v>
      </c>
      <c r="AE1517" s="1">
        <v>0</v>
      </c>
      <c r="AF1517" s="1">
        <v>0</v>
      </c>
      <c r="AG1517" s="1">
        <v>102478.77</v>
      </c>
      <c r="AH1517">
        <v>0</v>
      </c>
      <c r="AI1517" s="1">
        <v>0</v>
      </c>
      <c r="AJ1517" s="1">
        <v>0</v>
      </c>
      <c r="AK1517" s="1">
        <v>0</v>
      </c>
      <c r="AL1517" s="1">
        <v>0</v>
      </c>
      <c r="AM1517" s="1">
        <v>0</v>
      </c>
      <c r="AN1517" s="1">
        <v>0</v>
      </c>
      <c r="AO1517" s="1">
        <v>656.92</v>
      </c>
      <c r="AP1517" s="8">
        <f t="shared" si="92"/>
        <v>656.92</v>
      </c>
      <c r="AQ1517" s="9">
        <f t="shared" si="93"/>
        <v>0</v>
      </c>
      <c r="AR1517" s="3">
        <f t="shared" si="94"/>
        <v>318596.33</v>
      </c>
      <c r="AS1517" s="10">
        <f t="shared" si="95"/>
        <v>656.92</v>
      </c>
    </row>
    <row r="1518" spans="1:45" x14ac:dyDescent="0.25">
      <c r="A1518">
        <v>1</v>
      </c>
      <c r="B1518" s="7">
        <v>43952</v>
      </c>
      <c r="C1518" s="7">
        <v>44348</v>
      </c>
      <c r="D1518">
        <v>200349</v>
      </c>
      <c r="E1518" s="7">
        <v>44317</v>
      </c>
      <c r="F1518" s="13">
        <v>858540.72</v>
      </c>
      <c r="G1518" s="1">
        <v>858540.72</v>
      </c>
      <c r="H1518">
        <v>7.6923080000000005E-2</v>
      </c>
      <c r="I1518" s="1">
        <v>5503.47</v>
      </c>
      <c r="J1518" s="1">
        <v>324099.8</v>
      </c>
      <c r="K1518" s="1">
        <v>0</v>
      </c>
      <c r="L1518" s="1">
        <v>0</v>
      </c>
      <c r="M1518" s="1">
        <v>0</v>
      </c>
      <c r="N1518" s="1">
        <v>0</v>
      </c>
      <c r="O1518" s="1">
        <v>0</v>
      </c>
      <c r="P1518" s="1">
        <v>0</v>
      </c>
      <c r="Q1518" s="1">
        <v>0</v>
      </c>
      <c r="R1518" s="1">
        <v>0</v>
      </c>
      <c r="S1518" s="1">
        <v>0</v>
      </c>
      <c r="T1518" s="1">
        <v>0</v>
      </c>
      <c r="U1518" s="1">
        <v>0</v>
      </c>
      <c r="V1518" t="s">
        <v>395</v>
      </c>
      <c r="W1518" s="11" t="s">
        <v>154</v>
      </c>
      <c r="X1518">
        <v>16</v>
      </c>
      <c r="Y1518" t="s">
        <v>109</v>
      </c>
      <c r="Z1518" t="s">
        <v>155</v>
      </c>
      <c r="AA1518" s="1">
        <v>0</v>
      </c>
      <c r="AB1518" s="1">
        <v>0</v>
      </c>
      <c r="AC1518" t="s">
        <v>225</v>
      </c>
      <c r="AD1518" s="1">
        <v>0</v>
      </c>
      <c r="AE1518" s="1">
        <v>0</v>
      </c>
      <c r="AF1518" s="1">
        <v>0</v>
      </c>
      <c r="AG1518" s="1">
        <v>858540.72</v>
      </c>
      <c r="AH1518">
        <v>0</v>
      </c>
      <c r="AI1518" s="1">
        <v>0</v>
      </c>
      <c r="AJ1518" s="1">
        <v>0</v>
      </c>
      <c r="AK1518" s="1">
        <v>0</v>
      </c>
      <c r="AL1518" s="1">
        <v>0</v>
      </c>
      <c r="AM1518" s="1">
        <v>0</v>
      </c>
      <c r="AN1518" s="1">
        <v>0</v>
      </c>
      <c r="AO1518" s="1">
        <v>5503.47</v>
      </c>
      <c r="AP1518" s="8">
        <f t="shared" si="92"/>
        <v>5503.47</v>
      </c>
      <c r="AQ1518" s="9">
        <f t="shared" si="93"/>
        <v>0</v>
      </c>
      <c r="AR1518" s="3">
        <f t="shared" si="94"/>
        <v>324099.8</v>
      </c>
      <c r="AS1518" s="10">
        <f t="shared" si="95"/>
        <v>5503.47</v>
      </c>
    </row>
    <row r="1519" spans="1:45" x14ac:dyDescent="0.25">
      <c r="A1519">
        <v>1</v>
      </c>
      <c r="B1519" s="7">
        <v>43952</v>
      </c>
      <c r="C1519" s="7">
        <v>44348</v>
      </c>
      <c r="D1519">
        <v>200349</v>
      </c>
      <c r="E1519" s="7">
        <v>44348</v>
      </c>
      <c r="F1519" s="13">
        <v>858540.72</v>
      </c>
      <c r="G1519" s="1">
        <v>858540.72</v>
      </c>
      <c r="H1519">
        <v>7.6923080000000005E-2</v>
      </c>
      <c r="I1519" s="1">
        <v>5503.47</v>
      </c>
      <c r="J1519" s="1">
        <v>329603.27</v>
      </c>
      <c r="K1519" s="1">
        <v>0</v>
      </c>
      <c r="L1519" s="1">
        <v>0</v>
      </c>
      <c r="M1519" s="1">
        <v>0</v>
      </c>
      <c r="N1519" s="1">
        <v>0</v>
      </c>
      <c r="O1519" s="1">
        <v>0</v>
      </c>
      <c r="P1519" s="1">
        <v>0</v>
      </c>
      <c r="Q1519" s="1">
        <v>0</v>
      </c>
      <c r="R1519" s="1">
        <v>0</v>
      </c>
      <c r="S1519" s="1">
        <v>0</v>
      </c>
      <c r="T1519" s="1">
        <v>0</v>
      </c>
      <c r="U1519" s="1">
        <v>0</v>
      </c>
      <c r="V1519" t="s">
        <v>395</v>
      </c>
      <c r="W1519" s="11" t="s">
        <v>154</v>
      </c>
      <c r="X1519">
        <v>16</v>
      </c>
      <c r="Y1519" t="s">
        <v>109</v>
      </c>
      <c r="Z1519" t="s">
        <v>155</v>
      </c>
      <c r="AA1519" s="1">
        <v>0</v>
      </c>
      <c r="AB1519" s="1">
        <v>0</v>
      </c>
      <c r="AC1519" t="s">
        <v>225</v>
      </c>
      <c r="AD1519" s="1">
        <v>0</v>
      </c>
      <c r="AE1519" s="1">
        <v>0</v>
      </c>
      <c r="AF1519" s="1">
        <v>0</v>
      </c>
      <c r="AG1519" s="1">
        <v>858540.72</v>
      </c>
      <c r="AH1519">
        <v>0</v>
      </c>
      <c r="AI1519" s="1">
        <v>0</v>
      </c>
      <c r="AJ1519" s="1">
        <v>0</v>
      </c>
      <c r="AK1519" s="1">
        <v>0</v>
      </c>
      <c r="AL1519" s="1">
        <v>0</v>
      </c>
      <c r="AM1519" s="1">
        <v>0</v>
      </c>
      <c r="AN1519" s="1">
        <v>0</v>
      </c>
      <c r="AO1519" s="1">
        <v>5503.47</v>
      </c>
      <c r="AP1519" s="8">
        <f t="shared" si="92"/>
        <v>5503.47</v>
      </c>
      <c r="AQ1519" s="9">
        <f t="shared" si="93"/>
        <v>0</v>
      </c>
      <c r="AR1519" s="3">
        <f t="shared" si="94"/>
        <v>329603.27</v>
      </c>
      <c r="AS1519" s="10">
        <f t="shared" si="95"/>
        <v>5503.47</v>
      </c>
    </row>
    <row r="1520" spans="1:45" x14ac:dyDescent="0.25">
      <c r="A1520">
        <v>1</v>
      </c>
      <c r="B1520" s="7">
        <v>43952</v>
      </c>
      <c r="C1520" s="7">
        <v>44348</v>
      </c>
      <c r="D1520">
        <v>186</v>
      </c>
      <c r="E1520" s="7">
        <v>44197</v>
      </c>
      <c r="F1520" s="13">
        <v>0</v>
      </c>
      <c r="G1520" s="1">
        <v>0</v>
      </c>
      <c r="H1520">
        <v>7.6999999999999999E-2</v>
      </c>
      <c r="I1520" s="1">
        <v>0</v>
      </c>
      <c r="J1520" s="1">
        <v>0</v>
      </c>
      <c r="K1520" s="1">
        <v>0</v>
      </c>
      <c r="L1520" s="1">
        <v>0</v>
      </c>
      <c r="M1520" s="1">
        <v>0</v>
      </c>
      <c r="N1520" s="1">
        <v>0</v>
      </c>
      <c r="O1520" s="1">
        <v>0</v>
      </c>
      <c r="P1520" s="1">
        <v>0</v>
      </c>
      <c r="Q1520" s="1">
        <v>0</v>
      </c>
      <c r="R1520" s="1">
        <v>0</v>
      </c>
      <c r="S1520" s="1">
        <v>0</v>
      </c>
      <c r="T1520" s="1">
        <v>0</v>
      </c>
      <c r="U1520" s="1">
        <v>0</v>
      </c>
      <c r="V1520" t="s">
        <v>396</v>
      </c>
      <c r="W1520" s="11" t="s">
        <v>157</v>
      </c>
      <c r="X1520">
        <v>16</v>
      </c>
      <c r="Y1520" t="s">
        <v>109</v>
      </c>
      <c r="Z1520" t="s">
        <v>155</v>
      </c>
      <c r="AA1520" s="1">
        <v>0</v>
      </c>
      <c r="AB1520" s="1">
        <v>0</v>
      </c>
      <c r="AC1520" t="s">
        <v>225</v>
      </c>
      <c r="AD1520" s="1">
        <v>0</v>
      </c>
      <c r="AE1520" s="1">
        <v>0</v>
      </c>
      <c r="AF1520" s="1">
        <v>0</v>
      </c>
      <c r="AG1520" s="1">
        <v>0</v>
      </c>
      <c r="AH1520">
        <v>0</v>
      </c>
      <c r="AI1520" s="1">
        <v>0</v>
      </c>
      <c r="AJ1520" s="1">
        <v>0</v>
      </c>
      <c r="AK1520" s="1">
        <v>0</v>
      </c>
      <c r="AL1520" s="1">
        <v>0</v>
      </c>
      <c r="AM1520" s="1">
        <v>0</v>
      </c>
      <c r="AN1520" s="1">
        <v>0</v>
      </c>
      <c r="AO1520" s="1">
        <v>0</v>
      </c>
      <c r="AP1520" s="8">
        <f t="shared" si="92"/>
        <v>0</v>
      </c>
      <c r="AQ1520" s="9">
        <f t="shared" si="93"/>
        <v>0</v>
      </c>
      <c r="AR1520" s="3">
        <f t="shared" si="94"/>
        <v>0</v>
      </c>
      <c r="AS1520" s="10">
        <f t="shared" si="95"/>
        <v>0</v>
      </c>
    </row>
    <row r="1521" spans="1:45" x14ac:dyDescent="0.25">
      <c r="A1521">
        <v>1</v>
      </c>
      <c r="B1521" s="7">
        <v>43952</v>
      </c>
      <c r="C1521" s="7">
        <v>44348</v>
      </c>
      <c r="D1521">
        <v>186</v>
      </c>
      <c r="E1521" s="7">
        <v>44228</v>
      </c>
      <c r="F1521" s="13">
        <v>0</v>
      </c>
      <c r="G1521" s="1">
        <v>0</v>
      </c>
      <c r="H1521">
        <v>7.6999999999999999E-2</v>
      </c>
      <c r="I1521" s="1">
        <v>0</v>
      </c>
      <c r="J1521" s="1">
        <v>0</v>
      </c>
      <c r="K1521" s="1">
        <v>0</v>
      </c>
      <c r="L1521" s="1">
        <v>0</v>
      </c>
      <c r="M1521" s="1">
        <v>0</v>
      </c>
      <c r="N1521" s="1">
        <v>0</v>
      </c>
      <c r="O1521" s="1">
        <v>0</v>
      </c>
      <c r="P1521" s="1">
        <v>0</v>
      </c>
      <c r="Q1521" s="1">
        <v>0</v>
      </c>
      <c r="R1521" s="1">
        <v>0</v>
      </c>
      <c r="S1521" s="1">
        <v>0</v>
      </c>
      <c r="T1521" s="1">
        <v>0</v>
      </c>
      <c r="U1521" s="1">
        <v>0</v>
      </c>
      <c r="V1521" t="s">
        <v>396</v>
      </c>
      <c r="W1521" s="11" t="s">
        <v>157</v>
      </c>
      <c r="X1521">
        <v>16</v>
      </c>
      <c r="Y1521" t="s">
        <v>109</v>
      </c>
      <c r="Z1521" t="s">
        <v>155</v>
      </c>
      <c r="AA1521" s="1">
        <v>0</v>
      </c>
      <c r="AB1521" s="1">
        <v>0</v>
      </c>
      <c r="AC1521" t="s">
        <v>225</v>
      </c>
      <c r="AD1521" s="1">
        <v>0</v>
      </c>
      <c r="AE1521" s="1">
        <v>0</v>
      </c>
      <c r="AF1521" s="1">
        <v>0</v>
      </c>
      <c r="AG1521" s="1">
        <v>0</v>
      </c>
      <c r="AH1521">
        <v>0</v>
      </c>
      <c r="AI1521" s="1">
        <v>0</v>
      </c>
      <c r="AJ1521" s="1">
        <v>0</v>
      </c>
      <c r="AK1521" s="1">
        <v>0</v>
      </c>
      <c r="AL1521" s="1">
        <v>0</v>
      </c>
      <c r="AM1521" s="1">
        <v>0</v>
      </c>
      <c r="AN1521" s="1">
        <v>0</v>
      </c>
      <c r="AO1521" s="1">
        <v>0</v>
      </c>
      <c r="AP1521" s="8">
        <f t="shared" si="92"/>
        <v>0</v>
      </c>
      <c r="AQ1521" s="9">
        <f t="shared" si="93"/>
        <v>0</v>
      </c>
      <c r="AR1521" s="3">
        <f t="shared" si="94"/>
        <v>0</v>
      </c>
      <c r="AS1521" s="10">
        <f t="shared" si="95"/>
        <v>0</v>
      </c>
    </row>
    <row r="1522" spans="1:45" x14ac:dyDescent="0.25">
      <c r="A1522">
        <v>1</v>
      </c>
      <c r="B1522" s="7">
        <v>43952</v>
      </c>
      <c r="C1522" s="7">
        <v>44348</v>
      </c>
      <c r="D1522">
        <v>186</v>
      </c>
      <c r="E1522" s="7">
        <v>44256</v>
      </c>
      <c r="F1522" s="13">
        <v>0</v>
      </c>
      <c r="G1522" s="1">
        <v>0</v>
      </c>
      <c r="H1522">
        <v>7.6999999999999999E-2</v>
      </c>
      <c r="I1522" s="1">
        <v>0</v>
      </c>
      <c r="J1522" s="1">
        <v>0</v>
      </c>
      <c r="K1522" s="1">
        <v>0</v>
      </c>
      <c r="L1522" s="1">
        <v>0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0</v>
      </c>
      <c r="S1522" s="1">
        <v>0</v>
      </c>
      <c r="T1522" s="1">
        <v>0</v>
      </c>
      <c r="U1522" s="1">
        <v>0</v>
      </c>
      <c r="V1522" t="s">
        <v>396</v>
      </c>
      <c r="W1522" s="11" t="s">
        <v>157</v>
      </c>
      <c r="X1522">
        <v>16</v>
      </c>
      <c r="Y1522" t="s">
        <v>109</v>
      </c>
      <c r="Z1522" t="s">
        <v>155</v>
      </c>
      <c r="AA1522" s="1">
        <v>0</v>
      </c>
      <c r="AB1522" s="1">
        <v>0</v>
      </c>
      <c r="AC1522" t="s">
        <v>225</v>
      </c>
      <c r="AD1522" s="1">
        <v>0</v>
      </c>
      <c r="AE1522" s="1">
        <v>0</v>
      </c>
      <c r="AF1522" s="1">
        <v>0</v>
      </c>
      <c r="AG1522" s="1">
        <v>0</v>
      </c>
      <c r="AH1522">
        <v>0</v>
      </c>
      <c r="AI1522" s="1">
        <v>0</v>
      </c>
      <c r="AJ1522" s="1">
        <v>0</v>
      </c>
      <c r="AK1522" s="1">
        <v>0</v>
      </c>
      <c r="AL1522" s="1">
        <v>0</v>
      </c>
      <c r="AM1522" s="1">
        <v>0</v>
      </c>
      <c r="AN1522" s="1">
        <v>0</v>
      </c>
      <c r="AO1522" s="1">
        <v>0</v>
      </c>
      <c r="AP1522" s="8">
        <f t="shared" si="92"/>
        <v>0</v>
      </c>
      <c r="AQ1522" s="9">
        <f t="shared" si="93"/>
        <v>0</v>
      </c>
      <c r="AR1522" s="3">
        <f t="shared" si="94"/>
        <v>0</v>
      </c>
      <c r="AS1522" s="10">
        <f t="shared" si="95"/>
        <v>0</v>
      </c>
    </row>
    <row r="1523" spans="1:45" x14ac:dyDescent="0.25">
      <c r="A1523">
        <v>1</v>
      </c>
      <c r="B1523" s="7">
        <v>43952</v>
      </c>
      <c r="C1523" s="7">
        <v>44348</v>
      </c>
      <c r="D1523">
        <v>186</v>
      </c>
      <c r="E1523" s="7">
        <v>44287</v>
      </c>
      <c r="F1523" s="13">
        <v>0</v>
      </c>
      <c r="G1523" s="1">
        <v>0</v>
      </c>
      <c r="H1523">
        <v>7.6999999999999999E-2</v>
      </c>
      <c r="I1523" s="1">
        <v>0</v>
      </c>
      <c r="J1523" s="1">
        <v>0</v>
      </c>
      <c r="K1523" s="1">
        <v>0</v>
      </c>
      <c r="L1523" s="1">
        <v>0</v>
      </c>
      <c r="M1523" s="1">
        <v>0</v>
      </c>
      <c r="N1523" s="1">
        <v>0</v>
      </c>
      <c r="O1523" s="1">
        <v>0</v>
      </c>
      <c r="P1523" s="1">
        <v>0</v>
      </c>
      <c r="Q1523" s="1">
        <v>0</v>
      </c>
      <c r="R1523" s="1">
        <v>0</v>
      </c>
      <c r="S1523" s="1">
        <v>0</v>
      </c>
      <c r="T1523" s="1">
        <v>0</v>
      </c>
      <c r="U1523" s="1">
        <v>0</v>
      </c>
      <c r="V1523" t="s">
        <v>396</v>
      </c>
      <c r="W1523" s="11" t="s">
        <v>157</v>
      </c>
      <c r="X1523">
        <v>16</v>
      </c>
      <c r="Y1523" t="s">
        <v>109</v>
      </c>
      <c r="Z1523" t="s">
        <v>155</v>
      </c>
      <c r="AA1523" s="1">
        <v>0</v>
      </c>
      <c r="AB1523" s="1">
        <v>0</v>
      </c>
      <c r="AC1523" t="s">
        <v>225</v>
      </c>
      <c r="AD1523" s="1">
        <v>0</v>
      </c>
      <c r="AE1523" s="1">
        <v>0</v>
      </c>
      <c r="AF1523" s="1">
        <v>0</v>
      </c>
      <c r="AG1523" s="1">
        <v>0</v>
      </c>
      <c r="AH1523">
        <v>0</v>
      </c>
      <c r="AI1523" s="1">
        <v>0</v>
      </c>
      <c r="AJ1523" s="1">
        <v>0</v>
      </c>
      <c r="AK1523" s="1">
        <v>0</v>
      </c>
      <c r="AL1523" s="1">
        <v>0</v>
      </c>
      <c r="AM1523" s="1">
        <v>0</v>
      </c>
      <c r="AN1523" s="1">
        <v>0</v>
      </c>
      <c r="AO1523" s="1">
        <v>0</v>
      </c>
      <c r="AP1523" s="8">
        <f t="shared" si="92"/>
        <v>0</v>
      </c>
      <c r="AQ1523" s="9">
        <f t="shared" si="93"/>
        <v>0</v>
      </c>
      <c r="AR1523" s="3">
        <f t="shared" si="94"/>
        <v>0</v>
      </c>
      <c r="AS1523" s="10">
        <f t="shared" si="95"/>
        <v>0</v>
      </c>
    </row>
    <row r="1524" spans="1:45" x14ac:dyDescent="0.25">
      <c r="A1524">
        <v>1</v>
      </c>
      <c r="B1524" s="7">
        <v>43952</v>
      </c>
      <c r="C1524" s="7">
        <v>44348</v>
      </c>
      <c r="D1524">
        <v>186</v>
      </c>
      <c r="E1524" s="7">
        <v>44317</v>
      </c>
      <c r="F1524" s="13">
        <v>0</v>
      </c>
      <c r="G1524" s="1">
        <v>0</v>
      </c>
      <c r="H1524">
        <v>7.6999999999999999E-2</v>
      </c>
      <c r="I1524" s="1">
        <v>0</v>
      </c>
      <c r="J1524" s="1">
        <v>0</v>
      </c>
      <c r="K1524" s="1">
        <v>0</v>
      </c>
      <c r="L1524" s="1">
        <v>0</v>
      </c>
      <c r="M1524" s="1">
        <v>0</v>
      </c>
      <c r="N1524" s="1">
        <v>0</v>
      </c>
      <c r="O1524" s="1">
        <v>0</v>
      </c>
      <c r="P1524" s="1">
        <v>0</v>
      </c>
      <c r="Q1524" s="1">
        <v>0</v>
      </c>
      <c r="R1524" s="1">
        <v>0</v>
      </c>
      <c r="S1524" s="1">
        <v>0</v>
      </c>
      <c r="T1524" s="1">
        <v>0</v>
      </c>
      <c r="U1524" s="1">
        <v>0</v>
      </c>
      <c r="V1524" t="s">
        <v>396</v>
      </c>
      <c r="W1524" s="11" t="s">
        <v>157</v>
      </c>
      <c r="X1524">
        <v>16</v>
      </c>
      <c r="Y1524" t="s">
        <v>109</v>
      </c>
      <c r="Z1524" t="s">
        <v>155</v>
      </c>
      <c r="AA1524" s="1">
        <v>0</v>
      </c>
      <c r="AB1524" s="1">
        <v>0</v>
      </c>
      <c r="AC1524" t="s">
        <v>225</v>
      </c>
      <c r="AD1524" s="1">
        <v>0</v>
      </c>
      <c r="AE1524" s="1">
        <v>0</v>
      </c>
      <c r="AF1524" s="1">
        <v>0</v>
      </c>
      <c r="AG1524" s="1">
        <v>0</v>
      </c>
      <c r="AH1524">
        <v>0</v>
      </c>
      <c r="AI1524" s="1">
        <v>0</v>
      </c>
      <c r="AJ1524" s="1">
        <v>0</v>
      </c>
      <c r="AK1524" s="1">
        <v>0</v>
      </c>
      <c r="AL1524" s="1">
        <v>0</v>
      </c>
      <c r="AM1524" s="1">
        <v>0</v>
      </c>
      <c r="AN1524" s="1">
        <v>0</v>
      </c>
      <c r="AO1524" s="1">
        <v>0</v>
      </c>
      <c r="AP1524" s="8">
        <f t="shared" si="92"/>
        <v>0</v>
      </c>
      <c r="AQ1524" s="9">
        <f t="shared" si="93"/>
        <v>0</v>
      </c>
      <c r="AR1524" s="3">
        <f t="shared" si="94"/>
        <v>0</v>
      </c>
      <c r="AS1524" s="10">
        <f t="shared" si="95"/>
        <v>0</v>
      </c>
    </row>
    <row r="1525" spans="1:45" x14ac:dyDescent="0.25">
      <c r="A1525">
        <v>1</v>
      </c>
      <c r="B1525" s="7">
        <v>43952</v>
      </c>
      <c r="C1525" s="7">
        <v>44348</v>
      </c>
      <c r="D1525">
        <v>186</v>
      </c>
      <c r="E1525" s="7">
        <v>44348</v>
      </c>
      <c r="F1525" s="13">
        <v>0</v>
      </c>
      <c r="G1525" s="1">
        <v>0</v>
      </c>
      <c r="H1525">
        <v>7.6999999999999999E-2</v>
      </c>
      <c r="I1525" s="1">
        <v>0</v>
      </c>
      <c r="J1525" s="1">
        <v>0</v>
      </c>
      <c r="K1525" s="1">
        <v>0</v>
      </c>
      <c r="L1525" s="1">
        <v>0</v>
      </c>
      <c r="M1525" s="1">
        <v>0</v>
      </c>
      <c r="N1525" s="1">
        <v>0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  <c r="T1525" s="1">
        <v>0</v>
      </c>
      <c r="U1525" s="1">
        <v>0</v>
      </c>
      <c r="V1525" t="s">
        <v>396</v>
      </c>
      <c r="W1525" s="11" t="s">
        <v>157</v>
      </c>
      <c r="X1525">
        <v>16</v>
      </c>
      <c r="Y1525" t="s">
        <v>109</v>
      </c>
      <c r="Z1525" t="s">
        <v>155</v>
      </c>
      <c r="AA1525" s="1">
        <v>0</v>
      </c>
      <c r="AB1525" s="1">
        <v>0</v>
      </c>
      <c r="AC1525" t="s">
        <v>225</v>
      </c>
      <c r="AD1525" s="1">
        <v>0</v>
      </c>
      <c r="AE1525" s="1">
        <v>0</v>
      </c>
      <c r="AF1525" s="1">
        <v>0</v>
      </c>
      <c r="AG1525" s="1">
        <v>0</v>
      </c>
      <c r="AH1525">
        <v>0</v>
      </c>
      <c r="AI1525" s="1">
        <v>0</v>
      </c>
      <c r="AJ1525" s="1">
        <v>0</v>
      </c>
      <c r="AK1525" s="1">
        <v>0</v>
      </c>
      <c r="AL1525" s="1">
        <v>0</v>
      </c>
      <c r="AM1525" s="1">
        <v>0</v>
      </c>
      <c r="AN1525" s="1">
        <v>0</v>
      </c>
      <c r="AO1525" s="1">
        <v>0</v>
      </c>
      <c r="AP1525" s="8">
        <f t="shared" si="92"/>
        <v>0</v>
      </c>
      <c r="AQ1525" s="9">
        <f t="shared" si="93"/>
        <v>0</v>
      </c>
      <c r="AR1525" s="3">
        <f t="shared" si="94"/>
        <v>0</v>
      </c>
      <c r="AS1525" s="10">
        <f t="shared" si="95"/>
        <v>0</v>
      </c>
    </row>
    <row r="1526" spans="1:45" x14ac:dyDescent="0.25">
      <c r="A1526">
        <v>1</v>
      </c>
      <c r="B1526" s="7">
        <v>43952</v>
      </c>
      <c r="C1526" s="7">
        <v>44348</v>
      </c>
      <c r="D1526">
        <v>200258</v>
      </c>
      <c r="E1526" s="7">
        <v>44197</v>
      </c>
      <c r="F1526" s="13">
        <v>0</v>
      </c>
      <c r="G1526" s="1">
        <v>0</v>
      </c>
      <c r="H1526">
        <v>7.6999999999999999E-2</v>
      </c>
      <c r="I1526" s="1">
        <v>0</v>
      </c>
      <c r="J1526" s="1">
        <v>0</v>
      </c>
      <c r="K1526" s="1">
        <v>0</v>
      </c>
      <c r="L1526" s="1">
        <v>0</v>
      </c>
      <c r="M1526" s="1">
        <v>0</v>
      </c>
      <c r="N1526" s="1">
        <v>0</v>
      </c>
      <c r="O1526" s="1">
        <v>0</v>
      </c>
      <c r="P1526" s="1">
        <v>0</v>
      </c>
      <c r="Q1526" s="1">
        <v>0</v>
      </c>
      <c r="R1526" s="1">
        <v>0</v>
      </c>
      <c r="S1526" s="1">
        <v>0</v>
      </c>
      <c r="T1526" s="1">
        <v>0</v>
      </c>
      <c r="U1526" s="1">
        <v>0</v>
      </c>
      <c r="V1526" t="s">
        <v>397</v>
      </c>
      <c r="W1526" s="11" t="s">
        <v>157</v>
      </c>
      <c r="X1526">
        <v>16</v>
      </c>
      <c r="Y1526" t="s">
        <v>109</v>
      </c>
      <c r="Z1526" t="s">
        <v>155</v>
      </c>
      <c r="AA1526" s="1">
        <v>0</v>
      </c>
      <c r="AB1526" s="1">
        <v>0</v>
      </c>
      <c r="AC1526" t="s">
        <v>225</v>
      </c>
      <c r="AD1526" s="1">
        <v>0</v>
      </c>
      <c r="AE1526" s="1">
        <v>0</v>
      </c>
      <c r="AF1526" s="1">
        <v>0</v>
      </c>
      <c r="AG1526" s="1">
        <v>0</v>
      </c>
      <c r="AH1526">
        <v>0</v>
      </c>
      <c r="AI1526" s="1">
        <v>0</v>
      </c>
      <c r="AJ1526" s="1">
        <v>0</v>
      </c>
      <c r="AK1526" s="1">
        <v>0</v>
      </c>
      <c r="AL1526" s="1">
        <v>0</v>
      </c>
      <c r="AM1526" s="1">
        <v>0</v>
      </c>
      <c r="AN1526" s="1">
        <v>0</v>
      </c>
      <c r="AO1526" s="1">
        <v>0</v>
      </c>
      <c r="AP1526" s="8">
        <f t="shared" si="92"/>
        <v>0</v>
      </c>
      <c r="AQ1526" s="9">
        <f t="shared" si="93"/>
        <v>0</v>
      </c>
      <c r="AR1526" s="3">
        <f t="shared" si="94"/>
        <v>0</v>
      </c>
      <c r="AS1526" s="10">
        <f t="shared" si="95"/>
        <v>0</v>
      </c>
    </row>
    <row r="1527" spans="1:45" x14ac:dyDescent="0.25">
      <c r="A1527">
        <v>1</v>
      </c>
      <c r="B1527" s="7">
        <v>43952</v>
      </c>
      <c r="C1527" s="7">
        <v>44348</v>
      </c>
      <c r="D1527">
        <v>200258</v>
      </c>
      <c r="E1527" s="7">
        <v>44228</v>
      </c>
      <c r="F1527" s="13">
        <v>0</v>
      </c>
      <c r="G1527" s="1">
        <v>0</v>
      </c>
      <c r="H1527">
        <v>7.6999999999999999E-2</v>
      </c>
      <c r="I1527" s="1">
        <v>0</v>
      </c>
      <c r="J1527" s="1">
        <v>0</v>
      </c>
      <c r="K1527" s="1">
        <v>0</v>
      </c>
      <c r="L1527" s="1">
        <v>0</v>
      </c>
      <c r="M1527" s="1">
        <v>0</v>
      </c>
      <c r="N1527" s="1">
        <v>0</v>
      </c>
      <c r="O1527" s="1">
        <v>0</v>
      </c>
      <c r="P1527" s="1">
        <v>0</v>
      </c>
      <c r="Q1527" s="1">
        <v>0</v>
      </c>
      <c r="R1527" s="1">
        <v>0</v>
      </c>
      <c r="S1527" s="1">
        <v>0</v>
      </c>
      <c r="T1527" s="1">
        <v>0</v>
      </c>
      <c r="U1527" s="1">
        <v>0</v>
      </c>
      <c r="V1527" t="s">
        <v>397</v>
      </c>
      <c r="W1527" s="11" t="s">
        <v>157</v>
      </c>
      <c r="X1527">
        <v>16</v>
      </c>
      <c r="Y1527" t="s">
        <v>109</v>
      </c>
      <c r="Z1527" t="s">
        <v>155</v>
      </c>
      <c r="AA1527" s="1">
        <v>0</v>
      </c>
      <c r="AB1527" s="1">
        <v>0</v>
      </c>
      <c r="AC1527" t="s">
        <v>225</v>
      </c>
      <c r="AD1527" s="1">
        <v>0</v>
      </c>
      <c r="AE1527" s="1">
        <v>0</v>
      </c>
      <c r="AF1527" s="1">
        <v>0</v>
      </c>
      <c r="AG1527" s="1">
        <v>0</v>
      </c>
      <c r="AH1527">
        <v>0</v>
      </c>
      <c r="AI1527" s="1">
        <v>0</v>
      </c>
      <c r="AJ1527" s="1">
        <v>0</v>
      </c>
      <c r="AK1527" s="1">
        <v>0</v>
      </c>
      <c r="AL1527" s="1">
        <v>0</v>
      </c>
      <c r="AM1527" s="1">
        <v>0</v>
      </c>
      <c r="AN1527" s="1">
        <v>0</v>
      </c>
      <c r="AO1527" s="1">
        <v>0</v>
      </c>
      <c r="AP1527" s="8">
        <f t="shared" si="92"/>
        <v>0</v>
      </c>
      <c r="AQ1527" s="9">
        <f t="shared" si="93"/>
        <v>0</v>
      </c>
      <c r="AR1527" s="3">
        <f t="shared" si="94"/>
        <v>0</v>
      </c>
      <c r="AS1527" s="10">
        <f t="shared" si="95"/>
        <v>0</v>
      </c>
    </row>
    <row r="1528" spans="1:45" x14ac:dyDescent="0.25">
      <c r="A1528">
        <v>1</v>
      </c>
      <c r="B1528" s="7">
        <v>43952</v>
      </c>
      <c r="C1528" s="7">
        <v>44348</v>
      </c>
      <c r="D1528">
        <v>200258</v>
      </c>
      <c r="E1528" s="7">
        <v>44256</v>
      </c>
      <c r="F1528" s="13">
        <v>0</v>
      </c>
      <c r="G1528" s="1">
        <v>0</v>
      </c>
      <c r="H1528">
        <v>7.6999999999999999E-2</v>
      </c>
      <c r="I1528" s="1">
        <v>0</v>
      </c>
      <c r="J1528" s="1">
        <v>0</v>
      </c>
      <c r="K1528" s="1">
        <v>0</v>
      </c>
      <c r="L1528" s="1">
        <v>0</v>
      </c>
      <c r="M1528" s="1">
        <v>0</v>
      </c>
      <c r="N1528" s="1">
        <v>0</v>
      </c>
      <c r="O1528" s="1">
        <v>0</v>
      </c>
      <c r="P1528" s="1">
        <v>0</v>
      </c>
      <c r="Q1528" s="1">
        <v>0</v>
      </c>
      <c r="R1528" s="1">
        <v>0</v>
      </c>
      <c r="S1528" s="1">
        <v>0</v>
      </c>
      <c r="T1528" s="1">
        <v>0</v>
      </c>
      <c r="U1528" s="1">
        <v>0</v>
      </c>
      <c r="V1528" t="s">
        <v>397</v>
      </c>
      <c r="W1528" s="11" t="s">
        <v>157</v>
      </c>
      <c r="X1528">
        <v>16</v>
      </c>
      <c r="Y1528" t="s">
        <v>109</v>
      </c>
      <c r="Z1528" t="s">
        <v>155</v>
      </c>
      <c r="AA1528" s="1">
        <v>0</v>
      </c>
      <c r="AB1528" s="1">
        <v>0</v>
      </c>
      <c r="AC1528" t="s">
        <v>225</v>
      </c>
      <c r="AD1528" s="1">
        <v>0</v>
      </c>
      <c r="AE1528" s="1">
        <v>0</v>
      </c>
      <c r="AF1528" s="1">
        <v>0</v>
      </c>
      <c r="AG1528" s="1">
        <v>0</v>
      </c>
      <c r="AH1528">
        <v>0</v>
      </c>
      <c r="AI1528" s="1">
        <v>0</v>
      </c>
      <c r="AJ1528" s="1">
        <v>0</v>
      </c>
      <c r="AK1528" s="1">
        <v>0</v>
      </c>
      <c r="AL1528" s="1">
        <v>0</v>
      </c>
      <c r="AM1528" s="1">
        <v>0</v>
      </c>
      <c r="AN1528" s="1">
        <v>0</v>
      </c>
      <c r="AO1528" s="1">
        <v>0</v>
      </c>
      <c r="AP1528" s="8">
        <f t="shared" si="92"/>
        <v>0</v>
      </c>
      <c r="AQ1528" s="9">
        <f t="shared" si="93"/>
        <v>0</v>
      </c>
      <c r="AR1528" s="3">
        <f t="shared" si="94"/>
        <v>0</v>
      </c>
      <c r="AS1528" s="10">
        <f t="shared" si="95"/>
        <v>0</v>
      </c>
    </row>
    <row r="1529" spans="1:45" x14ac:dyDescent="0.25">
      <c r="A1529">
        <v>1</v>
      </c>
      <c r="B1529" s="7">
        <v>43952</v>
      </c>
      <c r="C1529" s="7">
        <v>44348</v>
      </c>
      <c r="D1529">
        <v>200258</v>
      </c>
      <c r="E1529" s="7">
        <v>44287</v>
      </c>
      <c r="F1529" s="13">
        <v>0</v>
      </c>
      <c r="G1529" s="1">
        <v>0</v>
      </c>
      <c r="H1529">
        <v>7.6999999999999999E-2</v>
      </c>
      <c r="I1529" s="1">
        <v>0</v>
      </c>
      <c r="J1529" s="1">
        <v>0</v>
      </c>
      <c r="K1529" s="1">
        <v>0</v>
      </c>
      <c r="L1529" s="1">
        <v>0</v>
      </c>
      <c r="M1529" s="1">
        <v>0</v>
      </c>
      <c r="N1529" s="1">
        <v>0</v>
      </c>
      <c r="O1529" s="1">
        <v>0</v>
      </c>
      <c r="P1529" s="1">
        <v>0</v>
      </c>
      <c r="Q1529" s="1">
        <v>0</v>
      </c>
      <c r="R1529" s="1">
        <v>0</v>
      </c>
      <c r="S1529" s="1">
        <v>0</v>
      </c>
      <c r="T1529" s="1">
        <v>0</v>
      </c>
      <c r="U1529" s="1">
        <v>0</v>
      </c>
      <c r="V1529" t="s">
        <v>397</v>
      </c>
      <c r="W1529" s="11" t="s">
        <v>157</v>
      </c>
      <c r="X1529">
        <v>16</v>
      </c>
      <c r="Y1529" t="s">
        <v>109</v>
      </c>
      <c r="Z1529" t="s">
        <v>155</v>
      </c>
      <c r="AA1529" s="1">
        <v>0</v>
      </c>
      <c r="AB1529" s="1">
        <v>0</v>
      </c>
      <c r="AC1529" t="s">
        <v>225</v>
      </c>
      <c r="AD1529" s="1">
        <v>0</v>
      </c>
      <c r="AE1529" s="1">
        <v>0</v>
      </c>
      <c r="AF1529" s="1">
        <v>0</v>
      </c>
      <c r="AG1529" s="1">
        <v>0</v>
      </c>
      <c r="AH1529">
        <v>0</v>
      </c>
      <c r="AI1529" s="1">
        <v>0</v>
      </c>
      <c r="AJ1529" s="1">
        <v>0</v>
      </c>
      <c r="AK1529" s="1">
        <v>0</v>
      </c>
      <c r="AL1529" s="1">
        <v>0</v>
      </c>
      <c r="AM1529" s="1">
        <v>0</v>
      </c>
      <c r="AN1529" s="1">
        <v>0</v>
      </c>
      <c r="AO1529" s="1">
        <v>0</v>
      </c>
      <c r="AP1529" s="8">
        <f t="shared" si="92"/>
        <v>0</v>
      </c>
      <c r="AQ1529" s="9">
        <f t="shared" si="93"/>
        <v>0</v>
      </c>
      <c r="AR1529" s="3">
        <f t="shared" si="94"/>
        <v>0</v>
      </c>
      <c r="AS1529" s="10">
        <f t="shared" si="95"/>
        <v>0</v>
      </c>
    </row>
    <row r="1530" spans="1:45" x14ac:dyDescent="0.25">
      <c r="A1530">
        <v>1</v>
      </c>
      <c r="B1530" s="7">
        <v>43952</v>
      </c>
      <c r="C1530" s="7">
        <v>44348</v>
      </c>
      <c r="D1530">
        <v>200258</v>
      </c>
      <c r="E1530" s="7">
        <v>44317</v>
      </c>
      <c r="F1530" s="13">
        <v>0</v>
      </c>
      <c r="G1530" s="1">
        <v>0</v>
      </c>
      <c r="H1530">
        <v>7.6999999999999999E-2</v>
      </c>
      <c r="I1530" s="1">
        <v>0</v>
      </c>
      <c r="J1530" s="1">
        <v>0</v>
      </c>
      <c r="K1530" s="1">
        <v>0</v>
      </c>
      <c r="L1530" s="1">
        <v>0</v>
      </c>
      <c r="M1530" s="1">
        <v>0</v>
      </c>
      <c r="N1530" s="1">
        <v>0</v>
      </c>
      <c r="O1530" s="1">
        <v>0</v>
      </c>
      <c r="P1530" s="1">
        <v>0</v>
      </c>
      <c r="Q1530" s="1">
        <v>0</v>
      </c>
      <c r="R1530" s="1">
        <v>0</v>
      </c>
      <c r="S1530" s="1">
        <v>0</v>
      </c>
      <c r="T1530" s="1">
        <v>0</v>
      </c>
      <c r="U1530" s="1">
        <v>0</v>
      </c>
      <c r="V1530" t="s">
        <v>397</v>
      </c>
      <c r="W1530" s="11" t="s">
        <v>157</v>
      </c>
      <c r="X1530">
        <v>16</v>
      </c>
      <c r="Y1530" t="s">
        <v>109</v>
      </c>
      <c r="Z1530" t="s">
        <v>155</v>
      </c>
      <c r="AA1530" s="1">
        <v>0</v>
      </c>
      <c r="AB1530" s="1">
        <v>0</v>
      </c>
      <c r="AC1530" t="s">
        <v>225</v>
      </c>
      <c r="AD1530" s="1">
        <v>0</v>
      </c>
      <c r="AE1530" s="1">
        <v>0</v>
      </c>
      <c r="AF1530" s="1">
        <v>0</v>
      </c>
      <c r="AG1530" s="1">
        <v>0</v>
      </c>
      <c r="AH1530">
        <v>0</v>
      </c>
      <c r="AI1530" s="1">
        <v>0</v>
      </c>
      <c r="AJ1530" s="1">
        <v>0</v>
      </c>
      <c r="AK1530" s="1">
        <v>0</v>
      </c>
      <c r="AL1530" s="1">
        <v>0</v>
      </c>
      <c r="AM1530" s="1">
        <v>0</v>
      </c>
      <c r="AN1530" s="1">
        <v>0</v>
      </c>
      <c r="AO1530" s="1">
        <v>0</v>
      </c>
      <c r="AP1530" s="8">
        <f t="shared" si="92"/>
        <v>0</v>
      </c>
      <c r="AQ1530" s="9">
        <f t="shared" si="93"/>
        <v>0</v>
      </c>
      <c r="AR1530" s="3">
        <f t="shared" si="94"/>
        <v>0</v>
      </c>
      <c r="AS1530" s="10">
        <f t="shared" si="95"/>
        <v>0</v>
      </c>
    </row>
    <row r="1531" spans="1:45" x14ac:dyDescent="0.25">
      <c r="A1531">
        <v>1</v>
      </c>
      <c r="B1531" s="7">
        <v>43952</v>
      </c>
      <c r="C1531" s="7">
        <v>44348</v>
      </c>
      <c r="D1531">
        <v>200258</v>
      </c>
      <c r="E1531" s="7">
        <v>44348</v>
      </c>
      <c r="F1531" s="13">
        <v>0</v>
      </c>
      <c r="G1531" s="1">
        <v>0</v>
      </c>
      <c r="H1531">
        <v>7.6999999999999999E-2</v>
      </c>
      <c r="I1531" s="1">
        <v>0</v>
      </c>
      <c r="J1531" s="1">
        <v>0</v>
      </c>
      <c r="K1531" s="1">
        <v>0</v>
      </c>
      <c r="L1531" s="1">
        <v>0</v>
      </c>
      <c r="M1531" s="1">
        <v>0</v>
      </c>
      <c r="N1531" s="1">
        <v>0</v>
      </c>
      <c r="O1531" s="1">
        <v>0</v>
      </c>
      <c r="P1531" s="1">
        <v>0</v>
      </c>
      <c r="Q1531" s="1">
        <v>0</v>
      </c>
      <c r="R1531" s="1">
        <v>0</v>
      </c>
      <c r="S1531" s="1">
        <v>0</v>
      </c>
      <c r="T1531" s="1">
        <v>0</v>
      </c>
      <c r="U1531" s="1">
        <v>0</v>
      </c>
      <c r="V1531" t="s">
        <v>397</v>
      </c>
      <c r="W1531" s="11" t="s">
        <v>157</v>
      </c>
      <c r="X1531">
        <v>16</v>
      </c>
      <c r="Y1531" t="s">
        <v>109</v>
      </c>
      <c r="Z1531" t="s">
        <v>155</v>
      </c>
      <c r="AA1531" s="1">
        <v>0</v>
      </c>
      <c r="AB1531" s="1">
        <v>0</v>
      </c>
      <c r="AC1531" t="s">
        <v>225</v>
      </c>
      <c r="AD1531" s="1">
        <v>0</v>
      </c>
      <c r="AE1531" s="1">
        <v>0</v>
      </c>
      <c r="AF1531" s="1">
        <v>0</v>
      </c>
      <c r="AG1531" s="1">
        <v>0</v>
      </c>
      <c r="AH1531">
        <v>0</v>
      </c>
      <c r="AI1531" s="1">
        <v>0</v>
      </c>
      <c r="AJ1531" s="1">
        <v>0</v>
      </c>
      <c r="AK1531" s="1">
        <v>0</v>
      </c>
      <c r="AL1531" s="1">
        <v>0</v>
      </c>
      <c r="AM1531" s="1">
        <v>0</v>
      </c>
      <c r="AN1531" s="1">
        <v>0</v>
      </c>
      <c r="AO1531" s="1">
        <v>0</v>
      </c>
      <c r="AP1531" s="8">
        <f t="shared" si="92"/>
        <v>0</v>
      </c>
      <c r="AQ1531" s="9">
        <f t="shared" si="93"/>
        <v>0</v>
      </c>
      <c r="AR1531" s="3">
        <f t="shared" si="94"/>
        <v>0</v>
      </c>
      <c r="AS1531" s="10">
        <f t="shared" si="95"/>
        <v>0</v>
      </c>
    </row>
    <row r="1532" spans="1:45" x14ac:dyDescent="0.25">
      <c r="A1532">
        <v>1</v>
      </c>
      <c r="B1532" s="7">
        <v>43952</v>
      </c>
      <c r="C1532" s="7">
        <v>44348</v>
      </c>
      <c r="D1532">
        <v>200304</v>
      </c>
      <c r="E1532" s="7">
        <v>44197</v>
      </c>
      <c r="F1532" s="13">
        <v>0</v>
      </c>
      <c r="G1532" s="1">
        <v>0</v>
      </c>
      <c r="H1532">
        <v>7.6999999999999999E-2</v>
      </c>
      <c r="I1532" s="1">
        <v>0</v>
      </c>
      <c r="J1532" s="1">
        <v>0</v>
      </c>
      <c r="K1532" s="1">
        <v>0</v>
      </c>
      <c r="L1532" s="1">
        <v>0</v>
      </c>
      <c r="M1532" s="1">
        <v>0</v>
      </c>
      <c r="N1532" s="1">
        <v>0</v>
      </c>
      <c r="O1532" s="1">
        <v>0</v>
      </c>
      <c r="P1532" s="1">
        <v>0</v>
      </c>
      <c r="Q1532" s="1">
        <v>0</v>
      </c>
      <c r="R1532" s="1">
        <v>0</v>
      </c>
      <c r="S1532" s="1">
        <v>0</v>
      </c>
      <c r="T1532" s="1">
        <v>0</v>
      </c>
      <c r="U1532" s="1">
        <v>0</v>
      </c>
      <c r="V1532" t="s">
        <v>398</v>
      </c>
      <c r="W1532" s="11" t="s">
        <v>157</v>
      </c>
      <c r="X1532">
        <v>16</v>
      </c>
      <c r="Y1532" t="s">
        <v>109</v>
      </c>
      <c r="Z1532" t="s">
        <v>155</v>
      </c>
      <c r="AA1532" s="1">
        <v>0</v>
      </c>
      <c r="AB1532" s="1">
        <v>0</v>
      </c>
      <c r="AC1532" t="s">
        <v>225</v>
      </c>
      <c r="AD1532" s="1">
        <v>0</v>
      </c>
      <c r="AE1532" s="1">
        <v>0</v>
      </c>
      <c r="AF1532" s="1">
        <v>0</v>
      </c>
      <c r="AG1532" s="1">
        <v>0</v>
      </c>
      <c r="AH1532">
        <v>0</v>
      </c>
      <c r="AI1532" s="1">
        <v>0</v>
      </c>
      <c r="AJ1532" s="1">
        <v>0</v>
      </c>
      <c r="AK1532" s="1">
        <v>0</v>
      </c>
      <c r="AL1532" s="1">
        <v>0</v>
      </c>
      <c r="AM1532" s="1">
        <v>0</v>
      </c>
      <c r="AN1532" s="1">
        <v>0</v>
      </c>
      <c r="AO1532" s="1">
        <v>0</v>
      </c>
      <c r="AP1532" s="8">
        <f t="shared" si="92"/>
        <v>0</v>
      </c>
      <c r="AQ1532" s="9">
        <f t="shared" si="93"/>
        <v>0</v>
      </c>
      <c r="AR1532" s="3">
        <f t="shared" si="94"/>
        <v>0</v>
      </c>
      <c r="AS1532" s="10">
        <f t="shared" si="95"/>
        <v>0</v>
      </c>
    </row>
    <row r="1533" spans="1:45" x14ac:dyDescent="0.25">
      <c r="A1533">
        <v>1</v>
      </c>
      <c r="B1533" s="7">
        <v>43952</v>
      </c>
      <c r="C1533" s="7">
        <v>44348</v>
      </c>
      <c r="D1533">
        <v>200304</v>
      </c>
      <c r="E1533" s="7">
        <v>44228</v>
      </c>
      <c r="F1533" s="13">
        <v>0</v>
      </c>
      <c r="G1533" s="1">
        <v>0</v>
      </c>
      <c r="H1533">
        <v>7.6999999999999999E-2</v>
      </c>
      <c r="I1533" s="1">
        <v>0</v>
      </c>
      <c r="J1533" s="1">
        <v>0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  <c r="P1533" s="1">
        <v>0</v>
      </c>
      <c r="Q1533" s="1">
        <v>0</v>
      </c>
      <c r="R1533" s="1">
        <v>0</v>
      </c>
      <c r="S1533" s="1">
        <v>0</v>
      </c>
      <c r="T1533" s="1">
        <v>0</v>
      </c>
      <c r="U1533" s="1">
        <v>0</v>
      </c>
      <c r="V1533" t="s">
        <v>398</v>
      </c>
      <c r="W1533" s="11" t="s">
        <v>157</v>
      </c>
      <c r="X1533">
        <v>16</v>
      </c>
      <c r="Y1533" t="s">
        <v>109</v>
      </c>
      <c r="Z1533" t="s">
        <v>155</v>
      </c>
      <c r="AA1533" s="1">
        <v>0</v>
      </c>
      <c r="AB1533" s="1">
        <v>0</v>
      </c>
      <c r="AC1533" t="s">
        <v>225</v>
      </c>
      <c r="AD1533" s="1">
        <v>0</v>
      </c>
      <c r="AE1533" s="1">
        <v>0</v>
      </c>
      <c r="AF1533" s="1">
        <v>0</v>
      </c>
      <c r="AG1533" s="1">
        <v>0</v>
      </c>
      <c r="AH1533">
        <v>0</v>
      </c>
      <c r="AI1533" s="1">
        <v>0</v>
      </c>
      <c r="AJ1533" s="1">
        <v>0</v>
      </c>
      <c r="AK1533" s="1">
        <v>0</v>
      </c>
      <c r="AL1533" s="1">
        <v>0</v>
      </c>
      <c r="AM1533" s="1">
        <v>0</v>
      </c>
      <c r="AN1533" s="1">
        <v>0</v>
      </c>
      <c r="AO1533" s="1">
        <v>0</v>
      </c>
      <c r="AP1533" s="8">
        <f t="shared" si="92"/>
        <v>0</v>
      </c>
      <c r="AQ1533" s="9">
        <f t="shared" si="93"/>
        <v>0</v>
      </c>
      <c r="AR1533" s="3">
        <f t="shared" si="94"/>
        <v>0</v>
      </c>
      <c r="AS1533" s="10">
        <f t="shared" si="95"/>
        <v>0</v>
      </c>
    </row>
    <row r="1534" spans="1:45" x14ac:dyDescent="0.25">
      <c r="A1534">
        <v>1</v>
      </c>
      <c r="B1534" s="7">
        <v>43952</v>
      </c>
      <c r="C1534" s="7">
        <v>44348</v>
      </c>
      <c r="D1534">
        <v>200304</v>
      </c>
      <c r="E1534" s="7">
        <v>44256</v>
      </c>
      <c r="F1534" s="13">
        <v>0</v>
      </c>
      <c r="G1534" s="1">
        <v>0</v>
      </c>
      <c r="H1534">
        <v>7.6999999999999999E-2</v>
      </c>
      <c r="I1534" s="1">
        <v>0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1">
        <v>0</v>
      </c>
      <c r="R1534" s="1">
        <v>0</v>
      </c>
      <c r="S1534" s="1">
        <v>0</v>
      </c>
      <c r="T1534" s="1">
        <v>0</v>
      </c>
      <c r="U1534" s="1">
        <v>0</v>
      </c>
      <c r="V1534" t="s">
        <v>398</v>
      </c>
      <c r="W1534" s="11" t="s">
        <v>157</v>
      </c>
      <c r="X1534">
        <v>16</v>
      </c>
      <c r="Y1534" t="s">
        <v>109</v>
      </c>
      <c r="Z1534" t="s">
        <v>155</v>
      </c>
      <c r="AA1534" s="1">
        <v>0</v>
      </c>
      <c r="AB1534" s="1">
        <v>0</v>
      </c>
      <c r="AC1534" t="s">
        <v>225</v>
      </c>
      <c r="AD1534" s="1">
        <v>0</v>
      </c>
      <c r="AE1534" s="1">
        <v>0</v>
      </c>
      <c r="AF1534" s="1">
        <v>0</v>
      </c>
      <c r="AG1534" s="1">
        <v>0</v>
      </c>
      <c r="AH1534">
        <v>0</v>
      </c>
      <c r="AI1534" s="1">
        <v>0</v>
      </c>
      <c r="AJ1534" s="1">
        <v>0</v>
      </c>
      <c r="AK1534" s="1">
        <v>0</v>
      </c>
      <c r="AL1534" s="1">
        <v>0</v>
      </c>
      <c r="AM1534" s="1">
        <v>0</v>
      </c>
      <c r="AN1534" s="1">
        <v>0</v>
      </c>
      <c r="AO1534" s="1">
        <v>0</v>
      </c>
      <c r="AP1534" s="8">
        <f t="shared" si="92"/>
        <v>0</v>
      </c>
      <c r="AQ1534" s="9">
        <f t="shared" si="93"/>
        <v>0</v>
      </c>
      <c r="AR1534" s="3">
        <f t="shared" si="94"/>
        <v>0</v>
      </c>
      <c r="AS1534" s="10">
        <f t="shared" si="95"/>
        <v>0</v>
      </c>
    </row>
    <row r="1535" spans="1:45" x14ac:dyDescent="0.25">
      <c r="A1535">
        <v>1</v>
      </c>
      <c r="B1535" s="7">
        <v>43952</v>
      </c>
      <c r="C1535" s="7">
        <v>44348</v>
      </c>
      <c r="D1535">
        <v>200304</v>
      </c>
      <c r="E1535" s="7">
        <v>44287</v>
      </c>
      <c r="F1535" s="13">
        <v>0</v>
      </c>
      <c r="G1535" s="1">
        <v>0</v>
      </c>
      <c r="H1535">
        <v>7.6999999999999999E-2</v>
      </c>
      <c r="I1535" s="1">
        <v>0</v>
      </c>
      <c r="J1535" s="1">
        <v>0</v>
      </c>
      <c r="K1535" s="1">
        <v>0</v>
      </c>
      <c r="L1535" s="1">
        <v>0</v>
      </c>
      <c r="M1535" s="1">
        <v>0</v>
      </c>
      <c r="N1535" s="1">
        <v>0</v>
      </c>
      <c r="O1535" s="1">
        <v>0</v>
      </c>
      <c r="P1535" s="1">
        <v>0</v>
      </c>
      <c r="Q1535" s="1">
        <v>0</v>
      </c>
      <c r="R1535" s="1">
        <v>0</v>
      </c>
      <c r="S1535" s="1">
        <v>0</v>
      </c>
      <c r="T1535" s="1">
        <v>0</v>
      </c>
      <c r="U1535" s="1">
        <v>0</v>
      </c>
      <c r="V1535" t="s">
        <v>398</v>
      </c>
      <c r="W1535" s="11" t="s">
        <v>157</v>
      </c>
      <c r="X1535">
        <v>16</v>
      </c>
      <c r="Y1535" t="s">
        <v>109</v>
      </c>
      <c r="Z1535" t="s">
        <v>155</v>
      </c>
      <c r="AA1535" s="1">
        <v>0</v>
      </c>
      <c r="AB1535" s="1">
        <v>0</v>
      </c>
      <c r="AC1535" t="s">
        <v>225</v>
      </c>
      <c r="AD1535" s="1">
        <v>0</v>
      </c>
      <c r="AE1535" s="1">
        <v>0</v>
      </c>
      <c r="AF1535" s="1">
        <v>0</v>
      </c>
      <c r="AG1535" s="1">
        <v>0</v>
      </c>
      <c r="AH1535">
        <v>0</v>
      </c>
      <c r="AI1535" s="1">
        <v>0</v>
      </c>
      <c r="AJ1535" s="1">
        <v>0</v>
      </c>
      <c r="AK1535" s="1">
        <v>0</v>
      </c>
      <c r="AL1535" s="1">
        <v>0</v>
      </c>
      <c r="AM1535" s="1">
        <v>0</v>
      </c>
      <c r="AN1535" s="1">
        <v>0</v>
      </c>
      <c r="AO1535" s="1">
        <v>0</v>
      </c>
      <c r="AP1535" s="8">
        <f t="shared" si="92"/>
        <v>0</v>
      </c>
      <c r="AQ1535" s="9">
        <f t="shared" si="93"/>
        <v>0</v>
      </c>
      <c r="AR1535" s="3">
        <f t="shared" si="94"/>
        <v>0</v>
      </c>
      <c r="AS1535" s="10">
        <f t="shared" si="95"/>
        <v>0</v>
      </c>
    </row>
    <row r="1536" spans="1:45" x14ac:dyDescent="0.25">
      <c r="A1536">
        <v>1</v>
      </c>
      <c r="B1536" s="7">
        <v>43952</v>
      </c>
      <c r="C1536" s="7">
        <v>44348</v>
      </c>
      <c r="D1536">
        <v>200304</v>
      </c>
      <c r="E1536" s="7">
        <v>44317</v>
      </c>
      <c r="F1536" s="13">
        <v>0</v>
      </c>
      <c r="G1536" s="1">
        <v>0</v>
      </c>
      <c r="H1536">
        <v>7.6999999999999999E-2</v>
      </c>
      <c r="I1536" s="1">
        <v>0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>
        <v>0</v>
      </c>
      <c r="R1536" s="1">
        <v>0</v>
      </c>
      <c r="S1536" s="1">
        <v>0</v>
      </c>
      <c r="T1536" s="1">
        <v>0</v>
      </c>
      <c r="U1536" s="1">
        <v>0</v>
      </c>
      <c r="V1536" t="s">
        <v>398</v>
      </c>
      <c r="W1536" s="11" t="s">
        <v>157</v>
      </c>
      <c r="X1536">
        <v>16</v>
      </c>
      <c r="Y1536" t="s">
        <v>109</v>
      </c>
      <c r="Z1536" t="s">
        <v>155</v>
      </c>
      <c r="AA1536" s="1">
        <v>0</v>
      </c>
      <c r="AB1536" s="1">
        <v>0</v>
      </c>
      <c r="AC1536" t="s">
        <v>225</v>
      </c>
      <c r="AD1536" s="1">
        <v>0</v>
      </c>
      <c r="AE1536" s="1">
        <v>0</v>
      </c>
      <c r="AF1536" s="1">
        <v>0</v>
      </c>
      <c r="AG1536" s="1">
        <v>0</v>
      </c>
      <c r="AH1536">
        <v>0</v>
      </c>
      <c r="AI1536" s="1">
        <v>0</v>
      </c>
      <c r="AJ1536" s="1">
        <v>0</v>
      </c>
      <c r="AK1536" s="1">
        <v>0</v>
      </c>
      <c r="AL1536" s="1">
        <v>0</v>
      </c>
      <c r="AM1536" s="1">
        <v>0</v>
      </c>
      <c r="AN1536" s="1">
        <v>0</v>
      </c>
      <c r="AO1536" s="1">
        <v>0</v>
      </c>
      <c r="AP1536" s="8">
        <f t="shared" si="92"/>
        <v>0</v>
      </c>
      <c r="AQ1536" s="9">
        <f t="shared" si="93"/>
        <v>0</v>
      </c>
      <c r="AR1536" s="3">
        <f t="shared" si="94"/>
        <v>0</v>
      </c>
      <c r="AS1536" s="10">
        <f t="shared" si="95"/>
        <v>0</v>
      </c>
    </row>
    <row r="1537" spans="1:45" x14ac:dyDescent="0.25">
      <c r="A1537">
        <v>1</v>
      </c>
      <c r="B1537" s="7">
        <v>43952</v>
      </c>
      <c r="C1537" s="7">
        <v>44348</v>
      </c>
      <c r="D1537">
        <v>200304</v>
      </c>
      <c r="E1537" s="7">
        <v>44348</v>
      </c>
      <c r="F1537" s="13">
        <v>0</v>
      </c>
      <c r="G1537" s="1">
        <v>0</v>
      </c>
      <c r="H1537">
        <v>7.6999999999999999E-2</v>
      </c>
      <c r="I1537" s="1">
        <v>0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  <c r="O1537" s="1">
        <v>0</v>
      </c>
      <c r="P1537" s="1">
        <v>0</v>
      </c>
      <c r="Q1537" s="1">
        <v>0</v>
      </c>
      <c r="R1537" s="1">
        <v>0</v>
      </c>
      <c r="S1537" s="1">
        <v>0</v>
      </c>
      <c r="T1537" s="1">
        <v>0</v>
      </c>
      <c r="U1537" s="1">
        <v>0</v>
      </c>
      <c r="V1537" t="s">
        <v>398</v>
      </c>
      <c r="W1537" s="11" t="s">
        <v>157</v>
      </c>
      <c r="X1537">
        <v>16</v>
      </c>
      <c r="Y1537" t="s">
        <v>109</v>
      </c>
      <c r="Z1537" t="s">
        <v>155</v>
      </c>
      <c r="AA1537" s="1">
        <v>0</v>
      </c>
      <c r="AB1537" s="1">
        <v>0</v>
      </c>
      <c r="AC1537" t="s">
        <v>225</v>
      </c>
      <c r="AD1537" s="1">
        <v>0</v>
      </c>
      <c r="AE1537" s="1">
        <v>0</v>
      </c>
      <c r="AF1537" s="1">
        <v>0</v>
      </c>
      <c r="AG1537" s="1">
        <v>0</v>
      </c>
      <c r="AH1537">
        <v>0</v>
      </c>
      <c r="AI1537" s="1">
        <v>0</v>
      </c>
      <c r="AJ1537" s="1">
        <v>0</v>
      </c>
      <c r="AK1537" s="1">
        <v>0</v>
      </c>
      <c r="AL1537" s="1">
        <v>0</v>
      </c>
      <c r="AM1537" s="1">
        <v>0</v>
      </c>
      <c r="AN1537" s="1">
        <v>0</v>
      </c>
      <c r="AO1537" s="1">
        <v>0</v>
      </c>
      <c r="AP1537" s="8">
        <f t="shared" si="92"/>
        <v>0</v>
      </c>
      <c r="AQ1537" s="9">
        <f t="shared" si="93"/>
        <v>0</v>
      </c>
      <c r="AR1537" s="3">
        <f t="shared" si="94"/>
        <v>0</v>
      </c>
      <c r="AS1537" s="10">
        <f t="shared" si="95"/>
        <v>0</v>
      </c>
    </row>
    <row r="1538" spans="1:45" x14ac:dyDescent="0.25">
      <c r="A1538">
        <v>1</v>
      </c>
      <c r="B1538" s="7">
        <v>43952</v>
      </c>
      <c r="C1538" s="7">
        <v>44348</v>
      </c>
      <c r="D1538">
        <v>200350</v>
      </c>
      <c r="E1538" s="7">
        <v>44197</v>
      </c>
      <c r="F1538" s="13">
        <v>0</v>
      </c>
      <c r="G1538" s="1">
        <v>0</v>
      </c>
      <c r="H1538">
        <v>7.6999999999999999E-2</v>
      </c>
      <c r="I1538" s="1">
        <v>0</v>
      </c>
      <c r="J1538" s="1">
        <v>0</v>
      </c>
      <c r="K1538" s="1">
        <v>0</v>
      </c>
      <c r="L1538" s="1">
        <v>0</v>
      </c>
      <c r="M1538" s="1">
        <v>0</v>
      </c>
      <c r="N1538" s="1">
        <v>0</v>
      </c>
      <c r="O1538" s="1">
        <v>0</v>
      </c>
      <c r="P1538" s="1">
        <v>0</v>
      </c>
      <c r="Q1538" s="1">
        <v>0</v>
      </c>
      <c r="R1538" s="1">
        <v>0</v>
      </c>
      <c r="S1538" s="1">
        <v>0</v>
      </c>
      <c r="T1538" s="1">
        <v>0</v>
      </c>
      <c r="U1538" s="1">
        <v>0</v>
      </c>
      <c r="V1538" t="s">
        <v>399</v>
      </c>
      <c r="W1538" s="11" t="s">
        <v>157</v>
      </c>
      <c r="X1538">
        <v>16</v>
      </c>
      <c r="Y1538" t="s">
        <v>109</v>
      </c>
      <c r="Z1538" t="s">
        <v>155</v>
      </c>
      <c r="AA1538" s="1">
        <v>0</v>
      </c>
      <c r="AB1538" s="1">
        <v>0</v>
      </c>
      <c r="AC1538" t="s">
        <v>225</v>
      </c>
      <c r="AD1538" s="1">
        <v>0</v>
      </c>
      <c r="AE1538" s="1">
        <v>0</v>
      </c>
      <c r="AF1538" s="1">
        <v>0</v>
      </c>
      <c r="AG1538" s="1">
        <v>0</v>
      </c>
      <c r="AH1538">
        <v>0</v>
      </c>
      <c r="AI1538" s="1">
        <v>0</v>
      </c>
      <c r="AJ1538" s="1">
        <v>0</v>
      </c>
      <c r="AK1538" s="1">
        <v>0</v>
      </c>
      <c r="AL1538" s="1">
        <v>0</v>
      </c>
      <c r="AM1538" s="1">
        <v>0</v>
      </c>
      <c r="AN1538" s="1">
        <v>0</v>
      </c>
      <c r="AO1538" s="1">
        <v>0</v>
      </c>
      <c r="AP1538" s="8">
        <f t="shared" ref="AP1538:AP1601" si="96">I1538+K1538+M1538+T1538</f>
        <v>0</v>
      </c>
      <c r="AQ1538" s="9">
        <f t="shared" ref="AQ1538:AQ1601" si="97">AD1538+AL1538</f>
        <v>0</v>
      </c>
      <c r="AR1538" s="3">
        <f t="shared" ref="AR1538:AR1601" si="98">AE1538+J1538</f>
        <v>0</v>
      </c>
      <c r="AS1538" s="10">
        <f t="shared" ref="AS1538:AS1601" si="99">I1538+K1538+M1538+T1538+AD1538+AL1538</f>
        <v>0</v>
      </c>
    </row>
    <row r="1539" spans="1:45" x14ac:dyDescent="0.25">
      <c r="A1539">
        <v>1</v>
      </c>
      <c r="B1539" s="7">
        <v>43952</v>
      </c>
      <c r="C1539" s="7">
        <v>44348</v>
      </c>
      <c r="D1539">
        <v>200350</v>
      </c>
      <c r="E1539" s="7">
        <v>44228</v>
      </c>
      <c r="F1539" s="13">
        <v>0</v>
      </c>
      <c r="G1539" s="1">
        <v>0</v>
      </c>
      <c r="H1539">
        <v>7.6999999999999999E-2</v>
      </c>
      <c r="I1539" s="1">
        <v>0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">
        <v>0</v>
      </c>
      <c r="T1539" s="1">
        <v>0</v>
      </c>
      <c r="U1539" s="1">
        <v>0</v>
      </c>
      <c r="V1539" t="s">
        <v>399</v>
      </c>
      <c r="W1539" s="11" t="s">
        <v>157</v>
      </c>
      <c r="X1539">
        <v>16</v>
      </c>
      <c r="Y1539" t="s">
        <v>109</v>
      </c>
      <c r="Z1539" t="s">
        <v>155</v>
      </c>
      <c r="AA1539" s="1">
        <v>0</v>
      </c>
      <c r="AB1539" s="1">
        <v>0</v>
      </c>
      <c r="AC1539" t="s">
        <v>225</v>
      </c>
      <c r="AD1539" s="1">
        <v>0</v>
      </c>
      <c r="AE1539" s="1">
        <v>0</v>
      </c>
      <c r="AF1539" s="1">
        <v>0</v>
      </c>
      <c r="AG1539" s="1">
        <v>0</v>
      </c>
      <c r="AH1539">
        <v>0</v>
      </c>
      <c r="AI1539" s="1">
        <v>0</v>
      </c>
      <c r="AJ1539" s="1">
        <v>0</v>
      </c>
      <c r="AK1539" s="1">
        <v>0</v>
      </c>
      <c r="AL1539" s="1">
        <v>0</v>
      </c>
      <c r="AM1539" s="1">
        <v>0</v>
      </c>
      <c r="AN1539" s="1">
        <v>0</v>
      </c>
      <c r="AO1539" s="1">
        <v>0</v>
      </c>
      <c r="AP1539" s="8">
        <f t="shared" si="96"/>
        <v>0</v>
      </c>
      <c r="AQ1539" s="9">
        <f t="shared" si="97"/>
        <v>0</v>
      </c>
      <c r="AR1539" s="3">
        <f t="shared" si="98"/>
        <v>0</v>
      </c>
      <c r="AS1539" s="10">
        <f t="shared" si="99"/>
        <v>0</v>
      </c>
    </row>
    <row r="1540" spans="1:45" x14ac:dyDescent="0.25">
      <c r="A1540">
        <v>1</v>
      </c>
      <c r="B1540" s="7">
        <v>43952</v>
      </c>
      <c r="C1540" s="7">
        <v>44348</v>
      </c>
      <c r="D1540">
        <v>200350</v>
      </c>
      <c r="E1540" s="7">
        <v>44256</v>
      </c>
      <c r="F1540" s="13">
        <v>0</v>
      </c>
      <c r="G1540" s="1">
        <v>0</v>
      </c>
      <c r="H1540">
        <v>7.6999999999999999E-2</v>
      </c>
      <c r="I1540" s="1"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1">
        <v>0</v>
      </c>
      <c r="S1540" s="1">
        <v>0</v>
      </c>
      <c r="T1540" s="1">
        <v>0</v>
      </c>
      <c r="U1540" s="1">
        <v>0</v>
      </c>
      <c r="V1540" t="s">
        <v>399</v>
      </c>
      <c r="W1540" s="11" t="s">
        <v>157</v>
      </c>
      <c r="X1540">
        <v>16</v>
      </c>
      <c r="Y1540" t="s">
        <v>109</v>
      </c>
      <c r="Z1540" t="s">
        <v>155</v>
      </c>
      <c r="AA1540" s="1">
        <v>0</v>
      </c>
      <c r="AB1540" s="1">
        <v>0</v>
      </c>
      <c r="AC1540" t="s">
        <v>225</v>
      </c>
      <c r="AD1540" s="1">
        <v>0</v>
      </c>
      <c r="AE1540" s="1">
        <v>0</v>
      </c>
      <c r="AF1540" s="1">
        <v>0</v>
      </c>
      <c r="AG1540" s="1">
        <v>0</v>
      </c>
      <c r="AH1540">
        <v>0</v>
      </c>
      <c r="AI1540" s="1">
        <v>0</v>
      </c>
      <c r="AJ1540" s="1">
        <v>0</v>
      </c>
      <c r="AK1540" s="1">
        <v>0</v>
      </c>
      <c r="AL1540" s="1">
        <v>0</v>
      </c>
      <c r="AM1540" s="1">
        <v>0</v>
      </c>
      <c r="AN1540" s="1">
        <v>0</v>
      </c>
      <c r="AO1540" s="1">
        <v>0</v>
      </c>
      <c r="AP1540" s="8">
        <f t="shared" si="96"/>
        <v>0</v>
      </c>
      <c r="AQ1540" s="9">
        <f t="shared" si="97"/>
        <v>0</v>
      </c>
      <c r="AR1540" s="3">
        <f t="shared" si="98"/>
        <v>0</v>
      </c>
      <c r="AS1540" s="10">
        <f t="shared" si="99"/>
        <v>0</v>
      </c>
    </row>
    <row r="1541" spans="1:45" x14ac:dyDescent="0.25">
      <c r="A1541">
        <v>1</v>
      </c>
      <c r="B1541" s="7">
        <v>43952</v>
      </c>
      <c r="C1541" s="7">
        <v>44348</v>
      </c>
      <c r="D1541">
        <v>200350</v>
      </c>
      <c r="E1541" s="7">
        <v>44287</v>
      </c>
      <c r="F1541" s="13">
        <v>0</v>
      </c>
      <c r="G1541" s="1">
        <v>0</v>
      </c>
      <c r="H1541">
        <v>7.6999999999999999E-2</v>
      </c>
      <c r="I1541" s="1">
        <v>0</v>
      </c>
      <c r="J1541" s="1">
        <v>0</v>
      </c>
      <c r="K1541" s="1">
        <v>0</v>
      </c>
      <c r="L1541" s="1">
        <v>0</v>
      </c>
      <c r="M1541" s="1">
        <v>0</v>
      </c>
      <c r="N1541" s="1">
        <v>0</v>
      </c>
      <c r="O1541" s="1">
        <v>0</v>
      </c>
      <c r="P1541" s="1">
        <v>0</v>
      </c>
      <c r="Q1541" s="1">
        <v>0</v>
      </c>
      <c r="R1541" s="1">
        <v>0</v>
      </c>
      <c r="S1541" s="1">
        <v>0</v>
      </c>
      <c r="T1541" s="1">
        <v>0</v>
      </c>
      <c r="U1541" s="1">
        <v>0</v>
      </c>
      <c r="V1541" t="s">
        <v>399</v>
      </c>
      <c r="W1541" s="11" t="s">
        <v>157</v>
      </c>
      <c r="X1541">
        <v>16</v>
      </c>
      <c r="Y1541" t="s">
        <v>109</v>
      </c>
      <c r="Z1541" t="s">
        <v>155</v>
      </c>
      <c r="AA1541" s="1">
        <v>0</v>
      </c>
      <c r="AB1541" s="1">
        <v>0</v>
      </c>
      <c r="AC1541" t="s">
        <v>225</v>
      </c>
      <c r="AD1541" s="1">
        <v>0</v>
      </c>
      <c r="AE1541" s="1">
        <v>0</v>
      </c>
      <c r="AF1541" s="1">
        <v>0</v>
      </c>
      <c r="AG1541" s="1">
        <v>0</v>
      </c>
      <c r="AH1541">
        <v>0</v>
      </c>
      <c r="AI1541" s="1">
        <v>0</v>
      </c>
      <c r="AJ1541" s="1">
        <v>0</v>
      </c>
      <c r="AK1541" s="1">
        <v>0</v>
      </c>
      <c r="AL1541" s="1">
        <v>0</v>
      </c>
      <c r="AM1541" s="1">
        <v>0</v>
      </c>
      <c r="AN1541" s="1">
        <v>0</v>
      </c>
      <c r="AO1541" s="1">
        <v>0</v>
      </c>
      <c r="AP1541" s="8">
        <f t="shared" si="96"/>
        <v>0</v>
      </c>
      <c r="AQ1541" s="9">
        <f t="shared" si="97"/>
        <v>0</v>
      </c>
      <c r="AR1541" s="3">
        <f t="shared" si="98"/>
        <v>0</v>
      </c>
      <c r="AS1541" s="10">
        <f t="shared" si="99"/>
        <v>0</v>
      </c>
    </row>
    <row r="1542" spans="1:45" x14ac:dyDescent="0.25">
      <c r="A1542">
        <v>1</v>
      </c>
      <c r="B1542" s="7">
        <v>43952</v>
      </c>
      <c r="C1542" s="7">
        <v>44348</v>
      </c>
      <c r="D1542">
        <v>200350</v>
      </c>
      <c r="E1542" s="7">
        <v>44317</v>
      </c>
      <c r="F1542" s="13">
        <v>0</v>
      </c>
      <c r="G1542" s="1">
        <v>0</v>
      </c>
      <c r="H1542">
        <v>7.6999999999999999E-2</v>
      </c>
      <c r="I1542" s="1">
        <v>0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0</v>
      </c>
      <c r="Q1542" s="1">
        <v>0</v>
      </c>
      <c r="R1542" s="1">
        <v>0</v>
      </c>
      <c r="S1542" s="1">
        <v>0</v>
      </c>
      <c r="T1542" s="1">
        <v>0</v>
      </c>
      <c r="U1542" s="1">
        <v>0</v>
      </c>
      <c r="V1542" t="s">
        <v>399</v>
      </c>
      <c r="W1542" s="11" t="s">
        <v>157</v>
      </c>
      <c r="X1542">
        <v>16</v>
      </c>
      <c r="Y1542" t="s">
        <v>109</v>
      </c>
      <c r="Z1542" t="s">
        <v>155</v>
      </c>
      <c r="AA1542" s="1">
        <v>0</v>
      </c>
      <c r="AB1542" s="1">
        <v>0</v>
      </c>
      <c r="AC1542" t="s">
        <v>225</v>
      </c>
      <c r="AD1542" s="1">
        <v>0</v>
      </c>
      <c r="AE1542" s="1">
        <v>0</v>
      </c>
      <c r="AF1542" s="1">
        <v>0</v>
      </c>
      <c r="AG1542" s="1">
        <v>0</v>
      </c>
      <c r="AH1542">
        <v>0</v>
      </c>
      <c r="AI1542" s="1">
        <v>0</v>
      </c>
      <c r="AJ1542" s="1">
        <v>0</v>
      </c>
      <c r="AK1542" s="1">
        <v>0</v>
      </c>
      <c r="AL1542" s="1">
        <v>0</v>
      </c>
      <c r="AM1542" s="1">
        <v>0</v>
      </c>
      <c r="AN1542" s="1">
        <v>0</v>
      </c>
      <c r="AO1542" s="1">
        <v>0</v>
      </c>
      <c r="AP1542" s="8">
        <f t="shared" si="96"/>
        <v>0</v>
      </c>
      <c r="AQ1542" s="9">
        <f t="shared" si="97"/>
        <v>0</v>
      </c>
      <c r="AR1542" s="3">
        <f t="shared" si="98"/>
        <v>0</v>
      </c>
      <c r="AS1542" s="10">
        <f t="shared" si="99"/>
        <v>0</v>
      </c>
    </row>
    <row r="1543" spans="1:45" x14ac:dyDescent="0.25">
      <c r="A1543">
        <v>1</v>
      </c>
      <c r="B1543" s="7">
        <v>43952</v>
      </c>
      <c r="C1543" s="7">
        <v>44348</v>
      </c>
      <c r="D1543">
        <v>200350</v>
      </c>
      <c r="E1543" s="7">
        <v>44348</v>
      </c>
      <c r="F1543" s="13">
        <v>0</v>
      </c>
      <c r="G1543" s="1">
        <v>0</v>
      </c>
      <c r="H1543">
        <v>7.6999999999999999E-2</v>
      </c>
      <c r="I1543" s="1">
        <v>0</v>
      </c>
      <c r="J1543" s="1">
        <v>0</v>
      </c>
      <c r="K1543" s="1">
        <v>0</v>
      </c>
      <c r="L1543" s="1">
        <v>0</v>
      </c>
      <c r="M1543" s="1">
        <v>0</v>
      </c>
      <c r="N1543" s="1">
        <v>0</v>
      </c>
      <c r="O1543" s="1">
        <v>0</v>
      </c>
      <c r="P1543" s="1">
        <v>0</v>
      </c>
      <c r="Q1543" s="1">
        <v>0</v>
      </c>
      <c r="R1543" s="1">
        <v>0</v>
      </c>
      <c r="S1543" s="1">
        <v>0</v>
      </c>
      <c r="T1543" s="1">
        <v>0</v>
      </c>
      <c r="U1543" s="1">
        <v>0</v>
      </c>
      <c r="V1543" t="s">
        <v>399</v>
      </c>
      <c r="W1543" s="11" t="s">
        <v>157</v>
      </c>
      <c r="X1543">
        <v>16</v>
      </c>
      <c r="Y1543" t="s">
        <v>109</v>
      </c>
      <c r="Z1543" t="s">
        <v>155</v>
      </c>
      <c r="AA1543" s="1">
        <v>0</v>
      </c>
      <c r="AB1543" s="1">
        <v>0</v>
      </c>
      <c r="AC1543" t="s">
        <v>225</v>
      </c>
      <c r="AD1543" s="1">
        <v>0</v>
      </c>
      <c r="AE1543" s="1">
        <v>0</v>
      </c>
      <c r="AF1543" s="1">
        <v>0</v>
      </c>
      <c r="AG1543" s="1">
        <v>0</v>
      </c>
      <c r="AH1543">
        <v>0</v>
      </c>
      <c r="AI1543" s="1">
        <v>0</v>
      </c>
      <c r="AJ1543" s="1">
        <v>0</v>
      </c>
      <c r="AK1543" s="1">
        <v>0</v>
      </c>
      <c r="AL1543" s="1">
        <v>0</v>
      </c>
      <c r="AM1543" s="1">
        <v>0</v>
      </c>
      <c r="AN1543" s="1">
        <v>0</v>
      </c>
      <c r="AO1543" s="1">
        <v>0</v>
      </c>
      <c r="AP1543" s="8">
        <f t="shared" si="96"/>
        <v>0</v>
      </c>
      <c r="AQ1543" s="9">
        <f t="shared" si="97"/>
        <v>0</v>
      </c>
      <c r="AR1543" s="3">
        <f t="shared" si="98"/>
        <v>0</v>
      </c>
      <c r="AS1543" s="10">
        <f t="shared" si="99"/>
        <v>0</v>
      </c>
    </row>
    <row r="1544" spans="1:45" x14ac:dyDescent="0.25">
      <c r="A1544">
        <v>1</v>
      </c>
      <c r="B1544" s="7">
        <v>43952</v>
      </c>
      <c r="C1544" s="7">
        <v>44348</v>
      </c>
      <c r="D1544">
        <v>187</v>
      </c>
      <c r="E1544" s="7">
        <v>44197</v>
      </c>
      <c r="F1544" s="13">
        <v>0</v>
      </c>
      <c r="G1544" s="1">
        <v>0</v>
      </c>
      <c r="H1544">
        <v>5.8823529999999999E-2</v>
      </c>
      <c r="I1544" s="1">
        <v>0</v>
      </c>
      <c r="J1544" s="1">
        <v>317.5</v>
      </c>
      <c r="K1544" s="1">
        <v>0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  <c r="T1544" s="1">
        <v>63.5</v>
      </c>
      <c r="U1544" s="1">
        <v>0</v>
      </c>
      <c r="V1544" t="s">
        <v>400</v>
      </c>
      <c r="W1544" s="11" t="s">
        <v>159</v>
      </c>
      <c r="X1544">
        <v>16</v>
      </c>
      <c r="Y1544" t="s">
        <v>109</v>
      </c>
      <c r="Z1544" t="s">
        <v>160</v>
      </c>
      <c r="AA1544" s="1">
        <v>0</v>
      </c>
      <c r="AB1544" s="1">
        <v>0</v>
      </c>
      <c r="AC1544" t="s">
        <v>225</v>
      </c>
      <c r="AD1544" s="1">
        <v>0</v>
      </c>
      <c r="AE1544" s="1">
        <v>0</v>
      </c>
      <c r="AF1544" s="1">
        <v>0</v>
      </c>
      <c r="AG1544" s="1">
        <v>0</v>
      </c>
      <c r="AH1544">
        <v>0</v>
      </c>
      <c r="AI1544" s="1">
        <v>0</v>
      </c>
      <c r="AJ1544" s="1">
        <v>0</v>
      </c>
      <c r="AK1544" s="1">
        <v>0</v>
      </c>
      <c r="AL1544" s="1">
        <v>0</v>
      </c>
      <c r="AM1544" s="1">
        <v>0</v>
      </c>
      <c r="AN1544" s="1">
        <v>0</v>
      </c>
      <c r="AO1544" s="1">
        <v>0</v>
      </c>
      <c r="AP1544" s="8">
        <f t="shared" si="96"/>
        <v>63.5</v>
      </c>
      <c r="AQ1544" s="9">
        <f t="shared" si="97"/>
        <v>0</v>
      </c>
      <c r="AR1544" s="3">
        <f t="shared" si="98"/>
        <v>317.5</v>
      </c>
      <c r="AS1544" s="10">
        <f t="shared" si="99"/>
        <v>63.5</v>
      </c>
    </row>
    <row r="1545" spans="1:45" x14ac:dyDescent="0.25">
      <c r="A1545">
        <v>1</v>
      </c>
      <c r="B1545" s="7">
        <v>43952</v>
      </c>
      <c r="C1545" s="7">
        <v>44348</v>
      </c>
      <c r="D1545">
        <v>187</v>
      </c>
      <c r="E1545" s="7">
        <v>44228</v>
      </c>
      <c r="F1545" s="13">
        <v>0</v>
      </c>
      <c r="G1545" s="1">
        <v>0</v>
      </c>
      <c r="H1545">
        <v>5.8823529999999999E-2</v>
      </c>
      <c r="I1545" s="1">
        <v>0</v>
      </c>
      <c r="J1545" s="1">
        <v>381</v>
      </c>
      <c r="K1545" s="1">
        <v>0</v>
      </c>
      <c r="L1545" s="1">
        <v>0</v>
      </c>
      <c r="M1545" s="1">
        <v>0</v>
      </c>
      <c r="N1545" s="1">
        <v>0</v>
      </c>
      <c r="O1545" s="1">
        <v>0</v>
      </c>
      <c r="P1545" s="1">
        <v>0</v>
      </c>
      <c r="Q1545" s="1">
        <v>0</v>
      </c>
      <c r="R1545" s="1">
        <v>0</v>
      </c>
      <c r="S1545" s="1">
        <v>0</v>
      </c>
      <c r="T1545" s="1">
        <v>63.5</v>
      </c>
      <c r="U1545" s="1">
        <v>0</v>
      </c>
      <c r="V1545" t="s">
        <v>400</v>
      </c>
      <c r="W1545" s="11" t="s">
        <v>159</v>
      </c>
      <c r="X1545">
        <v>16</v>
      </c>
      <c r="Y1545" t="s">
        <v>109</v>
      </c>
      <c r="Z1545" t="s">
        <v>160</v>
      </c>
      <c r="AA1545" s="1">
        <v>0</v>
      </c>
      <c r="AB1545" s="1">
        <v>0</v>
      </c>
      <c r="AC1545" t="s">
        <v>225</v>
      </c>
      <c r="AD1545" s="1">
        <v>0</v>
      </c>
      <c r="AE1545" s="1">
        <v>0</v>
      </c>
      <c r="AF1545" s="1">
        <v>0</v>
      </c>
      <c r="AG1545" s="1">
        <v>0</v>
      </c>
      <c r="AH1545">
        <v>0</v>
      </c>
      <c r="AI1545" s="1">
        <v>0</v>
      </c>
      <c r="AJ1545" s="1">
        <v>0</v>
      </c>
      <c r="AK1545" s="1">
        <v>0</v>
      </c>
      <c r="AL1545" s="1">
        <v>0</v>
      </c>
      <c r="AM1545" s="1">
        <v>0</v>
      </c>
      <c r="AN1545" s="1">
        <v>0</v>
      </c>
      <c r="AO1545" s="1">
        <v>0</v>
      </c>
      <c r="AP1545" s="8">
        <f t="shared" si="96"/>
        <v>63.5</v>
      </c>
      <c r="AQ1545" s="9">
        <f t="shared" si="97"/>
        <v>0</v>
      </c>
      <c r="AR1545" s="3">
        <f t="shared" si="98"/>
        <v>381</v>
      </c>
      <c r="AS1545" s="10">
        <f t="shared" si="99"/>
        <v>63.5</v>
      </c>
    </row>
    <row r="1546" spans="1:45" x14ac:dyDescent="0.25">
      <c r="A1546">
        <v>1</v>
      </c>
      <c r="B1546" s="7">
        <v>43952</v>
      </c>
      <c r="C1546" s="7">
        <v>44348</v>
      </c>
      <c r="D1546">
        <v>187</v>
      </c>
      <c r="E1546" s="7">
        <v>44256</v>
      </c>
      <c r="F1546" s="13">
        <v>0</v>
      </c>
      <c r="G1546" s="1">
        <v>0</v>
      </c>
      <c r="H1546">
        <v>5.8823529999999999E-2</v>
      </c>
      <c r="I1546" s="1">
        <v>0</v>
      </c>
      <c r="J1546" s="1">
        <v>444.5</v>
      </c>
      <c r="K1546" s="1">
        <v>0</v>
      </c>
      <c r="L1546" s="1">
        <v>0</v>
      </c>
      <c r="M1546" s="1">
        <v>0</v>
      </c>
      <c r="N1546" s="1">
        <v>0</v>
      </c>
      <c r="O1546" s="1">
        <v>0</v>
      </c>
      <c r="P1546" s="1">
        <v>0</v>
      </c>
      <c r="Q1546" s="1">
        <v>0</v>
      </c>
      <c r="R1546" s="1">
        <v>0</v>
      </c>
      <c r="S1546" s="1">
        <v>0</v>
      </c>
      <c r="T1546" s="1">
        <v>63.5</v>
      </c>
      <c r="U1546" s="1">
        <v>0</v>
      </c>
      <c r="V1546" t="s">
        <v>400</v>
      </c>
      <c r="W1546" s="11" t="s">
        <v>159</v>
      </c>
      <c r="X1546">
        <v>16</v>
      </c>
      <c r="Y1546" t="s">
        <v>109</v>
      </c>
      <c r="Z1546" t="s">
        <v>160</v>
      </c>
      <c r="AA1546" s="1">
        <v>0</v>
      </c>
      <c r="AB1546" s="1">
        <v>0</v>
      </c>
      <c r="AC1546" t="s">
        <v>225</v>
      </c>
      <c r="AD1546" s="1">
        <v>0</v>
      </c>
      <c r="AE1546" s="1">
        <v>0</v>
      </c>
      <c r="AF1546" s="1">
        <v>0</v>
      </c>
      <c r="AG1546" s="1">
        <v>0</v>
      </c>
      <c r="AH1546">
        <v>0</v>
      </c>
      <c r="AI1546" s="1">
        <v>0</v>
      </c>
      <c r="AJ1546" s="1">
        <v>0</v>
      </c>
      <c r="AK1546" s="1">
        <v>0</v>
      </c>
      <c r="AL1546" s="1">
        <v>0</v>
      </c>
      <c r="AM1546" s="1">
        <v>0</v>
      </c>
      <c r="AN1546" s="1">
        <v>0</v>
      </c>
      <c r="AO1546" s="1">
        <v>0</v>
      </c>
      <c r="AP1546" s="8">
        <f t="shared" si="96"/>
        <v>63.5</v>
      </c>
      <c r="AQ1546" s="9">
        <f t="shared" si="97"/>
        <v>0</v>
      </c>
      <c r="AR1546" s="3">
        <f t="shared" si="98"/>
        <v>444.5</v>
      </c>
      <c r="AS1546" s="10">
        <f t="shared" si="99"/>
        <v>63.5</v>
      </c>
    </row>
    <row r="1547" spans="1:45" x14ac:dyDescent="0.25">
      <c r="A1547">
        <v>1</v>
      </c>
      <c r="B1547" s="7">
        <v>43952</v>
      </c>
      <c r="C1547" s="7">
        <v>44348</v>
      </c>
      <c r="D1547">
        <v>187</v>
      </c>
      <c r="E1547" s="7">
        <v>44287</v>
      </c>
      <c r="F1547" s="13">
        <v>0</v>
      </c>
      <c r="G1547" s="1">
        <v>0</v>
      </c>
      <c r="H1547">
        <v>5.8823529999999999E-2</v>
      </c>
      <c r="I1547" s="1">
        <v>0</v>
      </c>
      <c r="J1547" s="1">
        <v>508</v>
      </c>
      <c r="K1547" s="1">
        <v>0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1">
        <v>0</v>
      </c>
      <c r="S1547" s="1">
        <v>0</v>
      </c>
      <c r="T1547" s="1">
        <v>63.5</v>
      </c>
      <c r="U1547" s="1">
        <v>0</v>
      </c>
      <c r="V1547" t="s">
        <v>400</v>
      </c>
      <c r="W1547" s="11" t="s">
        <v>159</v>
      </c>
      <c r="X1547">
        <v>16</v>
      </c>
      <c r="Y1547" t="s">
        <v>109</v>
      </c>
      <c r="Z1547" t="s">
        <v>160</v>
      </c>
      <c r="AA1547" s="1">
        <v>0</v>
      </c>
      <c r="AB1547" s="1">
        <v>0</v>
      </c>
      <c r="AC1547" t="s">
        <v>225</v>
      </c>
      <c r="AD1547" s="1">
        <v>0</v>
      </c>
      <c r="AE1547" s="1">
        <v>0</v>
      </c>
      <c r="AF1547" s="1">
        <v>0</v>
      </c>
      <c r="AG1547" s="1">
        <v>0</v>
      </c>
      <c r="AH1547">
        <v>0</v>
      </c>
      <c r="AI1547" s="1">
        <v>0</v>
      </c>
      <c r="AJ1547" s="1">
        <v>0</v>
      </c>
      <c r="AK1547" s="1">
        <v>0</v>
      </c>
      <c r="AL1547" s="1">
        <v>0</v>
      </c>
      <c r="AM1547" s="1">
        <v>0</v>
      </c>
      <c r="AN1547" s="1">
        <v>0</v>
      </c>
      <c r="AO1547" s="1">
        <v>0</v>
      </c>
      <c r="AP1547" s="8">
        <f t="shared" si="96"/>
        <v>63.5</v>
      </c>
      <c r="AQ1547" s="9">
        <f t="shared" si="97"/>
        <v>0</v>
      </c>
      <c r="AR1547" s="3">
        <f t="shared" si="98"/>
        <v>508</v>
      </c>
      <c r="AS1547" s="10">
        <f t="shared" si="99"/>
        <v>63.5</v>
      </c>
    </row>
    <row r="1548" spans="1:45" x14ac:dyDescent="0.25">
      <c r="A1548">
        <v>1</v>
      </c>
      <c r="B1548" s="7">
        <v>43952</v>
      </c>
      <c r="C1548" s="7">
        <v>44348</v>
      </c>
      <c r="D1548">
        <v>187</v>
      </c>
      <c r="E1548" s="7">
        <v>44317</v>
      </c>
      <c r="F1548" s="13">
        <v>0</v>
      </c>
      <c r="G1548" s="1">
        <v>0</v>
      </c>
      <c r="H1548">
        <v>5.8823529999999999E-2</v>
      </c>
      <c r="I1548" s="1">
        <v>0</v>
      </c>
      <c r="J1548" s="1">
        <v>571.5</v>
      </c>
      <c r="K1548" s="1">
        <v>0</v>
      </c>
      <c r="L1548" s="1">
        <v>0</v>
      </c>
      <c r="M1548" s="1">
        <v>0</v>
      </c>
      <c r="N1548" s="1">
        <v>0</v>
      </c>
      <c r="O1548" s="1">
        <v>0</v>
      </c>
      <c r="P1548" s="1">
        <v>0</v>
      </c>
      <c r="Q1548" s="1">
        <v>0</v>
      </c>
      <c r="R1548" s="1">
        <v>0</v>
      </c>
      <c r="S1548" s="1">
        <v>0</v>
      </c>
      <c r="T1548" s="1">
        <v>63.5</v>
      </c>
      <c r="U1548" s="1">
        <v>0</v>
      </c>
      <c r="V1548" t="s">
        <v>400</v>
      </c>
      <c r="W1548" s="11" t="s">
        <v>159</v>
      </c>
      <c r="X1548">
        <v>16</v>
      </c>
      <c r="Y1548" t="s">
        <v>109</v>
      </c>
      <c r="Z1548" t="s">
        <v>160</v>
      </c>
      <c r="AA1548" s="1">
        <v>0</v>
      </c>
      <c r="AB1548" s="1">
        <v>0</v>
      </c>
      <c r="AC1548" t="s">
        <v>225</v>
      </c>
      <c r="AD1548" s="1">
        <v>0</v>
      </c>
      <c r="AE1548" s="1">
        <v>0</v>
      </c>
      <c r="AF1548" s="1">
        <v>0</v>
      </c>
      <c r="AG1548" s="1">
        <v>0</v>
      </c>
      <c r="AH1548">
        <v>0</v>
      </c>
      <c r="AI1548" s="1">
        <v>0</v>
      </c>
      <c r="AJ1548" s="1">
        <v>0</v>
      </c>
      <c r="AK1548" s="1">
        <v>0</v>
      </c>
      <c r="AL1548" s="1">
        <v>0</v>
      </c>
      <c r="AM1548" s="1">
        <v>0</v>
      </c>
      <c r="AN1548" s="1">
        <v>0</v>
      </c>
      <c r="AO1548" s="1">
        <v>0</v>
      </c>
      <c r="AP1548" s="8">
        <f t="shared" si="96"/>
        <v>63.5</v>
      </c>
      <c r="AQ1548" s="9">
        <f t="shared" si="97"/>
        <v>0</v>
      </c>
      <c r="AR1548" s="3">
        <f t="shared" si="98"/>
        <v>571.5</v>
      </c>
      <c r="AS1548" s="10">
        <f t="shared" si="99"/>
        <v>63.5</v>
      </c>
    </row>
    <row r="1549" spans="1:45" x14ac:dyDescent="0.25">
      <c r="A1549">
        <v>1</v>
      </c>
      <c r="B1549" s="7">
        <v>43952</v>
      </c>
      <c r="C1549" s="7">
        <v>44348</v>
      </c>
      <c r="D1549">
        <v>187</v>
      </c>
      <c r="E1549" s="7">
        <v>44348</v>
      </c>
      <c r="F1549" s="13">
        <v>0</v>
      </c>
      <c r="G1549" s="1">
        <v>0</v>
      </c>
      <c r="H1549">
        <v>5.8823529999999999E-2</v>
      </c>
      <c r="I1549" s="1">
        <v>0</v>
      </c>
      <c r="J1549" s="1">
        <v>635</v>
      </c>
      <c r="K1549" s="1">
        <v>0</v>
      </c>
      <c r="L1549" s="1">
        <v>0</v>
      </c>
      <c r="M1549" s="1">
        <v>0</v>
      </c>
      <c r="N1549" s="1">
        <v>0</v>
      </c>
      <c r="O1549" s="1">
        <v>0</v>
      </c>
      <c r="P1549" s="1">
        <v>0</v>
      </c>
      <c r="Q1549" s="1">
        <v>0</v>
      </c>
      <c r="R1549" s="1">
        <v>0</v>
      </c>
      <c r="S1549" s="1">
        <v>0</v>
      </c>
      <c r="T1549" s="1">
        <v>63.5</v>
      </c>
      <c r="U1549" s="1">
        <v>0</v>
      </c>
      <c r="V1549" t="s">
        <v>400</v>
      </c>
      <c r="W1549" s="11" t="s">
        <v>159</v>
      </c>
      <c r="X1549">
        <v>16</v>
      </c>
      <c r="Y1549" t="s">
        <v>109</v>
      </c>
      <c r="Z1549" t="s">
        <v>160</v>
      </c>
      <c r="AA1549" s="1">
        <v>0</v>
      </c>
      <c r="AB1549" s="1">
        <v>0</v>
      </c>
      <c r="AC1549" t="s">
        <v>225</v>
      </c>
      <c r="AD1549" s="1">
        <v>0</v>
      </c>
      <c r="AE1549" s="1">
        <v>0</v>
      </c>
      <c r="AF1549" s="1">
        <v>0</v>
      </c>
      <c r="AG1549" s="1">
        <v>0</v>
      </c>
      <c r="AH1549">
        <v>0</v>
      </c>
      <c r="AI1549" s="1">
        <v>0</v>
      </c>
      <c r="AJ1549" s="1">
        <v>0</v>
      </c>
      <c r="AK1549" s="1">
        <v>0</v>
      </c>
      <c r="AL1549" s="1">
        <v>0</v>
      </c>
      <c r="AM1549" s="1">
        <v>0</v>
      </c>
      <c r="AN1549" s="1">
        <v>0</v>
      </c>
      <c r="AO1549" s="1">
        <v>0</v>
      </c>
      <c r="AP1549" s="8">
        <f t="shared" si="96"/>
        <v>63.5</v>
      </c>
      <c r="AQ1549" s="9">
        <f t="shared" si="97"/>
        <v>0</v>
      </c>
      <c r="AR1549" s="3">
        <f t="shared" si="98"/>
        <v>635</v>
      </c>
      <c r="AS1549" s="10">
        <f t="shared" si="99"/>
        <v>63.5</v>
      </c>
    </row>
    <row r="1550" spans="1:45" x14ac:dyDescent="0.25">
      <c r="A1550">
        <v>1</v>
      </c>
      <c r="B1550" s="7">
        <v>43952</v>
      </c>
      <c r="C1550" s="7">
        <v>44348</v>
      </c>
      <c r="D1550">
        <v>200259</v>
      </c>
      <c r="E1550" s="7">
        <v>44197</v>
      </c>
      <c r="F1550" s="13">
        <v>194961.79</v>
      </c>
      <c r="G1550" s="1">
        <v>194961.79</v>
      </c>
      <c r="H1550">
        <v>5.8823529999999999E-2</v>
      </c>
      <c r="I1550" s="1">
        <v>955.7</v>
      </c>
      <c r="J1550" s="1">
        <v>26391.23</v>
      </c>
      <c r="K1550" s="1">
        <v>0</v>
      </c>
      <c r="L1550" s="1">
        <v>0</v>
      </c>
      <c r="M1550" s="1">
        <v>0</v>
      </c>
      <c r="N1550" s="1">
        <v>0</v>
      </c>
      <c r="O1550" s="1">
        <v>0</v>
      </c>
      <c r="P1550" s="1">
        <v>0</v>
      </c>
      <c r="Q1550" s="1">
        <v>0</v>
      </c>
      <c r="R1550" s="1">
        <v>0</v>
      </c>
      <c r="S1550" s="1">
        <v>0</v>
      </c>
      <c r="T1550" s="1">
        <v>0</v>
      </c>
      <c r="U1550" s="1">
        <v>0</v>
      </c>
      <c r="V1550" t="s">
        <v>401</v>
      </c>
      <c r="W1550" s="11" t="s">
        <v>159</v>
      </c>
      <c r="X1550">
        <v>16</v>
      </c>
      <c r="Y1550" t="s">
        <v>109</v>
      </c>
      <c r="Z1550" t="s">
        <v>160</v>
      </c>
      <c r="AA1550" s="1">
        <v>0</v>
      </c>
      <c r="AB1550" s="1">
        <v>0</v>
      </c>
      <c r="AC1550" t="s">
        <v>225</v>
      </c>
      <c r="AD1550" s="1">
        <v>0</v>
      </c>
      <c r="AE1550" s="1">
        <v>0</v>
      </c>
      <c r="AF1550" s="1">
        <v>0</v>
      </c>
      <c r="AG1550" s="1">
        <v>194961.79</v>
      </c>
      <c r="AH1550">
        <v>0</v>
      </c>
      <c r="AI1550" s="1">
        <v>0</v>
      </c>
      <c r="AJ1550" s="1">
        <v>0</v>
      </c>
      <c r="AK1550" s="1">
        <v>0</v>
      </c>
      <c r="AL1550" s="1">
        <v>0</v>
      </c>
      <c r="AM1550" s="1">
        <v>0</v>
      </c>
      <c r="AN1550" s="1">
        <v>0</v>
      </c>
      <c r="AO1550" s="1">
        <v>955.7</v>
      </c>
      <c r="AP1550" s="8">
        <f t="shared" si="96"/>
        <v>955.7</v>
      </c>
      <c r="AQ1550" s="9">
        <f t="shared" si="97"/>
        <v>0</v>
      </c>
      <c r="AR1550" s="3">
        <f t="shared" si="98"/>
        <v>26391.23</v>
      </c>
      <c r="AS1550" s="10">
        <f t="shared" si="99"/>
        <v>955.7</v>
      </c>
    </row>
    <row r="1551" spans="1:45" x14ac:dyDescent="0.25">
      <c r="A1551">
        <v>1</v>
      </c>
      <c r="B1551" s="7">
        <v>43952</v>
      </c>
      <c r="C1551" s="7">
        <v>44348</v>
      </c>
      <c r="D1551">
        <v>200259</v>
      </c>
      <c r="E1551" s="7">
        <v>44228</v>
      </c>
      <c r="F1551" s="13">
        <v>194961.79</v>
      </c>
      <c r="G1551" s="1">
        <v>194961.79</v>
      </c>
      <c r="H1551">
        <v>5.8823529999999999E-2</v>
      </c>
      <c r="I1551" s="1">
        <v>955.7</v>
      </c>
      <c r="J1551" s="1">
        <v>27346.93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0</v>
      </c>
      <c r="Q1551" s="1">
        <v>0</v>
      </c>
      <c r="R1551" s="1">
        <v>0</v>
      </c>
      <c r="S1551" s="1">
        <v>0</v>
      </c>
      <c r="T1551" s="1">
        <v>0</v>
      </c>
      <c r="U1551" s="1">
        <v>0</v>
      </c>
      <c r="V1551" t="s">
        <v>401</v>
      </c>
      <c r="W1551" s="11" t="s">
        <v>159</v>
      </c>
      <c r="X1551">
        <v>16</v>
      </c>
      <c r="Y1551" t="s">
        <v>109</v>
      </c>
      <c r="Z1551" t="s">
        <v>160</v>
      </c>
      <c r="AA1551" s="1">
        <v>0</v>
      </c>
      <c r="AB1551" s="1">
        <v>0</v>
      </c>
      <c r="AC1551" t="s">
        <v>225</v>
      </c>
      <c r="AD1551" s="1">
        <v>0</v>
      </c>
      <c r="AE1551" s="1">
        <v>0</v>
      </c>
      <c r="AF1551" s="1">
        <v>0</v>
      </c>
      <c r="AG1551" s="1">
        <v>194961.79</v>
      </c>
      <c r="AH1551">
        <v>0</v>
      </c>
      <c r="AI1551" s="1">
        <v>0</v>
      </c>
      <c r="AJ1551" s="1">
        <v>0</v>
      </c>
      <c r="AK1551" s="1">
        <v>0</v>
      </c>
      <c r="AL1551" s="1">
        <v>0</v>
      </c>
      <c r="AM1551" s="1">
        <v>0</v>
      </c>
      <c r="AN1551" s="1">
        <v>0</v>
      </c>
      <c r="AO1551" s="1">
        <v>955.7</v>
      </c>
      <c r="AP1551" s="8">
        <f t="shared" si="96"/>
        <v>955.7</v>
      </c>
      <c r="AQ1551" s="9">
        <f t="shared" si="97"/>
        <v>0</v>
      </c>
      <c r="AR1551" s="3">
        <f t="shared" si="98"/>
        <v>27346.93</v>
      </c>
      <c r="AS1551" s="10">
        <f t="shared" si="99"/>
        <v>955.7</v>
      </c>
    </row>
    <row r="1552" spans="1:45" x14ac:dyDescent="0.25">
      <c r="A1552">
        <v>1</v>
      </c>
      <c r="B1552" s="7">
        <v>43952</v>
      </c>
      <c r="C1552" s="7">
        <v>44348</v>
      </c>
      <c r="D1552">
        <v>200259</v>
      </c>
      <c r="E1552" s="7">
        <v>44256</v>
      </c>
      <c r="F1552" s="13">
        <v>194961.79</v>
      </c>
      <c r="G1552" s="1">
        <v>194961.79</v>
      </c>
      <c r="H1552">
        <v>5.8823529999999999E-2</v>
      </c>
      <c r="I1552" s="1">
        <v>955.7</v>
      </c>
      <c r="J1552" s="1">
        <v>28302.63</v>
      </c>
      <c r="K1552" s="1">
        <v>0</v>
      </c>
      <c r="L1552" s="1">
        <v>0</v>
      </c>
      <c r="M1552" s="1">
        <v>0</v>
      </c>
      <c r="N1552" s="1">
        <v>0</v>
      </c>
      <c r="O1552" s="1">
        <v>0</v>
      </c>
      <c r="P1552" s="1">
        <v>0</v>
      </c>
      <c r="Q1552" s="1">
        <v>0</v>
      </c>
      <c r="R1552" s="1">
        <v>0</v>
      </c>
      <c r="S1552" s="1">
        <v>0</v>
      </c>
      <c r="T1552" s="1">
        <v>0</v>
      </c>
      <c r="U1552" s="1">
        <v>0</v>
      </c>
      <c r="V1552" t="s">
        <v>401</v>
      </c>
      <c r="W1552" s="11" t="s">
        <v>159</v>
      </c>
      <c r="X1552">
        <v>16</v>
      </c>
      <c r="Y1552" t="s">
        <v>109</v>
      </c>
      <c r="Z1552" t="s">
        <v>160</v>
      </c>
      <c r="AA1552" s="1">
        <v>0</v>
      </c>
      <c r="AB1552" s="1">
        <v>0</v>
      </c>
      <c r="AC1552" t="s">
        <v>225</v>
      </c>
      <c r="AD1552" s="1">
        <v>0</v>
      </c>
      <c r="AE1552" s="1">
        <v>0</v>
      </c>
      <c r="AF1552" s="1">
        <v>0</v>
      </c>
      <c r="AG1552" s="1">
        <v>194961.79</v>
      </c>
      <c r="AH1552">
        <v>0</v>
      </c>
      <c r="AI1552" s="1">
        <v>0</v>
      </c>
      <c r="AJ1552" s="1">
        <v>0</v>
      </c>
      <c r="AK1552" s="1">
        <v>0</v>
      </c>
      <c r="AL1552" s="1">
        <v>0</v>
      </c>
      <c r="AM1552" s="1">
        <v>0</v>
      </c>
      <c r="AN1552" s="1">
        <v>0</v>
      </c>
      <c r="AO1552" s="1">
        <v>955.7</v>
      </c>
      <c r="AP1552" s="8">
        <f t="shared" si="96"/>
        <v>955.7</v>
      </c>
      <c r="AQ1552" s="9">
        <f t="shared" si="97"/>
        <v>0</v>
      </c>
      <c r="AR1552" s="3">
        <f t="shared" si="98"/>
        <v>28302.63</v>
      </c>
      <c r="AS1552" s="10">
        <f t="shared" si="99"/>
        <v>955.7</v>
      </c>
    </row>
    <row r="1553" spans="1:45" x14ac:dyDescent="0.25">
      <c r="A1553">
        <v>1</v>
      </c>
      <c r="B1553" s="7">
        <v>43952</v>
      </c>
      <c r="C1553" s="7">
        <v>44348</v>
      </c>
      <c r="D1553">
        <v>200259</v>
      </c>
      <c r="E1553" s="7">
        <v>44287</v>
      </c>
      <c r="F1553" s="13">
        <v>194961.79</v>
      </c>
      <c r="G1553" s="1">
        <v>194961.79</v>
      </c>
      <c r="H1553">
        <v>5.8823529999999999E-2</v>
      </c>
      <c r="I1553" s="1">
        <v>955.7</v>
      </c>
      <c r="J1553" s="1">
        <v>29258.33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  <c r="P1553" s="1">
        <v>0</v>
      </c>
      <c r="Q1553" s="1">
        <v>0</v>
      </c>
      <c r="R1553" s="1">
        <v>0</v>
      </c>
      <c r="S1553" s="1">
        <v>0</v>
      </c>
      <c r="T1553" s="1">
        <v>0</v>
      </c>
      <c r="U1553" s="1">
        <v>0</v>
      </c>
      <c r="V1553" t="s">
        <v>401</v>
      </c>
      <c r="W1553" s="11" t="s">
        <v>159</v>
      </c>
      <c r="X1553">
        <v>16</v>
      </c>
      <c r="Y1553" t="s">
        <v>109</v>
      </c>
      <c r="Z1553" t="s">
        <v>160</v>
      </c>
      <c r="AA1553" s="1">
        <v>0</v>
      </c>
      <c r="AB1553" s="1">
        <v>0</v>
      </c>
      <c r="AC1553" t="s">
        <v>225</v>
      </c>
      <c r="AD1553" s="1">
        <v>0</v>
      </c>
      <c r="AE1553" s="1">
        <v>0</v>
      </c>
      <c r="AF1553" s="1">
        <v>0</v>
      </c>
      <c r="AG1553" s="1">
        <v>194961.79</v>
      </c>
      <c r="AH1553">
        <v>0</v>
      </c>
      <c r="AI1553" s="1">
        <v>0</v>
      </c>
      <c r="AJ1553" s="1">
        <v>0</v>
      </c>
      <c r="AK1553" s="1">
        <v>0</v>
      </c>
      <c r="AL1553" s="1">
        <v>0</v>
      </c>
      <c r="AM1553" s="1">
        <v>0</v>
      </c>
      <c r="AN1553" s="1">
        <v>0</v>
      </c>
      <c r="AO1553" s="1">
        <v>955.7</v>
      </c>
      <c r="AP1553" s="8">
        <f t="shared" si="96"/>
        <v>955.7</v>
      </c>
      <c r="AQ1553" s="9">
        <f t="shared" si="97"/>
        <v>0</v>
      </c>
      <c r="AR1553" s="3">
        <f t="shared" si="98"/>
        <v>29258.33</v>
      </c>
      <c r="AS1553" s="10">
        <f t="shared" si="99"/>
        <v>955.7</v>
      </c>
    </row>
    <row r="1554" spans="1:45" x14ac:dyDescent="0.25">
      <c r="A1554">
        <v>1</v>
      </c>
      <c r="B1554" s="7">
        <v>43952</v>
      </c>
      <c r="C1554" s="7">
        <v>44348</v>
      </c>
      <c r="D1554">
        <v>200259</v>
      </c>
      <c r="E1554" s="7">
        <v>44317</v>
      </c>
      <c r="F1554" s="13">
        <v>194961.79</v>
      </c>
      <c r="G1554" s="1">
        <v>194961.79</v>
      </c>
      <c r="H1554">
        <v>5.8823529999999999E-2</v>
      </c>
      <c r="I1554" s="1">
        <v>955.7</v>
      </c>
      <c r="J1554" s="1">
        <v>30214.03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">
        <v>0</v>
      </c>
      <c r="Q1554" s="1">
        <v>0</v>
      </c>
      <c r="R1554" s="1">
        <v>0</v>
      </c>
      <c r="S1554" s="1">
        <v>0</v>
      </c>
      <c r="T1554" s="1">
        <v>0</v>
      </c>
      <c r="U1554" s="1">
        <v>0</v>
      </c>
      <c r="V1554" t="s">
        <v>401</v>
      </c>
      <c r="W1554" s="11" t="s">
        <v>159</v>
      </c>
      <c r="X1554">
        <v>16</v>
      </c>
      <c r="Y1554" t="s">
        <v>109</v>
      </c>
      <c r="Z1554" t="s">
        <v>160</v>
      </c>
      <c r="AA1554" s="1">
        <v>0</v>
      </c>
      <c r="AB1554" s="1">
        <v>0</v>
      </c>
      <c r="AC1554" t="s">
        <v>225</v>
      </c>
      <c r="AD1554" s="1">
        <v>0</v>
      </c>
      <c r="AE1554" s="1">
        <v>0</v>
      </c>
      <c r="AF1554" s="1">
        <v>0</v>
      </c>
      <c r="AG1554" s="1">
        <v>194961.79</v>
      </c>
      <c r="AH1554">
        <v>0</v>
      </c>
      <c r="AI1554" s="1">
        <v>0</v>
      </c>
      <c r="AJ1554" s="1">
        <v>0</v>
      </c>
      <c r="AK1554" s="1">
        <v>0</v>
      </c>
      <c r="AL1554" s="1">
        <v>0</v>
      </c>
      <c r="AM1554" s="1">
        <v>0</v>
      </c>
      <c r="AN1554" s="1">
        <v>0</v>
      </c>
      <c r="AO1554" s="1">
        <v>955.7</v>
      </c>
      <c r="AP1554" s="8">
        <f t="shared" si="96"/>
        <v>955.7</v>
      </c>
      <c r="AQ1554" s="9">
        <f t="shared" si="97"/>
        <v>0</v>
      </c>
      <c r="AR1554" s="3">
        <f t="shared" si="98"/>
        <v>30214.03</v>
      </c>
      <c r="AS1554" s="10">
        <f t="shared" si="99"/>
        <v>955.7</v>
      </c>
    </row>
    <row r="1555" spans="1:45" x14ac:dyDescent="0.25">
      <c r="A1555">
        <v>1</v>
      </c>
      <c r="B1555" s="7">
        <v>43952</v>
      </c>
      <c r="C1555" s="7">
        <v>44348</v>
      </c>
      <c r="D1555">
        <v>200259</v>
      </c>
      <c r="E1555" s="7">
        <v>44348</v>
      </c>
      <c r="F1555" s="13">
        <v>194961.79</v>
      </c>
      <c r="G1555" s="1">
        <v>194961.79</v>
      </c>
      <c r="H1555">
        <v>5.8823529999999999E-2</v>
      </c>
      <c r="I1555" s="1">
        <v>955.7</v>
      </c>
      <c r="J1555" s="1">
        <v>10777.29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">
        <v>0</v>
      </c>
      <c r="Q1555" s="1">
        <v>0</v>
      </c>
      <c r="R1555" s="1">
        <v>-20392.439999999999</v>
      </c>
      <c r="S1555" s="1">
        <v>0</v>
      </c>
      <c r="T1555" s="1">
        <v>0</v>
      </c>
      <c r="U1555" s="1">
        <v>0</v>
      </c>
      <c r="V1555" t="s">
        <v>401</v>
      </c>
      <c r="W1555" s="11" t="s">
        <v>159</v>
      </c>
      <c r="X1555">
        <v>16</v>
      </c>
      <c r="Y1555" t="s">
        <v>109</v>
      </c>
      <c r="Z1555" t="s">
        <v>160</v>
      </c>
      <c r="AA1555" s="1">
        <v>0</v>
      </c>
      <c r="AB1555" s="1">
        <v>0</v>
      </c>
      <c r="AC1555" t="s">
        <v>225</v>
      </c>
      <c r="AD1555" s="1">
        <v>0</v>
      </c>
      <c r="AE1555" s="1">
        <v>0</v>
      </c>
      <c r="AF1555" s="1">
        <v>0</v>
      </c>
      <c r="AG1555" s="1">
        <v>194961.79</v>
      </c>
      <c r="AH1555">
        <v>0</v>
      </c>
      <c r="AI1555" s="1">
        <v>0</v>
      </c>
      <c r="AJ1555" s="1">
        <v>0</v>
      </c>
      <c r="AK1555" s="1">
        <v>0</v>
      </c>
      <c r="AL1555" s="1">
        <v>0</v>
      </c>
      <c r="AM1555" s="1">
        <v>0</v>
      </c>
      <c r="AN1555" s="1">
        <v>0</v>
      </c>
      <c r="AO1555" s="1">
        <v>955.7</v>
      </c>
      <c r="AP1555" s="8">
        <f t="shared" si="96"/>
        <v>955.7</v>
      </c>
      <c r="AQ1555" s="9">
        <f t="shared" si="97"/>
        <v>0</v>
      </c>
      <c r="AR1555" s="3">
        <f t="shared" si="98"/>
        <v>10777.29</v>
      </c>
      <c r="AS1555" s="10">
        <f t="shared" si="99"/>
        <v>955.7</v>
      </c>
    </row>
    <row r="1556" spans="1:45" x14ac:dyDescent="0.25">
      <c r="A1556">
        <v>1</v>
      </c>
      <c r="B1556" s="7">
        <v>43952</v>
      </c>
      <c r="C1556" s="7">
        <v>44348</v>
      </c>
      <c r="D1556">
        <v>200305</v>
      </c>
      <c r="E1556" s="7">
        <v>44197</v>
      </c>
      <c r="F1556" s="13">
        <v>0</v>
      </c>
      <c r="G1556" s="1">
        <v>0</v>
      </c>
      <c r="H1556">
        <v>5.8823529999999999E-2</v>
      </c>
      <c r="I1556" s="1">
        <v>0</v>
      </c>
      <c r="J1556" s="1">
        <v>0</v>
      </c>
      <c r="K1556" s="1">
        <v>0</v>
      </c>
      <c r="L1556" s="1">
        <v>0</v>
      </c>
      <c r="M1556" s="1">
        <v>0</v>
      </c>
      <c r="N1556" s="1">
        <v>0</v>
      </c>
      <c r="O1556" s="1">
        <v>0</v>
      </c>
      <c r="P1556" s="1">
        <v>0</v>
      </c>
      <c r="Q1556" s="1">
        <v>0</v>
      </c>
      <c r="R1556" s="1">
        <v>0</v>
      </c>
      <c r="S1556" s="1">
        <v>0</v>
      </c>
      <c r="T1556" s="1">
        <v>0</v>
      </c>
      <c r="U1556" s="1">
        <v>0</v>
      </c>
      <c r="V1556" t="s">
        <v>402</v>
      </c>
      <c r="W1556" s="11" t="s">
        <v>159</v>
      </c>
      <c r="X1556">
        <v>16</v>
      </c>
      <c r="Y1556" t="s">
        <v>109</v>
      </c>
      <c r="Z1556" t="s">
        <v>160</v>
      </c>
      <c r="AA1556" s="1">
        <v>0</v>
      </c>
      <c r="AB1556" s="1">
        <v>0</v>
      </c>
      <c r="AC1556" t="s">
        <v>225</v>
      </c>
      <c r="AD1556" s="1">
        <v>0</v>
      </c>
      <c r="AE1556" s="1">
        <v>0</v>
      </c>
      <c r="AF1556" s="1">
        <v>0</v>
      </c>
      <c r="AG1556" s="1">
        <v>0</v>
      </c>
      <c r="AH1556">
        <v>0</v>
      </c>
      <c r="AI1556" s="1">
        <v>0</v>
      </c>
      <c r="AJ1556" s="1">
        <v>0</v>
      </c>
      <c r="AK1556" s="1">
        <v>0</v>
      </c>
      <c r="AL1556" s="1">
        <v>0</v>
      </c>
      <c r="AM1556" s="1">
        <v>0</v>
      </c>
      <c r="AN1556" s="1">
        <v>0</v>
      </c>
      <c r="AO1556" s="1">
        <v>0</v>
      </c>
      <c r="AP1556" s="8">
        <f t="shared" si="96"/>
        <v>0</v>
      </c>
      <c r="AQ1556" s="9">
        <f t="shared" si="97"/>
        <v>0</v>
      </c>
      <c r="AR1556" s="3">
        <f t="shared" si="98"/>
        <v>0</v>
      </c>
      <c r="AS1556" s="10">
        <f t="shared" si="99"/>
        <v>0</v>
      </c>
    </row>
    <row r="1557" spans="1:45" x14ac:dyDescent="0.25">
      <c r="A1557">
        <v>1</v>
      </c>
      <c r="B1557" s="7">
        <v>43952</v>
      </c>
      <c r="C1557" s="7">
        <v>44348</v>
      </c>
      <c r="D1557">
        <v>200305</v>
      </c>
      <c r="E1557" s="7">
        <v>44228</v>
      </c>
      <c r="F1557" s="13">
        <v>0</v>
      </c>
      <c r="G1557" s="1">
        <v>0</v>
      </c>
      <c r="H1557">
        <v>5.8823529999999999E-2</v>
      </c>
      <c r="I1557" s="1">
        <v>0</v>
      </c>
      <c r="J1557" s="1">
        <v>0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1">
        <v>0</v>
      </c>
      <c r="S1557" s="1">
        <v>0</v>
      </c>
      <c r="T1557" s="1">
        <v>0</v>
      </c>
      <c r="U1557" s="1">
        <v>0</v>
      </c>
      <c r="V1557" t="s">
        <v>402</v>
      </c>
      <c r="W1557" s="11" t="s">
        <v>159</v>
      </c>
      <c r="X1557">
        <v>16</v>
      </c>
      <c r="Y1557" t="s">
        <v>109</v>
      </c>
      <c r="Z1557" t="s">
        <v>160</v>
      </c>
      <c r="AA1557" s="1">
        <v>0</v>
      </c>
      <c r="AB1557" s="1">
        <v>0</v>
      </c>
      <c r="AC1557" t="s">
        <v>225</v>
      </c>
      <c r="AD1557" s="1">
        <v>0</v>
      </c>
      <c r="AE1557" s="1">
        <v>0</v>
      </c>
      <c r="AF1557" s="1">
        <v>0</v>
      </c>
      <c r="AG1557" s="1">
        <v>0</v>
      </c>
      <c r="AH1557">
        <v>0</v>
      </c>
      <c r="AI1557" s="1">
        <v>0</v>
      </c>
      <c r="AJ1557" s="1">
        <v>0</v>
      </c>
      <c r="AK1557" s="1">
        <v>0</v>
      </c>
      <c r="AL1557" s="1">
        <v>0</v>
      </c>
      <c r="AM1557" s="1">
        <v>0</v>
      </c>
      <c r="AN1557" s="1">
        <v>0</v>
      </c>
      <c r="AO1557" s="1">
        <v>0</v>
      </c>
      <c r="AP1557" s="8">
        <f t="shared" si="96"/>
        <v>0</v>
      </c>
      <c r="AQ1557" s="9">
        <f t="shared" si="97"/>
        <v>0</v>
      </c>
      <c r="AR1557" s="3">
        <f t="shared" si="98"/>
        <v>0</v>
      </c>
      <c r="AS1557" s="10">
        <f t="shared" si="99"/>
        <v>0</v>
      </c>
    </row>
    <row r="1558" spans="1:45" x14ac:dyDescent="0.25">
      <c r="A1558">
        <v>1</v>
      </c>
      <c r="B1558" s="7">
        <v>43952</v>
      </c>
      <c r="C1558" s="7">
        <v>44348</v>
      </c>
      <c r="D1558">
        <v>200305</v>
      </c>
      <c r="E1558" s="7">
        <v>44256</v>
      </c>
      <c r="F1558" s="13">
        <v>0</v>
      </c>
      <c r="G1558" s="1">
        <v>0</v>
      </c>
      <c r="H1558">
        <v>5.8823529999999999E-2</v>
      </c>
      <c r="I1558" s="1">
        <v>0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0</v>
      </c>
      <c r="S1558" s="1">
        <v>0</v>
      </c>
      <c r="T1558" s="1">
        <v>0</v>
      </c>
      <c r="U1558" s="1">
        <v>0</v>
      </c>
      <c r="V1558" t="s">
        <v>402</v>
      </c>
      <c r="W1558" s="11" t="s">
        <v>159</v>
      </c>
      <c r="X1558">
        <v>16</v>
      </c>
      <c r="Y1558" t="s">
        <v>109</v>
      </c>
      <c r="Z1558" t="s">
        <v>160</v>
      </c>
      <c r="AA1558" s="1">
        <v>0</v>
      </c>
      <c r="AB1558" s="1">
        <v>0</v>
      </c>
      <c r="AC1558" t="s">
        <v>225</v>
      </c>
      <c r="AD1558" s="1">
        <v>0</v>
      </c>
      <c r="AE1558" s="1">
        <v>0</v>
      </c>
      <c r="AF1558" s="1">
        <v>0</v>
      </c>
      <c r="AG1558" s="1">
        <v>0</v>
      </c>
      <c r="AH1558">
        <v>0</v>
      </c>
      <c r="AI1558" s="1">
        <v>0</v>
      </c>
      <c r="AJ1558" s="1">
        <v>0</v>
      </c>
      <c r="AK1558" s="1">
        <v>0</v>
      </c>
      <c r="AL1558" s="1">
        <v>0</v>
      </c>
      <c r="AM1558" s="1">
        <v>0</v>
      </c>
      <c r="AN1558" s="1">
        <v>0</v>
      </c>
      <c r="AO1558" s="1">
        <v>0</v>
      </c>
      <c r="AP1558" s="8">
        <f t="shared" si="96"/>
        <v>0</v>
      </c>
      <c r="AQ1558" s="9">
        <f t="shared" si="97"/>
        <v>0</v>
      </c>
      <c r="AR1558" s="3">
        <f t="shared" si="98"/>
        <v>0</v>
      </c>
      <c r="AS1558" s="10">
        <f t="shared" si="99"/>
        <v>0</v>
      </c>
    </row>
    <row r="1559" spans="1:45" x14ac:dyDescent="0.25">
      <c r="A1559">
        <v>1</v>
      </c>
      <c r="B1559" s="7">
        <v>43952</v>
      </c>
      <c r="C1559" s="7">
        <v>44348</v>
      </c>
      <c r="D1559">
        <v>200305</v>
      </c>
      <c r="E1559" s="7">
        <v>44287</v>
      </c>
      <c r="F1559" s="13">
        <v>0</v>
      </c>
      <c r="G1559" s="1">
        <v>0</v>
      </c>
      <c r="H1559">
        <v>5.8823529999999999E-2</v>
      </c>
      <c r="I1559" s="1">
        <v>0</v>
      </c>
      <c r="J1559" s="1">
        <v>0</v>
      </c>
      <c r="K1559" s="1">
        <v>0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  <c r="T1559" s="1">
        <v>0</v>
      </c>
      <c r="U1559" s="1">
        <v>0</v>
      </c>
      <c r="V1559" t="s">
        <v>402</v>
      </c>
      <c r="W1559" s="11" t="s">
        <v>159</v>
      </c>
      <c r="X1559">
        <v>16</v>
      </c>
      <c r="Y1559" t="s">
        <v>109</v>
      </c>
      <c r="Z1559" t="s">
        <v>160</v>
      </c>
      <c r="AA1559" s="1">
        <v>0</v>
      </c>
      <c r="AB1559" s="1">
        <v>0</v>
      </c>
      <c r="AC1559" t="s">
        <v>225</v>
      </c>
      <c r="AD1559" s="1">
        <v>0</v>
      </c>
      <c r="AE1559" s="1">
        <v>0</v>
      </c>
      <c r="AF1559" s="1">
        <v>0</v>
      </c>
      <c r="AG1559" s="1">
        <v>0</v>
      </c>
      <c r="AH1559">
        <v>0</v>
      </c>
      <c r="AI1559" s="1">
        <v>0</v>
      </c>
      <c r="AJ1559" s="1">
        <v>0</v>
      </c>
      <c r="AK1559" s="1">
        <v>0</v>
      </c>
      <c r="AL1559" s="1">
        <v>0</v>
      </c>
      <c r="AM1559" s="1">
        <v>0</v>
      </c>
      <c r="AN1559" s="1">
        <v>0</v>
      </c>
      <c r="AO1559" s="1">
        <v>0</v>
      </c>
      <c r="AP1559" s="8">
        <f t="shared" si="96"/>
        <v>0</v>
      </c>
      <c r="AQ1559" s="9">
        <f t="shared" si="97"/>
        <v>0</v>
      </c>
      <c r="AR1559" s="3">
        <f t="shared" si="98"/>
        <v>0</v>
      </c>
      <c r="AS1559" s="10">
        <f t="shared" si="99"/>
        <v>0</v>
      </c>
    </row>
    <row r="1560" spans="1:45" x14ac:dyDescent="0.25">
      <c r="A1560">
        <v>1</v>
      </c>
      <c r="B1560" s="7">
        <v>43952</v>
      </c>
      <c r="C1560" s="7">
        <v>44348</v>
      </c>
      <c r="D1560">
        <v>200305</v>
      </c>
      <c r="E1560" s="7">
        <v>44317</v>
      </c>
      <c r="F1560" s="13">
        <v>0</v>
      </c>
      <c r="G1560" s="1">
        <v>0</v>
      </c>
      <c r="H1560">
        <v>5.8823529999999999E-2</v>
      </c>
      <c r="I1560" s="1">
        <v>0</v>
      </c>
      <c r="J1560" s="1">
        <v>0</v>
      </c>
      <c r="K1560" s="1">
        <v>0</v>
      </c>
      <c r="L1560" s="1">
        <v>0</v>
      </c>
      <c r="M1560" s="1">
        <v>0</v>
      </c>
      <c r="N1560" s="1">
        <v>0</v>
      </c>
      <c r="O1560" s="1">
        <v>0</v>
      </c>
      <c r="P1560" s="1">
        <v>0</v>
      </c>
      <c r="Q1560" s="1">
        <v>0</v>
      </c>
      <c r="R1560" s="1">
        <v>0</v>
      </c>
      <c r="S1560" s="1">
        <v>0</v>
      </c>
      <c r="T1560" s="1">
        <v>0</v>
      </c>
      <c r="U1560" s="1">
        <v>0</v>
      </c>
      <c r="V1560" t="s">
        <v>402</v>
      </c>
      <c r="W1560" s="11" t="s">
        <v>159</v>
      </c>
      <c r="X1560">
        <v>16</v>
      </c>
      <c r="Y1560" t="s">
        <v>109</v>
      </c>
      <c r="Z1560" t="s">
        <v>160</v>
      </c>
      <c r="AA1560" s="1">
        <v>0</v>
      </c>
      <c r="AB1560" s="1">
        <v>0</v>
      </c>
      <c r="AC1560" t="s">
        <v>225</v>
      </c>
      <c r="AD1560" s="1">
        <v>0</v>
      </c>
      <c r="AE1560" s="1">
        <v>0</v>
      </c>
      <c r="AF1560" s="1">
        <v>0</v>
      </c>
      <c r="AG1560" s="1">
        <v>0</v>
      </c>
      <c r="AH1560">
        <v>0</v>
      </c>
      <c r="AI1560" s="1">
        <v>0</v>
      </c>
      <c r="AJ1560" s="1">
        <v>0</v>
      </c>
      <c r="AK1560" s="1">
        <v>0</v>
      </c>
      <c r="AL1560" s="1">
        <v>0</v>
      </c>
      <c r="AM1560" s="1">
        <v>0</v>
      </c>
      <c r="AN1560" s="1">
        <v>0</v>
      </c>
      <c r="AO1560" s="1">
        <v>0</v>
      </c>
      <c r="AP1560" s="8">
        <f t="shared" si="96"/>
        <v>0</v>
      </c>
      <c r="AQ1560" s="9">
        <f t="shared" si="97"/>
        <v>0</v>
      </c>
      <c r="AR1560" s="3">
        <f t="shared" si="98"/>
        <v>0</v>
      </c>
      <c r="AS1560" s="10">
        <f t="shared" si="99"/>
        <v>0</v>
      </c>
    </row>
    <row r="1561" spans="1:45" x14ac:dyDescent="0.25">
      <c r="A1561">
        <v>1</v>
      </c>
      <c r="B1561" s="7">
        <v>43952</v>
      </c>
      <c r="C1561" s="7">
        <v>44348</v>
      </c>
      <c r="D1561">
        <v>200305</v>
      </c>
      <c r="E1561" s="7">
        <v>44348</v>
      </c>
      <c r="F1561" s="13">
        <v>0</v>
      </c>
      <c r="G1561" s="1">
        <v>0</v>
      </c>
      <c r="H1561">
        <v>5.8823529999999999E-2</v>
      </c>
      <c r="I1561" s="1">
        <v>0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  <c r="O1561" s="1">
        <v>0</v>
      </c>
      <c r="P1561" s="1">
        <v>0</v>
      </c>
      <c r="Q1561" s="1">
        <v>0</v>
      </c>
      <c r="R1561" s="1">
        <v>0</v>
      </c>
      <c r="S1561" s="1">
        <v>0</v>
      </c>
      <c r="T1561" s="1">
        <v>0</v>
      </c>
      <c r="U1561" s="1">
        <v>0</v>
      </c>
      <c r="V1561" t="s">
        <v>402</v>
      </c>
      <c r="W1561" s="11" t="s">
        <v>159</v>
      </c>
      <c r="X1561">
        <v>16</v>
      </c>
      <c r="Y1561" t="s">
        <v>109</v>
      </c>
      <c r="Z1561" t="s">
        <v>160</v>
      </c>
      <c r="AA1561" s="1">
        <v>0</v>
      </c>
      <c r="AB1561" s="1">
        <v>0</v>
      </c>
      <c r="AC1561" t="s">
        <v>225</v>
      </c>
      <c r="AD1561" s="1">
        <v>0</v>
      </c>
      <c r="AE1561" s="1">
        <v>0</v>
      </c>
      <c r="AF1561" s="1">
        <v>0</v>
      </c>
      <c r="AG1561" s="1">
        <v>0</v>
      </c>
      <c r="AH1561">
        <v>0</v>
      </c>
      <c r="AI1561" s="1">
        <v>0</v>
      </c>
      <c r="AJ1561" s="1">
        <v>0</v>
      </c>
      <c r="AK1561" s="1">
        <v>0</v>
      </c>
      <c r="AL1561" s="1">
        <v>0</v>
      </c>
      <c r="AM1561" s="1">
        <v>0</v>
      </c>
      <c r="AN1561" s="1">
        <v>0</v>
      </c>
      <c r="AO1561" s="1">
        <v>0</v>
      </c>
      <c r="AP1561" s="8">
        <f t="shared" si="96"/>
        <v>0</v>
      </c>
      <c r="AQ1561" s="9">
        <f t="shared" si="97"/>
        <v>0</v>
      </c>
      <c r="AR1561" s="3">
        <f t="shared" si="98"/>
        <v>0</v>
      </c>
      <c r="AS1561" s="10">
        <f t="shared" si="99"/>
        <v>0</v>
      </c>
    </row>
    <row r="1562" spans="1:45" x14ac:dyDescent="0.25">
      <c r="A1562">
        <v>1</v>
      </c>
      <c r="B1562" s="7">
        <v>43952</v>
      </c>
      <c r="C1562" s="7">
        <v>44348</v>
      </c>
      <c r="D1562">
        <v>200351</v>
      </c>
      <c r="E1562" s="7">
        <v>44197</v>
      </c>
      <c r="F1562" s="13">
        <v>0</v>
      </c>
      <c r="G1562" s="1">
        <v>0</v>
      </c>
      <c r="H1562">
        <v>5.8823529999999999E-2</v>
      </c>
      <c r="I1562" s="1">
        <v>0</v>
      </c>
      <c r="J1562" s="1">
        <v>94522.21</v>
      </c>
      <c r="K1562" s="1">
        <v>0</v>
      </c>
      <c r="L1562" s="1">
        <v>0</v>
      </c>
      <c r="M1562" s="1">
        <v>0</v>
      </c>
      <c r="N1562" s="1">
        <v>0</v>
      </c>
      <c r="O1562" s="1">
        <v>0</v>
      </c>
      <c r="P1562" s="1">
        <v>0</v>
      </c>
      <c r="Q1562" s="1">
        <v>0</v>
      </c>
      <c r="R1562" s="1">
        <v>0</v>
      </c>
      <c r="S1562" s="1">
        <v>0</v>
      </c>
      <c r="T1562" s="1">
        <v>0</v>
      </c>
      <c r="U1562" s="1">
        <v>0</v>
      </c>
      <c r="V1562" t="s">
        <v>403</v>
      </c>
      <c r="W1562" s="11" t="s">
        <v>159</v>
      </c>
      <c r="X1562">
        <v>16</v>
      </c>
      <c r="Y1562" t="s">
        <v>109</v>
      </c>
      <c r="Z1562" t="s">
        <v>160</v>
      </c>
      <c r="AA1562" s="1">
        <v>0</v>
      </c>
      <c r="AB1562" s="1">
        <v>0</v>
      </c>
      <c r="AC1562" t="s">
        <v>225</v>
      </c>
      <c r="AD1562" s="1">
        <v>0</v>
      </c>
      <c r="AE1562" s="1">
        <v>0</v>
      </c>
      <c r="AF1562" s="1">
        <v>0</v>
      </c>
      <c r="AG1562" s="1">
        <v>0</v>
      </c>
      <c r="AH1562">
        <v>0</v>
      </c>
      <c r="AI1562" s="1">
        <v>0</v>
      </c>
      <c r="AJ1562" s="1">
        <v>0</v>
      </c>
      <c r="AK1562" s="1">
        <v>0</v>
      </c>
      <c r="AL1562" s="1">
        <v>0</v>
      </c>
      <c r="AM1562" s="1">
        <v>0</v>
      </c>
      <c r="AN1562" s="1">
        <v>0</v>
      </c>
      <c r="AO1562" s="1">
        <v>0</v>
      </c>
      <c r="AP1562" s="8">
        <f t="shared" si="96"/>
        <v>0</v>
      </c>
      <c r="AQ1562" s="9">
        <f t="shared" si="97"/>
        <v>0</v>
      </c>
      <c r="AR1562" s="3">
        <f t="shared" si="98"/>
        <v>94522.21</v>
      </c>
      <c r="AS1562" s="10">
        <f t="shared" si="99"/>
        <v>0</v>
      </c>
    </row>
    <row r="1563" spans="1:45" x14ac:dyDescent="0.25">
      <c r="A1563">
        <v>1</v>
      </c>
      <c r="B1563" s="7">
        <v>43952</v>
      </c>
      <c r="C1563" s="7">
        <v>44348</v>
      </c>
      <c r="D1563">
        <v>200351</v>
      </c>
      <c r="E1563" s="7">
        <v>44228</v>
      </c>
      <c r="F1563" s="13">
        <v>0</v>
      </c>
      <c r="G1563" s="1">
        <v>0</v>
      </c>
      <c r="H1563">
        <v>5.8823529999999999E-2</v>
      </c>
      <c r="I1563" s="1">
        <v>0</v>
      </c>
      <c r="J1563" s="1">
        <v>94522.21</v>
      </c>
      <c r="K1563" s="1">
        <v>0</v>
      </c>
      <c r="L1563" s="1">
        <v>0</v>
      </c>
      <c r="M1563" s="1">
        <v>0</v>
      </c>
      <c r="N1563" s="1">
        <v>0</v>
      </c>
      <c r="O1563" s="1">
        <v>0</v>
      </c>
      <c r="P1563" s="1">
        <v>0</v>
      </c>
      <c r="Q1563" s="1">
        <v>0</v>
      </c>
      <c r="R1563" s="1">
        <v>0</v>
      </c>
      <c r="S1563" s="1">
        <v>0</v>
      </c>
      <c r="T1563" s="1">
        <v>0</v>
      </c>
      <c r="U1563" s="1">
        <v>0</v>
      </c>
      <c r="V1563" t="s">
        <v>403</v>
      </c>
      <c r="W1563" s="11" t="s">
        <v>159</v>
      </c>
      <c r="X1563">
        <v>16</v>
      </c>
      <c r="Y1563" t="s">
        <v>109</v>
      </c>
      <c r="Z1563" t="s">
        <v>160</v>
      </c>
      <c r="AA1563" s="1">
        <v>0</v>
      </c>
      <c r="AB1563" s="1">
        <v>0</v>
      </c>
      <c r="AC1563" t="s">
        <v>225</v>
      </c>
      <c r="AD1563" s="1">
        <v>0</v>
      </c>
      <c r="AE1563" s="1">
        <v>0</v>
      </c>
      <c r="AF1563" s="1">
        <v>0</v>
      </c>
      <c r="AG1563" s="1">
        <v>0</v>
      </c>
      <c r="AH1563">
        <v>0</v>
      </c>
      <c r="AI1563" s="1">
        <v>0</v>
      </c>
      <c r="AJ1563" s="1">
        <v>0</v>
      </c>
      <c r="AK1563" s="1">
        <v>0</v>
      </c>
      <c r="AL1563" s="1">
        <v>0</v>
      </c>
      <c r="AM1563" s="1">
        <v>0</v>
      </c>
      <c r="AN1563" s="1">
        <v>0</v>
      </c>
      <c r="AO1563" s="1">
        <v>0</v>
      </c>
      <c r="AP1563" s="8">
        <f t="shared" si="96"/>
        <v>0</v>
      </c>
      <c r="AQ1563" s="9">
        <f t="shared" si="97"/>
        <v>0</v>
      </c>
      <c r="AR1563" s="3">
        <f t="shared" si="98"/>
        <v>94522.21</v>
      </c>
      <c r="AS1563" s="10">
        <f t="shared" si="99"/>
        <v>0</v>
      </c>
    </row>
    <row r="1564" spans="1:45" x14ac:dyDescent="0.25">
      <c r="A1564">
        <v>1</v>
      </c>
      <c r="B1564" s="7">
        <v>43952</v>
      </c>
      <c r="C1564" s="7">
        <v>44348</v>
      </c>
      <c r="D1564">
        <v>200351</v>
      </c>
      <c r="E1564" s="7">
        <v>44256</v>
      </c>
      <c r="F1564" s="13">
        <v>0</v>
      </c>
      <c r="G1564" s="1">
        <v>0</v>
      </c>
      <c r="H1564">
        <v>5.8823529999999999E-2</v>
      </c>
      <c r="I1564" s="1">
        <v>0</v>
      </c>
      <c r="J1564" s="1">
        <v>94522.21</v>
      </c>
      <c r="K1564" s="1">
        <v>0</v>
      </c>
      <c r="L1564" s="1">
        <v>0</v>
      </c>
      <c r="M1564" s="1">
        <v>0</v>
      </c>
      <c r="N1564" s="1">
        <v>0</v>
      </c>
      <c r="O1564" s="1">
        <v>0</v>
      </c>
      <c r="P1564" s="1">
        <v>0</v>
      </c>
      <c r="Q1564" s="1">
        <v>0</v>
      </c>
      <c r="R1564" s="1">
        <v>0</v>
      </c>
      <c r="S1564" s="1">
        <v>0</v>
      </c>
      <c r="T1564" s="1">
        <v>0</v>
      </c>
      <c r="U1564" s="1">
        <v>0</v>
      </c>
      <c r="V1564" t="s">
        <v>403</v>
      </c>
      <c r="W1564" s="11" t="s">
        <v>159</v>
      </c>
      <c r="X1564">
        <v>16</v>
      </c>
      <c r="Y1564" t="s">
        <v>109</v>
      </c>
      <c r="Z1564" t="s">
        <v>160</v>
      </c>
      <c r="AA1564" s="1">
        <v>0</v>
      </c>
      <c r="AB1564" s="1">
        <v>0</v>
      </c>
      <c r="AC1564" t="s">
        <v>225</v>
      </c>
      <c r="AD1564" s="1">
        <v>0</v>
      </c>
      <c r="AE1564" s="1">
        <v>0</v>
      </c>
      <c r="AF1564" s="1">
        <v>0</v>
      </c>
      <c r="AG1564" s="1">
        <v>0</v>
      </c>
      <c r="AH1564">
        <v>0</v>
      </c>
      <c r="AI1564" s="1">
        <v>0</v>
      </c>
      <c r="AJ1564" s="1">
        <v>0</v>
      </c>
      <c r="AK1564" s="1">
        <v>0</v>
      </c>
      <c r="AL1564" s="1">
        <v>0</v>
      </c>
      <c r="AM1564" s="1">
        <v>0</v>
      </c>
      <c r="AN1564" s="1">
        <v>0</v>
      </c>
      <c r="AO1564" s="1">
        <v>0</v>
      </c>
      <c r="AP1564" s="8">
        <f t="shared" si="96"/>
        <v>0</v>
      </c>
      <c r="AQ1564" s="9">
        <f t="shared" si="97"/>
        <v>0</v>
      </c>
      <c r="AR1564" s="3">
        <f t="shared" si="98"/>
        <v>94522.21</v>
      </c>
      <c r="AS1564" s="10">
        <f t="shared" si="99"/>
        <v>0</v>
      </c>
    </row>
    <row r="1565" spans="1:45" x14ac:dyDescent="0.25">
      <c r="A1565">
        <v>1</v>
      </c>
      <c r="B1565" s="7">
        <v>43952</v>
      </c>
      <c r="C1565" s="7">
        <v>44348</v>
      </c>
      <c r="D1565">
        <v>200351</v>
      </c>
      <c r="E1565" s="7">
        <v>44287</v>
      </c>
      <c r="F1565" s="13">
        <v>0</v>
      </c>
      <c r="G1565" s="1">
        <v>0</v>
      </c>
      <c r="H1565">
        <v>5.8823529999999999E-2</v>
      </c>
      <c r="I1565" s="1">
        <v>0</v>
      </c>
      <c r="J1565" s="1">
        <v>94522.21</v>
      </c>
      <c r="K1565" s="1">
        <v>0</v>
      </c>
      <c r="L1565" s="1">
        <v>0</v>
      </c>
      <c r="M1565" s="1">
        <v>0</v>
      </c>
      <c r="N1565" s="1">
        <v>0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  <c r="T1565" s="1">
        <v>0</v>
      </c>
      <c r="U1565" s="1">
        <v>0</v>
      </c>
      <c r="V1565" t="s">
        <v>403</v>
      </c>
      <c r="W1565" s="11" t="s">
        <v>159</v>
      </c>
      <c r="X1565">
        <v>16</v>
      </c>
      <c r="Y1565" t="s">
        <v>109</v>
      </c>
      <c r="Z1565" t="s">
        <v>160</v>
      </c>
      <c r="AA1565" s="1">
        <v>0</v>
      </c>
      <c r="AB1565" s="1">
        <v>0</v>
      </c>
      <c r="AC1565" t="s">
        <v>225</v>
      </c>
      <c r="AD1565" s="1">
        <v>0</v>
      </c>
      <c r="AE1565" s="1">
        <v>0</v>
      </c>
      <c r="AF1565" s="1">
        <v>0</v>
      </c>
      <c r="AG1565" s="1">
        <v>0</v>
      </c>
      <c r="AH1565">
        <v>0</v>
      </c>
      <c r="AI1565" s="1">
        <v>0</v>
      </c>
      <c r="AJ1565" s="1">
        <v>0</v>
      </c>
      <c r="AK1565" s="1">
        <v>0</v>
      </c>
      <c r="AL1565" s="1">
        <v>0</v>
      </c>
      <c r="AM1565" s="1">
        <v>0</v>
      </c>
      <c r="AN1565" s="1">
        <v>0</v>
      </c>
      <c r="AO1565" s="1">
        <v>0</v>
      </c>
      <c r="AP1565" s="8">
        <f t="shared" si="96"/>
        <v>0</v>
      </c>
      <c r="AQ1565" s="9">
        <f t="shared" si="97"/>
        <v>0</v>
      </c>
      <c r="AR1565" s="3">
        <f t="shared" si="98"/>
        <v>94522.21</v>
      </c>
      <c r="AS1565" s="10">
        <f t="shared" si="99"/>
        <v>0</v>
      </c>
    </row>
    <row r="1566" spans="1:45" x14ac:dyDescent="0.25">
      <c r="A1566">
        <v>1</v>
      </c>
      <c r="B1566" s="7">
        <v>43952</v>
      </c>
      <c r="C1566" s="7">
        <v>44348</v>
      </c>
      <c r="D1566">
        <v>200351</v>
      </c>
      <c r="E1566" s="7">
        <v>44317</v>
      </c>
      <c r="F1566" s="13">
        <v>0</v>
      </c>
      <c r="G1566" s="1">
        <v>0</v>
      </c>
      <c r="H1566">
        <v>5.8823529999999999E-2</v>
      </c>
      <c r="I1566" s="1">
        <v>0</v>
      </c>
      <c r="J1566" s="1">
        <v>94522.21</v>
      </c>
      <c r="K1566" s="1">
        <v>0</v>
      </c>
      <c r="L1566" s="1">
        <v>0</v>
      </c>
      <c r="M1566" s="1">
        <v>0</v>
      </c>
      <c r="N1566" s="1">
        <v>0</v>
      </c>
      <c r="O1566" s="1">
        <v>0</v>
      </c>
      <c r="P1566" s="1">
        <v>0</v>
      </c>
      <c r="Q1566" s="1">
        <v>0</v>
      </c>
      <c r="R1566" s="1">
        <v>0</v>
      </c>
      <c r="S1566" s="1">
        <v>0</v>
      </c>
      <c r="T1566" s="1">
        <v>0</v>
      </c>
      <c r="U1566" s="1">
        <v>0</v>
      </c>
      <c r="V1566" t="s">
        <v>403</v>
      </c>
      <c r="W1566" s="11" t="s">
        <v>159</v>
      </c>
      <c r="X1566">
        <v>16</v>
      </c>
      <c r="Y1566" t="s">
        <v>109</v>
      </c>
      <c r="Z1566" t="s">
        <v>160</v>
      </c>
      <c r="AA1566" s="1">
        <v>0</v>
      </c>
      <c r="AB1566" s="1">
        <v>0</v>
      </c>
      <c r="AC1566" t="s">
        <v>225</v>
      </c>
      <c r="AD1566" s="1">
        <v>0</v>
      </c>
      <c r="AE1566" s="1">
        <v>0</v>
      </c>
      <c r="AF1566" s="1">
        <v>0</v>
      </c>
      <c r="AG1566" s="1">
        <v>0</v>
      </c>
      <c r="AH1566">
        <v>0</v>
      </c>
      <c r="AI1566" s="1">
        <v>0</v>
      </c>
      <c r="AJ1566" s="1">
        <v>0</v>
      </c>
      <c r="AK1566" s="1">
        <v>0</v>
      </c>
      <c r="AL1566" s="1">
        <v>0</v>
      </c>
      <c r="AM1566" s="1">
        <v>0</v>
      </c>
      <c r="AN1566" s="1">
        <v>0</v>
      </c>
      <c r="AO1566" s="1">
        <v>0</v>
      </c>
      <c r="AP1566" s="8">
        <f t="shared" si="96"/>
        <v>0</v>
      </c>
      <c r="AQ1566" s="9">
        <f t="shared" si="97"/>
        <v>0</v>
      </c>
      <c r="AR1566" s="3">
        <f t="shared" si="98"/>
        <v>94522.21</v>
      </c>
      <c r="AS1566" s="10">
        <f t="shared" si="99"/>
        <v>0</v>
      </c>
    </row>
    <row r="1567" spans="1:45" x14ac:dyDescent="0.25">
      <c r="A1567">
        <v>1</v>
      </c>
      <c r="B1567" s="7">
        <v>43952</v>
      </c>
      <c r="C1567" s="7">
        <v>44348</v>
      </c>
      <c r="D1567">
        <v>200351</v>
      </c>
      <c r="E1567" s="7">
        <v>44348</v>
      </c>
      <c r="F1567" s="13">
        <v>0</v>
      </c>
      <c r="G1567" s="1">
        <v>0</v>
      </c>
      <c r="H1567">
        <v>5.8823529999999999E-2</v>
      </c>
      <c r="I1567" s="1">
        <v>0</v>
      </c>
      <c r="J1567" s="1">
        <v>114914.65</v>
      </c>
      <c r="K1567" s="1">
        <v>0</v>
      </c>
      <c r="L1567" s="1">
        <v>0</v>
      </c>
      <c r="M1567" s="1">
        <v>0</v>
      </c>
      <c r="N1567" s="1">
        <v>0</v>
      </c>
      <c r="O1567" s="1">
        <v>0</v>
      </c>
      <c r="P1567" s="1">
        <v>0</v>
      </c>
      <c r="Q1567" s="1">
        <v>0</v>
      </c>
      <c r="R1567" s="1">
        <v>0</v>
      </c>
      <c r="S1567" s="1">
        <v>20392.439999999999</v>
      </c>
      <c r="T1567" s="1">
        <v>0</v>
      </c>
      <c r="U1567" s="1">
        <v>0</v>
      </c>
      <c r="V1567" t="s">
        <v>403</v>
      </c>
      <c r="W1567" s="11" t="s">
        <v>159</v>
      </c>
      <c r="X1567">
        <v>16</v>
      </c>
      <c r="Y1567" t="s">
        <v>109</v>
      </c>
      <c r="Z1567" t="s">
        <v>160</v>
      </c>
      <c r="AA1567" s="1">
        <v>0</v>
      </c>
      <c r="AB1567" s="1">
        <v>0</v>
      </c>
      <c r="AC1567" t="s">
        <v>225</v>
      </c>
      <c r="AD1567" s="1">
        <v>0</v>
      </c>
      <c r="AE1567" s="1">
        <v>0</v>
      </c>
      <c r="AF1567" s="1">
        <v>0</v>
      </c>
      <c r="AG1567" s="1">
        <v>0</v>
      </c>
      <c r="AH1567">
        <v>0</v>
      </c>
      <c r="AI1567" s="1">
        <v>0</v>
      </c>
      <c r="AJ1567" s="1">
        <v>0</v>
      </c>
      <c r="AK1567" s="1">
        <v>0</v>
      </c>
      <c r="AL1567" s="1">
        <v>0</v>
      </c>
      <c r="AM1567" s="1">
        <v>0</v>
      </c>
      <c r="AN1567" s="1">
        <v>0</v>
      </c>
      <c r="AO1567" s="1">
        <v>0</v>
      </c>
      <c r="AP1567" s="8">
        <f t="shared" si="96"/>
        <v>0</v>
      </c>
      <c r="AQ1567" s="9">
        <f t="shared" si="97"/>
        <v>0</v>
      </c>
      <c r="AR1567" s="3">
        <f t="shared" si="98"/>
        <v>114914.65</v>
      </c>
      <c r="AS1567" s="10">
        <f t="shared" si="99"/>
        <v>0</v>
      </c>
    </row>
    <row r="1568" spans="1:45" x14ac:dyDescent="0.25">
      <c r="A1568">
        <v>1</v>
      </c>
      <c r="B1568" s="7">
        <v>43952</v>
      </c>
      <c r="C1568" s="7">
        <v>44348</v>
      </c>
      <c r="D1568">
        <v>188</v>
      </c>
      <c r="E1568" s="7">
        <v>44197</v>
      </c>
      <c r="F1568" s="13">
        <v>0</v>
      </c>
      <c r="G1568" s="1">
        <v>0</v>
      </c>
      <c r="H1568">
        <v>5.8823529999999999E-2</v>
      </c>
      <c r="I1568" s="1">
        <v>0</v>
      </c>
      <c r="J1568" s="1">
        <v>2352.9</v>
      </c>
      <c r="K1568" s="1">
        <v>0</v>
      </c>
      <c r="L1568" s="1">
        <v>0</v>
      </c>
      <c r="M1568" s="1">
        <v>0</v>
      </c>
      <c r="N1568" s="1">
        <v>0</v>
      </c>
      <c r="O1568" s="1">
        <v>0</v>
      </c>
      <c r="P1568" s="1">
        <v>0</v>
      </c>
      <c r="Q1568" s="1">
        <v>0</v>
      </c>
      <c r="R1568" s="1">
        <v>0</v>
      </c>
      <c r="S1568" s="1">
        <v>0</v>
      </c>
      <c r="T1568" s="1">
        <v>470.58</v>
      </c>
      <c r="U1568" s="1">
        <v>0</v>
      </c>
      <c r="V1568" t="s">
        <v>404</v>
      </c>
      <c r="W1568" s="11" t="s">
        <v>162</v>
      </c>
      <c r="X1568">
        <v>16</v>
      </c>
      <c r="Y1568" t="s">
        <v>109</v>
      </c>
      <c r="Z1568" t="s">
        <v>160</v>
      </c>
      <c r="AA1568" s="1">
        <v>0</v>
      </c>
      <c r="AB1568" s="1">
        <v>0</v>
      </c>
      <c r="AC1568" t="s">
        <v>225</v>
      </c>
      <c r="AD1568" s="1">
        <v>0</v>
      </c>
      <c r="AE1568" s="1">
        <v>0</v>
      </c>
      <c r="AF1568" s="1">
        <v>0</v>
      </c>
      <c r="AG1568" s="1">
        <v>0</v>
      </c>
      <c r="AH1568">
        <v>0</v>
      </c>
      <c r="AI1568" s="1">
        <v>0</v>
      </c>
      <c r="AJ1568" s="1">
        <v>0</v>
      </c>
      <c r="AK1568" s="1">
        <v>0</v>
      </c>
      <c r="AL1568" s="1">
        <v>0</v>
      </c>
      <c r="AM1568" s="1">
        <v>0</v>
      </c>
      <c r="AN1568" s="1">
        <v>0</v>
      </c>
      <c r="AO1568" s="1">
        <v>0</v>
      </c>
      <c r="AP1568" s="8">
        <f t="shared" si="96"/>
        <v>470.58</v>
      </c>
      <c r="AQ1568" s="9">
        <f t="shared" si="97"/>
        <v>0</v>
      </c>
      <c r="AR1568" s="3">
        <f t="shared" si="98"/>
        <v>2352.9</v>
      </c>
      <c r="AS1568" s="10">
        <f t="shared" si="99"/>
        <v>470.58</v>
      </c>
    </row>
    <row r="1569" spans="1:45" x14ac:dyDescent="0.25">
      <c r="A1569">
        <v>1</v>
      </c>
      <c r="B1569" s="7">
        <v>43952</v>
      </c>
      <c r="C1569" s="7">
        <v>44348</v>
      </c>
      <c r="D1569">
        <v>188</v>
      </c>
      <c r="E1569" s="7">
        <v>44228</v>
      </c>
      <c r="F1569" s="13">
        <v>0</v>
      </c>
      <c r="G1569" s="1">
        <v>0</v>
      </c>
      <c r="H1569">
        <v>5.8823529999999999E-2</v>
      </c>
      <c r="I1569" s="1">
        <v>0</v>
      </c>
      <c r="J1569" s="1">
        <v>2823.48</v>
      </c>
      <c r="K1569" s="1">
        <v>0</v>
      </c>
      <c r="L1569" s="1">
        <v>0</v>
      </c>
      <c r="M1569" s="1">
        <v>0</v>
      </c>
      <c r="N1569" s="1">
        <v>0</v>
      </c>
      <c r="O1569" s="1">
        <v>0</v>
      </c>
      <c r="P1569" s="1">
        <v>0</v>
      </c>
      <c r="Q1569" s="1">
        <v>0</v>
      </c>
      <c r="R1569" s="1">
        <v>0</v>
      </c>
      <c r="S1569" s="1">
        <v>0</v>
      </c>
      <c r="T1569" s="1">
        <v>470.58</v>
      </c>
      <c r="U1569" s="1">
        <v>0</v>
      </c>
      <c r="V1569" t="s">
        <v>404</v>
      </c>
      <c r="W1569" s="11" t="s">
        <v>162</v>
      </c>
      <c r="X1569">
        <v>16</v>
      </c>
      <c r="Y1569" t="s">
        <v>109</v>
      </c>
      <c r="Z1569" t="s">
        <v>160</v>
      </c>
      <c r="AA1569" s="1">
        <v>0</v>
      </c>
      <c r="AB1569" s="1">
        <v>0</v>
      </c>
      <c r="AC1569" t="s">
        <v>225</v>
      </c>
      <c r="AD1569" s="1">
        <v>0</v>
      </c>
      <c r="AE1569" s="1">
        <v>0</v>
      </c>
      <c r="AF1569" s="1">
        <v>0</v>
      </c>
      <c r="AG1569" s="1">
        <v>0</v>
      </c>
      <c r="AH1569">
        <v>0</v>
      </c>
      <c r="AI1569" s="1">
        <v>0</v>
      </c>
      <c r="AJ1569" s="1">
        <v>0</v>
      </c>
      <c r="AK1569" s="1">
        <v>0</v>
      </c>
      <c r="AL1569" s="1">
        <v>0</v>
      </c>
      <c r="AM1569" s="1">
        <v>0</v>
      </c>
      <c r="AN1569" s="1">
        <v>0</v>
      </c>
      <c r="AO1569" s="1">
        <v>0</v>
      </c>
      <c r="AP1569" s="8">
        <f t="shared" si="96"/>
        <v>470.58</v>
      </c>
      <c r="AQ1569" s="9">
        <f t="shared" si="97"/>
        <v>0</v>
      </c>
      <c r="AR1569" s="3">
        <f t="shared" si="98"/>
        <v>2823.48</v>
      </c>
      <c r="AS1569" s="10">
        <f t="shared" si="99"/>
        <v>470.58</v>
      </c>
    </row>
    <row r="1570" spans="1:45" x14ac:dyDescent="0.25">
      <c r="A1570">
        <v>1</v>
      </c>
      <c r="B1570" s="7">
        <v>43952</v>
      </c>
      <c r="C1570" s="7">
        <v>44348</v>
      </c>
      <c r="D1570">
        <v>188</v>
      </c>
      <c r="E1570" s="7">
        <v>44256</v>
      </c>
      <c r="F1570" s="13">
        <v>0</v>
      </c>
      <c r="G1570" s="1">
        <v>0</v>
      </c>
      <c r="H1570">
        <v>5.8823529999999999E-2</v>
      </c>
      <c r="I1570" s="1">
        <v>0</v>
      </c>
      <c r="J1570" s="1">
        <v>3294.06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1">
        <v>0</v>
      </c>
      <c r="R1570" s="1">
        <v>0</v>
      </c>
      <c r="S1570" s="1">
        <v>0</v>
      </c>
      <c r="T1570" s="1">
        <v>470.58</v>
      </c>
      <c r="U1570" s="1">
        <v>0</v>
      </c>
      <c r="V1570" t="s">
        <v>404</v>
      </c>
      <c r="W1570" s="11" t="s">
        <v>162</v>
      </c>
      <c r="X1570">
        <v>16</v>
      </c>
      <c r="Y1570" t="s">
        <v>109</v>
      </c>
      <c r="Z1570" t="s">
        <v>160</v>
      </c>
      <c r="AA1570" s="1">
        <v>0</v>
      </c>
      <c r="AB1570" s="1">
        <v>0</v>
      </c>
      <c r="AC1570" t="s">
        <v>225</v>
      </c>
      <c r="AD1570" s="1">
        <v>0</v>
      </c>
      <c r="AE1570" s="1">
        <v>0</v>
      </c>
      <c r="AF1570" s="1">
        <v>0</v>
      </c>
      <c r="AG1570" s="1">
        <v>0</v>
      </c>
      <c r="AH1570">
        <v>0</v>
      </c>
      <c r="AI1570" s="1">
        <v>0</v>
      </c>
      <c r="AJ1570" s="1">
        <v>0</v>
      </c>
      <c r="AK1570" s="1">
        <v>0</v>
      </c>
      <c r="AL1570" s="1">
        <v>0</v>
      </c>
      <c r="AM1570" s="1">
        <v>0</v>
      </c>
      <c r="AN1570" s="1">
        <v>0</v>
      </c>
      <c r="AO1570" s="1">
        <v>0</v>
      </c>
      <c r="AP1570" s="8">
        <f t="shared" si="96"/>
        <v>470.58</v>
      </c>
      <c r="AQ1570" s="9">
        <f t="shared" si="97"/>
        <v>0</v>
      </c>
      <c r="AR1570" s="3">
        <f t="shared" si="98"/>
        <v>3294.06</v>
      </c>
      <c r="AS1570" s="10">
        <f t="shared" si="99"/>
        <v>470.58</v>
      </c>
    </row>
    <row r="1571" spans="1:45" x14ac:dyDescent="0.25">
      <c r="A1571">
        <v>1</v>
      </c>
      <c r="B1571" s="7">
        <v>43952</v>
      </c>
      <c r="C1571" s="7">
        <v>44348</v>
      </c>
      <c r="D1571">
        <v>188</v>
      </c>
      <c r="E1571" s="7">
        <v>44287</v>
      </c>
      <c r="F1571" s="13">
        <v>0</v>
      </c>
      <c r="G1571" s="1">
        <v>0</v>
      </c>
      <c r="H1571">
        <v>5.8823529999999999E-2</v>
      </c>
      <c r="I1571" s="1">
        <v>0</v>
      </c>
      <c r="J1571" s="1">
        <v>3764.64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1">
        <v>0</v>
      </c>
      <c r="R1571" s="1">
        <v>0</v>
      </c>
      <c r="S1571" s="1">
        <v>0</v>
      </c>
      <c r="T1571" s="1">
        <v>470.58</v>
      </c>
      <c r="U1571" s="1">
        <v>0</v>
      </c>
      <c r="V1571" t="s">
        <v>404</v>
      </c>
      <c r="W1571" s="11" t="s">
        <v>162</v>
      </c>
      <c r="X1571">
        <v>16</v>
      </c>
      <c r="Y1571" t="s">
        <v>109</v>
      </c>
      <c r="Z1571" t="s">
        <v>160</v>
      </c>
      <c r="AA1571" s="1">
        <v>0</v>
      </c>
      <c r="AB1571" s="1">
        <v>0</v>
      </c>
      <c r="AC1571" t="s">
        <v>225</v>
      </c>
      <c r="AD1571" s="1">
        <v>0</v>
      </c>
      <c r="AE1571" s="1">
        <v>0</v>
      </c>
      <c r="AF1571" s="1">
        <v>0</v>
      </c>
      <c r="AG1571" s="1">
        <v>0</v>
      </c>
      <c r="AH1571">
        <v>0</v>
      </c>
      <c r="AI1571" s="1">
        <v>0</v>
      </c>
      <c r="AJ1571" s="1">
        <v>0</v>
      </c>
      <c r="AK1571" s="1">
        <v>0</v>
      </c>
      <c r="AL1571" s="1">
        <v>0</v>
      </c>
      <c r="AM1571" s="1">
        <v>0</v>
      </c>
      <c r="AN1571" s="1">
        <v>0</v>
      </c>
      <c r="AO1571" s="1">
        <v>0</v>
      </c>
      <c r="AP1571" s="8">
        <f t="shared" si="96"/>
        <v>470.58</v>
      </c>
      <c r="AQ1571" s="9">
        <f t="shared" si="97"/>
        <v>0</v>
      </c>
      <c r="AR1571" s="3">
        <f t="shared" si="98"/>
        <v>3764.64</v>
      </c>
      <c r="AS1571" s="10">
        <f t="shared" si="99"/>
        <v>470.58</v>
      </c>
    </row>
    <row r="1572" spans="1:45" x14ac:dyDescent="0.25">
      <c r="A1572">
        <v>1</v>
      </c>
      <c r="B1572" s="7">
        <v>43952</v>
      </c>
      <c r="C1572" s="7">
        <v>44348</v>
      </c>
      <c r="D1572">
        <v>188</v>
      </c>
      <c r="E1572" s="7">
        <v>44317</v>
      </c>
      <c r="F1572" s="13">
        <v>0</v>
      </c>
      <c r="G1572" s="1">
        <v>0</v>
      </c>
      <c r="H1572">
        <v>5.8823529999999999E-2</v>
      </c>
      <c r="I1572" s="1">
        <v>0</v>
      </c>
      <c r="J1572" s="1">
        <v>4235.22</v>
      </c>
      <c r="K1572" s="1">
        <v>0</v>
      </c>
      <c r="L1572" s="1">
        <v>0</v>
      </c>
      <c r="M1572" s="1">
        <v>0</v>
      </c>
      <c r="N1572" s="1">
        <v>0</v>
      </c>
      <c r="O1572" s="1">
        <v>0</v>
      </c>
      <c r="P1572" s="1">
        <v>0</v>
      </c>
      <c r="Q1572" s="1">
        <v>0</v>
      </c>
      <c r="R1572" s="1">
        <v>0</v>
      </c>
      <c r="S1572" s="1">
        <v>0</v>
      </c>
      <c r="T1572" s="1">
        <v>470.58</v>
      </c>
      <c r="U1572" s="1">
        <v>0</v>
      </c>
      <c r="V1572" t="s">
        <v>404</v>
      </c>
      <c r="W1572" s="11" t="s">
        <v>162</v>
      </c>
      <c r="X1572">
        <v>16</v>
      </c>
      <c r="Y1572" t="s">
        <v>109</v>
      </c>
      <c r="Z1572" t="s">
        <v>160</v>
      </c>
      <c r="AA1572" s="1">
        <v>0</v>
      </c>
      <c r="AB1572" s="1">
        <v>0</v>
      </c>
      <c r="AC1572" t="s">
        <v>225</v>
      </c>
      <c r="AD1572" s="1">
        <v>0</v>
      </c>
      <c r="AE1572" s="1">
        <v>0</v>
      </c>
      <c r="AF1572" s="1">
        <v>0</v>
      </c>
      <c r="AG1572" s="1">
        <v>0</v>
      </c>
      <c r="AH1572">
        <v>0</v>
      </c>
      <c r="AI1572" s="1">
        <v>0</v>
      </c>
      <c r="AJ1572" s="1">
        <v>0</v>
      </c>
      <c r="AK1572" s="1">
        <v>0</v>
      </c>
      <c r="AL1572" s="1">
        <v>0</v>
      </c>
      <c r="AM1572" s="1">
        <v>0</v>
      </c>
      <c r="AN1572" s="1">
        <v>0</v>
      </c>
      <c r="AO1572" s="1">
        <v>0</v>
      </c>
      <c r="AP1572" s="8">
        <f t="shared" si="96"/>
        <v>470.58</v>
      </c>
      <c r="AQ1572" s="9">
        <f t="shared" si="97"/>
        <v>0</v>
      </c>
      <c r="AR1572" s="3">
        <f t="shared" si="98"/>
        <v>4235.22</v>
      </c>
      <c r="AS1572" s="10">
        <f t="shared" si="99"/>
        <v>470.58</v>
      </c>
    </row>
    <row r="1573" spans="1:45" x14ac:dyDescent="0.25">
      <c r="A1573">
        <v>1</v>
      </c>
      <c r="B1573" s="7">
        <v>43952</v>
      </c>
      <c r="C1573" s="7">
        <v>44348</v>
      </c>
      <c r="D1573">
        <v>188</v>
      </c>
      <c r="E1573" s="7">
        <v>44348</v>
      </c>
      <c r="F1573" s="13">
        <v>0</v>
      </c>
      <c r="G1573" s="1">
        <v>0</v>
      </c>
      <c r="H1573">
        <v>5.8823529999999999E-2</v>
      </c>
      <c r="I1573" s="1">
        <v>0</v>
      </c>
      <c r="J1573" s="1">
        <v>4705.8</v>
      </c>
      <c r="K1573" s="1">
        <v>0</v>
      </c>
      <c r="L1573" s="1">
        <v>0</v>
      </c>
      <c r="M1573" s="1">
        <v>0</v>
      </c>
      <c r="N1573" s="1">
        <v>0</v>
      </c>
      <c r="O1573" s="1">
        <v>0</v>
      </c>
      <c r="P1573" s="1">
        <v>0</v>
      </c>
      <c r="Q1573" s="1">
        <v>0</v>
      </c>
      <c r="R1573" s="1">
        <v>0</v>
      </c>
      <c r="S1573" s="1">
        <v>0</v>
      </c>
      <c r="T1573" s="1">
        <v>470.58</v>
      </c>
      <c r="U1573" s="1">
        <v>0</v>
      </c>
      <c r="V1573" t="s">
        <v>404</v>
      </c>
      <c r="W1573" s="11" t="s">
        <v>162</v>
      </c>
      <c r="X1573">
        <v>16</v>
      </c>
      <c r="Y1573" t="s">
        <v>109</v>
      </c>
      <c r="Z1573" t="s">
        <v>160</v>
      </c>
      <c r="AA1573" s="1">
        <v>0</v>
      </c>
      <c r="AB1573" s="1">
        <v>0</v>
      </c>
      <c r="AC1573" t="s">
        <v>225</v>
      </c>
      <c r="AD1573" s="1">
        <v>0</v>
      </c>
      <c r="AE1573" s="1">
        <v>0</v>
      </c>
      <c r="AF1573" s="1">
        <v>0</v>
      </c>
      <c r="AG1573" s="1">
        <v>0</v>
      </c>
      <c r="AH1573">
        <v>0</v>
      </c>
      <c r="AI1573" s="1">
        <v>0</v>
      </c>
      <c r="AJ1573" s="1">
        <v>0</v>
      </c>
      <c r="AK1573" s="1">
        <v>0</v>
      </c>
      <c r="AL1573" s="1">
        <v>0</v>
      </c>
      <c r="AM1573" s="1">
        <v>0</v>
      </c>
      <c r="AN1573" s="1">
        <v>0</v>
      </c>
      <c r="AO1573" s="1">
        <v>0</v>
      </c>
      <c r="AP1573" s="8">
        <f t="shared" si="96"/>
        <v>470.58</v>
      </c>
      <c r="AQ1573" s="9">
        <f t="shared" si="97"/>
        <v>0</v>
      </c>
      <c r="AR1573" s="3">
        <f t="shared" si="98"/>
        <v>4705.8</v>
      </c>
      <c r="AS1573" s="10">
        <f t="shared" si="99"/>
        <v>470.58</v>
      </c>
    </row>
    <row r="1574" spans="1:45" x14ac:dyDescent="0.25">
      <c r="A1574">
        <v>1</v>
      </c>
      <c r="B1574" s="7">
        <v>43952</v>
      </c>
      <c r="C1574" s="7">
        <v>44348</v>
      </c>
      <c r="D1574">
        <v>200260</v>
      </c>
      <c r="E1574" s="7">
        <v>44197</v>
      </c>
      <c r="F1574" s="13">
        <v>0</v>
      </c>
      <c r="G1574" s="1">
        <v>0</v>
      </c>
      <c r="H1574">
        <v>5.8823529999999999E-2</v>
      </c>
      <c r="I1574" s="1">
        <v>0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  <c r="T1574" s="1">
        <v>0</v>
      </c>
      <c r="U1574" s="1">
        <v>0</v>
      </c>
      <c r="V1574" t="s">
        <v>405</v>
      </c>
      <c r="W1574" s="11" t="s">
        <v>162</v>
      </c>
      <c r="X1574">
        <v>16</v>
      </c>
      <c r="Y1574" t="s">
        <v>109</v>
      </c>
      <c r="Z1574" t="s">
        <v>160</v>
      </c>
      <c r="AA1574" s="1">
        <v>0</v>
      </c>
      <c r="AB1574" s="1">
        <v>0</v>
      </c>
      <c r="AC1574" t="s">
        <v>225</v>
      </c>
      <c r="AD1574" s="1">
        <v>0</v>
      </c>
      <c r="AE1574" s="1">
        <v>0</v>
      </c>
      <c r="AF1574" s="1">
        <v>0</v>
      </c>
      <c r="AG1574" s="1">
        <v>0</v>
      </c>
      <c r="AH1574">
        <v>0</v>
      </c>
      <c r="AI1574" s="1">
        <v>0</v>
      </c>
      <c r="AJ1574" s="1">
        <v>0</v>
      </c>
      <c r="AK1574" s="1">
        <v>0</v>
      </c>
      <c r="AL1574" s="1">
        <v>0</v>
      </c>
      <c r="AM1574" s="1">
        <v>0</v>
      </c>
      <c r="AN1574" s="1">
        <v>0</v>
      </c>
      <c r="AO1574" s="1">
        <v>0</v>
      </c>
      <c r="AP1574" s="8">
        <f t="shared" si="96"/>
        <v>0</v>
      </c>
      <c r="AQ1574" s="9">
        <f t="shared" si="97"/>
        <v>0</v>
      </c>
      <c r="AR1574" s="3">
        <f t="shared" si="98"/>
        <v>0</v>
      </c>
      <c r="AS1574" s="10">
        <f t="shared" si="99"/>
        <v>0</v>
      </c>
    </row>
    <row r="1575" spans="1:45" x14ac:dyDescent="0.25">
      <c r="A1575">
        <v>1</v>
      </c>
      <c r="B1575" s="7">
        <v>43952</v>
      </c>
      <c r="C1575" s="7">
        <v>44348</v>
      </c>
      <c r="D1575">
        <v>200260</v>
      </c>
      <c r="E1575" s="7">
        <v>44228</v>
      </c>
      <c r="F1575" s="13">
        <v>0</v>
      </c>
      <c r="G1575" s="1">
        <v>0</v>
      </c>
      <c r="H1575">
        <v>5.8823529999999999E-2</v>
      </c>
      <c r="I1575" s="1">
        <v>0</v>
      </c>
      <c r="J1575" s="1">
        <v>0</v>
      </c>
      <c r="K1575" s="1">
        <v>0</v>
      </c>
      <c r="L1575" s="1">
        <v>0</v>
      </c>
      <c r="M1575" s="1">
        <v>0</v>
      </c>
      <c r="N1575" s="1">
        <v>0</v>
      </c>
      <c r="O1575" s="1">
        <v>0</v>
      </c>
      <c r="P1575" s="1">
        <v>0</v>
      </c>
      <c r="Q1575" s="1">
        <v>0</v>
      </c>
      <c r="R1575" s="1">
        <v>0</v>
      </c>
      <c r="S1575" s="1">
        <v>0</v>
      </c>
      <c r="T1575" s="1">
        <v>0</v>
      </c>
      <c r="U1575" s="1">
        <v>0</v>
      </c>
      <c r="V1575" t="s">
        <v>405</v>
      </c>
      <c r="W1575" s="11" t="s">
        <v>162</v>
      </c>
      <c r="X1575">
        <v>16</v>
      </c>
      <c r="Y1575" t="s">
        <v>109</v>
      </c>
      <c r="Z1575" t="s">
        <v>160</v>
      </c>
      <c r="AA1575" s="1">
        <v>0</v>
      </c>
      <c r="AB1575" s="1">
        <v>0</v>
      </c>
      <c r="AC1575" t="s">
        <v>225</v>
      </c>
      <c r="AD1575" s="1">
        <v>0</v>
      </c>
      <c r="AE1575" s="1">
        <v>0</v>
      </c>
      <c r="AF1575" s="1">
        <v>0</v>
      </c>
      <c r="AG1575" s="1">
        <v>0</v>
      </c>
      <c r="AH1575">
        <v>0</v>
      </c>
      <c r="AI1575" s="1">
        <v>0</v>
      </c>
      <c r="AJ1575" s="1">
        <v>0</v>
      </c>
      <c r="AK1575" s="1">
        <v>0</v>
      </c>
      <c r="AL1575" s="1">
        <v>0</v>
      </c>
      <c r="AM1575" s="1">
        <v>0</v>
      </c>
      <c r="AN1575" s="1">
        <v>0</v>
      </c>
      <c r="AO1575" s="1">
        <v>0</v>
      </c>
      <c r="AP1575" s="8">
        <f t="shared" si="96"/>
        <v>0</v>
      </c>
      <c r="AQ1575" s="9">
        <f t="shared" si="97"/>
        <v>0</v>
      </c>
      <c r="AR1575" s="3">
        <f t="shared" si="98"/>
        <v>0</v>
      </c>
      <c r="AS1575" s="10">
        <f t="shared" si="99"/>
        <v>0</v>
      </c>
    </row>
    <row r="1576" spans="1:45" x14ac:dyDescent="0.25">
      <c r="A1576">
        <v>1</v>
      </c>
      <c r="B1576" s="7">
        <v>43952</v>
      </c>
      <c r="C1576" s="7">
        <v>44348</v>
      </c>
      <c r="D1576">
        <v>200260</v>
      </c>
      <c r="E1576" s="7">
        <v>44256</v>
      </c>
      <c r="F1576" s="13">
        <v>0</v>
      </c>
      <c r="G1576" s="1">
        <v>0</v>
      </c>
      <c r="H1576">
        <v>5.8823529999999999E-2</v>
      </c>
      <c r="I1576" s="1">
        <v>0</v>
      </c>
      <c r="J1576" s="1">
        <v>0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  <c r="P1576" s="1">
        <v>0</v>
      </c>
      <c r="Q1576" s="1">
        <v>0</v>
      </c>
      <c r="R1576" s="1">
        <v>0</v>
      </c>
      <c r="S1576" s="1">
        <v>0</v>
      </c>
      <c r="T1576" s="1">
        <v>0</v>
      </c>
      <c r="U1576" s="1">
        <v>0</v>
      </c>
      <c r="V1576" t="s">
        <v>405</v>
      </c>
      <c r="W1576" s="11" t="s">
        <v>162</v>
      </c>
      <c r="X1576">
        <v>16</v>
      </c>
      <c r="Y1576" t="s">
        <v>109</v>
      </c>
      <c r="Z1576" t="s">
        <v>160</v>
      </c>
      <c r="AA1576" s="1">
        <v>0</v>
      </c>
      <c r="AB1576" s="1">
        <v>0</v>
      </c>
      <c r="AC1576" t="s">
        <v>225</v>
      </c>
      <c r="AD1576" s="1">
        <v>0</v>
      </c>
      <c r="AE1576" s="1">
        <v>0</v>
      </c>
      <c r="AF1576" s="1">
        <v>0</v>
      </c>
      <c r="AG1576" s="1">
        <v>0</v>
      </c>
      <c r="AH1576">
        <v>0</v>
      </c>
      <c r="AI1576" s="1">
        <v>0</v>
      </c>
      <c r="AJ1576" s="1">
        <v>0</v>
      </c>
      <c r="AK1576" s="1">
        <v>0</v>
      </c>
      <c r="AL1576" s="1">
        <v>0</v>
      </c>
      <c r="AM1576" s="1">
        <v>0</v>
      </c>
      <c r="AN1576" s="1">
        <v>0</v>
      </c>
      <c r="AO1576" s="1">
        <v>0</v>
      </c>
      <c r="AP1576" s="8">
        <f t="shared" si="96"/>
        <v>0</v>
      </c>
      <c r="AQ1576" s="9">
        <f t="shared" si="97"/>
        <v>0</v>
      </c>
      <c r="AR1576" s="3">
        <f t="shared" si="98"/>
        <v>0</v>
      </c>
      <c r="AS1576" s="10">
        <f t="shared" si="99"/>
        <v>0</v>
      </c>
    </row>
    <row r="1577" spans="1:45" x14ac:dyDescent="0.25">
      <c r="A1577">
        <v>1</v>
      </c>
      <c r="B1577" s="7">
        <v>43952</v>
      </c>
      <c r="C1577" s="7">
        <v>44348</v>
      </c>
      <c r="D1577">
        <v>200260</v>
      </c>
      <c r="E1577" s="7">
        <v>44287</v>
      </c>
      <c r="F1577" s="13">
        <v>0</v>
      </c>
      <c r="G1577" s="1">
        <v>0</v>
      </c>
      <c r="H1577">
        <v>5.8823529999999999E-2</v>
      </c>
      <c r="I1577" s="1">
        <v>0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  <c r="O1577" s="1">
        <v>0</v>
      </c>
      <c r="P1577" s="1">
        <v>0</v>
      </c>
      <c r="Q1577" s="1">
        <v>0</v>
      </c>
      <c r="R1577" s="1">
        <v>0</v>
      </c>
      <c r="S1577" s="1">
        <v>0</v>
      </c>
      <c r="T1577" s="1">
        <v>0</v>
      </c>
      <c r="U1577" s="1">
        <v>0</v>
      </c>
      <c r="V1577" t="s">
        <v>405</v>
      </c>
      <c r="W1577" s="11" t="s">
        <v>162</v>
      </c>
      <c r="X1577">
        <v>16</v>
      </c>
      <c r="Y1577" t="s">
        <v>109</v>
      </c>
      <c r="Z1577" t="s">
        <v>160</v>
      </c>
      <c r="AA1577" s="1">
        <v>0</v>
      </c>
      <c r="AB1577" s="1">
        <v>0</v>
      </c>
      <c r="AC1577" t="s">
        <v>225</v>
      </c>
      <c r="AD1577" s="1">
        <v>0</v>
      </c>
      <c r="AE1577" s="1">
        <v>0</v>
      </c>
      <c r="AF1577" s="1">
        <v>0</v>
      </c>
      <c r="AG1577" s="1">
        <v>0</v>
      </c>
      <c r="AH1577">
        <v>0</v>
      </c>
      <c r="AI1577" s="1">
        <v>0</v>
      </c>
      <c r="AJ1577" s="1">
        <v>0</v>
      </c>
      <c r="AK1577" s="1">
        <v>0</v>
      </c>
      <c r="AL1577" s="1">
        <v>0</v>
      </c>
      <c r="AM1577" s="1">
        <v>0</v>
      </c>
      <c r="AN1577" s="1">
        <v>0</v>
      </c>
      <c r="AO1577" s="1">
        <v>0</v>
      </c>
      <c r="AP1577" s="8">
        <f t="shared" si="96"/>
        <v>0</v>
      </c>
      <c r="AQ1577" s="9">
        <f t="shared" si="97"/>
        <v>0</v>
      </c>
      <c r="AR1577" s="3">
        <f t="shared" si="98"/>
        <v>0</v>
      </c>
      <c r="AS1577" s="10">
        <f t="shared" si="99"/>
        <v>0</v>
      </c>
    </row>
    <row r="1578" spans="1:45" x14ac:dyDescent="0.25">
      <c r="A1578">
        <v>1</v>
      </c>
      <c r="B1578" s="7">
        <v>43952</v>
      </c>
      <c r="C1578" s="7">
        <v>44348</v>
      </c>
      <c r="D1578">
        <v>200260</v>
      </c>
      <c r="E1578" s="7">
        <v>44317</v>
      </c>
      <c r="F1578" s="13">
        <v>0</v>
      </c>
      <c r="G1578" s="1">
        <v>0</v>
      </c>
      <c r="H1578">
        <v>5.8823529999999999E-2</v>
      </c>
      <c r="I1578" s="1">
        <v>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1">
        <v>0</v>
      </c>
      <c r="R1578" s="1">
        <v>0</v>
      </c>
      <c r="S1578" s="1">
        <v>0</v>
      </c>
      <c r="T1578" s="1">
        <v>0</v>
      </c>
      <c r="U1578" s="1">
        <v>0</v>
      </c>
      <c r="V1578" t="s">
        <v>405</v>
      </c>
      <c r="W1578" s="11" t="s">
        <v>162</v>
      </c>
      <c r="X1578">
        <v>16</v>
      </c>
      <c r="Y1578" t="s">
        <v>109</v>
      </c>
      <c r="Z1578" t="s">
        <v>160</v>
      </c>
      <c r="AA1578" s="1">
        <v>0</v>
      </c>
      <c r="AB1578" s="1">
        <v>0</v>
      </c>
      <c r="AC1578" t="s">
        <v>225</v>
      </c>
      <c r="AD1578" s="1">
        <v>0</v>
      </c>
      <c r="AE1578" s="1">
        <v>0</v>
      </c>
      <c r="AF1578" s="1">
        <v>0</v>
      </c>
      <c r="AG1578" s="1">
        <v>0</v>
      </c>
      <c r="AH1578">
        <v>0</v>
      </c>
      <c r="AI1578" s="1">
        <v>0</v>
      </c>
      <c r="AJ1578" s="1">
        <v>0</v>
      </c>
      <c r="AK1578" s="1">
        <v>0</v>
      </c>
      <c r="AL1578" s="1">
        <v>0</v>
      </c>
      <c r="AM1578" s="1">
        <v>0</v>
      </c>
      <c r="AN1578" s="1">
        <v>0</v>
      </c>
      <c r="AO1578" s="1">
        <v>0</v>
      </c>
      <c r="AP1578" s="8">
        <f t="shared" si="96"/>
        <v>0</v>
      </c>
      <c r="AQ1578" s="9">
        <f t="shared" si="97"/>
        <v>0</v>
      </c>
      <c r="AR1578" s="3">
        <f t="shared" si="98"/>
        <v>0</v>
      </c>
      <c r="AS1578" s="10">
        <f t="shared" si="99"/>
        <v>0</v>
      </c>
    </row>
    <row r="1579" spans="1:45" x14ac:dyDescent="0.25">
      <c r="A1579">
        <v>1</v>
      </c>
      <c r="B1579" s="7">
        <v>43952</v>
      </c>
      <c r="C1579" s="7">
        <v>44348</v>
      </c>
      <c r="D1579">
        <v>200260</v>
      </c>
      <c r="E1579" s="7">
        <v>44348</v>
      </c>
      <c r="F1579" s="13">
        <v>0</v>
      </c>
      <c r="G1579" s="1">
        <v>0</v>
      </c>
      <c r="H1579">
        <v>5.8823529999999999E-2</v>
      </c>
      <c r="I1579" s="1">
        <v>0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1">
        <v>0</v>
      </c>
      <c r="Q1579" s="1">
        <v>0</v>
      </c>
      <c r="R1579" s="1">
        <v>0</v>
      </c>
      <c r="S1579" s="1">
        <v>0</v>
      </c>
      <c r="T1579" s="1">
        <v>0</v>
      </c>
      <c r="U1579" s="1">
        <v>0</v>
      </c>
      <c r="V1579" t="s">
        <v>405</v>
      </c>
      <c r="W1579" s="11" t="s">
        <v>162</v>
      </c>
      <c r="X1579">
        <v>16</v>
      </c>
      <c r="Y1579" t="s">
        <v>109</v>
      </c>
      <c r="Z1579" t="s">
        <v>160</v>
      </c>
      <c r="AA1579" s="1">
        <v>0</v>
      </c>
      <c r="AB1579" s="1">
        <v>0</v>
      </c>
      <c r="AC1579" t="s">
        <v>225</v>
      </c>
      <c r="AD1579" s="1">
        <v>0</v>
      </c>
      <c r="AE1579" s="1">
        <v>0</v>
      </c>
      <c r="AF1579" s="1">
        <v>0</v>
      </c>
      <c r="AG1579" s="1">
        <v>0</v>
      </c>
      <c r="AH1579">
        <v>0</v>
      </c>
      <c r="AI1579" s="1">
        <v>0</v>
      </c>
      <c r="AJ1579" s="1">
        <v>0</v>
      </c>
      <c r="AK1579" s="1">
        <v>0</v>
      </c>
      <c r="AL1579" s="1">
        <v>0</v>
      </c>
      <c r="AM1579" s="1">
        <v>0</v>
      </c>
      <c r="AN1579" s="1">
        <v>0</v>
      </c>
      <c r="AO1579" s="1">
        <v>0</v>
      </c>
      <c r="AP1579" s="8">
        <f t="shared" si="96"/>
        <v>0</v>
      </c>
      <c r="AQ1579" s="9">
        <f t="shared" si="97"/>
        <v>0</v>
      </c>
      <c r="AR1579" s="3">
        <f t="shared" si="98"/>
        <v>0</v>
      </c>
      <c r="AS1579" s="10">
        <f t="shared" si="99"/>
        <v>0</v>
      </c>
    </row>
    <row r="1580" spans="1:45" x14ac:dyDescent="0.25">
      <c r="A1580">
        <v>1</v>
      </c>
      <c r="B1580" s="7">
        <v>43952</v>
      </c>
      <c r="C1580" s="7">
        <v>44348</v>
      </c>
      <c r="D1580">
        <v>200306</v>
      </c>
      <c r="E1580" s="7">
        <v>44197</v>
      </c>
      <c r="F1580" s="13">
        <v>69025.45</v>
      </c>
      <c r="G1580" s="1">
        <v>69025.45</v>
      </c>
      <c r="H1580">
        <v>5.8823529999999999E-2</v>
      </c>
      <c r="I1580" s="1">
        <v>338.36</v>
      </c>
      <c r="J1580" s="1">
        <v>29491.279999999999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1">
        <v>0</v>
      </c>
      <c r="R1580" s="1">
        <v>0</v>
      </c>
      <c r="S1580" s="1">
        <v>0</v>
      </c>
      <c r="T1580" s="1">
        <v>0</v>
      </c>
      <c r="U1580" s="1">
        <v>0</v>
      </c>
      <c r="V1580" t="s">
        <v>406</v>
      </c>
      <c r="W1580" s="11" t="s">
        <v>162</v>
      </c>
      <c r="X1580">
        <v>16</v>
      </c>
      <c r="Y1580" t="s">
        <v>109</v>
      </c>
      <c r="Z1580" t="s">
        <v>160</v>
      </c>
      <c r="AA1580" s="1">
        <v>0</v>
      </c>
      <c r="AB1580" s="1">
        <v>0</v>
      </c>
      <c r="AC1580" t="s">
        <v>225</v>
      </c>
      <c r="AD1580" s="1">
        <v>0</v>
      </c>
      <c r="AE1580" s="1">
        <v>0</v>
      </c>
      <c r="AF1580" s="1">
        <v>0</v>
      </c>
      <c r="AG1580" s="1">
        <v>69025.45</v>
      </c>
      <c r="AH1580">
        <v>0</v>
      </c>
      <c r="AI1580" s="1">
        <v>0</v>
      </c>
      <c r="AJ1580" s="1">
        <v>0</v>
      </c>
      <c r="AK1580" s="1">
        <v>0</v>
      </c>
      <c r="AL1580" s="1">
        <v>0</v>
      </c>
      <c r="AM1580" s="1">
        <v>0</v>
      </c>
      <c r="AN1580" s="1">
        <v>0</v>
      </c>
      <c r="AO1580" s="1">
        <v>338.36</v>
      </c>
      <c r="AP1580" s="8">
        <f t="shared" si="96"/>
        <v>338.36</v>
      </c>
      <c r="AQ1580" s="9">
        <f t="shared" si="97"/>
        <v>0</v>
      </c>
      <c r="AR1580" s="3">
        <f t="shared" si="98"/>
        <v>29491.279999999999</v>
      </c>
      <c r="AS1580" s="10">
        <f t="shared" si="99"/>
        <v>338.36</v>
      </c>
    </row>
    <row r="1581" spans="1:45" x14ac:dyDescent="0.25">
      <c r="A1581">
        <v>1</v>
      </c>
      <c r="B1581" s="7">
        <v>43952</v>
      </c>
      <c r="C1581" s="7">
        <v>44348</v>
      </c>
      <c r="D1581">
        <v>200306</v>
      </c>
      <c r="E1581" s="7">
        <v>44228</v>
      </c>
      <c r="F1581" s="13">
        <v>69025.45</v>
      </c>
      <c r="G1581" s="1">
        <v>69025.45</v>
      </c>
      <c r="H1581">
        <v>5.8823529999999999E-2</v>
      </c>
      <c r="I1581" s="1">
        <v>338.36</v>
      </c>
      <c r="J1581" s="1">
        <v>29829.64</v>
      </c>
      <c r="K1581" s="1">
        <v>0</v>
      </c>
      <c r="L1581" s="1">
        <v>0</v>
      </c>
      <c r="M1581" s="1">
        <v>0</v>
      </c>
      <c r="N1581" s="1">
        <v>0</v>
      </c>
      <c r="O1581" s="1">
        <v>0</v>
      </c>
      <c r="P1581" s="1">
        <v>0</v>
      </c>
      <c r="Q1581" s="1">
        <v>0</v>
      </c>
      <c r="R1581" s="1">
        <v>0</v>
      </c>
      <c r="S1581" s="1">
        <v>0</v>
      </c>
      <c r="T1581" s="1">
        <v>0</v>
      </c>
      <c r="U1581" s="1">
        <v>0</v>
      </c>
      <c r="V1581" t="s">
        <v>406</v>
      </c>
      <c r="W1581" s="11" t="s">
        <v>162</v>
      </c>
      <c r="X1581">
        <v>16</v>
      </c>
      <c r="Y1581" t="s">
        <v>109</v>
      </c>
      <c r="Z1581" t="s">
        <v>160</v>
      </c>
      <c r="AA1581" s="1">
        <v>0</v>
      </c>
      <c r="AB1581" s="1">
        <v>0</v>
      </c>
      <c r="AC1581" t="s">
        <v>225</v>
      </c>
      <c r="AD1581" s="1">
        <v>0</v>
      </c>
      <c r="AE1581" s="1">
        <v>0</v>
      </c>
      <c r="AF1581" s="1">
        <v>0</v>
      </c>
      <c r="AG1581" s="1">
        <v>69025.45</v>
      </c>
      <c r="AH1581">
        <v>0</v>
      </c>
      <c r="AI1581" s="1">
        <v>0</v>
      </c>
      <c r="AJ1581" s="1">
        <v>0</v>
      </c>
      <c r="AK1581" s="1">
        <v>0</v>
      </c>
      <c r="AL1581" s="1">
        <v>0</v>
      </c>
      <c r="AM1581" s="1">
        <v>0</v>
      </c>
      <c r="AN1581" s="1">
        <v>0</v>
      </c>
      <c r="AO1581" s="1">
        <v>338.36</v>
      </c>
      <c r="AP1581" s="8">
        <f t="shared" si="96"/>
        <v>338.36</v>
      </c>
      <c r="AQ1581" s="9">
        <f t="shared" si="97"/>
        <v>0</v>
      </c>
      <c r="AR1581" s="3">
        <f t="shared" si="98"/>
        <v>29829.64</v>
      </c>
      <c r="AS1581" s="10">
        <f t="shared" si="99"/>
        <v>338.36</v>
      </c>
    </row>
    <row r="1582" spans="1:45" x14ac:dyDescent="0.25">
      <c r="A1582">
        <v>1</v>
      </c>
      <c r="B1582" s="7">
        <v>43952</v>
      </c>
      <c r="C1582" s="7">
        <v>44348</v>
      </c>
      <c r="D1582">
        <v>200306</v>
      </c>
      <c r="E1582" s="7">
        <v>44256</v>
      </c>
      <c r="F1582" s="13">
        <v>69025.45</v>
      </c>
      <c r="G1582" s="1">
        <v>69025.45</v>
      </c>
      <c r="H1582">
        <v>5.8823529999999999E-2</v>
      </c>
      <c r="I1582" s="1">
        <v>338.36</v>
      </c>
      <c r="J1582" s="1">
        <v>30168</v>
      </c>
      <c r="K1582" s="1">
        <v>0</v>
      </c>
      <c r="L1582" s="1">
        <v>0</v>
      </c>
      <c r="M1582" s="1">
        <v>0</v>
      </c>
      <c r="N1582" s="1">
        <v>0</v>
      </c>
      <c r="O1582" s="1">
        <v>0</v>
      </c>
      <c r="P1582" s="1">
        <v>0</v>
      </c>
      <c r="Q1582" s="1">
        <v>0</v>
      </c>
      <c r="R1582" s="1">
        <v>0</v>
      </c>
      <c r="S1582" s="1">
        <v>0</v>
      </c>
      <c r="T1582" s="1">
        <v>0</v>
      </c>
      <c r="U1582" s="1">
        <v>0</v>
      </c>
      <c r="V1582" t="s">
        <v>406</v>
      </c>
      <c r="W1582" s="11" t="s">
        <v>162</v>
      </c>
      <c r="X1582">
        <v>16</v>
      </c>
      <c r="Y1582" t="s">
        <v>109</v>
      </c>
      <c r="Z1582" t="s">
        <v>160</v>
      </c>
      <c r="AA1582" s="1">
        <v>0</v>
      </c>
      <c r="AB1582" s="1">
        <v>0</v>
      </c>
      <c r="AC1582" t="s">
        <v>225</v>
      </c>
      <c r="AD1582" s="1">
        <v>0</v>
      </c>
      <c r="AE1582" s="1">
        <v>0</v>
      </c>
      <c r="AF1582" s="1">
        <v>0</v>
      </c>
      <c r="AG1582" s="1">
        <v>69025.45</v>
      </c>
      <c r="AH1582">
        <v>0</v>
      </c>
      <c r="AI1582" s="1">
        <v>0</v>
      </c>
      <c r="AJ1582" s="1">
        <v>0</v>
      </c>
      <c r="AK1582" s="1">
        <v>0</v>
      </c>
      <c r="AL1582" s="1">
        <v>0</v>
      </c>
      <c r="AM1582" s="1">
        <v>0</v>
      </c>
      <c r="AN1582" s="1">
        <v>0</v>
      </c>
      <c r="AO1582" s="1">
        <v>338.36</v>
      </c>
      <c r="AP1582" s="8">
        <f t="shared" si="96"/>
        <v>338.36</v>
      </c>
      <c r="AQ1582" s="9">
        <f t="shared" si="97"/>
        <v>0</v>
      </c>
      <c r="AR1582" s="3">
        <f t="shared" si="98"/>
        <v>30168</v>
      </c>
      <c r="AS1582" s="10">
        <f t="shared" si="99"/>
        <v>338.36</v>
      </c>
    </row>
    <row r="1583" spans="1:45" x14ac:dyDescent="0.25">
      <c r="A1583">
        <v>1</v>
      </c>
      <c r="B1583" s="7">
        <v>43952</v>
      </c>
      <c r="C1583" s="7">
        <v>44348</v>
      </c>
      <c r="D1583">
        <v>200306</v>
      </c>
      <c r="E1583" s="7">
        <v>44287</v>
      </c>
      <c r="F1583" s="13">
        <v>69025.45</v>
      </c>
      <c r="G1583" s="1">
        <v>69025.45</v>
      </c>
      <c r="H1583">
        <v>5.8823529999999999E-2</v>
      </c>
      <c r="I1583" s="1">
        <v>338.36</v>
      </c>
      <c r="J1583" s="1">
        <v>30506.36</v>
      </c>
      <c r="K1583" s="1">
        <v>0</v>
      </c>
      <c r="L1583" s="1">
        <v>0</v>
      </c>
      <c r="M1583" s="1">
        <v>0</v>
      </c>
      <c r="N1583" s="1">
        <v>0</v>
      </c>
      <c r="O1583" s="1">
        <v>0</v>
      </c>
      <c r="P1583" s="1">
        <v>0</v>
      </c>
      <c r="Q1583" s="1">
        <v>0</v>
      </c>
      <c r="R1583" s="1">
        <v>0</v>
      </c>
      <c r="S1583" s="1">
        <v>0</v>
      </c>
      <c r="T1583" s="1">
        <v>0</v>
      </c>
      <c r="U1583" s="1">
        <v>0</v>
      </c>
      <c r="V1583" t="s">
        <v>406</v>
      </c>
      <c r="W1583" s="11" t="s">
        <v>162</v>
      </c>
      <c r="X1583">
        <v>16</v>
      </c>
      <c r="Y1583" t="s">
        <v>109</v>
      </c>
      <c r="Z1583" t="s">
        <v>160</v>
      </c>
      <c r="AA1583" s="1">
        <v>0</v>
      </c>
      <c r="AB1583" s="1">
        <v>0</v>
      </c>
      <c r="AC1583" t="s">
        <v>225</v>
      </c>
      <c r="AD1583" s="1">
        <v>0</v>
      </c>
      <c r="AE1583" s="1">
        <v>0</v>
      </c>
      <c r="AF1583" s="1">
        <v>0</v>
      </c>
      <c r="AG1583" s="1">
        <v>69025.45</v>
      </c>
      <c r="AH1583">
        <v>0</v>
      </c>
      <c r="AI1583" s="1">
        <v>0</v>
      </c>
      <c r="AJ1583" s="1">
        <v>0</v>
      </c>
      <c r="AK1583" s="1">
        <v>0</v>
      </c>
      <c r="AL1583" s="1">
        <v>0</v>
      </c>
      <c r="AM1583" s="1">
        <v>0</v>
      </c>
      <c r="AN1583" s="1">
        <v>0</v>
      </c>
      <c r="AO1583" s="1">
        <v>338.36</v>
      </c>
      <c r="AP1583" s="8">
        <f t="shared" si="96"/>
        <v>338.36</v>
      </c>
      <c r="AQ1583" s="9">
        <f t="shared" si="97"/>
        <v>0</v>
      </c>
      <c r="AR1583" s="3">
        <f t="shared" si="98"/>
        <v>30506.36</v>
      </c>
      <c r="AS1583" s="10">
        <f t="shared" si="99"/>
        <v>338.36</v>
      </c>
    </row>
    <row r="1584" spans="1:45" x14ac:dyDescent="0.25">
      <c r="A1584">
        <v>1</v>
      </c>
      <c r="B1584" s="7">
        <v>43952</v>
      </c>
      <c r="C1584" s="7">
        <v>44348</v>
      </c>
      <c r="D1584">
        <v>200306</v>
      </c>
      <c r="E1584" s="7">
        <v>44317</v>
      </c>
      <c r="F1584" s="13">
        <v>69025.45</v>
      </c>
      <c r="G1584" s="1">
        <v>69025.45</v>
      </c>
      <c r="H1584">
        <v>5.8823529999999999E-2</v>
      </c>
      <c r="I1584" s="1">
        <v>338.36</v>
      </c>
      <c r="J1584" s="1">
        <v>30844.720000000001</v>
      </c>
      <c r="K1584" s="1">
        <v>0</v>
      </c>
      <c r="L1584" s="1">
        <v>0</v>
      </c>
      <c r="M1584" s="1">
        <v>0</v>
      </c>
      <c r="N1584" s="1">
        <v>0</v>
      </c>
      <c r="O1584" s="1">
        <v>0</v>
      </c>
      <c r="P1584" s="1">
        <v>0</v>
      </c>
      <c r="Q1584" s="1">
        <v>0</v>
      </c>
      <c r="R1584" s="1">
        <v>0</v>
      </c>
      <c r="S1584" s="1">
        <v>0</v>
      </c>
      <c r="T1584" s="1">
        <v>0</v>
      </c>
      <c r="U1584" s="1">
        <v>0</v>
      </c>
      <c r="V1584" t="s">
        <v>406</v>
      </c>
      <c r="W1584" s="11" t="s">
        <v>162</v>
      </c>
      <c r="X1584">
        <v>16</v>
      </c>
      <c r="Y1584" t="s">
        <v>109</v>
      </c>
      <c r="Z1584" t="s">
        <v>160</v>
      </c>
      <c r="AA1584" s="1">
        <v>0</v>
      </c>
      <c r="AB1584" s="1">
        <v>0</v>
      </c>
      <c r="AC1584" t="s">
        <v>225</v>
      </c>
      <c r="AD1584" s="1">
        <v>0</v>
      </c>
      <c r="AE1584" s="1">
        <v>0</v>
      </c>
      <c r="AF1584" s="1">
        <v>0</v>
      </c>
      <c r="AG1584" s="1">
        <v>69025.45</v>
      </c>
      <c r="AH1584">
        <v>0</v>
      </c>
      <c r="AI1584" s="1">
        <v>0</v>
      </c>
      <c r="AJ1584" s="1">
        <v>0</v>
      </c>
      <c r="AK1584" s="1">
        <v>0</v>
      </c>
      <c r="AL1584" s="1">
        <v>0</v>
      </c>
      <c r="AM1584" s="1">
        <v>0</v>
      </c>
      <c r="AN1584" s="1">
        <v>0</v>
      </c>
      <c r="AO1584" s="1">
        <v>338.36</v>
      </c>
      <c r="AP1584" s="8">
        <f t="shared" si="96"/>
        <v>338.36</v>
      </c>
      <c r="AQ1584" s="9">
        <f t="shared" si="97"/>
        <v>0</v>
      </c>
      <c r="AR1584" s="3">
        <f t="shared" si="98"/>
        <v>30844.720000000001</v>
      </c>
      <c r="AS1584" s="10">
        <f t="shared" si="99"/>
        <v>338.36</v>
      </c>
    </row>
    <row r="1585" spans="1:45" x14ac:dyDescent="0.25">
      <c r="A1585">
        <v>1</v>
      </c>
      <c r="B1585" s="7">
        <v>43952</v>
      </c>
      <c r="C1585" s="7">
        <v>44348</v>
      </c>
      <c r="D1585">
        <v>200306</v>
      </c>
      <c r="E1585" s="7">
        <v>44348</v>
      </c>
      <c r="F1585" s="13">
        <v>69025.45</v>
      </c>
      <c r="G1585" s="1">
        <v>69025.45</v>
      </c>
      <c r="H1585">
        <v>5.8823529999999999E-2</v>
      </c>
      <c r="I1585" s="1">
        <v>338.36</v>
      </c>
      <c r="J1585" s="1">
        <v>31183.08</v>
      </c>
      <c r="K1585" s="1">
        <v>0</v>
      </c>
      <c r="L1585" s="1">
        <v>0</v>
      </c>
      <c r="M1585" s="1">
        <v>0</v>
      </c>
      <c r="N1585" s="1">
        <v>0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  <c r="T1585" s="1">
        <v>0</v>
      </c>
      <c r="U1585" s="1">
        <v>0</v>
      </c>
      <c r="V1585" t="s">
        <v>406</v>
      </c>
      <c r="W1585" s="11" t="s">
        <v>162</v>
      </c>
      <c r="X1585">
        <v>16</v>
      </c>
      <c r="Y1585" t="s">
        <v>109</v>
      </c>
      <c r="Z1585" t="s">
        <v>160</v>
      </c>
      <c r="AA1585" s="1">
        <v>0</v>
      </c>
      <c r="AB1585" s="1">
        <v>0</v>
      </c>
      <c r="AC1585" t="s">
        <v>225</v>
      </c>
      <c r="AD1585" s="1">
        <v>0</v>
      </c>
      <c r="AE1585" s="1">
        <v>0</v>
      </c>
      <c r="AF1585" s="1">
        <v>0</v>
      </c>
      <c r="AG1585" s="1">
        <v>69025.45</v>
      </c>
      <c r="AH1585">
        <v>0</v>
      </c>
      <c r="AI1585" s="1">
        <v>0</v>
      </c>
      <c r="AJ1585" s="1">
        <v>0</v>
      </c>
      <c r="AK1585" s="1">
        <v>0</v>
      </c>
      <c r="AL1585" s="1">
        <v>0</v>
      </c>
      <c r="AM1585" s="1">
        <v>0</v>
      </c>
      <c r="AN1585" s="1">
        <v>0</v>
      </c>
      <c r="AO1585" s="1">
        <v>338.36</v>
      </c>
      <c r="AP1585" s="8">
        <f t="shared" si="96"/>
        <v>338.36</v>
      </c>
      <c r="AQ1585" s="9">
        <f t="shared" si="97"/>
        <v>0</v>
      </c>
      <c r="AR1585" s="3">
        <f t="shared" si="98"/>
        <v>31183.08</v>
      </c>
      <c r="AS1585" s="10">
        <f t="shared" si="99"/>
        <v>338.36</v>
      </c>
    </row>
    <row r="1586" spans="1:45" x14ac:dyDescent="0.25">
      <c r="A1586">
        <v>1</v>
      </c>
      <c r="B1586" s="7">
        <v>43952</v>
      </c>
      <c r="C1586" s="7">
        <v>44348</v>
      </c>
      <c r="D1586">
        <v>200352</v>
      </c>
      <c r="E1586" s="7">
        <v>44197</v>
      </c>
      <c r="F1586" s="13">
        <v>0</v>
      </c>
      <c r="G1586" s="1">
        <v>0</v>
      </c>
      <c r="H1586">
        <v>5.8823529999999999E-2</v>
      </c>
      <c r="I1586" s="1">
        <v>0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1">
        <v>0</v>
      </c>
      <c r="R1586" s="1">
        <v>0</v>
      </c>
      <c r="S1586" s="1">
        <v>0</v>
      </c>
      <c r="T1586" s="1">
        <v>0</v>
      </c>
      <c r="U1586" s="1">
        <v>0</v>
      </c>
      <c r="V1586" t="s">
        <v>407</v>
      </c>
      <c r="W1586" s="11" t="s">
        <v>162</v>
      </c>
      <c r="X1586">
        <v>16</v>
      </c>
      <c r="Y1586" t="s">
        <v>109</v>
      </c>
      <c r="Z1586" t="s">
        <v>160</v>
      </c>
      <c r="AA1586" s="1">
        <v>0</v>
      </c>
      <c r="AB1586" s="1">
        <v>0</v>
      </c>
      <c r="AC1586" t="s">
        <v>225</v>
      </c>
      <c r="AD1586" s="1">
        <v>0</v>
      </c>
      <c r="AE1586" s="1">
        <v>0</v>
      </c>
      <c r="AF1586" s="1">
        <v>0</v>
      </c>
      <c r="AG1586" s="1">
        <v>0</v>
      </c>
      <c r="AH1586">
        <v>0</v>
      </c>
      <c r="AI1586" s="1">
        <v>0</v>
      </c>
      <c r="AJ1586" s="1">
        <v>0</v>
      </c>
      <c r="AK1586" s="1">
        <v>0</v>
      </c>
      <c r="AL1586" s="1">
        <v>0</v>
      </c>
      <c r="AM1586" s="1">
        <v>0</v>
      </c>
      <c r="AN1586" s="1">
        <v>0</v>
      </c>
      <c r="AO1586" s="1">
        <v>0</v>
      </c>
      <c r="AP1586" s="8">
        <f t="shared" si="96"/>
        <v>0</v>
      </c>
      <c r="AQ1586" s="9">
        <f t="shared" si="97"/>
        <v>0</v>
      </c>
      <c r="AR1586" s="3">
        <f t="shared" si="98"/>
        <v>0</v>
      </c>
      <c r="AS1586" s="10">
        <f t="shared" si="99"/>
        <v>0</v>
      </c>
    </row>
    <row r="1587" spans="1:45" x14ac:dyDescent="0.25">
      <c r="A1587">
        <v>1</v>
      </c>
      <c r="B1587" s="7">
        <v>43952</v>
      </c>
      <c r="C1587" s="7">
        <v>44348</v>
      </c>
      <c r="D1587">
        <v>200352</v>
      </c>
      <c r="E1587" s="7">
        <v>44228</v>
      </c>
      <c r="F1587" s="13">
        <v>0</v>
      </c>
      <c r="G1587" s="1">
        <v>0</v>
      </c>
      <c r="H1587">
        <v>5.8823529999999999E-2</v>
      </c>
      <c r="I1587" s="1">
        <v>0</v>
      </c>
      <c r="J1587" s="1">
        <v>0</v>
      </c>
      <c r="K1587" s="1">
        <v>0</v>
      </c>
      <c r="L1587" s="1">
        <v>0</v>
      </c>
      <c r="M1587" s="1">
        <v>0</v>
      </c>
      <c r="N1587" s="1">
        <v>0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  <c r="T1587" s="1">
        <v>0</v>
      </c>
      <c r="U1587" s="1">
        <v>0</v>
      </c>
      <c r="V1587" t="s">
        <v>407</v>
      </c>
      <c r="W1587" s="11" t="s">
        <v>162</v>
      </c>
      <c r="X1587">
        <v>16</v>
      </c>
      <c r="Y1587" t="s">
        <v>109</v>
      </c>
      <c r="Z1587" t="s">
        <v>160</v>
      </c>
      <c r="AA1587" s="1">
        <v>0</v>
      </c>
      <c r="AB1587" s="1">
        <v>0</v>
      </c>
      <c r="AC1587" t="s">
        <v>225</v>
      </c>
      <c r="AD1587" s="1">
        <v>0</v>
      </c>
      <c r="AE1587" s="1">
        <v>0</v>
      </c>
      <c r="AF1587" s="1">
        <v>0</v>
      </c>
      <c r="AG1587" s="1">
        <v>0</v>
      </c>
      <c r="AH1587">
        <v>0</v>
      </c>
      <c r="AI1587" s="1">
        <v>0</v>
      </c>
      <c r="AJ1587" s="1">
        <v>0</v>
      </c>
      <c r="AK1587" s="1">
        <v>0</v>
      </c>
      <c r="AL1587" s="1">
        <v>0</v>
      </c>
      <c r="AM1587" s="1">
        <v>0</v>
      </c>
      <c r="AN1587" s="1">
        <v>0</v>
      </c>
      <c r="AO1587" s="1">
        <v>0</v>
      </c>
      <c r="AP1587" s="8">
        <f t="shared" si="96"/>
        <v>0</v>
      </c>
      <c r="AQ1587" s="9">
        <f t="shared" si="97"/>
        <v>0</v>
      </c>
      <c r="AR1587" s="3">
        <f t="shared" si="98"/>
        <v>0</v>
      </c>
      <c r="AS1587" s="10">
        <f t="shared" si="99"/>
        <v>0</v>
      </c>
    </row>
    <row r="1588" spans="1:45" x14ac:dyDescent="0.25">
      <c r="A1588">
        <v>1</v>
      </c>
      <c r="B1588" s="7">
        <v>43952</v>
      </c>
      <c r="C1588" s="7">
        <v>44348</v>
      </c>
      <c r="D1588">
        <v>200352</v>
      </c>
      <c r="E1588" s="7">
        <v>44256</v>
      </c>
      <c r="F1588" s="13">
        <v>0</v>
      </c>
      <c r="G1588" s="1">
        <v>0</v>
      </c>
      <c r="H1588">
        <v>5.8823529999999999E-2</v>
      </c>
      <c r="I1588" s="1">
        <v>0</v>
      </c>
      <c r="J1588" s="1">
        <v>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  <c r="T1588" s="1">
        <v>0</v>
      </c>
      <c r="U1588" s="1">
        <v>0</v>
      </c>
      <c r="V1588" t="s">
        <v>407</v>
      </c>
      <c r="W1588" s="11" t="s">
        <v>162</v>
      </c>
      <c r="X1588">
        <v>16</v>
      </c>
      <c r="Y1588" t="s">
        <v>109</v>
      </c>
      <c r="Z1588" t="s">
        <v>160</v>
      </c>
      <c r="AA1588" s="1">
        <v>0</v>
      </c>
      <c r="AB1588" s="1">
        <v>0</v>
      </c>
      <c r="AC1588" t="s">
        <v>225</v>
      </c>
      <c r="AD1588" s="1">
        <v>0</v>
      </c>
      <c r="AE1588" s="1">
        <v>0</v>
      </c>
      <c r="AF1588" s="1">
        <v>0</v>
      </c>
      <c r="AG1588" s="1">
        <v>0</v>
      </c>
      <c r="AH1588">
        <v>0</v>
      </c>
      <c r="AI1588" s="1">
        <v>0</v>
      </c>
      <c r="AJ1588" s="1">
        <v>0</v>
      </c>
      <c r="AK1588" s="1">
        <v>0</v>
      </c>
      <c r="AL1588" s="1">
        <v>0</v>
      </c>
      <c r="AM1588" s="1">
        <v>0</v>
      </c>
      <c r="AN1588" s="1">
        <v>0</v>
      </c>
      <c r="AO1588" s="1">
        <v>0</v>
      </c>
      <c r="AP1588" s="8">
        <f t="shared" si="96"/>
        <v>0</v>
      </c>
      <c r="AQ1588" s="9">
        <f t="shared" si="97"/>
        <v>0</v>
      </c>
      <c r="AR1588" s="3">
        <f t="shared" si="98"/>
        <v>0</v>
      </c>
      <c r="AS1588" s="10">
        <f t="shared" si="99"/>
        <v>0</v>
      </c>
    </row>
    <row r="1589" spans="1:45" x14ac:dyDescent="0.25">
      <c r="A1589">
        <v>1</v>
      </c>
      <c r="B1589" s="7">
        <v>43952</v>
      </c>
      <c r="C1589" s="7">
        <v>44348</v>
      </c>
      <c r="D1589">
        <v>200352</v>
      </c>
      <c r="E1589" s="7">
        <v>44287</v>
      </c>
      <c r="F1589" s="13">
        <v>0</v>
      </c>
      <c r="G1589" s="1">
        <v>0</v>
      </c>
      <c r="H1589">
        <v>5.8823529999999999E-2</v>
      </c>
      <c r="I1589" s="1">
        <v>0</v>
      </c>
      <c r="J1589" s="1">
        <v>0</v>
      </c>
      <c r="K1589" s="1">
        <v>0</v>
      </c>
      <c r="L1589" s="1">
        <v>0</v>
      </c>
      <c r="M1589" s="1">
        <v>0</v>
      </c>
      <c r="N1589" s="1">
        <v>0</v>
      </c>
      <c r="O1589" s="1">
        <v>0</v>
      </c>
      <c r="P1589" s="1">
        <v>0</v>
      </c>
      <c r="Q1589" s="1">
        <v>0</v>
      </c>
      <c r="R1589" s="1">
        <v>0</v>
      </c>
      <c r="S1589" s="1">
        <v>0</v>
      </c>
      <c r="T1589" s="1">
        <v>0</v>
      </c>
      <c r="U1589" s="1">
        <v>0</v>
      </c>
      <c r="V1589" t="s">
        <v>407</v>
      </c>
      <c r="W1589" s="11" t="s">
        <v>162</v>
      </c>
      <c r="X1589">
        <v>16</v>
      </c>
      <c r="Y1589" t="s">
        <v>109</v>
      </c>
      <c r="Z1589" t="s">
        <v>160</v>
      </c>
      <c r="AA1589" s="1">
        <v>0</v>
      </c>
      <c r="AB1589" s="1">
        <v>0</v>
      </c>
      <c r="AC1589" t="s">
        <v>225</v>
      </c>
      <c r="AD1589" s="1">
        <v>0</v>
      </c>
      <c r="AE1589" s="1">
        <v>0</v>
      </c>
      <c r="AF1589" s="1">
        <v>0</v>
      </c>
      <c r="AG1589" s="1">
        <v>0</v>
      </c>
      <c r="AH1589">
        <v>0</v>
      </c>
      <c r="AI1589" s="1">
        <v>0</v>
      </c>
      <c r="AJ1589" s="1">
        <v>0</v>
      </c>
      <c r="AK1589" s="1">
        <v>0</v>
      </c>
      <c r="AL1589" s="1">
        <v>0</v>
      </c>
      <c r="AM1589" s="1">
        <v>0</v>
      </c>
      <c r="AN1589" s="1">
        <v>0</v>
      </c>
      <c r="AO1589" s="1">
        <v>0</v>
      </c>
      <c r="AP1589" s="8">
        <f t="shared" si="96"/>
        <v>0</v>
      </c>
      <c r="AQ1589" s="9">
        <f t="shared" si="97"/>
        <v>0</v>
      </c>
      <c r="AR1589" s="3">
        <f t="shared" si="98"/>
        <v>0</v>
      </c>
      <c r="AS1589" s="10">
        <f t="shared" si="99"/>
        <v>0</v>
      </c>
    </row>
    <row r="1590" spans="1:45" x14ac:dyDescent="0.25">
      <c r="A1590">
        <v>1</v>
      </c>
      <c r="B1590" s="7">
        <v>43952</v>
      </c>
      <c r="C1590" s="7">
        <v>44348</v>
      </c>
      <c r="D1590">
        <v>200352</v>
      </c>
      <c r="E1590" s="7">
        <v>44317</v>
      </c>
      <c r="F1590" s="13">
        <v>0</v>
      </c>
      <c r="G1590" s="1">
        <v>0</v>
      </c>
      <c r="H1590">
        <v>5.8823529999999999E-2</v>
      </c>
      <c r="I1590" s="1">
        <v>0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1">
        <v>0</v>
      </c>
      <c r="S1590" s="1">
        <v>0</v>
      </c>
      <c r="T1590" s="1">
        <v>0</v>
      </c>
      <c r="U1590" s="1">
        <v>0</v>
      </c>
      <c r="V1590" t="s">
        <v>407</v>
      </c>
      <c r="W1590" s="11" t="s">
        <v>162</v>
      </c>
      <c r="X1590">
        <v>16</v>
      </c>
      <c r="Y1590" t="s">
        <v>109</v>
      </c>
      <c r="Z1590" t="s">
        <v>160</v>
      </c>
      <c r="AA1590" s="1">
        <v>0</v>
      </c>
      <c r="AB1590" s="1">
        <v>0</v>
      </c>
      <c r="AC1590" t="s">
        <v>225</v>
      </c>
      <c r="AD1590" s="1">
        <v>0</v>
      </c>
      <c r="AE1590" s="1">
        <v>0</v>
      </c>
      <c r="AF1590" s="1">
        <v>0</v>
      </c>
      <c r="AG1590" s="1">
        <v>0</v>
      </c>
      <c r="AH1590">
        <v>0</v>
      </c>
      <c r="AI1590" s="1">
        <v>0</v>
      </c>
      <c r="AJ1590" s="1">
        <v>0</v>
      </c>
      <c r="AK1590" s="1">
        <v>0</v>
      </c>
      <c r="AL1590" s="1">
        <v>0</v>
      </c>
      <c r="AM1590" s="1">
        <v>0</v>
      </c>
      <c r="AN1590" s="1">
        <v>0</v>
      </c>
      <c r="AO1590" s="1">
        <v>0</v>
      </c>
      <c r="AP1590" s="8">
        <f t="shared" si="96"/>
        <v>0</v>
      </c>
      <c r="AQ1590" s="9">
        <f t="shared" si="97"/>
        <v>0</v>
      </c>
      <c r="AR1590" s="3">
        <f t="shared" si="98"/>
        <v>0</v>
      </c>
      <c r="AS1590" s="10">
        <f t="shared" si="99"/>
        <v>0</v>
      </c>
    </row>
    <row r="1591" spans="1:45" x14ac:dyDescent="0.25">
      <c r="A1591">
        <v>1</v>
      </c>
      <c r="B1591" s="7">
        <v>43952</v>
      </c>
      <c r="C1591" s="7">
        <v>44348</v>
      </c>
      <c r="D1591">
        <v>200352</v>
      </c>
      <c r="E1591" s="7">
        <v>44348</v>
      </c>
      <c r="F1591" s="13">
        <v>0</v>
      </c>
      <c r="G1591" s="1">
        <v>0</v>
      </c>
      <c r="H1591">
        <v>5.8823529999999999E-2</v>
      </c>
      <c r="I1591" s="1">
        <v>0</v>
      </c>
      <c r="J1591" s="1">
        <v>0</v>
      </c>
      <c r="K1591" s="1">
        <v>0</v>
      </c>
      <c r="L1591" s="1">
        <v>0</v>
      </c>
      <c r="M1591" s="1">
        <v>0</v>
      </c>
      <c r="N1591" s="1">
        <v>0</v>
      </c>
      <c r="O1591" s="1">
        <v>0</v>
      </c>
      <c r="P1591" s="1">
        <v>0</v>
      </c>
      <c r="Q1591" s="1">
        <v>0</v>
      </c>
      <c r="R1591" s="1">
        <v>0</v>
      </c>
      <c r="S1591" s="1">
        <v>0</v>
      </c>
      <c r="T1591" s="1">
        <v>0</v>
      </c>
      <c r="U1591" s="1">
        <v>0</v>
      </c>
      <c r="V1591" t="s">
        <v>407</v>
      </c>
      <c r="W1591" s="11" t="s">
        <v>162</v>
      </c>
      <c r="X1591">
        <v>16</v>
      </c>
      <c r="Y1591" t="s">
        <v>109</v>
      </c>
      <c r="Z1591" t="s">
        <v>160</v>
      </c>
      <c r="AA1591" s="1">
        <v>0</v>
      </c>
      <c r="AB1591" s="1">
        <v>0</v>
      </c>
      <c r="AC1591" t="s">
        <v>225</v>
      </c>
      <c r="AD1591" s="1">
        <v>0</v>
      </c>
      <c r="AE1591" s="1">
        <v>0</v>
      </c>
      <c r="AF1591" s="1">
        <v>0</v>
      </c>
      <c r="AG1591" s="1">
        <v>0</v>
      </c>
      <c r="AH1591">
        <v>0</v>
      </c>
      <c r="AI1591" s="1">
        <v>0</v>
      </c>
      <c r="AJ1591" s="1">
        <v>0</v>
      </c>
      <c r="AK1591" s="1">
        <v>0</v>
      </c>
      <c r="AL1591" s="1">
        <v>0</v>
      </c>
      <c r="AM1591" s="1">
        <v>0</v>
      </c>
      <c r="AN1591" s="1">
        <v>0</v>
      </c>
      <c r="AO1591" s="1">
        <v>0</v>
      </c>
      <c r="AP1591" s="8">
        <f t="shared" si="96"/>
        <v>0</v>
      </c>
      <c r="AQ1591" s="9">
        <f t="shared" si="97"/>
        <v>0</v>
      </c>
      <c r="AR1591" s="3">
        <f t="shared" si="98"/>
        <v>0</v>
      </c>
      <c r="AS1591" s="10">
        <f t="shared" si="99"/>
        <v>0</v>
      </c>
    </row>
    <row r="1592" spans="1:45" x14ac:dyDescent="0.25">
      <c r="A1592">
        <v>1</v>
      </c>
      <c r="B1592" s="7">
        <v>43952</v>
      </c>
      <c r="C1592" s="7">
        <v>44348</v>
      </c>
      <c r="D1592">
        <v>143</v>
      </c>
      <c r="E1592" s="7">
        <v>44197</v>
      </c>
      <c r="F1592" s="13">
        <v>0</v>
      </c>
      <c r="G1592" s="1">
        <v>0</v>
      </c>
      <c r="H1592">
        <v>0</v>
      </c>
      <c r="I1592" s="1">
        <v>0</v>
      </c>
      <c r="J1592" s="1">
        <v>0</v>
      </c>
      <c r="K1592" s="1">
        <v>0</v>
      </c>
      <c r="L1592" s="1">
        <v>0</v>
      </c>
      <c r="M1592" s="1">
        <v>0</v>
      </c>
      <c r="N1592" s="1">
        <v>0</v>
      </c>
      <c r="O1592" s="1">
        <v>0</v>
      </c>
      <c r="P1592" s="1">
        <v>0</v>
      </c>
      <c r="Q1592" s="1">
        <v>0</v>
      </c>
      <c r="R1592" s="1">
        <v>0</v>
      </c>
      <c r="S1592" s="1">
        <v>0</v>
      </c>
      <c r="T1592" s="1">
        <v>0</v>
      </c>
      <c r="U1592" s="1">
        <v>0</v>
      </c>
      <c r="V1592" t="s">
        <v>408</v>
      </c>
      <c r="W1592" s="11" t="s">
        <v>188</v>
      </c>
      <c r="X1592">
        <v>18</v>
      </c>
      <c r="Y1592" t="s">
        <v>165</v>
      </c>
      <c r="Z1592" t="s">
        <v>189</v>
      </c>
      <c r="AA1592" s="1">
        <v>0</v>
      </c>
      <c r="AB1592" s="1">
        <v>0</v>
      </c>
      <c r="AC1592" t="s">
        <v>225</v>
      </c>
      <c r="AD1592" s="1">
        <v>0</v>
      </c>
      <c r="AE1592" s="1">
        <v>0</v>
      </c>
      <c r="AF1592" s="1">
        <v>0</v>
      </c>
      <c r="AG1592" s="1">
        <v>0</v>
      </c>
      <c r="AH1592">
        <v>0</v>
      </c>
      <c r="AI1592" s="1">
        <v>0</v>
      </c>
      <c r="AJ1592" s="1">
        <v>0</v>
      </c>
      <c r="AK1592" s="1">
        <v>0</v>
      </c>
      <c r="AL1592" s="1">
        <v>0</v>
      </c>
      <c r="AM1592" s="1">
        <v>0</v>
      </c>
      <c r="AN1592" s="1">
        <v>0</v>
      </c>
      <c r="AO1592" s="1">
        <v>0</v>
      </c>
      <c r="AP1592" s="8">
        <f t="shared" si="96"/>
        <v>0</v>
      </c>
      <c r="AQ1592" s="9">
        <f t="shared" si="97"/>
        <v>0</v>
      </c>
      <c r="AR1592" s="3">
        <f t="shared" si="98"/>
        <v>0</v>
      </c>
      <c r="AS1592" s="10">
        <f t="shared" si="99"/>
        <v>0</v>
      </c>
    </row>
    <row r="1593" spans="1:45" x14ac:dyDescent="0.25">
      <c r="A1593">
        <v>1</v>
      </c>
      <c r="B1593" s="7">
        <v>43952</v>
      </c>
      <c r="C1593" s="7">
        <v>44348</v>
      </c>
      <c r="D1593">
        <v>143</v>
      </c>
      <c r="E1593" s="7">
        <v>44228</v>
      </c>
      <c r="F1593" s="13">
        <v>0</v>
      </c>
      <c r="G1593" s="1">
        <v>0</v>
      </c>
      <c r="H1593">
        <v>0</v>
      </c>
      <c r="I1593" s="1">
        <v>0</v>
      </c>
      <c r="J1593" s="1">
        <v>0</v>
      </c>
      <c r="K1593" s="1">
        <v>0</v>
      </c>
      <c r="L1593" s="1">
        <v>0</v>
      </c>
      <c r="M1593" s="1">
        <v>0</v>
      </c>
      <c r="N1593" s="1">
        <v>0</v>
      </c>
      <c r="O1593" s="1">
        <v>0</v>
      </c>
      <c r="P1593" s="1">
        <v>0</v>
      </c>
      <c r="Q1593" s="1">
        <v>0</v>
      </c>
      <c r="R1593" s="1">
        <v>0</v>
      </c>
      <c r="S1593" s="1">
        <v>0</v>
      </c>
      <c r="T1593" s="1">
        <v>0</v>
      </c>
      <c r="U1593" s="1">
        <v>0</v>
      </c>
      <c r="V1593" t="s">
        <v>408</v>
      </c>
      <c r="W1593" s="11" t="s">
        <v>188</v>
      </c>
      <c r="X1593">
        <v>18</v>
      </c>
      <c r="Y1593" t="s">
        <v>165</v>
      </c>
      <c r="Z1593" t="s">
        <v>189</v>
      </c>
      <c r="AA1593" s="1">
        <v>0</v>
      </c>
      <c r="AB1593" s="1">
        <v>0</v>
      </c>
      <c r="AC1593" t="s">
        <v>225</v>
      </c>
      <c r="AD1593" s="1">
        <v>0</v>
      </c>
      <c r="AE1593" s="1">
        <v>0</v>
      </c>
      <c r="AF1593" s="1">
        <v>0</v>
      </c>
      <c r="AG1593" s="1">
        <v>0</v>
      </c>
      <c r="AH1593">
        <v>0</v>
      </c>
      <c r="AI1593" s="1">
        <v>0</v>
      </c>
      <c r="AJ1593" s="1">
        <v>0</v>
      </c>
      <c r="AK1593" s="1">
        <v>0</v>
      </c>
      <c r="AL1593" s="1">
        <v>0</v>
      </c>
      <c r="AM1593" s="1">
        <v>0</v>
      </c>
      <c r="AN1593" s="1">
        <v>0</v>
      </c>
      <c r="AO1593" s="1">
        <v>0</v>
      </c>
      <c r="AP1593" s="8">
        <f t="shared" si="96"/>
        <v>0</v>
      </c>
      <c r="AQ1593" s="9">
        <f t="shared" si="97"/>
        <v>0</v>
      </c>
      <c r="AR1593" s="3">
        <f t="shared" si="98"/>
        <v>0</v>
      </c>
      <c r="AS1593" s="10">
        <f t="shared" si="99"/>
        <v>0</v>
      </c>
    </row>
    <row r="1594" spans="1:45" x14ac:dyDescent="0.25">
      <c r="A1594">
        <v>1</v>
      </c>
      <c r="B1594" s="7">
        <v>43952</v>
      </c>
      <c r="C1594" s="7">
        <v>44348</v>
      </c>
      <c r="D1594">
        <v>143</v>
      </c>
      <c r="E1594" s="7">
        <v>44256</v>
      </c>
      <c r="F1594" s="13">
        <v>0</v>
      </c>
      <c r="G1594" s="1">
        <v>0</v>
      </c>
      <c r="H1594">
        <v>0</v>
      </c>
      <c r="I1594" s="1">
        <v>0</v>
      </c>
      <c r="J1594" s="1">
        <v>0</v>
      </c>
      <c r="K1594" s="1">
        <v>0</v>
      </c>
      <c r="L1594" s="1">
        <v>0</v>
      </c>
      <c r="M1594" s="1">
        <v>0</v>
      </c>
      <c r="N1594" s="1">
        <v>0</v>
      </c>
      <c r="O1594" s="1">
        <v>0</v>
      </c>
      <c r="P1594" s="1">
        <v>0</v>
      </c>
      <c r="Q1594" s="1">
        <v>0</v>
      </c>
      <c r="R1594" s="1">
        <v>0</v>
      </c>
      <c r="S1594" s="1">
        <v>0</v>
      </c>
      <c r="T1594" s="1">
        <v>0</v>
      </c>
      <c r="U1594" s="1">
        <v>0</v>
      </c>
      <c r="V1594" t="s">
        <v>408</v>
      </c>
      <c r="W1594" s="11" t="s">
        <v>188</v>
      </c>
      <c r="X1594">
        <v>18</v>
      </c>
      <c r="Y1594" t="s">
        <v>165</v>
      </c>
      <c r="Z1594" t="s">
        <v>189</v>
      </c>
      <c r="AA1594" s="1">
        <v>0</v>
      </c>
      <c r="AB1594" s="1">
        <v>0</v>
      </c>
      <c r="AC1594" t="s">
        <v>225</v>
      </c>
      <c r="AD1594" s="1">
        <v>0</v>
      </c>
      <c r="AE1594" s="1">
        <v>0</v>
      </c>
      <c r="AF1594" s="1">
        <v>0</v>
      </c>
      <c r="AG1594" s="1">
        <v>0</v>
      </c>
      <c r="AH1594">
        <v>0</v>
      </c>
      <c r="AI1594" s="1">
        <v>0</v>
      </c>
      <c r="AJ1594" s="1">
        <v>0</v>
      </c>
      <c r="AK1594" s="1">
        <v>0</v>
      </c>
      <c r="AL1594" s="1">
        <v>0</v>
      </c>
      <c r="AM1594" s="1">
        <v>0</v>
      </c>
      <c r="AN1594" s="1">
        <v>0</v>
      </c>
      <c r="AO1594" s="1">
        <v>0</v>
      </c>
      <c r="AP1594" s="8">
        <f t="shared" si="96"/>
        <v>0</v>
      </c>
      <c r="AQ1594" s="9">
        <f t="shared" si="97"/>
        <v>0</v>
      </c>
      <c r="AR1594" s="3">
        <f t="shared" si="98"/>
        <v>0</v>
      </c>
      <c r="AS1594" s="10">
        <f t="shared" si="99"/>
        <v>0</v>
      </c>
    </row>
    <row r="1595" spans="1:45" x14ac:dyDescent="0.25">
      <c r="A1595">
        <v>1</v>
      </c>
      <c r="B1595" s="7">
        <v>43952</v>
      </c>
      <c r="C1595" s="7">
        <v>44348</v>
      </c>
      <c r="D1595">
        <v>143</v>
      </c>
      <c r="E1595" s="7">
        <v>44287</v>
      </c>
      <c r="F1595" s="13">
        <v>0</v>
      </c>
      <c r="G1595" s="1">
        <v>0</v>
      </c>
      <c r="H1595">
        <v>0</v>
      </c>
      <c r="I1595" s="1">
        <v>0</v>
      </c>
      <c r="J1595" s="1">
        <v>0</v>
      </c>
      <c r="K1595" s="1">
        <v>0</v>
      </c>
      <c r="L1595" s="1">
        <v>0</v>
      </c>
      <c r="M1595" s="1">
        <v>0</v>
      </c>
      <c r="N1595" s="1">
        <v>0</v>
      </c>
      <c r="O1595" s="1">
        <v>0</v>
      </c>
      <c r="P1595" s="1">
        <v>0</v>
      </c>
      <c r="Q1595" s="1">
        <v>0</v>
      </c>
      <c r="R1595" s="1">
        <v>0</v>
      </c>
      <c r="S1595" s="1">
        <v>0</v>
      </c>
      <c r="T1595" s="1">
        <v>0</v>
      </c>
      <c r="U1595" s="1">
        <v>0</v>
      </c>
      <c r="V1595" t="s">
        <v>408</v>
      </c>
      <c r="W1595" s="11" t="s">
        <v>188</v>
      </c>
      <c r="X1595">
        <v>18</v>
      </c>
      <c r="Y1595" t="s">
        <v>165</v>
      </c>
      <c r="Z1595" t="s">
        <v>189</v>
      </c>
      <c r="AA1595" s="1">
        <v>0</v>
      </c>
      <c r="AB1595" s="1">
        <v>0</v>
      </c>
      <c r="AC1595" t="s">
        <v>225</v>
      </c>
      <c r="AD1595" s="1">
        <v>0</v>
      </c>
      <c r="AE1595" s="1">
        <v>0</v>
      </c>
      <c r="AF1595" s="1">
        <v>0</v>
      </c>
      <c r="AG1595" s="1">
        <v>0</v>
      </c>
      <c r="AH1595">
        <v>0</v>
      </c>
      <c r="AI1595" s="1">
        <v>0</v>
      </c>
      <c r="AJ1595" s="1">
        <v>0</v>
      </c>
      <c r="AK1595" s="1">
        <v>0</v>
      </c>
      <c r="AL1595" s="1">
        <v>0</v>
      </c>
      <c r="AM1595" s="1">
        <v>0</v>
      </c>
      <c r="AN1595" s="1">
        <v>0</v>
      </c>
      <c r="AO1595" s="1">
        <v>0</v>
      </c>
      <c r="AP1595" s="8">
        <f t="shared" si="96"/>
        <v>0</v>
      </c>
      <c r="AQ1595" s="9">
        <f t="shared" si="97"/>
        <v>0</v>
      </c>
      <c r="AR1595" s="3">
        <f t="shared" si="98"/>
        <v>0</v>
      </c>
      <c r="AS1595" s="10">
        <f t="shared" si="99"/>
        <v>0</v>
      </c>
    </row>
    <row r="1596" spans="1:45" x14ac:dyDescent="0.25">
      <c r="A1596">
        <v>1</v>
      </c>
      <c r="B1596" s="7">
        <v>43952</v>
      </c>
      <c r="C1596" s="7">
        <v>44348</v>
      </c>
      <c r="D1596">
        <v>143</v>
      </c>
      <c r="E1596" s="7">
        <v>44317</v>
      </c>
      <c r="F1596" s="13">
        <v>0</v>
      </c>
      <c r="G1596" s="1">
        <v>0</v>
      </c>
      <c r="H1596">
        <v>0</v>
      </c>
      <c r="I1596" s="1">
        <v>0</v>
      </c>
      <c r="J1596" s="1">
        <v>0</v>
      </c>
      <c r="K1596" s="1">
        <v>0</v>
      </c>
      <c r="L1596" s="1">
        <v>0</v>
      </c>
      <c r="M1596" s="1">
        <v>0</v>
      </c>
      <c r="N1596" s="1">
        <v>0</v>
      </c>
      <c r="O1596" s="1">
        <v>0</v>
      </c>
      <c r="P1596" s="1">
        <v>0</v>
      </c>
      <c r="Q1596" s="1">
        <v>0</v>
      </c>
      <c r="R1596" s="1">
        <v>0</v>
      </c>
      <c r="S1596" s="1">
        <v>0</v>
      </c>
      <c r="T1596" s="1">
        <v>0</v>
      </c>
      <c r="U1596" s="1">
        <v>0</v>
      </c>
      <c r="V1596" t="s">
        <v>408</v>
      </c>
      <c r="W1596" s="11" t="s">
        <v>188</v>
      </c>
      <c r="X1596">
        <v>18</v>
      </c>
      <c r="Y1596" t="s">
        <v>165</v>
      </c>
      <c r="Z1596" t="s">
        <v>189</v>
      </c>
      <c r="AA1596" s="1">
        <v>0</v>
      </c>
      <c r="AB1596" s="1">
        <v>0</v>
      </c>
      <c r="AC1596" t="s">
        <v>225</v>
      </c>
      <c r="AD1596" s="1">
        <v>0</v>
      </c>
      <c r="AE1596" s="1">
        <v>0</v>
      </c>
      <c r="AF1596" s="1">
        <v>0</v>
      </c>
      <c r="AG1596" s="1">
        <v>0</v>
      </c>
      <c r="AH1596">
        <v>0</v>
      </c>
      <c r="AI1596" s="1">
        <v>0</v>
      </c>
      <c r="AJ1596" s="1">
        <v>0</v>
      </c>
      <c r="AK1596" s="1">
        <v>0</v>
      </c>
      <c r="AL1596" s="1">
        <v>0</v>
      </c>
      <c r="AM1596" s="1">
        <v>0</v>
      </c>
      <c r="AN1596" s="1">
        <v>0</v>
      </c>
      <c r="AO1596" s="1">
        <v>0</v>
      </c>
      <c r="AP1596" s="8">
        <f t="shared" si="96"/>
        <v>0</v>
      </c>
      <c r="AQ1596" s="9">
        <f t="shared" si="97"/>
        <v>0</v>
      </c>
      <c r="AR1596" s="3">
        <f t="shared" si="98"/>
        <v>0</v>
      </c>
      <c r="AS1596" s="10">
        <f t="shared" si="99"/>
        <v>0</v>
      </c>
    </row>
    <row r="1597" spans="1:45" x14ac:dyDescent="0.25">
      <c r="A1597">
        <v>1</v>
      </c>
      <c r="B1597" s="7">
        <v>43952</v>
      </c>
      <c r="C1597" s="7">
        <v>44348</v>
      </c>
      <c r="D1597">
        <v>143</v>
      </c>
      <c r="E1597" s="7">
        <v>44348</v>
      </c>
      <c r="F1597" s="13">
        <v>0</v>
      </c>
      <c r="G1597" s="1">
        <v>0</v>
      </c>
      <c r="H1597">
        <v>0</v>
      </c>
      <c r="I1597" s="1">
        <v>0</v>
      </c>
      <c r="J1597" s="1">
        <v>0</v>
      </c>
      <c r="K1597" s="1">
        <v>0</v>
      </c>
      <c r="L1597" s="1">
        <v>0</v>
      </c>
      <c r="M1597" s="1">
        <v>0</v>
      </c>
      <c r="N1597" s="1">
        <v>0</v>
      </c>
      <c r="O1597" s="1">
        <v>0</v>
      </c>
      <c r="P1597" s="1">
        <v>0</v>
      </c>
      <c r="Q1597" s="1">
        <v>0</v>
      </c>
      <c r="R1597" s="1">
        <v>0</v>
      </c>
      <c r="S1597" s="1">
        <v>0</v>
      </c>
      <c r="T1597" s="1">
        <v>0</v>
      </c>
      <c r="U1597" s="1">
        <v>0</v>
      </c>
      <c r="V1597" t="s">
        <v>408</v>
      </c>
      <c r="W1597" s="11" t="s">
        <v>188</v>
      </c>
      <c r="X1597">
        <v>18</v>
      </c>
      <c r="Y1597" t="s">
        <v>165</v>
      </c>
      <c r="Z1597" t="s">
        <v>189</v>
      </c>
      <c r="AA1597" s="1">
        <v>0</v>
      </c>
      <c r="AB1597" s="1">
        <v>0</v>
      </c>
      <c r="AC1597" t="s">
        <v>225</v>
      </c>
      <c r="AD1597" s="1">
        <v>0</v>
      </c>
      <c r="AE1597" s="1">
        <v>0</v>
      </c>
      <c r="AF1597" s="1">
        <v>0</v>
      </c>
      <c r="AG1597" s="1">
        <v>0</v>
      </c>
      <c r="AH1597">
        <v>0</v>
      </c>
      <c r="AI1597" s="1">
        <v>0</v>
      </c>
      <c r="AJ1597" s="1">
        <v>0</v>
      </c>
      <c r="AK1597" s="1">
        <v>0</v>
      </c>
      <c r="AL1597" s="1">
        <v>0</v>
      </c>
      <c r="AM1597" s="1">
        <v>0</v>
      </c>
      <c r="AN1597" s="1">
        <v>0</v>
      </c>
      <c r="AO1597" s="1">
        <v>0</v>
      </c>
      <c r="AP1597" s="8">
        <f t="shared" si="96"/>
        <v>0</v>
      </c>
      <c r="AQ1597" s="9">
        <f t="shared" si="97"/>
        <v>0</v>
      </c>
      <c r="AR1597" s="3">
        <f t="shared" si="98"/>
        <v>0</v>
      </c>
      <c r="AS1597" s="10">
        <f t="shared" si="99"/>
        <v>0</v>
      </c>
    </row>
    <row r="1598" spans="1:45" x14ac:dyDescent="0.25">
      <c r="A1598">
        <v>1</v>
      </c>
      <c r="B1598" s="7">
        <v>43952</v>
      </c>
      <c r="C1598" s="7">
        <v>44348</v>
      </c>
      <c r="D1598">
        <v>200216</v>
      </c>
      <c r="E1598" s="7">
        <v>44197</v>
      </c>
      <c r="F1598" s="13">
        <v>213641.38</v>
      </c>
      <c r="G1598" s="1">
        <v>0</v>
      </c>
      <c r="H1598">
        <v>0</v>
      </c>
      <c r="I1598" s="1">
        <v>0</v>
      </c>
      <c r="J1598" s="1">
        <v>127641.78</v>
      </c>
      <c r="K1598" s="1">
        <v>0</v>
      </c>
      <c r="L1598" s="1">
        <v>0</v>
      </c>
      <c r="M1598" s="1">
        <v>0</v>
      </c>
      <c r="N1598" s="1">
        <v>0</v>
      </c>
      <c r="O1598" s="1">
        <v>0</v>
      </c>
      <c r="P1598" s="1">
        <v>0</v>
      </c>
      <c r="Q1598" s="1">
        <v>0</v>
      </c>
      <c r="R1598" s="1">
        <v>0</v>
      </c>
      <c r="S1598" s="1">
        <v>0</v>
      </c>
      <c r="T1598" s="1">
        <v>0</v>
      </c>
      <c r="U1598" s="1">
        <v>0</v>
      </c>
      <c r="V1598" t="s">
        <v>409</v>
      </c>
      <c r="W1598" s="11" t="s">
        <v>188</v>
      </c>
      <c r="X1598">
        <v>18</v>
      </c>
      <c r="Y1598" t="s">
        <v>165</v>
      </c>
      <c r="Z1598" t="s">
        <v>189</v>
      </c>
      <c r="AA1598" s="1">
        <v>0</v>
      </c>
      <c r="AB1598" s="1">
        <v>0</v>
      </c>
      <c r="AC1598" t="s">
        <v>225</v>
      </c>
      <c r="AD1598" s="1">
        <v>0</v>
      </c>
      <c r="AE1598" s="1">
        <v>0</v>
      </c>
      <c r="AF1598" s="1">
        <v>0</v>
      </c>
      <c r="AG1598" s="1">
        <v>0</v>
      </c>
      <c r="AH1598">
        <v>0</v>
      </c>
      <c r="AI1598" s="1">
        <v>0</v>
      </c>
      <c r="AJ1598" s="1">
        <v>0</v>
      </c>
      <c r="AK1598" s="1">
        <v>0</v>
      </c>
      <c r="AL1598" s="1">
        <v>0</v>
      </c>
      <c r="AM1598" s="1">
        <v>0</v>
      </c>
      <c r="AN1598" s="1">
        <v>0</v>
      </c>
      <c r="AO1598" s="1">
        <v>0</v>
      </c>
      <c r="AP1598" s="8">
        <f t="shared" si="96"/>
        <v>0</v>
      </c>
      <c r="AQ1598" s="9">
        <f t="shared" si="97"/>
        <v>0</v>
      </c>
      <c r="AR1598" s="3">
        <f t="shared" si="98"/>
        <v>127641.78</v>
      </c>
      <c r="AS1598" s="10">
        <f t="shared" si="99"/>
        <v>0</v>
      </c>
    </row>
    <row r="1599" spans="1:45" x14ac:dyDescent="0.25">
      <c r="A1599">
        <v>1</v>
      </c>
      <c r="B1599" s="7">
        <v>43952</v>
      </c>
      <c r="C1599" s="7">
        <v>44348</v>
      </c>
      <c r="D1599">
        <v>200216</v>
      </c>
      <c r="E1599" s="7">
        <v>44228</v>
      </c>
      <c r="F1599" s="13">
        <v>213641.38</v>
      </c>
      <c r="G1599" s="1">
        <v>0</v>
      </c>
      <c r="H1599">
        <v>0</v>
      </c>
      <c r="I1599" s="1">
        <v>0</v>
      </c>
      <c r="J1599" s="1">
        <v>127641.78</v>
      </c>
      <c r="K1599" s="1">
        <v>0</v>
      </c>
      <c r="L1599" s="1">
        <v>0</v>
      </c>
      <c r="M1599" s="1">
        <v>0</v>
      </c>
      <c r="N1599" s="1">
        <v>0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  <c r="T1599" s="1">
        <v>0</v>
      </c>
      <c r="U1599" s="1">
        <v>0</v>
      </c>
      <c r="V1599" t="s">
        <v>409</v>
      </c>
      <c r="W1599" s="11" t="s">
        <v>188</v>
      </c>
      <c r="X1599">
        <v>18</v>
      </c>
      <c r="Y1599" t="s">
        <v>165</v>
      </c>
      <c r="Z1599" t="s">
        <v>189</v>
      </c>
      <c r="AA1599" s="1">
        <v>0</v>
      </c>
      <c r="AB1599" s="1">
        <v>0</v>
      </c>
      <c r="AC1599" t="s">
        <v>225</v>
      </c>
      <c r="AD1599" s="1">
        <v>0</v>
      </c>
      <c r="AE1599" s="1">
        <v>0</v>
      </c>
      <c r="AF1599" s="1">
        <v>0</v>
      </c>
      <c r="AG1599" s="1">
        <v>0</v>
      </c>
      <c r="AH1599">
        <v>0</v>
      </c>
      <c r="AI1599" s="1">
        <v>0</v>
      </c>
      <c r="AJ1599" s="1">
        <v>0</v>
      </c>
      <c r="AK1599" s="1">
        <v>0</v>
      </c>
      <c r="AL1599" s="1">
        <v>0</v>
      </c>
      <c r="AM1599" s="1">
        <v>0</v>
      </c>
      <c r="AN1599" s="1">
        <v>0</v>
      </c>
      <c r="AO1599" s="1">
        <v>0</v>
      </c>
      <c r="AP1599" s="8">
        <f t="shared" si="96"/>
        <v>0</v>
      </c>
      <c r="AQ1599" s="9">
        <f t="shared" si="97"/>
        <v>0</v>
      </c>
      <c r="AR1599" s="3">
        <f t="shared" si="98"/>
        <v>127641.78</v>
      </c>
      <c r="AS1599" s="10">
        <f t="shared" si="99"/>
        <v>0</v>
      </c>
    </row>
    <row r="1600" spans="1:45" x14ac:dyDescent="0.25">
      <c r="A1600">
        <v>1</v>
      </c>
      <c r="B1600" s="7">
        <v>43952</v>
      </c>
      <c r="C1600" s="7">
        <v>44348</v>
      </c>
      <c r="D1600">
        <v>200216</v>
      </c>
      <c r="E1600" s="7">
        <v>44256</v>
      </c>
      <c r="F1600" s="13">
        <v>213641.38</v>
      </c>
      <c r="G1600" s="1">
        <v>0</v>
      </c>
      <c r="H1600">
        <v>0</v>
      </c>
      <c r="I1600" s="1">
        <v>0</v>
      </c>
      <c r="J1600" s="1">
        <v>127641.78</v>
      </c>
      <c r="K1600" s="1">
        <v>0</v>
      </c>
      <c r="L1600" s="1">
        <v>0</v>
      </c>
      <c r="M1600" s="1">
        <v>0</v>
      </c>
      <c r="N1600" s="1">
        <v>0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  <c r="T1600" s="1">
        <v>0</v>
      </c>
      <c r="U1600" s="1">
        <v>0</v>
      </c>
      <c r="V1600" t="s">
        <v>409</v>
      </c>
      <c r="W1600" s="11" t="s">
        <v>188</v>
      </c>
      <c r="X1600">
        <v>18</v>
      </c>
      <c r="Y1600" t="s">
        <v>165</v>
      </c>
      <c r="Z1600" t="s">
        <v>189</v>
      </c>
      <c r="AA1600" s="1">
        <v>0</v>
      </c>
      <c r="AB1600" s="1">
        <v>0</v>
      </c>
      <c r="AC1600" t="s">
        <v>225</v>
      </c>
      <c r="AD1600" s="1">
        <v>0</v>
      </c>
      <c r="AE1600" s="1">
        <v>0</v>
      </c>
      <c r="AF1600" s="1">
        <v>0</v>
      </c>
      <c r="AG1600" s="1">
        <v>0</v>
      </c>
      <c r="AH1600">
        <v>0</v>
      </c>
      <c r="AI1600" s="1">
        <v>0</v>
      </c>
      <c r="AJ1600" s="1">
        <v>0</v>
      </c>
      <c r="AK1600" s="1">
        <v>0</v>
      </c>
      <c r="AL1600" s="1">
        <v>0</v>
      </c>
      <c r="AM1600" s="1">
        <v>0</v>
      </c>
      <c r="AN1600" s="1">
        <v>0</v>
      </c>
      <c r="AO1600" s="1">
        <v>0</v>
      </c>
      <c r="AP1600" s="8">
        <f t="shared" si="96"/>
        <v>0</v>
      </c>
      <c r="AQ1600" s="9">
        <f t="shared" si="97"/>
        <v>0</v>
      </c>
      <c r="AR1600" s="3">
        <f t="shared" si="98"/>
        <v>127641.78</v>
      </c>
      <c r="AS1600" s="10">
        <f t="shared" si="99"/>
        <v>0</v>
      </c>
    </row>
    <row r="1601" spans="1:45" x14ac:dyDescent="0.25">
      <c r="A1601">
        <v>1</v>
      </c>
      <c r="B1601" s="7">
        <v>43952</v>
      </c>
      <c r="C1601" s="7">
        <v>44348</v>
      </c>
      <c r="D1601">
        <v>200216</v>
      </c>
      <c r="E1601" s="7">
        <v>44287</v>
      </c>
      <c r="F1601" s="13">
        <v>213641.38</v>
      </c>
      <c r="G1601" s="1">
        <v>0</v>
      </c>
      <c r="H1601">
        <v>0</v>
      </c>
      <c r="I1601" s="1">
        <v>0</v>
      </c>
      <c r="J1601" s="1">
        <v>127641.78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  <c r="T1601" s="1">
        <v>0</v>
      </c>
      <c r="U1601" s="1">
        <v>0</v>
      </c>
      <c r="V1601" t="s">
        <v>409</v>
      </c>
      <c r="W1601" s="11" t="s">
        <v>188</v>
      </c>
      <c r="X1601">
        <v>18</v>
      </c>
      <c r="Y1601" t="s">
        <v>165</v>
      </c>
      <c r="Z1601" t="s">
        <v>189</v>
      </c>
      <c r="AA1601" s="1">
        <v>0</v>
      </c>
      <c r="AB1601" s="1">
        <v>0</v>
      </c>
      <c r="AC1601" t="s">
        <v>225</v>
      </c>
      <c r="AD1601" s="1">
        <v>0</v>
      </c>
      <c r="AE1601" s="1">
        <v>0</v>
      </c>
      <c r="AF1601" s="1">
        <v>0</v>
      </c>
      <c r="AG1601" s="1">
        <v>0</v>
      </c>
      <c r="AH1601">
        <v>0</v>
      </c>
      <c r="AI1601" s="1">
        <v>0</v>
      </c>
      <c r="AJ1601" s="1">
        <v>0</v>
      </c>
      <c r="AK1601" s="1">
        <v>0</v>
      </c>
      <c r="AL1601" s="1">
        <v>0</v>
      </c>
      <c r="AM1601" s="1">
        <v>0</v>
      </c>
      <c r="AN1601" s="1">
        <v>0</v>
      </c>
      <c r="AO1601" s="1">
        <v>0</v>
      </c>
      <c r="AP1601" s="8">
        <f t="shared" si="96"/>
        <v>0</v>
      </c>
      <c r="AQ1601" s="9">
        <f t="shared" si="97"/>
        <v>0</v>
      </c>
      <c r="AR1601" s="3">
        <f t="shared" si="98"/>
        <v>127641.78</v>
      </c>
      <c r="AS1601" s="10">
        <f t="shared" si="99"/>
        <v>0</v>
      </c>
    </row>
    <row r="1602" spans="1:45" x14ac:dyDescent="0.25">
      <c r="A1602">
        <v>1</v>
      </c>
      <c r="B1602" s="7">
        <v>43952</v>
      </c>
      <c r="C1602" s="7">
        <v>44348</v>
      </c>
      <c r="D1602">
        <v>200216</v>
      </c>
      <c r="E1602" s="7">
        <v>44317</v>
      </c>
      <c r="F1602" s="13">
        <v>213641.38</v>
      </c>
      <c r="G1602" s="1">
        <v>0</v>
      </c>
      <c r="H1602">
        <v>0</v>
      </c>
      <c r="I1602" s="1">
        <v>0</v>
      </c>
      <c r="J1602" s="1">
        <v>127641.78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  <c r="T1602" s="1">
        <v>0</v>
      </c>
      <c r="U1602" s="1">
        <v>0</v>
      </c>
      <c r="V1602" t="s">
        <v>409</v>
      </c>
      <c r="W1602" s="11" t="s">
        <v>188</v>
      </c>
      <c r="X1602">
        <v>18</v>
      </c>
      <c r="Y1602" t="s">
        <v>165</v>
      </c>
      <c r="Z1602" t="s">
        <v>189</v>
      </c>
      <c r="AA1602" s="1">
        <v>0</v>
      </c>
      <c r="AB1602" s="1">
        <v>0</v>
      </c>
      <c r="AC1602" t="s">
        <v>225</v>
      </c>
      <c r="AD1602" s="1">
        <v>0</v>
      </c>
      <c r="AE1602" s="1">
        <v>0</v>
      </c>
      <c r="AF1602" s="1">
        <v>0</v>
      </c>
      <c r="AG1602" s="1">
        <v>0</v>
      </c>
      <c r="AH1602">
        <v>0</v>
      </c>
      <c r="AI1602" s="1">
        <v>0</v>
      </c>
      <c r="AJ1602" s="1">
        <v>0</v>
      </c>
      <c r="AK1602" s="1">
        <v>0</v>
      </c>
      <c r="AL1602" s="1">
        <v>0</v>
      </c>
      <c r="AM1602" s="1">
        <v>0</v>
      </c>
      <c r="AN1602" s="1">
        <v>0</v>
      </c>
      <c r="AO1602" s="1">
        <v>0</v>
      </c>
      <c r="AP1602" s="8">
        <f t="shared" ref="AP1602:AP1665" si="100">I1602+K1602+M1602+T1602</f>
        <v>0</v>
      </c>
      <c r="AQ1602" s="9">
        <f t="shared" ref="AQ1602:AQ1665" si="101">AD1602+AL1602</f>
        <v>0</v>
      </c>
      <c r="AR1602" s="3">
        <f t="shared" ref="AR1602:AR1665" si="102">AE1602+J1602</f>
        <v>127641.78</v>
      </c>
      <c r="AS1602" s="10">
        <f t="shared" ref="AS1602:AS1665" si="103">I1602+K1602+M1602+T1602+AD1602+AL1602</f>
        <v>0</v>
      </c>
    </row>
    <row r="1603" spans="1:45" x14ac:dyDescent="0.25">
      <c r="A1603">
        <v>1</v>
      </c>
      <c r="B1603" s="7">
        <v>43952</v>
      </c>
      <c r="C1603" s="7">
        <v>44348</v>
      </c>
      <c r="D1603">
        <v>200216</v>
      </c>
      <c r="E1603" s="7">
        <v>44348</v>
      </c>
      <c r="F1603" s="13">
        <v>213641.38</v>
      </c>
      <c r="G1603" s="1">
        <v>0</v>
      </c>
      <c r="H1603">
        <v>0</v>
      </c>
      <c r="I1603" s="1">
        <v>0</v>
      </c>
      <c r="J1603" s="1">
        <v>127641.78</v>
      </c>
      <c r="K1603" s="1">
        <v>0</v>
      </c>
      <c r="L1603" s="1">
        <v>0</v>
      </c>
      <c r="M1603" s="1">
        <v>0</v>
      </c>
      <c r="N1603" s="1">
        <v>0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  <c r="T1603" s="1">
        <v>0</v>
      </c>
      <c r="U1603" s="1">
        <v>0</v>
      </c>
      <c r="V1603" t="s">
        <v>409</v>
      </c>
      <c r="W1603" s="11" t="s">
        <v>188</v>
      </c>
      <c r="X1603">
        <v>18</v>
      </c>
      <c r="Y1603" t="s">
        <v>165</v>
      </c>
      <c r="Z1603" t="s">
        <v>189</v>
      </c>
      <c r="AA1603" s="1">
        <v>0</v>
      </c>
      <c r="AB1603" s="1">
        <v>0</v>
      </c>
      <c r="AC1603" t="s">
        <v>225</v>
      </c>
      <c r="AD1603" s="1">
        <v>0</v>
      </c>
      <c r="AE1603" s="1">
        <v>0</v>
      </c>
      <c r="AF1603" s="1">
        <v>0</v>
      </c>
      <c r="AG1603" s="1">
        <v>0</v>
      </c>
      <c r="AH1603">
        <v>0</v>
      </c>
      <c r="AI1603" s="1">
        <v>0</v>
      </c>
      <c r="AJ1603" s="1">
        <v>0</v>
      </c>
      <c r="AK1603" s="1">
        <v>0</v>
      </c>
      <c r="AL1603" s="1">
        <v>0</v>
      </c>
      <c r="AM1603" s="1">
        <v>0</v>
      </c>
      <c r="AN1603" s="1">
        <v>0</v>
      </c>
      <c r="AO1603" s="1">
        <v>0</v>
      </c>
      <c r="AP1603" s="8">
        <f t="shared" si="100"/>
        <v>0</v>
      </c>
      <c r="AQ1603" s="9">
        <f t="shared" si="101"/>
        <v>0</v>
      </c>
      <c r="AR1603" s="3">
        <f t="shared" si="102"/>
        <v>127641.78</v>
      </c>
      <c r="AS1603" s="10">
        <f t="shared" si="103"/>
        <v>0</v>
      </c>
    </row>
    <row r="1604" spans="1:45" x14ac:dyDescent="0.25">
      <c r="A1604">
        <v>1</v>
      </c>
      <c r="B1604" s="7">
        <v>43952</v>
      </c>
      <c r="C1604" s="7">
        <v>44348</v>
      </c>
      <c r="D1604">
        <v>200262</v>
      </c>
      <c r="E1604" s="7">
        <v>44197</v>
      </c>
      <c r="F1604" s="13">
        <v>0</v>
      </c>
      <c r="G1604" s="1">
        <v>0</v>
      </c>
      <c r="H1604">
        <v>0</v>
      </c>
      <c r="I1604" s="1">
        <v>0</v>
      </c>
      <c r="J1604" s="1">
        <v>0</v>
      </c>
      <c r="K1604" s="1">
        <v>0</v>
      </c>
      <c r="L1604" s="1">
        <v>0</v>
      </c>
      <c r="M1604" s="1">
        <v>0</v>
      </c>
      <c r="N1604" s="1">
        <v>0</v>
      </c>
      <c r="O1604" s="1">
        <v>0</v>
      </c>
      <c r="P1604" s="1">
        <v>0</v>
      </c>
      <c r="Q1604" s="1">
        <v>0</v>
      </c>
      <c r="R1604" s="1">
        <v>0</v>
      </c>
      <c r="S1604" s="1">
        <v>0</v>
      </c>
      <c r="T1604" s="1">
        <v>0</v>
      </c>
      <c r="U1604" s="1">
        <v>0</v>
      </c>
      <c r="V1604" t="s">
        <v>410</v>
      </c>
      <c r="W1604" s="11" t="s">
        <v>188</v>
      </c>
      <c r="X1604">
        <v>18</v>
      </c>
      <c r="Y1604" t="s">
        <v>165</v>
      </c>
      <c r="Z1604" t="s">
        <v>189</v>
      </c>
      <c r="AA1604" s="1">
        <v>0</v>
      </c>
      <c r="AB1604" s="1">
        <v>0</v>
      </c>
      <c r="AC1604" t="s">
        <v>225</v>
      </c>
      <c r="AD1604" s="1">
        <v>0</v>
      </c>
      <c r="AE1604" s="1">
        <v>0</v>
      </c>
      <c r="AF1604" s="1">
        <v>0</v>
      </c>
      <c r="AG1604" s="1">
        <v>0</v>
      </c>
      <c r="AH1604">
        <v>0</v>
      </c>
      <c r="AI1604" s="1">
        <v>0</v>
      </c>
      <c r="AJ1604" s="1">
        <v>0</v>
      </c>
      <c r="AK1604" s="1">
        <v>0</v>
      </c>
      <c r="AL1604" s="1">
        <v>0</v>
      </c>
      <c r="AM1604" s="1">
        <v>0</v>
      </c>
      <c r="AN1604" s="1">
        <v>0</v>
      </c>
      <c r="AO1604" s="1">
        <v>0</v>
      </c>
      <c r="AP1604" s="8">
        <f t="shared" si="100"/>
        <v>0</v>
      </c>
      <c r="AQ1604" s="9">
        <f t="shared" si="101"/>
        <v>0</v>
      </c>
      <c r="AR1604" s="3">
        <f t="shared" si="102"/>
        <v>0</v>
      </c>
      <c r="AS1604" s="10">
        <f t="shared" si="103"/>
        <v>0</v>
      </c>
    </row>
    <row r="1605" spans="1:45" x14ac:dyDescent="0.25">
      <c r="A1605">
        <v>1</v>
      </c>
      <c r="B1605" s="7">
        <v>43952</v>
      </c>
      <c r="C1605" s="7">
        <v>44348</v>
      </c>
      <c r="D1605">
        <v>200262</v>
      </c>
      <c r="E1605" s="7">
        <v>44228</v>
      </c>
      <c r="F1605" s="13">
        <v>0</v>
      </c>
      <c r="G1605" s="1">
        <v>0</v>
      </c>
      <c r="H1605">
        <v>0</v>
      </c>
      <c r="I1605" s="1">
        <v>0</v>
      </c>
      <c r="J1605" s="1">
        <v>0</v>
      </c>
      <c r="K1605" s="1">
        <v>0</v>
      </c>
      <c r="L1605" s="1">
        <v>0</v>
      </c>
      <c r="M1605" s="1">
        <v>0</v>
      </c>
      <c r="N1605" s="1">
        <v>0</v>
      </c>
      <c r="O1605" s="1">
        <v>0</v>
      </c>
      <c r="P1605" s="1">
        <v>0</v>
      </c>
      <c r="Q1605" s="1">
        <v>0</v>
      </c>
      <c r="R1605" s="1">
        <v>0</v>
      </c>
      <c r="S1605" s="1">
        <v>0</v>
      </c>
      <c r="T1605" s="1">
        <v>0</v>
      </c>
      <c r="U1605" s="1">
        <v>0</v>
      </c>
      <c r="V1605" t="s">
        <v>410</v>
      </c>
      <c r="W1605" s="11" t="s">
        <v>188</v>
      </c>
      <c r="X1605">
        <v>18</v>
      </c>
      <c r="Y1605" t="s">
        <v>165</v>
      </c>
      <c r="Z1605" t="s">
        <v>189</v>
      </c>
      <c r="AA1605" s="1">
        <v>0</v>
      </c>
      <c r="AB1605" s="1">
        <v>0</v>
      </c>
      <c r="AC1605" t="s">
        <v>225</v>
      </c>
      <c r="AD1605" s="1">
        <v>0</v>
      </c>
      <c r="AE1605" s="1">
        <v>0</v>
      </c>
      <c r="AF1605" s="1">
        <v>0</v>
      </c>
      <c r="AG1605" s="1">
        <v>0</v>
      </c>
      <c r="AH1605">
        <v>0</v>
      </c>
      <c r="AI1605" s="1">
        <v>0</v>
      </c>
      <c r="AJ1605" s="1">
        <v>0</v>
      </c>
      <c r="AK1605" s="1">
        <v>0</v>
      </c>
      <c r="AL1605" s="1">
        <v>0</v>
      </c>
      <c r="AM1605" s="1">
        <v>0</v>
      </c>
      <c r="AN1605" s="1">
        <v>0</v>
      </c>
      <c r="AO1605" s="1">
        <v>0</v>
      </c>
      <c r="AP1605" s="8">
        <f t="shared" si="100"/>
        <v>0</v>
      </c>
      <c r="AQ1605" s="9">
        <f t="shared" si="101"/>
        <v>0</v>
      </c>
      <c r="AR1605" s="3">
        <f t="shared" si="102"/>
        <v>0</v>
      </c>
      <c r="AS1605" s="10">
        <f t="shared" si="103"/>
        <v>0</v>
      </c>
    </row>
    <row r="1606" spans="1:45" x14ac:dyDescent="0.25">
      <c r="A1606">
        <v>1</v>
      </c>
      <c r="B1606" s="7">
        <v>43952</v>
      </c>
      <c r="C1606" s="7">
        <v>44348</v>
      </c>
      <c r="D1606">
        <v>200262</v>
      </c>
      <c r="E1606" s="7">
        <v>44256</v>
      </c>
      <c r="F1606" s="13">
        <v>0</v>
      </c>
      <c r="G1606" s="1">
        <v>0</v>
      </c>
      <c r="H1606">
        <v>0</v>
      </c>
      <c r="I1606" s="1">
        <v>0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  <c r="O1606" s="1">
        <v>0</v>
      </c>
      <c r="P1606" s="1">
        <v>0</v>
      </c>
      <c r="Q1606" s="1">
        <v>0</v>
      </c>
      <c r="R1606" s="1">
        <v>0</v>
      </c>
      <c r="S1606" s="1">
        <v>0</v>
      </c>
      <c r="T1606" s="1">
        <v>0</v>
      </c>
      <c r="U1606" s="1">
        <v>0</v>
      </c>
      <c r="V1606" t="s">
        <v>410</v>
      </c>
      <c r="W1606" s="11" t="s">
        <v>188</v>
      </c>
      <c r="X1606">
        <v>18</v>
      </c>
      <c r="Y1606" t="s">
        <v>165</v>
      </c>
      <c r="Z1606" t="s">
        <v>189</v>
      </c>
      <c r="AA1606" s="1">
        <v>0</v>
      </c>
      <c r="AB1606" s="1">
        <v>0</v>
      </c>
      <c r="AC1606" t="s">
        <v>225</v>
      </c>
      <c r="AD1606" s="1">
        <v>0</v>
      </c>
      <c r="AE1606" s="1">
        <v>0</v>
      </c>
      <c r="AF1606" s="1">
        <v>0</v>
      </c>
      <c r="AG1606" s="1">
        <v>0</v>
      </c>
      <c r="AH1606">
        <v>0</v>
      </c>
      <c r="AI1606" s="1">
        <v>0</v>
      </c>
      <c r="AJ1606" s="1">
        <v>0</v>
      </c>
      <c r="AK1606" s="1">
        <v>0</v>
      </c>
      <c r="AL1606" s="1">
        <v>0</v>
      </c>
      <c r="AM1606" s="1">
        <v>0</v>
      </c>
      <c r="AN1606" s="1">
        <v>0</v>
      </c>
      <c r="AO1606" s="1">
        <v>0</v>
      </c>
      <c r="AP1606" s="8">
        <f t="shared" si="100"/>
        <v>0</v>
      </c>
      <c r="AQ1606" s="9">
        <f t="shared" si="101"/>
        <v>0</v>
      </c>
      <c r="AR1606" s="3">
        <f t="shared" si="102"/>
        <v>0</v>
      </c>
      <c r="AS1606" s="10">
        <f t="shared" si="103"/>
        <v>0</v>
      </c>
    </row>
    <row r="1607" spans="1:45" x14ac:dyDescent="0.25">
      <c r="A1607">
        <v>1</v>
      </c>
      <c r="B1607" s="7">
        <v>43952</v>
      </c>
      <c r="C1607" s="7">
        <v>44348</v>
      </c>
      <c r="D1607">
        <v>200262</v>
      </c>
      <c r="E1607" s="7">
        <v>44287</v>
      </c>
      <c r="F1607" s="13">
        <v>0</v>
      </c>
      <c r="G1607" s="1">
        <v>0</v>
      </c>
      <c r="H1607">
        <v>0</v>
      </c>
      <c r="I1607" s="1">
        <v>0</v>
      </c>
      <c r="J1607" s="1">
        <v>0</v>
      </c>
      <c r="K1607" s="1">
        <v>0</v>
      </c>
      <c r="L1607" s="1">
        <v>0</v>
      </c>
      <c r="M1607" s="1">
        <v>0</v>
      </c>
      <c r="N1607" s="1">
        <v>0</v>
      </c>
      <c r="O1607" s="1">
        <v>0</v>
      </c>
      <c r="P1607" s="1">
        <v>0</v>
      </c>
      <c r="Q1607" s="1">
        <v>0</v>
      </c>
      <c r="R1607" s="1">
        <v>0</v>
      </c>
      <c r="S1607" s="1">
        <v>0</v>
      </c>
      <c r="T1607" s="1">
        <v>0</v>
      </c>
      <c r="U1607" s="1">
        <v>0</v>
      </c>
      <c r="V1607" t="s">
        <v>410</v>
      </c>
      <c r="W1607" s="11" t="s">
        <v>188</v>
      </c>
      <c r="X1607">
        <v>18</v>
      </c>
      <c r="Y1607" t="s">
        <v>165</v>
      </c>
      <c r="Z1607" t="s">
        <v>189</v>
      </c>
      <c r="AA1607" s="1">
        <v>0</v>
      </c>
      <c r="AB1607" s="1">
        <v>0</v>
      </c>
      <c r="AC1607" t="s">
        <v>225</v>
      </c>
      <c r="AD1607" s="1">
        <v>0</v>
      </c>
      <c r="AE1607" s="1">
        <v>0</v>
      </c>
      <c r="AF1607" s="1">
        <v>0</v>
      </c>
      <c r="AG1607" s="1">
        <v>0</v>
      </c>
      <c r="AH1607">
        <v>0</v>
      </c>
      <c r="AI1607" s="1">
        <v>0</v>
      </c>
      <c r="AJ1607" s="1">
        <v>0</v>
      </c>
      <c r="AK1607" s="1">
        <v>0</v>
      </c>
      <c r="AL1607" s="1">
        <v>0</v>
      </c>
      <c r="AM1607" s="1">
        <v>0</v>
      </c>
      <c r="AN1607" s="1">
        <v>0</v>
      </c>
      <c r="AO1607" s="1">
        <v>0</v>
      </c>
      <c r="AP1607" s="8">
        <f t="shared" si="100"/>
        <v>0</v>
      </c>
      <c r="AQ1607" s="9">
        <f t="shared" si="101"/>
        <v>0</v>
      </c>
      <c r="AR1607" s="3">
        <f t="shared" si="102"/>
        <v>0</v>
      </c>
      <c r="AS1607" s="10">
        <f t="shared" si="103"/>
        <v>0</v>
      </c>
    </row>
    <row r="1608" spans="1:45" x14ac:dyDescent="0.25">
      <c r="A1608">
        <v>1</v>
      </c>
      <c r="B1608" s="7">
        <v>43952</v>
      </c>
      <c r="C1608" s="7">
        <v>44348</v>
      </c>
      <c r="D1608">
        <v>200262</v>
      </c>
      <c r="E1608" s="7">
        <v>44317</v>
      </c>
      <c r="F1608" s="13">
        <v>0</v>
      </c>
      <c r="G1608" s="1">
        <v>0</v>
      </c>
      <c r="H1608">
        <v>0</v>
      </c>
      <c r="I1608" s="1">
        <v>0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  <c r="T1608" s="1">
        <v>0</v>
      </c>
      <c r="U1608" s="1">
        <v>0</v>
      </c>
      <c r="V1608" t="s">
        <v>410</v>
      </c>
      <c r="W1608" s="11" t="s">
        <v>188</v>
      </c>
      <c r="X1608">
        <v>18</v>
      </c>
      <c r="Y1608" t="s">
        <v>165</v>
      </c>
      <c r="Z1608" t="s">
        <v>189</v>
      </c>
      <c r="AA1608" s="1">
        <v>0</v>
      </c>
      <c r="AB1608" s="1">
        <v>0</v>
      </c>
      <c r="AC1608" t="s">
        <v>225</v>
      </c>
      <c r="AD1608" s="1">
        <v>0</v>
      </c>
      <c r="AE1608" s="1">
        <v>0</v>
      </c>
      <c r="AF1608" s="1">
        <v>0</v>
      </c>
      <c r="AG1608" s="1">
        <v>0</v>
      </c>
      <c r="AH1608">
        <v>0</v>
      </c>
      <c r="AI1608" s="1">
        <v>0</v>
      </c>
      <c r="AJ1608" s="1">
        <v>0</v>
      </c>
      <c r="AK1608" s="1">
        <v>0</v>
      </c>
      <c r="AL1608" s="1">
        <v>0</v>
      </c>
      <c r="AM1608" s="1">
        <v>0</v>
      </c>
      <c r="AN1608" s="1">
        <v>0</v>
      </c>
      <c r="AO1608" s="1">
        <v>0</v>
      </c>
      <c r="AP1608" s="8">
        <f t="shared" si="100"/>
        <v>0</v>
      </c>
      <c r="AQ1608" s="9">
        <f t="shared" si="101"/>
        <v>0</v>
      </c>
      <c r="AR1608" s="3">
        <f t="shared" si="102"/>
        <v>0</v>
      </c>
      <c r="AS1608" s="10">
        <f t="shared" si="103"/>
        <v>0</v>
      </c>
    </row>
    <row r="1609" spans="1:45" x14ac:dyDescent="0.25">
      <c r="A1609">
        <v>1</v>
      </c>
      <c r="B1609" s="7">
        <v>43952</v>
      </c>
      <c r="C1609" s="7">
        <v>44348</v>
      </c>
      <c r="D1609">
        <v>200262</v>
      </c>
      <c r="E1609" s="7">
        <v>44348</v>
      </c>
      <c r="F1609" s="13">
        <v>0</v>
      </c>
      <c r="G1609" s="1">
        <v>0</v>
      </c>
      <c r="H1609">
        <v>0</v>
      </c>
      <c r="I1609" s="1">
        <v>0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  <c r="T1609" s="1">
        <v>0</v>
      </c>
      <c r="U1609" s="1">
        <v>0</v>
      </c>
      <c r="V1609" t="s">
        <v>410</v>
      </c>
      <c r="W1609" s="11" t="s">
        <v>188</v>
      </c>
      <c r="X1609">
        <v>18</v>
      </c>
      <c r="Y1609" t="s">
        <v>165</v>
      </c>
      <c r="Z1609" t="s">
        <v>189</v>
      </c>
      <c r="AA1609" s="1">
        <v>0</v>
      </c>
      <c r="AB1609" s="1">
        <v>0</v>
      </c>
      <c r="AC1609" t="s">
        <v>225</v>
      </c>
      <c r="AD1609" s="1">
        <v>0</v>
      </c>
      <c r="AE1609" s="1">
        <v>0</v>
      </c>
      <c r="AF1609" s="1">
        <v>0</v>
      </c>
      <c r="AG1609" s="1">
        <v>0</v>
      </c>
      <c r="AH1609">
        <v>0</v>
      </c>
      <c r="AI1609" s="1">
        <v>0</v>
      </c>
      <c r="AJ1609" s="1">
        <v>0</v>
      </c>
      <c r="AK1609" s="1">
        <v>0</v>
      </c>
      <c r="AL1609" s="1">
        <v>0</v>
      </c>
      <c r="AM1609" s="1">
        <v>0</v>
      </c>
      <c r="AN1609" s="1">
        <v>0</v>
      </c>
      <c r="AO1609" s="1">
        <v>0</v>
      </c>
      <c r="AP1609" s="8">
        <f t="shared" si="100"/>
        <v>0</v>
      </c>
      <c r="AQ1609" s="9">
        <f t="shared" si="101"/>
        <v>0</v>
      </c>
      <c r="AR1609" s="3">
        <f t="shared" si="102"/>
        <v>0</v>
      </c>
      <c r="AS1609" s="10">
        <f t="shared" si="103"/>
        <v>0</v>
      </c>
    </row>
    <row r="1610" spans="1:45" x14ac:dyDescent="0.25">
      <c r="A1610">
        <v>1</v>
      </c>
      <c r="B1610" s="7">
        <v>43952</v>
      </c>
      <c r="C1610" s="7">
        <v>44348</v>
      </c>
      <c r="D1610">
        <v>200308</v>
      </c>
      <c r="E1610" s="7">
        <v>44197</v>
      </c>
      <c r="F1610" s="13">
        <v>0</v>
      </c>
      <c r="G1610" s="1">
        <v>0</v>
      </c>
      <c r="H1610">
        <v>0</v>
      </c>
      <c r="I1610" s="1">
        <v>0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  <c r="O1610" s="1">
        <v>0</v>
      </c>
      <c r="P1610" s="1">
        <v>0</v>
      </c>
      <c r="Q1610" s="1">
        <v>0</v>
      </c>
      <c r="R1610" s="1">
        <v>0</v>
      </c>
      <c r="S1610" s="1">
        <v>0</v>
      </c>
      <c r="T1610" s="1">
        <v>0</v>
      </c>
      <c r="U1610" s="1">
        <v>0</v>
      </c>
      <c r="V1610" t="s">
        <v>411</v>
      </c>
      <c r="W1610" s="11" t="s">
        <v>188</v>
      </c>
      <c r="X1610">
        <v>18</v>
      </c>
      <c r="Y1610" t="s">
        <v>165</v>
      </c>
      <c r="Z1610" t="s">
        <v>189</v>
      </c>
      <c r="AA1610" s="1">
        <v>0</v>
      </c>
      <c r="AB1610" s="1">
        <v>0</v>
      </c>
      <c r="AC1610" t="s">
        <v>225</v>
      </c>
      <c r="AD1610" s="1">
        <v>0</v>
      </c>
      <c r="AE1610" s="1">
        <v>0</v>
      </c>
      <c r="AF1610" s="1">
        <v>0</v>
      </c>
      <c r="AG1610" s="1">
        <v>0</v>
      </c>
      <c r="AH1610">
        <v>0</v>
      </c>
      <c r="AI1610" s="1">
        <v>0</v>
      </c>
      <c r="AJ1610" s="1">
        <v>0</v>
      </c>
      <c r="AK1610" s="1">
        <v>0</v>
      </c>
      <c r="AL1610" s="1">
        <v>0</v>
      </c>
      <c r="AM1610" s="1">
        <v>0</v>
      </c>
      <c r="AN1610" s="1">
        <v>0</v>
      </c>
      <c r="AO1610" s="1">
        <v>0</v>
      </c>
      <c r="AP1610" s="8">
        <f t="shared" si="100"/>
        <v>0</v>
      </c>
      <c r="AQ1610" s="9">
        <f t="shared" si="101"/>
        <v>0</v>
      </c>
      <c r="AR1610" s="3">
        <f t="shared" si="102"/>
        <v>0</v>
      </c>
      <c r="AS1610" s="10">
        <f t="shared" si="103"/>
        <v>0</v>
      </c>
    </row>
    <row r="1611" spans="1:45" x14ac:dyDescent="0.25">
      <c r="A1611">
        <v>1</v>
      </c>
      <c r="B1611" s="7">
        <v>43952</v>
      </c>
      <c r="C1611" s="7">
        <v>44348</v>
      </c>
      <c r="D1611">
        <v>200308</v>
      </c>
      <c r="E1611" s="7">
        <v>44228</v>
      </c>
      <c r="F1611" s="13">
        <v>0</v>
      </c>
      <c r="G1611" s="1">
        <v>0</v>
      </c>
      <c r="H1611">
        <v>0</v>
      </c>
      <c r="I1611" s="1">
        <v>0</v>
      </c>
      <c r="J1611" s="1">
        <v>0</v>
      </c>
      <c r="K1611" s="1">
        <v>0</v>
      </c>
      <c r="L1611" s="1">
        <v>0</v>
      </c>
      <c r="M1611" s="1">
        <v>0</v>
      </c>
      <c r="N1611" s="1">
        <v>0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  <c r="T1611" s="1">
        <v>0</v>
      </c>
      <c r="U1611" s="1">
        <v>0</v>
      </c>
      <c r="V1611" t="s">
        <v>411</v>
      </c>
      <c r="W1611" s="11" t="s">
        <v>188</v>
      </c>
      <c r="X1611">
        <v>18</v>
      </c>
      <c r="Y1611" t="s">
        <v>165</v>
      </c>
      <c r="Z1611" t="s">
        <v>189</v>
      </c>
      <c r="AA1611" s="1">
        <v>0</v>
      </c>
      <c r="AB1611" s="1">
        <v>0</v>
      </c>
      <c r="AC1611" t="s">
        <v>225</v>
      </c>
      <c r="AD1611" s="1">
        <v>0</v>
      </c>
      <c r="AE1611" s="1">
        <v>0</v>
      </c>
      <c r="AF1611" s="1">
        <v>0</v>
      </c>
      <c r="AG1611" s="1">
        <v>0</v>
      </c>
      <c r="AH1611">
        <v>0</v>
      </c>
      <c r="AI1611" s="1">
        <v>0</v>
      </c>
      <c r="AJ1611" s="1">
        <v>0</v>
      </c>
      <c r="AK1611" s="1">
        <v>0</v>
      </c>
      <c r="AL1611" s="1">
        <v>0</v>
      </c>
      <c r="AM1611" s="1">
        <v>0</v>
      </c>
      <c r="AN1611" s="1">
        <v>0</v>
      </c>
      <c r="AO1611" s="1">
        <v>0</v>
      </c>
      <c r="AP1611" s="8">
        <f t="shared" si="100"/>
        <v>0</v>
      </c>
      <c r="AQ1611" s="9">
        <f t="shared" si="101"/>
        <v>0</v>
      </c>
      <c r="AR1611" s="3">
        <f t="shared" si="102"/>
        <v>0</v>
      </c>
      <c r="AS1611" s="10">
        <f t="shared" si="103"/>
        <v>0</v>
      </c>
    </row>
    <row r="1612" spans="1:45" x14ac:dyDescent="0.25">
      <c r="A1612">
        <v>1</v>
      </c>
      <c r="B1612" s="7">
        <v>43952</v>
      </c>
      <c r="C1612" s="7">
        <v>44348</v>
      </c>
      <c r="D1612">
        <v>200308</v>
      </c>
      <c r="E1612" s="7">
        <v>44256</v>
      </c>
      <c r="F1612" s="13">
        <v>0</v>
      </c>
      <c r="G1612" s="1">
        <v>0</v>
      </c>
      <c r="H1612">
        <v>0</v>
      </c>
      <c r="I1612" s="1">
        <v>0</v>
      </c>
      <c r="J1612" s="1">
        <v>0</v>
      </c>
      <c r="K1612" s="1">
        <v>0</v>
      </c>
      <c r="L1612" s="1">
        <v>0</v>
      </c>
      <c r="M1612" s="1">
        <v>0</v>
      </c>
      <c r="N1612" s="1">
        <v>0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  <c r="T1612" s="1">
        <v>0</v>
      </c>
      <c r="U1612" s="1">
        <v>0</v>
      </c>
      <c r="V1612" t="s">
        <v>411</v>
      </c>
      <c r="W1612" s="11" t="s">
        <v>188</v>
      </c>
      <c r="X1612">
        <v>18</v>
      </c>
      <c r="Y1612" t="s">
        <v>165</v>
      </c>
      <c r="Z1612" t="s">
        <v>189</v>
      </c>
      <c r="AA1612" s="1">
        <v>0</v>
      </c>
      <c r="AB1612" s="1">
        <v>0</v>
      </c>
      <c r="AC1612" t="s">
        <v>225</v>
      </c>
      <c r="AD1612" s="1">
        <v>0</v>
      </c>
      <c r="AE1612" s="1">
        <v>0</v>
      </c>
      <c r="AF1612" s="1">
        <v>0</v>
      </c>
      <c r="AG1612" s="1">
        <v>0</v>
      </c>
      <c r="AH1612">
        <v>0</v>
      </c>
      <c r="AI1612" s="1">
        <v>0</v>
      </c>
      <c r="AJ1612" s="1">
        <v>0</v>
      </c>
      <c r="AK1612" s="1">
        <v>0</v>
      </c>
      <c r="AL1612" s="1">
        <v>0</v>
      </c>
      <c r="AM1612" s="1">
        <v>0</v>
      </c>
      <c r="AN1612" s="1">
        <v>0</v>
      </c>
      <c r="AO1612" s="1">
        <v>0</v>
      </c>
      <c r="AP1612" s="8">
        <f t="shared" si="100"/>
        <v>0</v>
      </c>
      <c r="AQ1612" s="9">
        <f t="shared" si="101"/>
        <v>0</v>
      </c>
      <c r="AR1612" s="3">
        <f t="shared" si="102"/>
        <v>0</v>
      </c>
      <c r="AS1612" s="10">
        <f t="shared" si="103"/>
        <v>0</v>
      </c>
    </row>
    <row r="1613" spans="1:45" x14ac:dyDescent="0.25">
      <c r="A1613">
        <v>1</v>
      </c>
      <c r="B1613" s="7">
        <v>43952</v>
      </c>
      <c r="C1613" s="7">
        <v>44348</v>
      </c>
      <c r="D1613">
        <v>200308</v>
      </c>
      <c r="E1613" s="7">
        <v>44287</v>
      </c>
      <c r="F1613" s="13">
        <v>0</v>
      </c>
      <c r="G1613" s="1">
        <v>0</v>
      </c>
      <c r="H1613">
        <v>0</v>
      </c>
      <c r="I1613" s="1">
        <v>0</v>
      </c>
      <c r="J1613" s="1">
        <v>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  <c r="T1613" s="1">
        <v>0</v>
      </c>
      <c r="U1613" s="1">
        <v>0</v>
      </c>
      <c r="V1613" t="s">
        <v>411</v>
      </c>
      <c r="W1613" s="11" t="s">
        <v>188</v>
      </c>
      <c r="X1613">
        <v>18</v>
      </c>
      <c r="Y1613" t="s">
        <v>165</v>
      </c>
      <c r="Z1613" t="s">
        <v>189</v>
      </c>
      <c r="AA1613" s="1">
        <v>0</v>
      </c>
      <c r="AB1613" s="1">
        <v>0</v>
      </c>
      <c r="AC1613" t="s">
        <v>225</v>
      </c>
      <c r="AD1613" s="1">
        <v>0</v>
      </c>
      <c r="AE1613" s="1">
        <v>0</v>
      </c>
      <c r="AF1613" s="1">
        <v>0</v>
      </c>
      <c r="AG1613" s="1">
        <v>0</v>
      </c>
      <c r="AH1613">
        <v>0</v>
      </c>
      <c r="AI1613" s="1">
        <v>0</v>
      </c>
      <c r="AJ1613" s="1">
        <v>0</v>
      </c>
      <c r="AK1613" s="1">
        <v>0</v>
      </c>
      <c r="AL1613" s="1">
        <v>0</v>
      </c>
      <c r="AM1613" s="1">
        <v>0</v>
      </c>
      <c r="AN1613" s="1">
        <v>0</v>
      </c>
      <c r="AO1613" s="1">
        <v>0</v>
      </c>
      <c r="AP1613" s="8">
        <f t="shared" si="100"/>
        <v>0</v>
      </c>
      <c r="AQ1613" s="9">
        <f t="shared" si="101"/>
        <v>0</v>
      </c>
      <c r="AR1613" s="3">
        <f t="shared" si="102"/>
        <v>0</v>
      </c>
      <c r="AS1613" s="10">
        <f t="shared" si="103"/>
        <v>0</v>
      </c>
    </row>
    <row r="1614" spans="1:45" x14ac:dyDescent="0.25">
      <c r="A1614">
        <v>1</v>
      </c>
      <c r="B1614" s="7">
        <v>43952</v>
      </c>
      <c r="C1614" s="7">
        <v>44348</v>
      </c>
      <c r="D1614">
        <v>200308</v>
      </c>
      <c r="E1614" s="7">
        <v>44317</v>
      </c>
      <c r="F1614" s="13">
        <v>0</v>
      </c>
      <c r="G1614" s="1">
        <v>0</v>
      </c>
      <c r="H1614">
        <v>0</v>
      </c>
      <c r="I1614" s="1">
        <v>0</v>
      </c>
      <c r="J1614" s="1">
        <v>0</v>
      </c>
      <c r="K1614" s="1">
        <v>0</v>
      </c>
      <c r="L1614" s="1">
        <v>0</v>
      </c>
      <c r="M1614" s="1">
        <v>0</v>
      </c>
      <c r="N1614" s="1">
        <v>0</v>
      </c>
      <c r="O1614" s="1">
        <v>0</v>
      </c>
      <c r="P1614" s="1">
        <v>0</v>
      </c>
      <c r="Q1614" s="1">
        <v>0</v>
      </c>
      <c r="R1614" s="1">
        <v>0</v>
      </c>
      <c r="S1614" s="1">
        <v>0</v>
      </c>
      <c r="T1614" s="1">
        <v>0</v>
      </c>
      <c r="U1614" s="1">
        <v>0</v>
      </c>
      <c r="V1614" t="s">
        <v>411</v>
      </c>
      <c r="W1614" s="11" t="s">
        <v>188</v>
      </c>
      <c r="X1614">
        <v>18</v>
      </c>
      <c r="Y1614" t="s">
        <v>165</v>
      </c>
      <c r="Z1614" t="s">
        <v>189</v>
      </c>
      <c r="AA1614" s="1">
        <v>0</v>
      </c>
      <c r="AB1614" s="1">
        <v>0</v>
      </c>
      <c r="AC1614" t="s">
        <v>225</v>
      </c>
      <c r="AD1614" s="1">
        <v>0</v>
      </c>
      <c r="AE1614" s="1">
        <v>0</v>
      </c>
      <c r="AF1614" s="1">
        <v>0</v>
      </c>
      <c r="AG1614" s="1">
        <v>0</v>
      </c>
      <c r="AH1614">
        <v>0</v>
      </c>
      <c r="AI1614" s="1">
        <v>0</v>
      </c>
      <c r="AJ1614" s="1">
        <v>0</v>
      </c>
      <c r="AK1614" s="1">
        <v>0</v>
      </c>
      <c r="AL1614" s="1">
        <v>0</v>
      </c>
      <c r="AM1614" s="1">
        <v>0</v>
      </c>
      <c r="AN1614" s="1">
        <v>0</v>
      </c>
      <c r="AO1614" s="1">
        <v>0</v>
      </c>
      <c r="AP1614" s="8">
        <f t="shared" si="100"/>
        <v>0</v>
      </c>
      <c r="AQ1614" s="9">
        <f t="shared" si="101"/>
        <v>0</v>
      </c>
      <c r="AR1614" s="3">
        <f t="shared" si="102"/>
        <v>0</v>
      </c>
      <c r="AS1614" s="10">
        <f t="shared" si="103"/>
        <v>0</v>
      </c>
    </row>
    <row r="1615" spans="1:45" x14ac:dyDescent="0.25">
      <c r="A1615">
        <v>1</v>
      </c>
      <c r="B1615" s="7">
        <v>43952</v>
      </c>
      <c r="C1615" s="7">
        <v>44348</v>
      </c>
      <c r="D1615">
        <v>200308</v>
      </c>
      <c r="E1615" s="7">
        <v>44348</v>
      </c>
      <c r="F1615" s="13">
        <v>0</v>
      </c>
      <c r="G1615" s="1">
        <v>0</v>
      </c>
      <c r="H1615">
        <v>0</v>
      </c>
      <c r="I1615" s="1">
        <v>0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  <c r="O1615" s="1">
        <v>0</v>
      </c>
      <c r="P1615" s="1">
        <v>0</v>
      </c>
      <c r="Q1615" s="1">
        <v>0</v>
      </c>
      <c r="R1615" s="1">
        <v>0</v>
      </c>
      <c r="S1615" s="1">
        <v>0</v>
      </c>
      <c r="T1615" s="1">
        <v>0</v>
      </c>
      <c r="U1615" s="1">
        <v>0</v>
      </c>
      <c r="V1615" t="s">
        <v>411</v>
      </c>
      <c r="W1615" s="11" t="s">
        <v>188</v>
      </c>
      <c r="X1615">
        <v>18</v>
      </c>
      <c r="Y1615" t="s">
        <v>165</v>
      </c>
      <c r="Z1615" t="s">
        <v>189</v>
      </c>
      <c r="AA1615" s="1">
        <v>0</v>
      </c>
      <c r="AB1615" s="1">
        <v>0</v>
      </c>
      <c r="AC1615" t="s">
        <v>225</v>
      </c>
      <c r="AD1615" s="1">
        <v>0</v>
      </c>
      <c r="AE1615" s="1">
        <v>0</v>
      </c>
      <c r="AF1615" s="1">
        <v>0</v>
      </c>
      <c r="AG1615" s="1">
        <v>0</v>
      </c>
      <c r="AH1615">
        <v>0</v>
      </c>
      <c r="AI1615" s="1">
        <v>0</v>
      </c>
      <c r="AJ1615" s="1">
        <v>0</v>
      </c>
      <c r="AK1615" s="1">
        <v>0</v>
      </c>
      <c r="AL1615" s="1">
        <v>0</v>
      </c>
      <c r="AM1615" s="1">
        <v>0</v>
      </c>
      <c r="AN1615" s="1">
        <v>0</v>
      </c>
      <c r="AO1615" s="1">
        <v>0</v>
      </c>
      <c r="AP1615" s="8">
        <f t="shared" si="100"/>
        <v>0</v>
      </c>
      <c r="AQ1615" s="9">
        <f t="shared" si="101"/>
        <v>0</v>
      </c>
      <c r="AR1615" s="3">
        <f t="shared" si="102"/>
        <v>0</v>
      </c>
      <c r="AS1615" s="10">
        <f t="shared" si="103"/>
        <v>0</v>
      </c>
    </row>
    <row r="1616" spans="1:45" x14ac:dyDescent="0.25">
      <c r="A1616">
        <v>1</v>
      </c>
      <c r="B1616" s="7">
        <v>44378</v>
      </c>
      <c r="C1616" s="7">
        <v>44409</v>
      </c>
      <c r="D1616">
        <v>515</v>
      </c>
      <c r="E1616" s="7">
        <v>44378</v>
      </c>
      <c r="F1616" s="13">
        <v>23328.06</v>
      </c>
      <c r="G1616">
        <v>23328.06</v>
      </c>
      <c r="H1616">
        <v>0.03</v>
      </c>
      <c r="I1616">
        <v>58.32</v>
      </c>
      <c r="J1616">
        <v>23328.06</v>
      </c>
      <c r="K1616">
        <v>0</v>
      </c>
      <c r="L1616">
        <v>0</v>
      </c>
      <c r="M1616">
        <v>-58.32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 t="s">
        <v>42</v>
      </c>
      <c r="W1616" s="4" t="s">
        <v>46</v>
      </c>
      <c r="X1616">
        <v>4</v>
      </c>
      <c r="Y1616" t="s">
        <v>43</v>
      </c>
      <c r="Z1616" t="s">
        <v>44</v>
      </c>
      <c r="AA1616">
        <v>0</v>
      </c>
      <c r="AB1616">
        <v>0</v>
      </c>
      <c r="AC1616" t="s">
        <v>45</v>
      </c>
      <c r="AD1616" s="1">
        <v>0</v>
      </c>
      <c r="AE1616" s="1">
        <v>0</v>
      </c>
      <c r="AF1616">
        <v>0</v>
      </c>
      <c r="AG1616" s="1">
        <v>23328.06</v>
      </c>
      <c r="AH1616">
        <v>0</v>
      </c>
      <c r="AI1616" s="1">
        <v>0</v>
      </c>
      <c r="AJ1616" s="1">
        <v>0</v>
      </c>
      <c r="AK1616" s="1">
        <v>0</v>
      </c>
      <c r="AL1616" s="1">
        <v>0</v>
      </c>
      <c r="AM1616" s="1">
        <v>0</v>
      </c>
      <c r="AN1616" s="1">
        <v>0</v>
      </c>
      <c r="AO1616" s="1">
        <v>0</v>
      </c>
      <c r="AP1616" s="8">
        <f t="shared" si="100"/>
        <v>0</v>
      </c>
      <c r="AQ1616" s="9">
        <f t="shared" si="101"/>
        <v>0</v>
      </c>
      <c r="AR1616" s="3">
        <f t="shared" si="102"/>
        <v>23328.06</v>
      </c>
      <c r="AS1616" s="10">
        <f t="shared" si="103"/>
        <v>0</v>
      </c>
    </row>
    <row r="1617" spans="1:45" x14ac:dyDescent="0.25">
      <c r="A1617">
        <v>1</v>
      </c>
      <c r="B1617" s="7">
        <v>44378</v>
      </c>
      <c r="C1617" s="7">
        <v>44409</v>
      </c>
      <c r="D1617">
        <v>515</v>
      </c>
      <c r="E1617" s="7">
        <v>44409</v>
      </c>
      <c r="F1617" s="13">
        <v>23328.06</v>
      </c>
      <c r="G1617">
        <v>23328.06</v>
      </c>
      <c r="H1617">
        <v>0.03</v>
      </c>
      <c r="I1617">
        <v>58.32</v>
      </c>
      <c r="J1617">
        <v>23328.06</v>
      </c>
      <c r="K1617">
        <v>0</v>
      </c>
      <c r="L1617">
        <v>0</v>
      </c>
      <c r="M1617">
        <v>-58.32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 t="s">
        <v>42</v>
      </c>
      <c r="W1617" s="4" t="s">
        <v>46</v>
      </c>
      <c r="X1617">
        <v>4</v>
      </c>
      <c r="Y1617" t="s">
        <v>43</v>
      </c>
      <c r="Z1617" t="s">
        <v>44</v>
      </c>
      <c r="AA1617">
        <v>0</v>
      </c>
      <c r="AB1617">
        <v>0</v>
      </c>
      <c r="AC1617" t="s">
        <v>45</v>
      </c>
      <c r="AD1617" s="1">
        <v>0</v>
      </c>
      <c r="AE1617" s="1">
        <v>0</v>
      </c>
      <c r="AF1617">
        <v>0</v>
      </c>
      <c r="AG1617" s="1">
        <v>23328.06</v>
      </c>
      <c r="AH1617">
        <v>0</v>
      </c>
      <c r="AI1617" s="1">
        <v>0</v>
      </c>
      <c r="AJ1617" s="1">
        <v>0</v>
      </c>
      <c r="AK1617" s="1">
        <v>0</v>
      </c>
      <c r="AL1617" s="1">
        <v>0</v>
      </c>
      <c r="AM1617" s="1">
        <v>0</v>
      </c>
      <c r="AN1617" s="1">
        <v>0</v>
      </c>
      <c r="AO1617" s="1">
        <v>0</v>
      </c>
      <c r="AP1617" s="8">
        <f t="shared" si="100"/>
        <v>0</v>
      </c>
      <c r="AQ1617" s="9">
        <f t="shared" si="101"/>
        <v>0</v>
      </c>
      <c r="AR1617" s="3">
        <f t="shared" si="102"/>
        <v>23328.06</v>
      </c>
      <c r="AS1617" s="10">
        <f t="shared" si="103"/>
        <v>0</v>
      </c>
    </row>
    <row r="1618" spans="1:45" x14ac:dyDescent="0.25">
      <c r="A1618">
        <v>1</v>
      </c>
      <c r="B1618" s="7">
        <v>44378</v>
      </c>
      <c r="C1618" s="7">
        <v>44409</v>
      </c>
      <c r="D1618">
        <v>422</v>
      </c>
      <c r="E1618" s="7">
        <v>44378</v>
      </c>
      <c r="F1618" s="13">
        <v>25081.87</v>
      </c>
      <c r="G1618">
        <v>25081.87</v>
      </c>
      <c r="H1618">
        <v>0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 t="s">
        <v>47</v>
      </c>
      <c r="W1618" s="4" t="s">
        <v>48</v>
      </c>
      <c r="X1618">
        <v>14</v>
      </c>
      <c r="Y1618" t="s">
        <v>49</v>
      </c>
      <c r="Z1618" t="s">
        <v>50</v>
      </c>
      <c r="AA1618">
        <v>0</v>
      </c>
      <c r="AB1618">
        <v>0</v>
      </c>
      <c r="AC1618" t="s">
        <v>45</v>
      </c>
      <c r="AD1618" s="1">
        <v>0</v>
      </c>
      <c r="AE1618" s="1">
        <v>0</v>
      </c>
      <c r="AF1618">
        <v>0</v>
      </c>
      <c r="AG1618" s="1">
        <v>25081.87</v>
      </c>
      <c r="AH1618">
        <v>0</v>
      </c>
      <c r="AI1618" s="1">
        <v>0</v>
      </c>
      <c r="AJ1618" s="1">
        <v>0</v>
      </c>
      <c r="AK1618" s="1">
        <v>0</v>
      </c>
      <c r="AL1618" s="1">
        <v>0</v>
      </c>
      <c r="AM1618" s="1">
        <v>0</v>
      </c>
      <c r="AN1618" s="1">
        <v>0</v>
      </c>
      <c r="AO1618" s="1">
        <v>0</v>
      </c>
      <c r="AP1618" s="8">
        <f t="shared" si="100"/>
        <v>0</v>
      </c>
      <c r="AQ1618" s="9">
        <f t="shared" si="101"/>
        <v>0</v>
      </c>
      <c r="AR1618" s="3">
        <f t="shared" si="102"/>
        <v>0</v>
      </c>
      <c r="AS1618" s="10">
        <f t="shared" si="103"/>
        <v>0</v>
      </c>
    </row>
    <row r="1619" spans="1:45" x14ac:dyDescent="0.25">
      <c r="A1619">
        <v>1</v>
      </c>
      <c r="B1619" s="7">
        <v>44378</v>
      </c>
      <c r="C1619" s="7">
        <v>44409</v>
      </c>
      <c r="D1619">
        <v>422</v>
      </c>
      <c r="E1619" s="7">
        <v>44409</v>
      </c>
      <c r="F1619" s="13">
        <v>25081.87</v>
      </c>
      <c r="G1619">
        <v>25081.87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 t="s">
        <v>47</v>
      </c>
      <c r="W1619" s="4" t="s">
        <v>48</v>
      </c>
      <c r="X1619">
        <v>14</v>
      </c>
      <c r="Y1619" t="s">
        <v>49</v>
      </c>
      <c r="Z1619" t="s">
        <v>50</v>
      </c>
      <c r="AA1619">
        <v>0</v>
      </c>
      <c r="AB1619">
        <v>0</v>
      </c>
      <c r="AC1619" t="s">
        <v>45</v>
      </c>
      <c r="AD1619" s="1">
        <v>0</v>
      </c>
      <c r="AE1619" s="1">
        <v>0</v>
      </c>
      <c r="AF1619">
        <v>0</v>
      </c>
      <c r="AG1619" s="1">
        <v>25081.87</v>
      </c>
      <c r="AH1619">
        <v>0</v>
      </c>
      <c r="AI1619" s="1">
        <v>0</v>
      </c>
      <c r="AJ1619" s="1">
        <v>0</v>
      </c>
      <c r="AK1619" s="1">
        <v>0</v>
      </c>
      <c r="AL1619" s="1">
        <v>0</v>
      </c>
      <c r="AM1619" s="1">
        <v>0</v>
      </c>
      <c r="AN1619" s="1">
        <v>0</v>
      </c>
      <c r="AO1619" s="1">
        <v>0</v>
      </c>
      <c r="AP1619" s="8">
        <f t="shared" si="100"/>
        <v>0</v>
      </c>
      <c r="AQ1619" s="9">
        <f t="shared" si="101"/>
        <v>0</v>
      </c>
      <c r="AR1619" s="3">
        <f t="shared" si="102"/>
        <v>0</v>
      </c>
      <c r="AS1619" s="10">
        <f t="shared" si="103"/>
        <v>0</v>
      </c>
    </row>
    <row r="1620" spans="1:45" x14ac:dyDescent="0.25">
      <c r="A1620">
        <v>1</v>
      </c>
      <c r="B1620" s="7">
        <v>44378</v>
      </c>
      <c r="C1620" s="7">
        <v>44409</v>
      </c>
      <c r="D1620">
        <v>424</v>
      </c>
      <c r="E1620" s="7">
        <v>44378</v>
      </c>
      <c r="F1620" s="13">
        <v>0</v>
      </c>
      <c r="G1620">
        <v>0</v>
      </c>
      <c r="H1620">
        <v>5.5E-2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 t="s">
        <v>51</v>
      </c>
      <c r="W1620" s="4" t="s">
        <v>52</v>
      </c>
      <c r="X1620">
        <v>15</v>
      </c>
      <c r="Y1620" t="s">
        <v>53</v>
      </c>
      <c r="Z1620" t="s">
        <v>54</v>
      </c>
      <c r="AA1620">
        <v>0</v>
      </c>
      <c r="AB1620">
        <v>0</v>
      </c>
      <c r="AC1620" t="s">
        <v>45</v>
      </c>
      <c r="AD1620" s="1">
        <v>0</v>
      </c>
      <c r="AE1620" s="1">
        <v>0</v>
      </c>
      <c r="AF1620">
        <v>0</v>
      </c>
      <c r="AG1620" s="1">
        <v>0</v>
      </c>
      <c r="AH1620">
        <v>0</v>
      </c>
      <c r="AI1620" s="1">
        <v>0</v>
      </c>
      <c r="AJ1620" s="1">
        <v>0</v>
      </c>
      <c r="AK1620" s="1">
        <v>0</v>
      </c>
      <c r="AL1620" s="1">
        <v>0</v>
      </c>
      <c r="AM1620" s="1">
        <v>0</v>
      </c>
      <c r="AN1620" s="1">
        <v>0</v>
      </c>
      <c r="AO1620" s="1">
        <v>0</v>
      </c>
      <c r="AP1620" s="8">
        <f t="shared" si="100"/>
        <v>0</v>
      </c>
      <c r="AQ1620" s="9">
        <f t="shared" si="101"/>
        <v>0</v>
      </c>
      <c r="AR1620" s="3">
        <f t="shared" si="102"/>
        <v>0</v>
      </c>
      <c r="AS1620" s="10">
        <f t="shared" si="103"/>
        <v>0</v>
      </c>
    </row>
    <row r="1621" spans="1:45" x14ac:dyDescent="0.25">
      <c r="A1621">
        <v>1</v>
      </c>
      <c r="B1621" s="7">
        <v>44378</v>
      </c>
      <c r="C1621" s="7">
        <v>44409</v>
      </c>
      <c r="D1621">
        <v>424</v>
      </c>
      <c r="E1621" s="7">
        <v>44409</v>
      </c>
      <c r="F1621" s="13">
        <v>0</v>
      </c>
      <c r="G1621">
        <v>0</v>
      </c>
      <c r="H1621">
        <v>5.5E-2</v>
      </c>
      <c r="I1621">
        <v>0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 t="s">
        <v>51</v>
      </c>
      <c r="W1621" s="4" t="s">
        <v>52</v>
      </c>
      <c r="X1621">
        <v>15</v>
      </c>
      <c r="Y1621" t="s">
        <v>53</v>
      </c>
      <c r="Z1621" t="s">
        <v>54</v>
      </c>
      <c r="AA1621">
        <v>0</v>
      </c>
      <c r="AB1621">
        <v>0</v>
      </c>
      <c r="AC1621" t="s">
        <v>45</v>
      </c>
      <c r="AD1621" s="1">
        <v>0</v>
      </c>
      <c r="AE1621" s="1">
        <v>0</v>
      </c>
      <c r="AF1621">
        <v>0</v>
      </c>
      <c r="AG1621" s="1">
        <v>0</v>
      </c>
      <c r="AH1621">
        <v>0</v>
      </c>
      <c r="AI1621" s="1">
        <v>0</v>
      </c>
      <c r="AJ1621" s="1">
        <v>0</v>
      </c>
      <c r="AK1621" s="1">
        <v>0</v>
      </c>
      <c r="AL1621" s="1">
        <v>0</v>
      </c>
      <c r="AM1621" s="1">
        <v>0</v>
      </c>
      <c r="AN1621" s="1">
        <v>0</v>
      </c>
      <c r="AO1621" s="1">
        <v>0</v>
      </c>
      <c r="AP1621" s="8">
        <f t="shared" si="100"/>
        <v>0</v>
      </c>
      <c r="AQ1621" s="9">
        <f t="shared" si="101"/>
        <v>0</v>
      </c>
      <c r="AR1621" s="3">
        <f t="shared" si="102"/>
        <v>0</v>
      </c>
      <c r="AS1621" s="10">
        <f t="shared" si="103"/>
        <v>0</v>
      </c>
    </row>
    <row r="1622" spans="1:45" x14ac:dyDescent="0.25">
      <c r="A1622">
        <v>1</v>
      </c>
      <c r="B1622" s="7">
        <v>44378</v>
      </c>
      <c r="C1622" s="7">
        <v>44409</v>
      </c>
      <c r="D1622">
        <v>423</v>
      </c>
      <c r="E1622" s="7">
        <v>44378</v>
      </c>
      <c r="F1622" s="13">
        <v>212190.55</v>
      </c>
      <c r="G1622">
        <v>212190.55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 t="s">
        <v>55</v>
      </c>
      <c r="W1622" s="4" t="s">
        <v>56</v>
      </c>
      <c r="X1622">
        <v>15</v>
      </c>
      <c r="Y1622" t="s">
        <v>53</v>
      </c>
      <c r="Z1622" t="s">
        <v>57</v>
      </c>
      <c r="AA1622">
        <v>0</v>
      </c>
      <c r="AB1622">
        <v>0</v>
      </c>
      <c r="AC1622" t="s">
        <v>45</v>
      </c>
      <c r="AD1622" s="1">
        <v>0</v>
      </c>
      <c r="AE1622" s="1">
        <v>0</v>
      </c>
      <c r="AF1622">
        <v>0</v>
      </c>
      <c r="AG1622" s="1">
        <v>212190.55</v>
      </c>
      <c r="AH1622">
        <v>0</v>
      </c>
      <c r="AI1622" s="1">
        <v>0</v>
      </c>
      <c r="AJ1622" s="1">
        <v>0</v>
      </c>
      <c r="AK1622" s="1">
        <v>0</v>
      </c>
      <c r="AL1622" s="1">
        <v>0</v>
      </c>
      <c r="AM1622" s="1">
        <v>0</v>
      </c>
      <c r="AN1622" s="1">
        <v>0</v>
      </c>
      <c r="AO1622" s="1">
        <v>0</v>
      </c>
      <c r="AP1622" s="8">
        <f t="shared" si="100"/>
        <v>0</v>
      </c>
      <c r="AQ1622" s="9">
        <f t="shared" si="101"/>
        <v>0</v>
      </c>
      <c r="AR1622" s="3">
        <f t="shared" si="102"/>
        <v>0</v>
      </c>
      <c r="AS1622" s="10">
        <f t="shared" si="103"/>
        <v>0</v>
      </c>
    </row>
    <row r="1623" spans="1:45" x14ac:dyDescent="0.25">
      <c r="A1623">
        <v>1</v>
      </c>
      <c r="B1623" s="7">
        <v>44378</v>
      </c>
      <c r="C1623" s="7">
        <v>44409</v>
      </c>
      <c r="D1623">
        <v>423</v>
      </c>
      <c r="E1623" s="7">
        <v>44409</v>
      </c>
      <c r="F1623" s="13">
        <v>212190.55</v>
      </c>
      <c r="G1623">
        <v>212190.55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 t="s">
        <v>55</v>
      </c>
      <c r="W1623" s="4" t="s">
        <v>56</v>
      </c>
      <c r="X1623">
        <v>15</v>
      </c>
      <c r="Y1623" t="s">
        <v>53</v>
      </c>
      <c r="Z1623" t="s">
        <v>57</v>
      </c>
      <c r="AA1623">
        <v>0</v>
      </c>
      <c r="AB1623">
        <v>0</v>
      </c>
      <c r="AC1623" t="s">
        <v>45</v>
      </c>
      <c r="AD1623" s="1">
        <v>0</v>
      </c>
      <c r="AE1623" s="1">
        <v>0</v>
      </c>
      <c r="AF1623">
        <v>0</v>
      </c>
      <c r="AG1623" s="1">
        <v>212190.55</v>
      </c>
      <c r="AH1623">
        <v>0</v>
      </c>
      <c r="AI1623" s="1">
        <v>0</v>
      </c>
      <c r="AJ1623" s="1">
        <v>0</v>
      </c>
      <c r="AK1623" s="1">
        <v>0</v>
      </c>
      <c r="AL1623" s="1">
        <v>0</v>
      </c>
      <c r="AM1623" s="1">
        <v>0</v>
      </c>
      <c r="AN1623" s="1">
        <v>0</v>
      </c>
      <c r="AO1623" s="1">
        <v>0</v>
      </c>
      <c r="AP1623" s="8">
        <f t="shared" si="100"/>
        <v>0</v>
      </c>
      <c r="AQ1623" s="9">
        <f t="shared" si="101"/>
        <v>0</v>
      </c>
      <c r="AR1623" s="3">
        <f t="shared" si="102"/>
        <v>0</v>
      </c>
      <c r="AS1623" s="10">
        <f t="shared" si="103"/>
        <v>0</v>
      </c>
    </row>
    <row r="1624" spans="1:45" x14ac:dyDescent="0.25">
      <c r="A1624">
        <v>1</v>
      </c>
      <c r="B1624" s="7">
        <v>44378</v>
      </c>
      <c r="C1624" s="7">
        <v>44409</v>
      </c>
      <c r="D1624">
        <v>425</v>
      </c>
      <c r="E1624" s="7">
        <v>44378</v>
      </c>
      <c r="F1624" s="13">
        <v>812136.78</v>
      </c>
      <c r="G1624">
        <v>812136.78</v>
      </c>
      <c r="H1624">
        <v>2.5000000000000001E-2</v>
      </c>
      <c r="I1624">
        <v>1691.95</v>
      </c>
      <c r="J1624">
        <v>257721.25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 t="s">
        <v>58</v>
      </c>
      <c r="W1624" s="4" t="s">
        <v>59</v>
      </c>
      <c r="X1624">
        <v>15</v>
      </c>
      <c r="Y1624" t="s">
        <v>53</v>
      </c>
      <c r="Z1624" t="s">
        <v>60</v>
      </c>
      <c r="AA1624">
        <v>0</v>
      </c>
      <c r="AB1624">
        <v>0</v>
      </c>
      <c r="AC1624" t="s">
        <v>45</v>
      </c>
      <c r="AD1624" s="1">
        <v>0</v>
      </c>
      <c r="AE1624" s="1">
        <v>15724.92</v>
      </c>
      <c r="AF1624">
        <v>0</v>
      </c>
      <c r="AG1624" s="1">
        <v>812136.78</v>
      </c>
      <c r="AH1624">
        <v>0</v>
      </c>
      <c r="AI1624" s="1">
        <v>0</v>
      </c>
      <c r="AJ1624" s="1">
        <v>0</v>
      </c>
      <c r="AK1624" s="1">
        <v>0</v>
      </c>
      <c r="AL1624" s="1">
        <v>0</v>
      </c>
      <c r="AM1624" s="1">
        <v>0</v>
      </c>
      <c r="AN1624" s="1">
        <v>0</v>
      </c>
      <c r="AO1624" s="1">
        <v>1691.95</v>
      </c>
      <c r="AP1624" s="8">
        <f t="shared" si="100"/>
        <v>1691.95</v>
      </c>
      <c r="AQ1624" s="9">
        <f t="shared" si="101"/>
        <v>0</v>
      </c>
      <c r="AR1624" s="3">
        <f t="shared" si="102"/>
        <v>273446.17</v>
      </c>
      <c r="AS1624" s="10">
        <f t="shared" si="103"/>
        <v>1691.95</v>
      </c>
    </row>
    <row r="1625" spans="1:45" x14ac:dyDescent="0.25">
      <c r="A1625">
        <v>1</v>
      </c>
      <c r="B1625" s="7">
        <v>44378</v>
      </c>
      <c r="C1625" s="7">
        <v>44409</v>
      </c>
      <c r="D1625">
        <v>425</v>
      </c>
      <c r="E1625" s="7">
        <v>44409</v>
      </c>
      <c r="F1625" s="13">
        <v>812136.78</v>
      </c>
      <c r="G1625">
        <v>812136.78</v>
      </c>
      <c r="H1625">
        <v>2.5000000000000001E-2</v>
      </c>
      <c r="I1625">
        <v>1691.95</v>
      </c>
      <c r="J1625">
        <v>259413.2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v>0</v>
      </c>
      <c r="V1625" t="s">
        <v>58</v>
      </c>
      <c r="W1625" s="4" t="s">
        <v>59</v>
      </c>
      <c r="X1625">
        <v>15</v>
      </c>
      <c r="Y1625" t="s">
        <v>53</v>
      </c>
      <c r="Z1625" t="s">
        <v>60</v>
      </c>
      <c r="AA1625">
        <v>0</v>
      </c>
      <c r="AB1625">
        <v>0</v>
      </c>
      <c r="AC1625" t="s">
        <v>45</v>
      </c>
      <c r="AD1625" s="1">
        <v>0</v>
      </c>
      <c r="AE1625" s="1">
        <v>15724.92</v>
      </c>
      <c r="AF1625">
        <v>0</v>
      </c>
      <c r="AG1625" s="1">
        <v>812136.78</v>
      </c>
      <c r="AH1625">
        <v>0</v>
      </c>
      <c r="AI1625" s="1">
        <v>0</v>
      </c>
      <c r="AJ1625" s="1">
        <v>0</v>
      </c>
      <c r="AK1625" s="1">
        <v>0</v>
      </c>
      <c r="AL1625" s="1">
        <v>0</v>
      </c>
      <c r="AM1625" s="1">
        <v>0</v>
      </c>
      <c r="AN1625" s="1">
        <v>0</v>
      </c>
      <c r="AO1625" s="1">
        <v>1691.95</v>
      </c>
      <c r="AP1625" s="8">
        <f t="shared" si="100"/>
        <v>1691.95</v>
      </c>
      <c r="AQ1625" s="9">
        <f t="shared" si="101"/>
        <v>0</v>
      </c>
      <c r="AR1625" s="3">
        <f t="shared" si="102"/>
        <v>275138.12</v>
      </c>
      <c r="AS1625" s="10">
        <f t="shared" si="103"/>
        <v>1691.95</v>
      </c>
    </row>
    <row r="1626" spans="1:45" x14ac:dyDescent="0.25">
      <c r="A1626">
        <v>1</v>
      </c>
      <c r="B1626" s="7">
        <v>44378</v>
      </c>
      <c r="C1626" s="7">
        <v>44409</v>
      </c>
      <c r="D1626">
        <v>426</v>
      </c>
      <c r="E1626" s="7">
        <v>44378</v>
      </c>
      <c r="F1626" s="13">
        <v>35037781.649999999</v>
      </c>
      <c r="G1626">
        <v>35037781.649999999</v>
      </c>
      <c r="H1626">
        <v>1.8100000000000002E-2</v>
      </c>
      <c r="I1626">
        <v>52848.65</v>
      </c>
      <c r="J1626">
        <v>8483344.8200000003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-759.39</v>
      </c>
      <c r="S1626">
        <v>0</v>
      </c>
      <c r="T1626">
        <v>0</v>
      </c>
      <c r="U1626">
        <v>0</v>
      </c>
      <c r="V1626" t="s">
        <v>61</v>
      </c>
      <c r="W1626" s="4" t="s">
        <v>62</v>
      </c>
      <c r="X1626">
        <v>15</v>
      </c>
      <c r="Y1626" t="s">
        <v>53</v>
      </c>
      <c r="Z1626" t="s">
        <v>63</v>
      </c>
      <c r="AA1626">
        <v>0</v>
      </c>
      <c r="AB1626">
        <v>0</v>
      </c>
      <c r="AC1626" t="s">
        <v>45</v>
      </c>
      <c r="AD1626" s="1">
        <v>8467.4599999999991</v>
      </c>
      <c r="AE1626" s="1">
        <v>2717174</v>
      </c>
      <c r="AF1626">
        <v>2.8999999999999998E-3</v>
      </c>
      <c r="AG1626" s="1">
        <v>35037781.649999999</v>
      </c>
      <c r="AH1626">
        <v>0</v>
      </c>
      <c r="AI1626" s="1">
        <v>0</v>
      </c>
      <c r="AJ1626" s="1">
        <v>0</v>
      </c>
      <c r="AK1626" s="1">
        <v>0</v>
      </c>
      <c r="AL1626" s="1">
        <v>0</v>
      </c>
      <c r="AM1626" s="1">
        <v>0</v>
      </c>
      <c r="AN1626" s="1">
        <v>8467.4600000000009</v>
      </c>
      <c r="AO1626" s="1">
        <v>52848.65</v>
      </c>
      <c r="AP1626" s="8">
        <f t="shared" si="100"/>
        <v>52848.65</v>
      </c>
      <c r="AQ1626" s="9">
        <f t="shared" si="101"/>
        <v>8467.4599999999991</v>
      </c>
      <c r="AR1626" s="3">
        <f t="shared" si="102"/>
        <v>11200518.82</v>
      </c>
      <c r="AS1626" s="10">
        <f t="shared" si="103"/>
        <v>61316.11</v>
      </c>
    </row>
    <row r="1627" spans="1:45" x14ac:dyDescent="0.25">
      <c r="A1627">
        <v>1</v>
      </c>
      <c r="B1627" s="7">
        <v>44378</v>
      </c>
      <c r="C1627" s="7">
        <v>44409</v>
      </c>
      <c r="D1627">
        <v>426</v>
      </c>
      <c r="E1627" s="7">
        <v>44409</v>
      </c>
      <c r="F1627" s="13">
        <v>35174574.93</v>
      </c>
      <c r="G1627">
        <v>35174574.93</v>
      </c>
      <c r="H1627">
        <v>1.8100000000000002E-2</v>
      </c>
      <c r="I1627">
        <v>53054.98</v>
      </c>
      <c r="J1627">
        <v>8536399.8000000007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 t="s">
        <v>61</v>
      </c>
      <c r="W1627" s="4" t="s">
        <v>62</v>
      </c>
      <c r="X1627">
        <v>15</v>
      </c>
      <c r="Y1627" t="s">
        <v>53</v>
      </c>
      <c r="Z1627" t="s">
        <v>63</v>
      </c>
      <c r="AA1627">
        <v>0</v>
      </c>
      <c r="AB1627">
        <v>0</v>
      </c>
      <c r="AC1627" t="s">
        <v>45</v>
      </c>
      <c r="AD1627" s="1">
        <v>8500.52</v>
      </c>
      <c r="AE1627" s="1">
        <v>2725674.52</v>
      </c>
      <c r="AF1627">
        <v>2.8999999999999998E-3</v>
      </c>
      <c r="AG1627" s="1">
        <v>35174574.93</v>
      </c>
      <c r="AH1627">
        <v>0</v>
      </c>
      <c r="AI1627" s="1">
        <v>0</v>
      </c>
      <c r="AJ1627" s="1">
        <v>0</v>
      </c>
      <c r="AK1627" s="1">
        <v>0</v>
      </c>
      <c r="AL1627" s="1">
        <v>0</v>
      </c>
      <c r="AM1627" s="1">
        <v>0</v>
      </c>
      <c r="AN1627" s="1">
        <v>8500.52</v>
      </c>
      <c r="AO1627" s="1">
        <v>53054.98</v>
      </c>
      <c r="AP1627" s="8">
        <f t="shared" si="100"/>
        <v>53054.98</v>
      </c>
      <c r="AQ1627" s="9">
        <f t="shared" si="101"/>
        <v>8500.52</v>
      </c>
      <c r="AR1627" s="3">
        <f t="shared" si="102"/>
        <v>11262074.32</v>
      </c>
      <c r="AS1627" s="10">
        <f t="shared" si="103"/>
        <v>61555.5</v>
      </c>
    </row>
    <row r="1628" spans="1:45" x14ac:dyDescent="0.25">
      <c r="A1628">
        <v>1</v>
      </c>
      <c r="B1628" s="7">
        <v>44378</v>
      </c>
      <c r="C1628" s="7">
        <v>44409</v>
      </c>
      <c r="D1628">
        <v>427</v>
      </c>
      <c r="E1628" s="7">
        <v>44378</v>
      </c>
      <c r="F1628" s="13">
        <v>21002739.890000001</v>
      </c>
      <c r="G1628">
        <v>21002739.890000001</v>
      </c>
      <c r="H1628">
        <v>1.719E-2</v>
      </c>
      <c r="I1628">
        <v>30086.42</v>
      </c>
      <c r="J1628">
        <v>6348712.4400000004</v>
      </c>
      <c r="K1628">
        <v>0</v>
      </c>
      <c r="L1628">
        <v>-8999.08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 t="s">
        <v>64</v>
      </c>
      <c r="W1628" s="4" t="s">
        <v>65</v>
      </c>
      <c r="X1628">
        <v>15</v>
      </c>
      <c r="Y1628" t="s">
        <v>53</v>
      </c>
      <c r="Z1628" t="s">
        <v>66</v>
      </c>
      <c r="AA1628">
        <v>0</v>
      </c>
      <c r="AB1628">
        <v>0</v>
      </c>
      <c r="AC1628" t="s">
        <v>45</v>
      </c>
      <c r="AD1628" s="1">
        <v>8418.6</v>
      </c>
      <c r="AE1628" s="1">
        <v>109777.06</v>
      </c>
      <c r="AF1628">
        <v>4.81E-3</v>
      </c>
      <c r="AG1628" s="1">
        <v>21002739.890000001</v>
      </c>
      <c r="AH1628">
        <v>0</v>
      </c>
      <c r="AI1628" s="1">
        <v>0</v>
      </c>
      <c r="AJ1628" s="1">
        <v>0</v>
      </c>
      <c r="AK1628" s="1">
        <v>0</v>
      </c>
      <c r="AL1628" s="1">
        <v>0</v>
      </c>
      <c r="AM1628" s="1">
        <v>0</v>
      </c>
      <c r="AN1628" s="1">
        <v>8418.6</v>
      </c>
      <c r="AO1628" s="1">
        <v>30086.420000000002</v>
      </c>
      <c r="AP1628" s="8">
        <f t="shared" si="100"/>
        <v>30086.42</v>
      </c>
      <c r="AQ1628" s="9">
        <f t="shared" si="101"/>
        <v>8418.6</v>
      </c>
      <c r="AR1628" s="3">
        <f t="shared" si="102"/>
        <v>6458489.5</v>
      </c>
      <c r="AS1628" s="10">
        <f t="shared" si="103"/>
        <v>38505.019999999997</v>
      </c>
    </row>
    <row r="1629" spans="1:45" x14ac:dyDescent="0.25">
      <c r="A1629">
        <v>1</v>
      </c>
      <c r="B1629" s="7">
        <v>44378</v>
      </c>
      <c r="C1629" s="7">
        <v>44409</v>
      </c>
      <c r="D1629">
        <v>427</v>
      </c>
      <c r="E1629" s="7">
        <v>44409</v>
      </c>
      <c r="F1629" s="13">
        <v>21587523.609999999</v>
      </c>
      <c r="G1629">
        <v>21587523.609999999</v>
      </c>
      <c r="H1629">
        <v>1.719E-2</v>
      </c>
      <c r="I1629">
        <v>30924.13</v>
      </c>
      <c r="J1629">
        <v>6379636.5700000003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 t="s">
        <v>64</v>
      </c>
      <c r="W1629" s="4" t="s">
        <v>65</v>
      </c>
      <c r="X1629">
        <v>15</v>
      </c>
      <c r="Y1629" t="s">
        <v>53</v>
      </c>
      <c r="Z1629" t="s">
        <v>66</v>
      </c>
      <c r="AA1629">
        <v>0</v>
      </c>
      <c r="AB1629">
        <v>0</v>
      </c>
      <c r="AC1629" t="s">
        <v>45</v>
      </c>
      <c r="AD1629" s="1">
        <v>8653</v>
      </c>
      <c r="AE1629" s="1">
        <v>118430.06</v>
      </c>
      <c r="AF1629">
        <v>4.81E-3</v>
      </c>
      <c r="AG1629" s="1">
        <v>21587523.609999999</v>
      </c>
      <c r="AH1629">
        <v>0</v>
      </c>
      <c r="AI1629" s="1">
        <v>0</v>
      </c>
      <c r="AJ1629" s="1">
        <v>0</v>
      </c>
      <c r="AK1629" s="1">
        <v>0</v>
      </c>
      <c r="AL1629" s="1">
        <v>0</v>
      </c>
      <c r="AM1629" s="1">
        <v>0</v>
      </c>
      <c r="AN1629" s="1">
        <v>8653</v>
      </c>
      <c r="AO1629" s="1">
        <v>30924.13</v>
      </c>
      <c r="AP1629" s="8">
        <f t="shared" si="100"/>
        <v>30924.13</v>
      </c>
      <c r="AQ1629" s="9">
        <f t="shared" si="101"/>
        <v>8653</v>
      </c>
      <c r="AR1629" s="3">
        <f t="shared" si="102"/>
        <v>6498066.6299999999</v>
      </c>
      <c r="AS1629" s="10">
        <f t="shared" si="103"/>
        <v>39577.130000000005</v>
      </c>
    </row>
    <row r="1630" spans="1:45" x14ac:dyDescent="0.25">
      <c r="A1630">
        <v>1</v>
      </c>
      <c r="B1630" s="7">
        <v>44378</v>
      </c>
      <c r="C1630" s="7">
        <v>44409</v>
      </c>
      <c r="D1630">
        <v>428</v>
      </c>
      <c r="E1630" s="7">
        <v>44378</v>
      </c>
      <c r="F1630" s="13">
        <v>37816295.960000001</v>
      </c>
      <c r="G1630">
        <v>37816295.960000001</v>
      </c>
      <c r="H1630">
        <v>1.8100000000000002E-2</v>
      </c>
      <c r="I1630">
        <v>57039.58</v>
      </c>
      <c r="J1630">
        <v>3434501.79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759.39</v>
      </c>
      <c r="T1630">
        <v>0</v>
      </c>
      <c r="U1630">
        <v>0</v>
      </c>
      <c r="V1630" t="s">
        <v>67</v>
      </c>
      <c r="W1630" s="4" t="s">
        <v>68</v>
      </c>
      <c r="X1630">
        <v>15</v>
      </c>
      <c r="Y1630" t="s">
        <v>53</v>
      </c>
      <c r="Z1630" t="s">
        <v>69</v>
      </c>
      <c r="AA1630">
        <v>0</v>
      </c>
      <c r="AB1630">
        <v>0</v>
      </c>
      <c r="AC1630" t="s">
        <v>45</v>
      </c>
      <c r="AD1630" s="1">
        <v>9138.94</v>
      </c>
      <c r="AE1630" s="1">
        <v>221326.34</v>
      </c>
      <c r="AF1630">
        <v>2.8999999999999998E-3</v>
      </c>
      <c r="AG1630" s="1">
        <v>37816295.960000001</v>
      </c>
      <c r="AH1630">
        <v>0</v>
      </c>
      <c r="AI1630" s="1">
        <v>0</v>
      </c>
      <c r="AJ1630" s="1">
        <v>0</v>
      </c>
      <c r="AK1630" s="1">
        <v>0</v>
      </c>
      <c r="AL1630" s="1">
        <v>0</v>
      </c>
      <c r="AM1630" s="1">
        <v>0</v>
      </c>
      <c r="AN1630" s="1">
        <v>9138.94</v>
      </c>
      <c r="AO1630" s="1">
        <v>57039.58</v>
      </c>
      <c r="AP1630" s="8">
        <f t="shared" si="100"/>
        <v>57039.58</v>
      </c>
      <c r="AQ1630" s="9">
        <f t="shared" si="101"/>
        <v>9138.94</v>
      </c>
      <c r="AR1630" s="3">
        <f t="shared" si="102"/>
        <v>3655828.13</v>
      </c>
      <c r="AS1630" s="10">
        <f t="shared" si="103"/>
        <v>66178.52</v>
      </c>
    </row>
    <row r="1631" spans="1:45" x14ac:dyDescent="0.25">
      <c r="A1631">
        <v>1</v>
      </c>
      <c r="B1631" s="7">
        <v>44378</v>
      </c>
      <c r="C1631" s="7">
        <v>44409</v>
      </c>
      <c r="D1631">
        <v>428</v>
      </c>
      <c r="E1631" s="7">
        <v>44409</v>
      </c>
      <c r="F1631" s="13">
        <v>37830982.979999997</v>
      </c>
      <c r="G1631">
        <v>37830982.979999997</v>
      </c>
      <c r="H1631">
        <v>1.8100000000000002E-2</v>
      </c>
      <c r="I1631">
        <v>57061.73</v>
      </c>
      <c r="J1631">
        <v>3491563.52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 t="s">
        <v>67</v>
      </c>
      <c r="W1631" s="4" t="s">
        <v>68</v>
      </c>
      <c r="X1631">
        <v>15</v>
      </c>
      <c r="Y1631" t="s">
        <v>53</v>
      </c>
      <c r="Z1631" t="s">
        <v>69</v>
      </c>
      <c r="AA1631">
        <v>0</v>
      </c>
      <c r="AB1631">
        <v>0</v>
      </c>
      <c r="AC1631" t="s">
        <v>45</v>
      </c>
      <c r="AD1631" s="1">
        <v>9142.49</v>
      </c>
      <c r="AE1631" s="1">
        <v>230468.83</v>
      </c>
      <c r="AF1631">
        <v>2.8999999999999998E-3</v>
      </c>
      <c r="AG1631" s="1">
        <v>37830982.979999997</v>
      </c>
      <c r="AH1631">
        <v>0</v>
      </c>
      <c r="AI1631" s="1">
        <v>0</v>
      </c>
      <c r="AJ1631" s="1">
        <v>0</v>
      </c>
      <c r="AK1631" s="1">
        <v>0</v>
      </c>
      <c r="AL1631" s="1">
        <v>0</v>
      </c>
      <c r="AM1631" s="1">
        <v>0</v>
      </c>
      <c r="AN1631" s="1">
        <v>9142.49</v>
      </c>
      <c r="AO1631" s="1">
        <v>57061.73</v>
      </c>
      <c r="AP1631" s="8">
        <f t="shared" si="100"/>
        <v>57061.73</v>
      </c>
      <c r="AQ1631" s="9">
        <f t="shared" si="101"/>
        <v>9142.49</v>
      </c>
      <c r="AR1631" s="3">
        <f t="shared" si="102"/>
        <v>3722032.35</v>
      </c>
      <c r="AS1631" s="10">
        <f t="shared" si="103"/>
        <v>66204.22</v>
      </c>
    </row>
    <row r="1632" spans="1:45" x14ac:dyDescent="0.25">
      <c r="A1632">
        <v>1</v>
      </c>
      <c r="B1632" s="7">
        <v>44378</v>
      </c>
      <c r="C1632" s="7">
        <v>44409</v>
      </c>
      <c r="D1632">
        <v>429</v>
      </c>
      <c r="E1632" s="7">
        <v>44378</v>
      </c>
      <c r="F1632" s="13">
        <v>2874480.33</v>
      </c>
      <c r="G1632">
        <v>2874480.33</v>
      </c>
      <c r="H1632">
        <v>3.3329999999999999E-2</v>
      </c>
      <c r="I1632">
        <v>7983.87</v>
      </c>
      <c r="J1632">
        <v>964367.61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 t="s">
        <v>70</v>
      </c>
      <c r="W1632" s="4" t="s">
        <v>71</v>
      </c>
      <c r="X1632">
        <v>15</v>
      </c>
      <c r="Y1632" t="s">
        <v>53</v>
      </c>
      <c r="Z1632" t="s">
        <v>72</v>
      </c>
      <c r="AA1632">
        <v>0</v>
      </c>
      <c r="AB1632">
        <v>0</v>
      </c>
      <c r="AC1632" t="s">
        <v>45</v>
      </c>
      <c r="AD1632" s="1">
        <v>400.03</v>
      </c>
      <c r="AE1632" s="1">
        <v>-225.48</v>
      </c>
      <c r="AF1632">
        <v>1.67E-3</v>
      </c>
      <c r="AG1632" s="1">
        <v>2874480.33</v>
      </c>
      <c r="AH1632">
        <v>0</v>
      </c>
      <c r="AI1632" s="1">
        <v>0</v>
      </c>
      <c r="AJ1632" s="1">
        <v>0</v>
      </c>
      <c r="AK1632" s="1">
        <v>0</v>
      </c>
      <c r="AL1632" s="1">
        <v>0</v>
      </c>
      <c r="AM1632" s="1">
        <v>0</v>
      </c>
      <c r="AN1632" s="1">
        <v>400.03000000000003</v>
      </c>
      <c r="AO1632" s="1">
        <v>7983.87</v>
      </c>
      <c r="AP1632" s="8">
        <f t="shared" si="100"/>
        <v>7983.87</v>
      </c>
      <c r="AQ1632" s="9">
        <f t="shared" si="101"/>
        <v>400.03</v>
      </c>
      <c r="AR1632" s="3">
        <f t="shared" si="102"/>
        <v>964142.13</v>
      </c>
      <c r="AS1632" s="10">
        <f t="shared" si="103"/>
        <v>8383.9</v>
      </c>
    </row>
    <row r="1633" spans="1:45" x14ac:dyDescent="0.25">
      <c r="A1633">
        <v>1</v>
      </c>
      <c r="B1633" s="7">
        <v>44378</v>
      </c>
      <c r="C1633" s="7">
        <v>44409</v>
      </c>
      <c r="D1633">
        <v>429</v>
      </c>
      <c r="E1633" s="7">
        <v>44409</v>
      </c>
      <c r="F1633" s="13">
        <v>2874480.33</v>
      </c>
      <c r="G1633">
        <v>2874480.33</v>
      </c>
      <c r="H1633">
        <v>3.3329999999999999E-2</v>
      </c>
      <c r="I1633">
        <v>7983.87</v>
      </c>
      <c r="J1633">
        <v>972351.48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 t="s">
        <v>70</v>
      </c>
      <c r="W1633" s="4" t="s">
        <v>71</v>
      </c>
      <c r="X1633">
        <v>15</v>
      </c>
      <c r="Y1633" t="s">
        <v>53</v>
      </c>
      <c r="Z1633" t="s">
        <v>72</v>
      </c>
      <c r="AA1633">
        <v>0</v>
      </c>
      <c r="AB1633">
        <v>0</v>
      </c>
      <c r="AC1633" t="s">
        <v>45</v>
      </c>
      <c r="AD1633" s="1">
        <v>400.03</v>
      </c>
      <c r="AE1633" s="1">
        <v>174.55</v>
      </c>
      <c r="AF1633">
        <v>1.67E-3</v>
      </c>
      <c r="AG1633" s="1">
        <v>2874480.33</v>
      </c>
      <c r="AH1633">
        <v>0</v>
      </c>
      <c r="AI1633" s="1">
        <v>0</v>
      </c>
      <c r="AJ1633" s="1">
        <v>0</v>
      </c>
      <c r="AK1633" s="1">
        <v>0</v>
      </c>
      <c r="AL1633" s="1">
        <v>0</v>
      </c>
      <c r="AM1633" s="1">
        <v>0</v>
      </c>
      <c r="AN1633" s="1">
        <v>400.03000000000003</v>
      </c>
      <c r="AO1633" s="1">
        <v>7983.87</v>
      </c>
      <c r="AP1633" s="8">
        <f t="shared" si="100"/>
        <v>7983.87</v>
      </c>
      <c r="AQ1633" s="9">
        <f t="shared" si="101"/>
        <v>400.03</v>
      </c>
      <c r="AR1633" s="3">
        <f t="shared" si="102"/>
        <v>972526.03</v>
      </c>
      <c r="AS1633" s="10">
        <f t="shared" si="103"/>
        <v>8383.9</v>
      </c>
    </row>
    <row r="1634" spans="1:45" x14ac:dyDescent="0.25">
      <c r="A1634">
        <v>1</v>
      </c>
      <c r="B1634" s="7">
        <v>44378</v>
      </c>
      <c r="C1634" s="7">
        <v>44409</v>
      </c>
      <c r="D1634">
        <v>430</v>
      </c>
      <c r="E1634" s="7">
        <v>44378</v>
      </c>
      <c r="F1634" s="13">
        <v>7583781.7199999997</v>
      </c>
      <c r="G1634">
        <v>7583781.7199999997</v>
      </c>
      <c r="H1634">
        <v>2.9520000000000001E-2</v>
      </c>
      <c r="I1634">
        <v>18656.099999999999</v>
      </c>
      <c r="J1634">
        <v>2939217.9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 t="s">
        <v>73</v>
      </c>
      <c r="W1634" s="4" t="s">
        <v>74</v>
      </c>
      <c r="X1634">
        <v>15</v>
      </c>
      <c r="Y1634" t="s">
        <v>53</v>
      </c>
      <c r="Z1634" t="s">
        <v>75</v>
      </c>
      <c r="AA1634">
        <v>0</v>
      </c>
      <c r="AB1634">
        <v>0</v>
      </c>
      <c r="AC1634" t="s">
        <v>45</v>
      </c>
      <c r="AD1634" s="1">
        <v>935.33</v>
      </c>
      <c r="AE1634" s="1">
        <v>136380.76999999999</v>
      </c>
      <c r="AF1634">
        <v>1.48E-3</v>
      </c>
      <c r="AG1634" s="1">
        <v>7583781.7199999997</v>
      </c>
      <c r="AH1634">
        <v>0</v>
      </c>
      <c r="AI1634" s="1">
        <v>0</v>
      </c>
      <c r="AJ1634" s="1">
        <v>0</v>
      </c>
      <c r="AK1634" s="1">
        <v>0</v>
      </c>
      <c r="AL1634" s="1">
        <v>0</v>
      </c>
      <c r="AM1634" s="1">
        <v>0</v>
      </c>
      <c r="AN1634" s="1">
        <v>935.33</v>
      </c>
      <c r="AO1634" s="1">
        <v>18656.100000000002</v>
      </c>
      <c r="AP1634" s="8">
        <f t="shared" si="100"/>
        <v>18656.099999999999</v>
      </c>
      <c r="AQ1634" s="9">
        <f t="shared" si="101"/>
        <v>935.33</v>
      </c>
      <c r="AR1634" s="3">
        <f t="shared" si="102"/>
        <v>3075598.67</v>
      </c>
      <c r="AS1634" s="10">
        <f t="shared" si="103"/>
        <v>19591.43</v>
      </c>
    </row>
    <row r="1635" spans="1:45" x14ac:dyDescent="0.25">
      <c r="A1635">
        <v>1</v>
      </c>
      <c r="B1635" s="7">
        <v>44378</v>
      </c>
      <c r="C1635" s="7">
        <v>44409</v>
      </c>
      <c r="D1635">
        <v>430</v>
      </c>
      <c r="E1635" s="7">
        <v>44409</v>
      </c>
      <c r="F1635" s="13">
        <v>7583781.7199999997</v>
      </c>
      <c r="G1635">
        <v>7583781.7199999997</v>
      </c>
      <c r="H1635">
        <v>2.9520000000000001E-2</v>
      </c>
      <c r="I1635">
        <v>18656.099999999999</v>
      </c>
      <c r="J1635">
        <v>2957874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 t="s">
        <v>73</v>
      </c>
      <c r="W1635" s="4" t="s">
        <v>74</v>
      </c>
      <c r="X1635">
        <v>15</v>
      </c>
      <c r="Y1635" t="s">
        <v>53</v>
      </c>
      <c r="Z1635" t="s">
        <v>75</v>
      </c>
      <c r="AA1635">
        <v>0</v>
      </c>
      <c r="AB1635">
        <v>0</v>
      </c>
      <c r="AC1635" t="s">
        <v>45</v>
      </c>
      <c r="AD1635" s="1">
        <v>935.33</v>
      </c>
      <c r="AE1635" s="1">
        <v>137316.1</v>
      </c>
      <c r="AF1635">
        <v>1.48E-3</v>
      </c>
      <c r="AG1635" s="1">
        <v>7583781.7199999997</v>
      </c>
      <c r="AH1635">
        <v>0</v>
      </c>
      <c r="AI1635" s="1">
        <v>0</v>
      </c>
      <c r="AJ1635" s="1">
        <v>0</v>
      </c>
      <c r="AK1635" s="1">
        <v>0</v>
      </c>
      <c r="AL1635" s="1">
        <v>0</v>
      </c>
      <c r="AM1635" s="1">
        <v>0</v>
      </c>
      <c r="AN1635" s="1">
        <v>935.33</v>
      </c>
      <c r="AO1635" s="1">
        <v>18656.100000000002</v>
      </c>
      <c r="AP1635" s="8">
        <f t="shared" si="100"/>
        <v>18656.099999999999</v>
      </c>
      <c r="AQ1635" s="9">
        <f t="shared" si="101"/>
        <v>935.33</v>
      </c>
      <c r="AR1635" s="3">
        <f t="shared" si="102"/>
        <v>3095190.1</v>
      </c>
      <c r="AS1635" s="10">
        <f t="shared" si="103"/>
        <v>19591.43</v>
      </c>
    </row>
    <row r="1636" spans="1:45" x14ac:dyDescent="0.25">
      <c r="A1636">
        <v>1</v>
      </c>
      <c r="B1636" s="7">
        <v>44378</v>
      </c>
      <c r="C1636" s="7">
        <v>44409</v>
      </c>
      <c r="D1636">
        <v>431</v>
      </c>
      <c r="E1636" s="7">
        <v>44378</v>
      </c>
      <c r="F1636" s="13">
        <v>16311701.119999999</v>
      </c>
      <c r="G1636">
        <v>16311701.119999999</v>
      </c>
      <c r="H1636">
        <v>1.8030000000000001E-2</v>
      </c>
      <c r="I1636">
        <v>24508.33</v>
      </c>
      <c r="J1636">
        <v>2663719.8199999998</v>
      </c>
      <c r="K1636">
        <v>0</v>
      </c>
      <c r="L1636">
        <v>-101.14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  <c r="T1636">
        <v>0</v>
      </c>
      <c r="U1636">
        <v>0</v>
      </c>
      <c r="V1636" t="s">
        <v>76</v>
      </c>
      <c r="W1636" s="4" t="s">
        <v>77</v>
      </c>
      <c r="X1636">
        <v>15</v>
      </c>
      <c r="Y1636" t="s">
        <v>53</v>
      </c>
      <c r="Z1636" t="s">
        <v>78</v>
      </c>
      <c r="AA1636">
        <v>0</v>
      </c>
      <c r="AB1636">
        <v>0</v>
      </c>
      <c r="AC1636" t="s">
        <v>45</v>
      </c>
      <c r="AD1636" s="1">
        <v>5396.45</v>
      </c>
      <c r="AE1636" s="1">
        <v>971851.43</v>
      </c>
      <c r="AF1636">
        <v>3.9699999999999996E-3</v>
      </c>
      <c r="AG1636" s="1">
        <v>16311701.119999999</v>
      </c>
      <c r="AH1636">
        <v>0</v>
      </c>
      <c r="AI1636" s="1">
        <v>0</v>
      </c>
      <c r="AJ1636" s="1">
        <v>0</v>
      </c>
      <c r="AK1636" s="1">
        <v>0</v>
      </c>
      <c r="AL1636" s="1">
        <v>0</v>
      </c>
      <c r="AM1636" s="1">
        <v>0</v>
      </c>
      <c r="AN1636" s="1">
        <v>5396.45</v>
      </c>
      <c r="AO1636" s="1">
        <v>24508.33</v>
      </c>
      <c r="AP1636" s="8">
        <f t="shared" si="100"/>
        <v>24508.33</v>
      </c>
      <c r="AQ1636" s="9">
        <f t="shared" si="101"/>
        <v>5396.45</v>
      </c>
      <c r="AR1636" s="3">
        <f t="shared" si="102"/>
        <v>3635571.25</v>
      </c>
      <c r="AS1636" s="10">
        <f t="shared" si="103"/>
        <v>29904.780000000002</v>
      </c>
    </row>
    <row r="1637" spans="1:45" x14ac:dyDescent="0.25">
      <c r="A1637">
        <v>1</v>
      </c>
      <c r="B1637" s="7">
        <v>44378</v>
      </c>
      <c r="C1637" s="7">
        <v>44409</v>
      </c>
      <c r="D1637">
        <v>431</v>
      </c>
      <c r="E1637" s="7">
        <v>44409</v>
      </c>
      <c r="F1637" s="13">
        <v>16406726.220000001</v>
      </c>
      <c r="G1637">
        <v>16406726.220000001</v>
      </c>
      <c r="H1637">
        <v>1.8030000000000001E-2</v>
      </c>
      <c r="I1637">
        <v>24651.11</v>
      </c>
      <c r="J1637">
        <v>2688370.93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 t="s">
        <v>76</v>
      </c>
      <c r="W1637" s="4" t="s">
        <v>77</v>
      </c>
      <c r="X1637">
        <v>15</v>
      </c>
      <c r="Y1637" t="s">
        <v>53</v>
      </c>
      <c r="Z1637" t="s">
        <v>78</v>
      </c>
      <c r="AA1637">
        <v>0</v>
      </c>
      <c r="AB1637">
        <v>0</v>
      </c>
      <c r="AC1637" t="s">
        <v>45</v>
      </c>
      <c r="AD1637" s="1">
        <v>5427.89</v>
      </c>
      <c r="AE1637" s="1">
        <v>977279.32</v>
      </c>
      <c r="AF1637">
        <v>3.9699999999999996E-3</v>
      </c>
      <c r="AG1637" s="1">
        <v>16406726.220000001</v>
      </c>
      <c r="AH1637">
        <v>0</v>
      </c>
      <c r="AI1637" s="1">
        <v>0</v>
      </c>
      <c r="AJ1637" s="1">
        <v>0</v>
      </c>
      <c r="AK1637" s="1">
        <v>0</v>
      </c>
      <c r="AL1637" s="1">
        <v>0</v>
      </c>
      <c r="AM1637" s="1">
        <v>0</v>
      </c>
      <c r="AN1637" s="1">
        <v>5427.89</v>
      </c>
      <c r="AO1637" s="1">
        <v>24651.11</v>
      </c>
      <c r="AP1637" s="8">
        <f t="shared" si="100"/>
        <v>24651.11</v>
      </c>
      <c r="AQ1637" s="9">
        <f t="shared" si="101"/>
        <v>5427.89</v>
      </c>
      <c r="AR1637" s="3">
        <f t="shared" si="102"/>
        <v>3665650.25</v>
      </c>
      <c r="AS1637" s="10">
        <f t="shared" si="103"/>
        <v>30079</v>
      </c>
    </row>
    <row r="1638" spans="1:45" x14ac:dyDescent="0.25">
      <c r="A1638">
        <v>1</v>
      </c>
      <c r="B1638" s="7">
        <v>44378</v>
      </c>
      <c r="C1638" s="7">
        <v>44409</v>
      </c>
      <c r="D1638">
        <v>432</v>
      </c>
      <c r="E1638" s="7">
        <v>44378</v>
      </c>
      <c r="F1638" s="13">
        <v>15163.89</v>
      </c>
      <c r="G1638">
        <v>15163.89</v>
      </c>
      <c r="H1638">
        <v>4.0890000000000003E-2</v>
      </c>
      <c r="I1638">
        <v>51.67</v>
      </c>
      <c r="J1638">
        <v>-420264.14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 t="s">
        <v>79</v>
      </c>
      <c r="W1638" s="4" t="s">
        <v>80</v>
      </c>
      <c r="X1638">
        <v>15</v>
      </c>
      <c r="Y1638" t="s">
        <v>53</v>
      </c>
      <c r="Z1638" t="s">
        <v>81</v>
      </c>
      <c r="AA1638">
        <v>0</v>
      </c>
      <c r="AB1638">
        <v>0</v>
      </c>
      <c r="AC1638" t="s">
        <v>45</v>
      </c>
      <c r="AD1638" s="1">
        <v>64.59</v>
      </c>
      <c r="AE1638" s="1">
        <v>53324.07</v>
      </c>
      <c r="AF1638">
        <v>5.1110000000000003E-2</v>
      </c>
      <c r="AG1638" s="1">
        <v>15163.89</v>
      </c>
      <c r="AH1638">
        <v>0</v>
      </c>
      <c r="AI1638" s="1">
        <v>0</v>
      </c>
      <c r="AJ1638" s="1">
        <v>0</v>
      </c>
      <c r="AK1638" s="1">
        <v>0</v>
      </c>
      <c r="AL1638" s="1">
        <v>0</v>
      </c>
      <c r="AM1638" s="1">
        <v>0</v>
      </c>
      <c r="AN1638" s="1">
        <v>64.59</v>
      </c>
      <c r="AO1638" s="1">
        <v>51.67</v>
      </c>
      <c r="AP1638" s="8">
        <f t="shared" si="100"/>
        <v>51.67</v>
      </c>
      <c r="AQ1638" s="9">
        <f t="shared" si="101"/>
        <v>64.59</v>
      </c>
      <c r="AR1638" s="3">
        <f t="shared" si="102"/>
        <v>-366940.07</v>
      </c>
      <c r="AS1638" s="10">
        <f t="shared" si="103"/>
        <v>116.26</v>
      </c>
    </row>
    <row r="1639" spans="1:45" x14ac:dyDescent="0.25">
      <c r="A1639">
        <v>1</v>
      </c>
      <c r="B1639" s="7">
        <v>44378</v>
      </c>
      <c r="C1639" s="7">
        <v>44409</v>
      </c>
      <c r="D1639">
        <v>432</v>
      </c>
      <c r="E1639" s="7">
        <v>44409</v>
      </c>
      <c r="F1639" s="13">
        <v>15177.36</v>
      </c>
      <c r="G1639">
        <v>15177.36</v>
      </c>
      <c r="H1639">
        <v>4.0890000000000003E-2</v>
      </c>
      <c r="I1639">
        <v>51.72</v>
      </c>
      <c r="J1639">
        <v>-420212.42</v>
      </c>
      <c r="K1639">
        <v>0</v>
      </c>
      <c r="L1639">
        <v>-1288.55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 t="s">
        <v>79</v>
      </c>
      <c r="W1639" s="4" t="s">
        <v>80</v>
      </c>
      <c r="X1639">
        <v>15</v>
      </c>
      <c r="Y1639" t="s">
        <v>53</v>
      </c>
      <c r="Z1639" t="s">
        <v>81</v>
      </c>
      <c r="AA1639">
        <v>0</v>
      </c>
      <c r="AB1639">
        <v>0</v>
      </c>
      <c r="AC1639" t="s">
        <v>45</v>
      </c>
      <c r="AD1639" s="1">
        <v>64.64</v>
      </c>
      <c r="AE1639" s="1">
        <v>52100.160000000003</v>
      </c>
      <c r="AF1639">
        <v>5.1110000000000003E-2</v>
      </c>
      <c r="AG1639" s="1">
        <v>15177.36</v>
      </c>
      <c r="AH1639">
        <v>0</v>
      </c>
      <c r="AI1639" s="1">
        <v>0</v>
      </c>
      <c r="AJ1639" s="1">
        <v>0</v>
      </c>
      <c r="AK1639" s="1">
        <v>0</v>
      </c>
      <c r="AL1639" s="1">
        <v>0</v>
      </c>
      <c r="AM1639" s="1">
        <v>0</v>
      </c>
      <c r="AN1639" s="1">
        <v>64.64</v>
      </c>
      <c r="AO1639" s="1">
        <v>51.72</v>
      </c>
      <c r="AP1639" s="8">
        <f t="shared" si="100"/>
        <v>51.72</v>
      </c>
      <c r="AQ1639" s="9">
        <f t="shared" si="101"/>
        <v>64.64</v>
      </c>
      <c r="AR1639" s="3">
        <f t="shared" si="102"/>
        <v>-368112.26</v>
      </c>
      <c r="AS1639" s="10">
        <f t="shared" si="103"/>
        <v>116.36</v>
      </c>
    </row>
    <row r="1640" spans="1:45" x14ac:dyDescent="0.25">
      <c r="A1640">
        <v>1</v>
      </c>
      <c r="B1640" s="7">
        <v>44378</v>
      </c>
      <c r="C1640" s="7">
        <v>44409</v>
      </c>
      <c r="D1640">
        <v>433</v>
      </c>
      <c r="E1640" s="7">
        <v>44378</v>
      </c>
      <c r="F1640" s="13">
        <v>3697045.95</v>
      </c>
      <c r="G1640">
        <v>3697045.95</v>
      </c>
      <c r="H1640">
        <v>1.8030000000000001E-2</v>
      </c>
      <c r="I1640">
        <v>5554.81</v>
      </c>
      <c r="J1640">
        <v>302998.96000000002</v>
      </c>
      <c r="K1640">
        <v>0</v>
      </c>
      <c r="L1640">
        <v>-552.45000000000005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 t="s">
        <v>82</v>
      </c>
      <c r="W1640" s="4" t="s">
        <v>83</v>
      </c>
      <c r="X1640">
        <v>15</v>
      </c>
      <c r="Y1640" t="s">
        <v>53</v>
      </c>
      <c r="Z1640" t="s">
        <v>84</v>
      </c>
      <c r="AA1640">
        <v>0</v>
      </c>
      <c r="AB1640">
        <v>0</v>
      </c>
      <c r="AC1640" t="s">
        <v>45</v>
      </c>
      <c r="AD1640" s="1">
        <v>1223.1099999999999</v>
      </c>
      <c r="AE1640" s="1">
        <v>35784.559999999998</v>
      </c>
      <c r="AF1640">
        <v>3.9699999999999996E-3</v>
      </c>
      <c r="AG1640" s="1">
        <v>3697045.95</v>
      </c>
      <c r="AH1640">
        <v>0</v>
      </c>
      <c r="AI1640" s="1">
        <v>0</v>
      </c>
      <c r="AJ1640" s="1">
        <v>0</v>
      </c>
      <c r="AK1640" s="1">
        <v>0</v>
      </c>
      <c r="AL1640" s="1">
        <v>0</v>
      </c>
      <c r="AM1640" s="1">
        <v>0</v>
      </c>
      <c r="AN1640" s="1">
        <v>1223.1100000000001</v>
      </c>
      <c r="AO1640" s="1">
        <v>5554.81</v>
      </c>
      <c r="AP1640" s="8">
        <f t="shared" si="100"/>
        <v>5554.81</v>
      </c>
      <c r="AQ1640" s="9">
        <f t="shared" si="101"/>
        <v>1223.1099999999999</v>
      </c>
      <c r="AR1640" s="3">
        <f t="shared" si="102"/>
        <v>338783.52</v>
      </c>
      <c r="AS1640" s="10">
        <f t="shared" si="103"/>
        <v>6777.92</v>
      </c>
    </row>
    <row r="1641" spans="1:45" x14ac:dyDescent="0.25">
      <c r="A1641">
        <v>1</v>
      </c>
      <c r="B1641" s="7">
        <v>44378</v>
      </c>
      <c r="C1641" s="7">
        <v>44409</v>
      </c>
      <c r="D1641">
        <v>433</v>
      </c>
      <c r="E1641" s="7">
        <v>44409</v>
      </c>
      <c r="F1641" s="13">
        <v>3708485.03</v>
      </c>
      <c r="G1641">
        <v>3708485.03</v>
      </c>
      <c r="H1641">
        <v>1.8030000000000001E-2</v>
      </c>
      <c r="I1641">
        <v>5572</v>
      </c>
      <c r="J1641">
        <v>308570.96000000002</v>
      </c>
      <c r="K1641">
        <v>0</v>
      </c>
      <c r="L1641">
        <v>-615.39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 t="s">
        <v>82</v>
      </c>
      <c r="W1641" s="4" t="s">
        <v>83</v>
      </c>
      <c r="X1641">
        <v>15</v>
      </c>
      <c r="Y1641" t="s">
        <v>53</v>
      </c>
      <c r="Z1641" t="s">
        <v>84</v>
      </c>
      <c r="AA1641">
        <v>0</v>
      </c>
      <c r="AB1641">
        <v>0</v>
      </c>
      <c r="AC1641" t="s">
        <v>45</v>
      </c>
      <c r="AD1641" s="1">
        <v>1226.8900000000001</v>
      </c>
      <c r="AE1641" s="1">
        <v>36396.06</v>
      </c>
      <c r="AF1641">
        <v>3.9699999999999996E-3</v>
      </c>
      <c r="AG1641" s="1">
        <v>3708485.03</v>
      </c>
      <c r="AH1641">
        <v>0</v>
      </c>
      <c r="AI1641" s="1">
        <v>0</v>
      </c>
      <c r="AJ1641" s="1">
        <v>0</v>
      </c>
      <c r="AK1641" s="1">
        <v>0</v>
      </c>
      <c r="AL1641" s="1">
        <v>0</v>
      </c>
      <c r="AM1641" s="1">
        <v>0</v>
      </c>
      <c r="AN1641" s="1">
        <v>1226.8900000000001</v>
      </c>
      <c r="AO1641" s="1">
        <v>5572</v>
      </c>
      <c r="AP1641" s="8">
        <f t="shared" si="100"/>
        <v>5572</v>
      </c>
      <c r="AQ1641" s="9">
        <f t="shared" si="101"/>
        <v>1226.8900000000001</v>
      </c>
      <c r="AR1641" s="3">
        <f t="shared" si="102"/>
        <v>344967.02</v>
      </c>
      <c r="AS1641" s="10">
        <f t="shared" si="103"/>
        <v>6798.89</v>
      </c>
    </row>
    <row r="1642" spans="1:45" x14ac:dyDescent="0.25">
      <c r="A1642">
        <v>1</v>
      </c>
      <c r="B1642" s="7">
        <v>44378</v>
      </c>
      <c r="C1642" s="7">
        <v>44409</v>
      </c>
      <c r="D1642">
        <v>434</v>
      </c>
      <c r="E1642" s="7">
        <v>44378</v>
      </c>
      <c r="F1642" s="13">
        <v>6297149.4500000002</v>
      </c>
      <c r="G1642">
        <v>6297149.4500000002</v>
      </c>
      <c r="H1642">
        <v>3.5999999999999997E-2</v>
      </c>
      <c r="I1642">
        <v>18891.45</v>
      </c>
      <c r="J1642">
        <v>1683279.32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 t="s">
        <v>85</v>
      </c>
      <c r="W1642" s="4" t="s">
        <v>86</v>
      </c>
      <c r="X1642">
        <v>15</v>
      </c>
      <c r="Y1642" t="s">
        <v>53</v>
      </c>
      <c r="Z1642" t="s">
        <v>87</v>
      </c>
      <c r="AA1642">
        <v>0</v>
      </c>
      <c r="AB1642">
        <v>0</v>
      </c>
      <c r="AC1642" t="s">
        <v>45</v>
      </c>
      <c r="AD1642" s="1">
        <v>0</v>
      </c>
      <c r="AE1642" s="1">
        <v>0</v>
      </c>
      <c r="AF1642">
        <v>0</v>
      </c>
      <c r="AG1642" s="1">
        <v>6297149.4500000002</v>
      </c>
      <c r="AH1642">
        <v>0</v>
      </c>
      <c r="AI1642" s="1">
        <v>0</v>
      </c>
      <c r="AJ1642" s="1">
        <v>0</v>
      </c>
      <c r="AK1642" s="1">
        <v>0</v>
      </c>
      <c r="AL1642" s="1">
        <v>0</v>
      </c>
      <c r="AM1642" s="1">
        <v>0</v>
      </c>
      <c r="AN1642" s="1">
        <v>0</v>
      </c>
      <c r="AO1642" s="1">
        <v>18891.45</v>
      </c>
      <c r="AP1642" s="8">
        <f t="shared" si="100"/>
        <v>18891.45</v>
      </c>
      <c r="AQ1642" s="9">
        <f t="shared" si="101"/>
        <v>0</v>
      </c>
      <c r="AR1642" s="3">
        <f t="shared" si="102"/>
        <v>1683279.32</v>
      </c>
      <c r="AS1642" s="10">
        <f t="shared" si="103"/>
        <v>18891.45</v>
      </c>
    </row>
    <row r="1643" spans="1:45" x14ac:dyDescent="0.25">
      <c r="A1643">
        <v>1</v>
      </c>
      <c r="B1643" s="7">
        <v>44378</v>
      </c>
      <c r="C1643" s="7">
        <v>44409</v>
      </c>
      <c r="D1643">
        <v>434</v>
      </c>
      <c r="E1643" s="7">
        <v>44409</v>
      </c>
      <c r="F1643" s="13">
        <v>6299968.3899999997</v>
      </c>
      <c r="G1643">
        <v>6299968.3899999997</v>
      </c>
      <c r="H1643">
        <v>3.5999999999999997E-2</v>
      </c>
      <c r="I1643">
        <v>18899.91</v>
      </c>
      <c r="J1643">
        <v>1702179.23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 t="s">
        <v>85</v>
      </c>
      <c r="W1643" s="4" t="s">
        <v>86</v>
      </c>
      <c r="X1643">
        <v>15</v>
      </c>
      <c r="Y1643" t="s">
        <v>53</v>
      </c>
      <c r="Z1643" t="s">
        <v>87</v>
      </c>
      <c r="AA1643">
        <v>0</v>
      </c>
      <c r="AB1643">
        <v>0</v>
      </c>
      <c r="AC1643" t="s">
        <v>45</v>
      </c>
      <c r="AD1643" s="1">
        <v>0</v>
      </c>
      <c r="AE1643" s="1">
        <v>0</v>
      </c>
      <c r="AF1643">
        <v>0</v>
      </c>
      <c r="AG1643" s="1">
        <v>6299968.3899999997</v>
      </c>
      <c r="AH1643">
        <v>0</v>
      </c>
      <c r="AI1643" s="1">
        <v>0</v>
      </c>
      <c r="AJ1643" s="1">
        <v>0</v>
      </c>
      <c r="AK1643" s="1">
        <v>0</v>
      </c>
      <c r="AL1643" s="1">
        <v>0</v>
      </c>
      <c r="AM1643" s="1">
        <v>0</v>
      </c>
      <c r="AN1643" s="1">
        <v>0</v>
      </c>
      <c r="AO1643" s="1">
        <v>18899.91</v>
      </c>
      <c r="AP1643" s="8">
        <f t="shared" si="100"/>
        <v>18899.91</v>
      </c>
      <c r="AQ1643" s="9">
        <f t="shared" si="101"/>
        <v>0</v>
      </c>
      <c r="AR1643" s="3">
        <f t="shared" si="102"/>
        <v>1702179.23</v>
      </c>
      <c r="AS1643" s="10">
        <f t="shared" si="103"/>
        <v>18899.91</v>
      </c>
    </row>
    <row r="1644" spans="1:45" x14ac:dyDescent="0.25">
      <c r="A1644">
        <v>1</v>
      </c>
      <c r="B1644" s="7">
        <v>44378</v>
      </c>
      <c r="C1644" s="7">
        <v>44409</v>
      </c>
      <c r="D1644">
        <v>435</v>
      </c>
      <c r="E1644" s="7">
        <v>44378</v>
      </c>
      <c r="F1644" s="13">
        <v>2216410.7599999998</v>
      </c>
      <c r="G1644">
        <v>2216410.7599999998</v>
      </c>
      <c r="H1644">
        <v>4.2999999999999997E-2</v>
      </c>
      <c r="I1644">
        <v>7942.14</v>
      </c>
      <c r="J1644">
        <v>1307786.8999999999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0</v>
      </c>
      <c r="T1644">
        <v>0</v>
      </c>
      <c r="U1644">
        <v>0</v>
      </c>
      <c r="V1644" t="s">
        <v>88</v>
      </c>
      <c r="W1644" s="4" t="s">
        <v>89</v>
      </c>
      <c r="X1644">
        <v>15</v>
      </c>
      <c r="Y1644" t="s">
        <v>53</v>
      </c>
      <c r="Z1644" t="s">
        <v>87</v>
      </c>
      <c r="AA1644">
        <v>0</v>
      </c>
      <c r="AB1644">
        <v>0</v>
      </c>
      <c r="AC1644" t="s">
        <v>45</v>
      </c>
      <c r="AD1644" s="1">
        <v>0</v>
      </c>
      <c r="AE1644" s="1">
        <v>0</v>
      </c>
      <c r="AF1644">
        <v>0</v>
      </c>
      <c r="AG1644" s="1">
        <v>2216410.7599999998</v>
      </c>
      <c r="AH1644">
        <v>0</v>
      </c>
      <c r="AI1644" s="1">
        <v>0</v>
      </c>
      <c r="AJ1644" s="1">
        <v>0</v>
      </c>
      <c r="AK1644" s="1">
        <v>0</v>
      </c>
      <c r="AL1644" s="1">
        <v>0</v>
      </c>
      <c r="AM1644" s="1">
        <v>0</v>
      </c>
      <c r="AN1644" s="1">
        <v>0</v>
      </c>
      <c r="AO1644" s="1">
        <v>7942.14</v>
      </c>
      <c r="AP1644" s="8">
        <f t="shared" si="100"/>
        <v>7942.14</v>
      </c>
      <c r="AQ1644" s="9">
        <f t="shared" si="101"/>
        <v>0</v>
      </c>
      <c r="AR1644" s="3">
        <f t="shared" si="102"/>
        <v>1307786.8999999999</v>
      </c>
      <c r="AS1644" s="10">
        <f t="shared" si="103"/>
        <v>7942.14</v>
      </c>
    </row>
    <row r="1645" spans="1:45" x14ac:dyDescent="0.25">
      <c r="A1645">
        <v>1</v>
      </c>
      <c r="B1645" s="7">
        <v>44378</v>
      </c>
      <c r="C1645" s="7">
        <v>44409</v>
      </c>
      <c r="D1645">
        <v>435</v>
      </c>
      <c r="E1645" s="7">
        <v>44409</v>
      </c>
      <c r="F1645" s="13">
        <v>2216410.7599999998</v>
      </c>
      <c r="G1645">
        <v>2216410.7599999998</v>
      </c>
      <c r="H1645">
        <v>4.2999999999999997E-2</v>
      </c>
      <c r="I1645">
        <v>7942.14</v>
      </c>
      <c r="J1645">
        <v>1315729.04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 t="s">
        <v>88</v>
      </c>
      <c r="W1645" s="4" t="s">
        <v>89</v>
      </c>
      <c r="X1645">
        <v>15</v>
      </c>
      <c r="Y1645" t="s">
        <v>53</v>
      </c>
      <c r="Z1645" t="s">
        <v>87</v>
      </c>
      <c r="AA1645">
        <v>0</v>
      </c>
      <c r="AB1645">
        <v>0</v>
      </c>
      <c r="AC1645" t="s">
        <v>45</v>
      </c>
      <c r="AD1645" s="1">
        <v>0</v>
      </c>
      <c r="AE1645" s="1">
        <v>0</v>
      </c>
      <c r="AF1645">
        <v>0</v>
      </c>
      <c r="AG1645" s="1">
        <v>2216410.7599999998</v>
      </c>
      <c r="AH1645">
        <v>0</v>
      </c>
      <c r="AI1645" s="1">
        <v>0</v>
      </c>
      <c r="AJ1645" s="1">
        <v>0</v>
      </c>
      <c r="AK1645" s="1">
        <v>0</v>
      </c>
      <c r="AL1645" s="1">
        <v>0</v>
      </c>
      <c r="AM1645" s="1">
        <v>0</v>
      </c>
      <c r="AN1645" s="1">
        <v>0</v>
      </c>
      <c r="AO1645" s="1">
        <v>7942.14</v>
      </c>
      <c r="AP1645" s="8">
        <f t="shared" si="100"/>
        <v>7942.14</v>
      </c>
      <c r="AQ1645" s="9">
        <f t="shared" si="101"/>
        <v>0</v>
      </c>
      <c r="AR1645" s="3">
        <f t="shared" si="102"/>
        <v>1315729.04</v>
      </c>
      <c r="AS1645" s="10">
        <f t="shared" si="103"/>
        <v>7942.14</v>
      </c>
    </row>
    <row r="1646" spans="1:45" x14ac:dyDescent="0.25">
      <c r="A1646">
        <v>1</v>
      </c>
      <c r="B1646" s="7">
        <v>44378</v>
      </c>
      <c r="C1646" s="7">
        <v>44409</v>
      </c>
      <c r="D1646">
        <v>436</v>
      </c>
      <c r="E1646" s="7">
        <v>44378</v>
      </c>
      <c r="F1646" s="13">
        <v>5251920.3600000003</v>
      </c>
      <c r="G1646">
        <v>5251920.3600000003</v>
      </c>
      <c r="H1646">
        <v>2.9090000000000001E-2</v>
      </c>
      <c r="I1646">
        <v>12731.53</v>
      </c>
      <c r="J1646">
        <v>1529469.97</v>
      </c>
      <c r="K1646">
        <v>0</v>
      </c>
      <c r="L1646">
        <v>-624.37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 t="s">
        <v>90</v>
      </c>
      <c r="W1646" s="4" t="s">
        <v>91</v>
      </c>
      <c r="X1646">
        <v>15</v>
      </c>
      <c r="Y1646" t="s">
        <v>53</v>
      </c>
      <c r="Z1646" t="s">
        <v>92</v>
      </c>
      <c r="AA1646">
        <v>0</v>
      </c>
      <c r="AB1646">
        <v>0</v>
      </c>
      <c r="AC1646" t="s">
        <v>45</v>
      </c>
      <c r="AD1646" s="1">
        <v>1273.5899999999999</v>
      </c>
      <c r="AE1646" s="1">
        <v>26897.24</v>
      </c>
      <c r="AF1646">
        <v>2.9099999999999998E-3</v>
      </c>
      <c r="AG1646" s="1">
        <v>5251920.3600000003</v>
      </c>
      <c r="AH1646">
        <v>0</v>
      </c>
      <c r="AI1646" s="1">
        <v>0</v>
      </c>
      <c r="AJ1646" s="1">
        <v>0</v>
      </c>
      <c r="AK1646" s="1">
        <v>0</v>
      </c>
      <c r="AL1646" s="1">
        <v>0</v>
      </c>
      <c r="AM1646" s="1">
        <v>0</v>
      </c>
      <c r="AN1646" s="1">
        <v>1273.5899999999999</v>
      </c>
      <c r="AO1646" s="1">
        <v>12731.53</v>
      </c>
      <c r="AP1646" s="8">
        <f t="shared" si="100"/>
        <v>12731.53</v>
      </c>
      <c r="AQ1646" s="9">
        <f t="shared" si="101"/>
        <v>1273.5899999999999</v>
      </c>
      <c r="AR1646" s="3">
        <f t="shared" si="102"/>
        <v>1556367.21</v>
      </c>
      <c r="AS1646" s="10">
        <f t="shared" si="103"/>
        <v>14005.12</v>
      </c>
    </row>
    <row r="1647" spans="1:45" x14ac:dyDescent="0.25">
      <c r="A1647">
        <v>1</v>
      </c>
      <c r="B1647" s="7">
        <v>44378</v>
      </c>
      <c r="C1647" s="7">
        <v>44409</v>
      </c>
      <c r="D1647">
        <v>436</v>
      </c>
      <c r="E1647" s="7">
        <v>44409</v>
      </c>
      <c r="F1647" s="13">
        <v>5266429.1900000004</v>
      </c>
      <c r="G1647">
        <v>5266429.1900000004</v>
      </c>
      <c r="H1647">
        <v>2.9090000000000001E-2</v>
      </c>
      <c r="I1647">
        <v>12766.7</v>
      </c>
      <c r="J1647">
        <v>1542236.67</v>
      </c>
      <c r="K1647">
        <v>0</v>
      </c>
      <c r="L1647">
        <v>-3275.43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 t="s">
        <v>90</v>
      </c>
      <c r="W1647" s="4" t="s">
        <v>91</v>
      </c>
      <c r="X1647">
        <v>15</v>
      </c>
      <c r="Y1647" t="s">
        <v>53</v>
      </c>
      <c r="Z1647" t="s">
        <v>92</v>
      </c>
      <c r="AA1647">
        <v>0</v>
      </c>
      <c r="AB1647">
        <v>0</v>
      </c>
      <c r="AC1647" t="s">
        <v>45</v>
      </c>
      <c r="AD1647" s="1">
        <v>1277.1099999999999</v>
      </c>
      <c r="AE1647" s="1">
        <v>24898.92</v>
      </c>
      <c r="AF1647">
        <v>2.9099999999999998E-3</v>
      </c>
      <c r="AG1647" s="1">
        <v>5266429.1900000004</v>
      </c>
      <c r="AH1647">
        <v>0</v>
      </c>
      <c r="AI1647" s="1">
        <v>0</v>
      </c>
      <c r="AJ1647" s="1">
        <v>0</v>
      </c>
      <c r="AK1647" s="1">
        <v>0</v>
      </c>
      <c r="AL1647" s="1">
        <v>0</v>
      </c>
      <c r="AM1647" s="1">
        <v>0</v>
      </c>
      <c r="AN1647" s="1">
        <v>1277.1100000000001</v>
      </c>
      <c r="AO1647" s="1">
        <v>12766.7</v>
      </c>
      <c r="AP1647" s="8">
        <f t="shared" si="100"/>
        <v>12766.7</v>
      </c>
      <c r="AQ1647" s="9">
        <f t="shared" si="101"/>
        <v>1277.1099999999999</v>
      </c>
      <c r="AR1647" s="3">
        <f t="shared" si="102"/>
        <v>1567135.5899999999</v>
      </c>
      <c r="AS1647" s="10">
        <f t="shared" si="103"/>
        <v>14043.810000000001</v>
      </c>
    </row>
    <row r="1648" spans="1:45" x14ac:dyDescent="0.25">
      <c r="A1648">
        <v>1</v>
      </c>
      <c r="B1648" s="7">
        <v>44378</v>
      </c>
      <c r="C1648" s="7">
        <v>44409</v>
      </c>
      <c r="D1648">
        <v>437</v>
      </c>
      <c r="E1648" s="7">
        <v>44378</v>
      </c>
      <c r="F1648" s="13">
        <v>593040.09</v>
      </c>
      <c r="G1648">
        <v>593040.09</v>
      </c>
      <c r="H1648">
        <v>2.3640000000000001E-2</v>
      </c>
      <c r="I1648">
        <v>1168.29</v>
      </c>
      <c r="J1648">
        <v>250960.34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 t="s">
        <v>93</v>
      </c>
      <c r="W1648" s="4" t="s">
        <v>94</v>
      </c>
      <c r="X1648">
        <v>15</v>
      </c>
      <c r="Y1648" t="s">
        <v>53</v>
      </c>
      <c r="Z1648" t="s">
        <v>92</v>
      </c>
      <c r="AA1648">
        <v>0</v>
      </c>
      <c r="AB1648">
        <v>0</v>
      </c>
      <c r="AC1648" t="s">
        <v>45</v>
      </c>
      <c r="AD1648" s="1">
        <v>116.63</v>
      </c>
      <c r="AE1648" s="1">
        <v>10641.45</v>
      </c>
      <c r="AF1648">
        <v>2.3600000000000001E-3</v>
      </c>
      <c r="AG1648" s="1">
        <v>593040.09</v>
      </c>
      <c r="AH1648">
        <v>0</v>
      </c>
      <c r="AI1648" s="1">
        <v>0</v>
      </c>
      <c r="AJ1648" s="1">
        <v>0</v>
      </c>
      <c r="AK1648" s="1">
        <v>0</v>
      </c>
      <c r="AL1648" s="1">
        <v>0</v>
      </c>
      <c r="AM1648" s="1">
        <v>0</v>
      </c>
      <c r="AN1648" s="1">
        <v>116.63</v>
      </c>
      <c r="AO1648" s="1">
        <v>1168.29</v>
      </c>
      <c r="AP1648" s="8">
        <f t="shared" si="100"/>
        <v>1168.29</v>
      </c>
      <c r="AQ1648" s="9">
        <f t="shared" si="101"/>
        <v>116.63</v>
      </c>
      <c r="AR1648" s="3">
        <f t="shared" si="102"/>
        <v>261601.79</v>
      </c>
      <c r="AS1648" s="10">
        <f t="shared" si="103"/>
        <v>1284.92</v>
      </c>
    </row>
    <row r="1649" spans="1:45" x14ac:dyDescent="0.25">
      <c r="A1649">
        <v>1</v>
      </c>
      <c r="B1649" s="7">
        <v>44378</v>
      </c>
      <c r="C1649" s="7">
        <v>44409</v>
      </c>
      <c r="D1649">
        <v>437</v>
      </c>
      <c r="E1649" s="7">
        <v>44409</v>
      </c>
      <c r="F1649" s="13">
        <v>593040.09</v>
      </c>
      <c r="G1649">
        <v>593040.09</v>
      </c>
      <c r="H1649">
        <v>2.3640000000000001E-2</v>
      </c>
      <c r="I1649">
        <v>1168.29</v>
      </c>
      <c r="J1649">
        <v>252128.63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>
        <v>0</v>
      </c>
      <c r="V1649" t="s">
        <v>93</v>
      </c>
      <c r="W1649" s="4" t="s">
        <v>94</v>
      </c>
      <c r="X1649">
        <v>15</v>
      </c>
      <c r="Y1649" t="s">
        <v>53</v>
      </c>
      <c r="Z1649" t="s">
        <v>92</v>
      </c>
      <c r="AA1649">
        <v>0</v>
      </c>
      <c r="AB1649">
        <v>0</v>
      </c>
      <c r="AC1649" t="s">
        <v>45</v>
      </c>
      <c r="AD1649" s="1">
        <v>116.63</v>
      </c>
      <c r="AE1649" s="1">
        <v>10758.08</v>
      </c>
      <c r="AF1649">
        <v>2.3600000000000001E-3</v>
      </c>
      <c r="AG1649" s="1">
        <v>593040.09</v>
      </c>
      <c r="AH1649">
        <v>0</v>
      </c>
      <c r="AI1649" s="1">
        <v>0</v>
      </c>
      <c r="AJ1649" s="1">
        <v>0</v>
      </c>
      <c r="AK1649" s="1">
        <v>0</v>
      </c>
      <c r="AL1649" s="1">
        <v>0</v>
      </c>
      <c r="AM1649" s="1">
        <v>0</v>
      </c>
      <c r="AN1649" s="1">
        <v>116.63</v>
      </c>
      <c r="AO1649" s="1">
        <v>1168.29</v>
      </c>
      <c r="AP1649" s="8">
        <f t="shared" si="100"/>
        <v>1168.29</v>
      </c>
      <c r="AQ1649" s="9">
        <f t="shared" si="101"/>
        <v>116.63</v>
      </c>
      <c r="AR1649" s="3">
        <f t="shared" si="102"/>
        <v>262886.71000000002</v>
      </c>
      <c r="AS1649" s="10">
        <f t="shared" si="103"/>
        <v>1284.92</v>
      </c>
    </row>
    <row r="1650" spans="1:45" x14ac:dyDescent="0.25">
      <c r="A1650">
        <v>1</v>
      </c>
      <c r="B1650" s="7">
        <v>44378</v>
      </c>
      <c r="C1650" s="7">
        <v>44409</v>
      </c>
      <c r="D1650">
        <v>438</v>
      </c>
      <c r="E1650" s="7">
        <v>44378</v>
      </c>
      <c r="F1650" s="13">
        <v>1955748.6</v>
      </c>
      <c r="G1650">
        <v>1955748.6</v>
      </c>
      <c r="H1650">
        <v>3.3000000000000002E-2</v>
      </c>
      <c r="I1650">
        <v>5378.31</v>
      </c>
      <c r="J1650">
        <v>952419.05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 t="s">
        <v>95</v>
      </c>
      <c r="W1650" s="4" t="s">
        <v>96</v>
      </c>
      <c r="X1650">
        <v>15</v>
      </c>
      <c r="Y1650" t="s">
        <v>53</v>
      </c>
      <c r="Z1650" t="s">
        <v>97</v>
      </c>
      <c r="AA1650">
        <v>0</v>
      </c>
      <c r="AB1650">
        <v>0</v>
      </c>
      <c r="AC1650" t="s">
        <v>45</v>
      </c>
      <c r="AD1650" s="1">
        <v>0</v>
      </c>
      <c r="AE1650" s="1">
        <v>0</v>
      </c>
      <c r="AF1650">
        <v>0</v>
      </c>
      <c r="AG1650" s="1">
        <v>1955748.6</v>
      </c>
      <c r="AH1650">
        <v>0</v>
      </c>
      <c r="AI1650" s="1">
        <v>0</v>
      </c>
      <c r="AJ1650" s="1">
        <v>0</v>
      </c>
      <c r="AK1650" s="1">
        <v>0</v>
      </c>
      <c r="AL1650" s="1">
        <v>0</v>
      </c>
      <c r="AM1650" s="1">
        <v>0</v>
      </c>
      <c r="AN1650" s="1">
        <v>0</v>
      </c>
      <c r="AO1650" s="1">
        <v>5378.31</v>
      </c>
      <c r="AP1650" s="8">
        <f t="shared" si="100"/>
        <v>5378.31</v>
      </c>
      <c r="AQ1650" s="9">
        <f t="shared" si="101"/>
        <v>0</v>
      </c>
      <c r="AR1650" s="3">
        <f t="shared" si="102"/>
        <v>952419.05</v>
      </c>
      <c r="AS1650" s="10">
        <f t="shared" si="103"/>
        <v>5378.31</v>
      </c>
    </row>
    <row r="1651" spans="1:45" x14ac:dyDescent="0.25">
      <c r="A1651">
        <v>1</v>
      </c>
      <c r="B1651" s="7">
        <v>44378</v>
      </c>
      <c r="C1651" s="7">
        <v>44409</v>
      </c>
      <c r="D1651">
        <v>438</v>
      </c>
      <c r="E1651" s="7">
        <v>44409</v>
      </c>
      <c r="F1651" s="13">
        <v>1955748.6</v>
      </c>
      <c r="G1651">
        <v>1955748.6</v>
      </c>
      <c r="H1651">
        <v>3.3000000000000002E-2</v>
      </c>
      <c r="I1651">
        <v>5378.31</v>
      </c>
      <c r="J1651">
        <v>957797.36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v>0</v>
      </c>
      <c r="U1651">
        <v>0</v>
      </c>
      <c r="V1651" t="s">
        <v>95</v>
      </c>
      <c r="W1651" s="4" t="s">
        <v>96</v>
      </c>
      <c r="X1651">
        <v>15</v>
      </c>
      <c r="Y1651" t="s">
        <v>53</v>
      </c>
      <c r="Z1651" t="s">
        <v>97</v>
      </c>
      <c r="AA1651">
        <v>0</v>
      </c>
      <c r="AB1651">
        <v>0</v>
      </c>
      <c r="AC1651" t="s">
        <v>45</v>
      </c>
      <c r="AD1651" s="1">
        <v>0</v>
      </c>
      <c r="AE1651" s="1">
        <v>0</v>
      </c>
      <c r="AF1651">
        <v>0</v>
      </c>
      <c r="AG1651" s="1">
        <v>1955748.6</v>
      </c>
      <c r="AH1651">
        <v>0</v>
      </c>
      <c r="AI1651" s="1">
        <v>0</v>
      </c>
      <c r="AJ1651" s="1">
        <v>0</v>
      </c>
      <c r="AK1651" s="1">
        <v>0</v>
      </c>
      <c r="AL1651" s="1">
        <v>0</v>
      </c>
      <c r="AM1651" s="1">
        <v>0</v>
      </c>
      <c r="AN1651" s="1">
        <v>0</v>
      </c>
      <c r="AO1651" s="1">
        <v>5378.31</v>
      </c>
      <c r="AP1651" s="8">
        <f t="shared" si="100"/>
        <v>5378.31</v>
      </c>
      <c r="AQ1651" s="9">
        <f t="shared" si="101"/>
        <v>0</v>
      </c>
      <c r="AR1651" s="3">
        <f t="shared" si="102"/>
        <v>957797.36</v>
      </c>
      <c r="AS1651" s="10">
        <f t="shared" si="103"/>
        <v>5378.31</v>
      </c>
    </row>
    <row r="1652" spans="1:45" x14ac:dyDescent="0.25">
      <c r="A1652">
        <v>1</v>
      </c>
      <c r="B1652" s="7">
        <v>44378</v>
      </c>
      <c r="C1652" s="7">
        <v>44409</v>
      </c>
      <c r="D1652">
        <v>439</v>
      </c>
      <c r="E1652" s="7">
        <v>44378</v>
      </c>
      <c r="F1652" s="13">
        <v>0</v>
      </c>
      <c r="G1652">
        <v>0</v>
      </c>
      <c r="H1652">
        <v>2.7E-2</v>
      </c>
      <c r="I1652">
        <v>0</v>
      </c>
      <c r="J1652">
        <v>4.8499999999999996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 t="s">
        <v>98</v>
      </c>
      <c r="W1652" s="4" t="s">
        <v>99</v>
      </c>
      <c r="X1652">
        <v>15</v>
      </c>
      <c r="Y1652" t="s">
        <v>53</v>
      </c>
      <c r="Z1652" t="s">
        <v>100</v>
      </c>
      <c r="AA1652">
        <v>0</v>
      </c>
      <c r="AB1652">
        <v>0</v>
      </c>
      <c r="AC1652" t="s">
        <v>45</v>
      </c>
      <c r="AD1652" s="1">
        <v>0</v>
      </c>
      <c r="AE1652" s="1">
        <v>0</v>
      </c>
      <c r="AF1652">
        <v>0</v>
      </c>
      <c r="AG1652" s="1">
        <v>0</v>
      </c>
      <c r="AH1652">
        <v>0</v>
      </c>
      <c r="AI1652" s="1">
        <v>0</v>
      </c>
      <c r="AJ1652" s="1">
        <v>0</v>
      </c>
      <c r="AK1652" s="1">
        <v>0</v>
      </c>
      <c r="AL1652" s="1">
        <v>0</v>
      </c>
      <c r="AM1652" s="1">
        <v>0</v>
      </c>
      <c r="AN1652" s="1">
        <v>0</v>
      </c>
      <c r="AO1652" s="1">
        <v>0</v>
      </c>
      <c r="AP1652" s="8">
        <f t="shared" si="100"/>
        <v>0</v>
      </c>
      <c r="AQ1652" s="9">
        <f t="shared" si="101"/>
        <v>0</v>
      </c>
      <c r="AR1652" s="3">
        <f t="shared" si="102"/>
        <v>4.8499999999999996</v>
      </c>
      <c r="AS1652" s="10">
        <f t="shared" si="103"/>
        <v>0</v>
      </c>
    </row>
    <row r="1653" spans="1:45" x14ac:dyDescent="0.25">
      <c r="A1653">
        <v>1</v>
      </c>
      <c r="B1653" s="7">
        <v>44378</v>
      </c>
      <c r="C1653" s="7">
        <v>44409</v>
      </c>
      <c r="D1653">
        <v>439</v>
      </c>
      <c r="E1653" s="7">
        <v>44409</v>
      </c>
      <c r="F1653" s="13">
        <v>0</v>
      </c>
      <c r="G1653">
        <v>0</v>
      </c>
      <c r="H1653">
        <v>2.7E-2</v>
      </c>
      <c r="I1653">
        <v>0</v>
      </c>
      <c r="J1653">
        <v>4.8499999999999996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 t="s">
        <v>98</v>
      </c>
      <c r="W1653" s="4" t="s">
        <v>99</v>
      </c>
      <c r="X1653">
        <v>15</v>
      </c>
      <c r="Y1653" t="s">
        <v>53</v>
      </c>
      <c r="Z1653" t="s">
        <v>100</v>
      </c>
      <c r="AA1653">
        <v>0</v>
      </c>
      <c r="AB1653">
        <v>0</v>
      </c>
      <c r="AC1653" t="s">
        <v>45</v>
      </c>
      <c r="AD1653" s="1">
        <v>0</v>
      </c>
      <c r="AE1653" s="1">
        <v>0</v>
      </c>
      <c r="AF1653">
        <v>0</v>
      </c>
      <c r="AG1653" s="1">
        <v>0</v>
      </c>
      <c r="AH1653">
        <v>0</v>
      </c>
      <c r="AI1653" s="1">
        <v>0</v>
      </c>
      <c r="AJ1653" s="1">
        <v>0</v>
      </c>
      <c r="AK1653" s="1">
        <v>0</v>
      </c>
      <c r="AL1653" s="1">
        <v>0</v>
      </c>
      <c r="AM1653" s="1">
        <v>0</v>
      </c>
      <c r="AN1653" s="1">
        <v>0</v>
      </c>
      <c r="AO1653" s="1">
        <v>0</v>
      </c>
      <c r="AP1653" s="8">
        <f t="shared" si="100"/>
        <v>0</v>
      </c>
      <c r="AQ1653" s="9">
        <f t="shared" si="101"/>
        <v>0</v>
      </c>
      <c r="AR1653" s="3">
        <f t="shared" si="102"/>
        <v>4.8499999999999996</v>
      </c>
      <c r="AS1653" s="10">
        <f t="shared" si="103"/>
        <v>0</v>
      </c>
    </row>
    <row r="1654" spans="1:45" x14ac:dyDescent="0.25">
      <c r="A1654">
        <v>1</v>
      </c>
      <c r="B1654" s="7">
        <v>44378</v>
      </c>
      <c r="C1654" s="7">
        <v>44409</v>
      </c>
      <c r="D1654">
        <v>440</v>
      </c>
      <c r="E1654" s="7">
        <v>44378</v>
      </c>
      <c r="F1654" s="13">
        <v>1735689.87</v>
      </c>
      <c r="G1654">
        <v>1735689.87</v>
      </c>
      <c r="H1654">
        <v>2.3E-2</v>
      </c>
      <c r="I1654">
        <v>3326.74</v>
      </c>
      <c r="J1654">
        <v>1104829.46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 t="s">
        <v>101</v>
      </c>
      <c r="W1654" s="4" t="s">
        <v>102</v>
      </c>
      <c r="X1654">
        <v>15</v>
      </c>
      <c r="Y1654" t="s">
        <v>53</v>
      </c>
      <c r="Z1654" t="s">
        <v>103</v>
      </c>
      <c r="AA1654">
        <v>0</v>
      </c>
      <c r="AB1654">
        <v>0</v>
      </c>
      <c r="AC1654" t="s">
        <v>45</v>
      </c>
      <c r="AD1654" s="1">
        <v>0</v>
      </c>
      <c r="AE1654" s="1">
        <v>-37671.480000000003</v>
      </c>
      <c r="AF1654">
        <v>0</v>
      </c>
      <c r="AG1654" s="1">
        <v>1735689.87</v>
      </c>
      <c r="AH1654">
        <v>0</v>
      </c>
      <c r="AI1654" s="1">
        <v>0</v>
      </c>
      <c r="AJ1654" s="1">
        <v>0</v>
      </c>
      <c r="AK1654" s="1">
        <v>0</v>
      </c>
      <c r="AL1654" s="1">
        <v>0</v>
      </c>
      <c r="AM1654" s="1">
        <v>0</v>
      </c>
      <c r="AN1654" s="1">
        <v>0</v>
      </c>
      <c r="AO1654" s="1">
        <v>3326.7400000000002</v>
      </c>
      <c r="AP1654" s="8">
        <f t="shared" si="100"/>
        <v>3326.74</v>
      </c>
      <c r="AQ1654" s="9">
        <f t="shared" si="101"/>
        <v>0</v>
      </c>
      <c r="AR1654" s="3">
        <f t="shared" si="102"/>
        <v>1067157.98</v>
      </c>
      <c r="AS1654" s="10">
        <f t="shared" si="103"/>
        <v>3326.74</v>
      </c>
    </row>
    <row r="1655" spans="1:45" x14ac:dyDescent="0.25">
      <c r="A1655">
        <v>1</v>
      </c>
      <c r="B1655" s="7">
        <v>44378</v>
      </c>
      <c r="C1655" s="7">
        <v>44409</v>
      </c>
      <c r="D1655">
        <v>440</v>
      </c>
      <c r="E1655" s="7">
        <v>44409</v>
      </c>
      <c r="F1655" s="13">
        <v>1735689.87</v>
      </c>
      <c r="G1655">
        <v>1735689.87</v>
      </c>
      <c r="H1655">
        <v>2.3E-2</v>
      </c>
      <c r="I1655">
        <v>3326.74</v>
      </c>
      <c r="J1655">
        <v>1108156.2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 t="s">
        <v>101</v>
      </c>
      <c r="W1655" s="4" t="s">
        <v>102</v>
      </c>
      <c r="X1655">
        <v>15</v>
      </c>
      <c r="Y1655" t="s">
        <v>53</v>
      </c>
      <c r="Z1655" t="s">
        <v>103</v>
      </c>
      <c r="AA1655">
        <v>0</v>
      </c>
      <c r="AB1655">
        <v>0</v>
      </c>
      <c r="AC1655" t="s">
        <v>45</v>
      </c>
      <c r="AD1655" s="1">
        <v>0</v>
      </c>
      <c r="AE1655" s="1">
        <v>-37671.480000000003</v>
      </c>
      <c r="AF1655">
        <v>0</v>
      </c>
      <c r="AG1655" s="1">
        <v>1735689.87</v>
      </c>
      <c r="AH1655">
        <v>0</v>
      </c>
      <c r="AI1655" s="1">
        <v>0</v>
      </c>
      <c r="AJ1655" s="1">
        <v>0</v>
      </c>
      <c r="AK1655" s="1">
        <v>0</v>
      </c>
      <c r="AL1655" s="1">
        <v>0</v>
      </c>
      <c r="AM1655" s="1">
        <v>0</v>
      </c>
      <c r="AN1655" s="1">
        <v>0</v>
      </c>
      <c r="AO1655" s="1">
        <v>3326.7400000000002</v>
      </c>
      <c r="AP1655" s="8">
        <f t="shared" si="100"/>
        <v>3326.74</v>
      </c>
      <c r="AQ1655" s="9">
        <f t="shared" si="101"/>
        <v>0</v>
      </c>
      <c r="AR1655" s="3">
        <f t="shared" si="102"/>
        <v>1070484.72</v>
      </c>
      <c r="AS1655" s="10">
        <f t="shared" si="103"/>
        <v>3326.74</v>
      </c>
    </row>
    <row r="1656" spans="1:45" x14ac:dyDescent="0.25">
      <c r="A1656">
        <v>1</v>
      </c>
      <c r="B1656" s="7">
        <v>44378</v>
      </c>
      <c r="C1656" s="7">
        <v>44409</v>
      </c>
      <c r="D1656">
        <v>441</v>
      </c>
      <c r="E1656" s="7">
        <v>44378</v>
      </c>
      <c r="F1656" s="13">
        <v>1122676.69</v>
      </c>
      <c r="G1656">
        <v>1122676.69</v>
      </c>
      <c r="H1656">
        <v>0.04</v>
      </c>
      <c r="I1656">
        <v>3742.26</v>
      </c>
      <c r="J1656">
        <v>656441.82999999996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 t="s">
        <v>104</v>
      </c>
      <c r="W1656" s="4" t="s">
        <v>105</v>
      </c>
      <c r="X1656">
        <v>15</v>
      </c>
      <c r="Y1656" t="s">
        <v>53</v>
      </c>
      <c r="Z1656" t="s">
        <v>106</v>
      </c>
      <c r="AA1656">
        <v>0</v>
      </c>
      <c r="AB1656">
        <v>0</v>
      </c>
      <c r="AC1656" t="s">
        <v>45</v>
      </c>
      <c r="AD1656" s="1">
        <v>0</v>
      </c>
      <c r="AE1656" s="1">
        <v>3936.04</v>
      </c>
      <c r="AF1656">
        <v>0</v>
      </c>
      <c r="AG1656" s="1">
        <v>1122676.69</v>
      </c>
      <c r="AH1656">
        <v>0</v>
      </c>
      <c r="AI1656" s="1">
        <v>0</v>
      </c>
      <c r="AJ1656" s="1">
        <v>0</v>
      </c>
      <c r="AK1656" s="1">
        <v>0</v>
      </c>
      <c r="AL1656" s="1">
        <v>0</v>
      </c>
      <c r="AM1656" s="1">
        <v>0</v>
      </c>
      <c r="AN1656" s="1">
        <v>0</v>
      </c>
      <c r="AO1656" s="1">
        <v>3742.26</v>
      </c>
      <c r="AP1656" s="8">
        <f t="shared" si="100"/>
        <v>3742.26</v>
      </c>
      <c r="AQ1656" s="9">
        <f t="shared" si="101"/>
        <v>0</v>
      </c>
      <c r="AR1656" s="3">
        <f t="shared" si="102"/>
        <v>660377.87</v>
      </c>
      <c r="AS1656" s="10">
        <f t="shared" si="103"/>
        <v>3742.26</v>
      </c>
    </row>
    <row r="1657" spans="1:45" x14ac:dyDescent="0.25">
      <c r="A1657">
        <v>1</v>
      </c>
      <c r="B1657" s="7">
        <v>44378</v>
      </c>
      <c r="C1657" s="7">
        <v>44409</v>
      </c>
      <c r="D1657">
        <v>441</v>
      </c>
      <c r="E1657" s="7">
        <v>44409</v>
      </c>
      <c r="F1657" s="13">
        <v>1122676.69</v>
      </c>
      <c r="G1657">
        <v>1122676.69</v>
      </c>
      <c r="H1657">
        <v>0.04</v>
      </c>
      <c r="I1657">
        <v>3742.26</v>
      </c>
      <c r="J1657">
        <v>660184.09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 t="s">
        <v>104</v>
      </c>
      <c r="W1657" s="4" t="s">
        <v>105</v>
      </c>
      <c r="X1657">
        <v>15</v>
      </c>
      <c r="Y1657" t="s">
        <v>53</v>
      </c>
      <c r="Z1657" t="s">
        <v>106</v>
      </c>
      <c r="AA1657">
        <v>0</v>
      </c>
      <c r="AB1657">
        <v>0</v>
      </c>
      <c r="AC1657" t="s">
        <v>45</v>
      </c>
      <c r="AD1657" s="1">
        <v>0</v>
      </c>
      <c r="AE1657" s="1">
        <v>3936.04</v>
      </c>
      <c r="AF1657">
        <v>0</v>
      </c>
      <c r="AG1657" s="1">
        <v>1122676.69</v>
      </c>
      <c r="AH1657">
        <v>0</v>
      </c>
      <c r="AI1657" s="1">
        <v>0</v>
      </c>
      <c r="AJ1657" s="1">
        <v>0</v>
      </c>
      <c r="AK1657" s="1">
        <v>0</v>
      </c>
      <c r="AL1657" s="1">
        <v>0</v>
      </c>
      <c r="AM1657" s="1">
        <v>0</v>
      </c>
      <c r="AN1657" s="1">
        <v>0</v>
      </c>
      <c r="AO1657" s="1">
        <v>3742.26</v>
      </c>
      <c r="AP1657" s="8">
        <f t="shared" si="100"/>
        <v>3742.26</v>
      </c>
      <c r="AQ1657" s="9">
        <f t="shared" si="101"/>
        <v>0</v>
      </c>
      <c r="AR1657" s="3">
        <f t="shared" si="102"/>
        <v>664120.13</v>
      </c>
      <c r="AS1657" s="10">
        <f t="shared" si="103"/>
        <v>3742.26</v>
      </c>
    </row>
    <row r="1658" spans="1:45" x14ac:dyDescent="0.25">
      <c r="A1658">
        <v>1</v>
      </c>
      <c r="B1658" s="7">
        <v>44378</v>
      </c>
      <c r="C1658" s="7">
        <v>44409</v>
      </c>
      <c r="D1658">
        <v>442</v>
      </c>
      <c r="E1658" s="7">
        <v>44378</v>
      </c>
      <c r="F1658" s="13">
        <v>8060</v>
      </c>
      <c r="G1658">
        <v>8060</v>
      </c>
      <c r="H1658">
        <v>0</v>
      </c>
      <c r="I1658">
        <v>0</v>
      </c>
      <c r="J1658">
        <v>1318.13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 t="s">
        <v>107</v>
      </c>
      <c r="W1658" s="4" t="s">
        <v>108</v>
      </c>
      <c r="X1658">
        <v>16</v>
      </c>
      <c r="Y1658" t="s">
        <v>109</v>
      </c>
      <c r="Z1658" t="s">
        <v>110</v>
      </c>
      <c r="AA1658">
        <v>0</v>
      </c>
      <c r="AB1658">
        <v>0</v>
      </c>
      <c r="AC1658" t="s">
        <v>45</v>
      </c>
      <c r="AD1658" s="1">
        <v>0</v>
      </c>
      <c r="AE1658" s="1">
        <v>0</v>
      </c>
      <c r="AF1658">
        <v>0</v>
      </c>
      <c r="AG1658" s="1">
        <v>8060</v>
      </c>
      <c r="AH1658">
        <v>0</v>
      </c>
      <c r="AI1658" s="1">
        <v>0</v>
      </c>
      <c r="AJ1658" s="1">
        <v>0</v>
      </c>
      <c r="AK1658" s="1">
        <v>0</v>
      </c>
      <c r="AL1658" s="1">
        <v>0</v>
      </c>
      <c r="AM1658" s="1">
        <v>0</v>
      </c>
      <c r="AN1658" s="1">
        <v>0</v>
      </c>
      <c r="AO1658" s="1">
        <v>0</v>
      </c>
      <c r="AP1658" s="8">
        <f t="shared" si="100"/>
        <v>0</v>
      </c>
      <c r="AQ1658" s="9">
        <f t="shared" si="101"/>
        <v>0</v>
      </c>
      <c r="AR1658" s="3">
        <f t="shared" si="102"/>
        <v>1318.13</v>
      </c>
      <c r="AS1658" s="10">
        <f t="shared" si="103"/>
        <v>0</v>
      </c>
    </row>
    <row r="1659" spans="1:45" x14ac:dyDescent="0.25">
      <c r="A1659">
        <v>1</v>
      </c>
      <c r="B1659" s="7">
        <v>44378</v>
      </c>
      <c r="C1659" s="7">
        <v>44409</v>
      </c>
      <c r="D1659">
        <v>442</v>
      </c>
      <c r="E1659" s="7">
        <v>44409</v>
      </c>
      <c r="F1659" s="13">
        <v>8060</v>
      </c>
      <c r="G1659">
        <v>8060</v>
      </c>
      <c r="H1659">
        <v>0</v>
      </c>
      <c r="I1659">
        <v>0</v>
      </c>
      <c r="J1659">
        <v>1318.13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 t="s">
        <v>107</v>
      </c>
      <c r="W1659" s="4" t="s">
        <v>108</v>
      </c>
      <c r="X1659">
        <v>16</v>
      </c>
      <c r="Y1659" t="s">
        <v>109</v>
      </c>
      <c r="Z1659" t="s">
        <v>110</v>
      </c>
      <c r="AA1659">
        <v>0</v>
      </c>
      <c r="AB1659">
        <v>0</v>
      </c>
      <c r="AC1659" t="s">
        <v>45</v>
      </c>
      <c r="AD1659" s="1">
        <v>0</v>
      </c>
      <c r="AE1659" s="1">
        <v>0</v>
      </c>
      <c r="AF1659">
        <v>0</v>
      </c>
      <c r="AG1659" s="1">
        <v>8060</v>
      </c>
      <c r="AH1659">
        <v>0</v>
      </c>
      <c r="AI1659" s="1">
        <v>0</v>
      </c>
      <c r="AJ1659" s="1">
        <v>0</v>
      </c>
      <c r="AK1659" s="1">
        <v>0</v>
      </c>
      <c r="AL1659" s="1">
        <v>0</v>
      </c>
      <c r="AM1659" s="1">
        <v>0</v>
      </c>
      <c r="AN1659" s="1">
        <v>0</v>
      </c>
      <c r="AO1659" s="1">
        <v>0</v>
      </c>
      <c r="AP1659" s="8">
        <f t="shared" si="100"/>
        <v>0</v>
      </c>
      <c r="AQ1659" s="9">
        <f t="shared" si="101"/>
        <v>0</v>
      </c>
      <c r="AR1659" s="3">
        <f t="shared" si="102"/>
        <v>1318.13</v>
      </c>
      <c r="AS1659" s="10">
        <f t="shared" si="103"/>
        <v>0</v>
      </c>
    </row>
    <row r="1660" spans="1:45" x14ac:dyDescent="0.25">
      <c r="A1660">
        <v>1</v>
      </c>
      <c r="B1660" s="7">
        <v>44378</v>
      </c>
      <c r="C1660" s="7">
        <v>44409</v>
      </c>
      <c r="D1660">
        <v>443</v>
      </c>
      <c r="E1660" s="7">
        <v>44378</v>
      </c>
      <c r="F1660" s="13">
        <v>16463.04</v>
      </c>
      <c r="G1660">
        <v>16463.04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 t="s">
        <v>111</v>
      </c>
      <c r="W1660" s="4" t="s">
        <v>112</v>
      </c>
      <c r="X1660">
        <v>16</v>
      </c>
      <c r="Y1660" t="s">
        <v>109</v>
      </c>
      <c r="Z1660" t="s">
        <v>110</v>
      </c>
      <c r="AA1660">
        <v>0</v>
      </c>
      <c r="AB1660">
        <v>0</v>
      </c>
      <c r="AC1660" t="s">
        <v>45</v>
      </c>
      <c r="AD1660" s="1">
        <v>0</v>
      </c>
      <c r="AE1660" s="1">
        <v>0</v>
      </c>
      <c r="AF1660">
        <v>0</v>
      </c>
      <c r="AG1660" s="1">
        <v>16463.04</v>
      </c>
      <c r="AH1660">
        <v>0</v>
      </c>
      <c r="AI1660" s="1">
        <v>0</v>
      </c>
      <c r="AJ1660" s="1">
        <v>0</v>
      </c>
      <c r="AK1660" s="1">
        <v>0</v>
      </c>
      <c r="AL1660" s="1">
        <v>0</v>
      </c>
      <c r="AM1660" s="1">
        <v>0</v>
      </c>
      <c r="AN1660" s="1">
        <v>0</v>
      </c>
      <c r="AO1660" s="1">
        <v>0</v>
      </c>
      <c r="AP1660" s="8">
        <f t="shared" si="100"/>
        <v>0</v>
      </c>
      <c r="AQ1660" s="9">
        <f t="shared" si="101"/>
        <v>0</v>
      </c>
      <c r="AR1660" s="3">
        <f t="shared" si="102"/>
        <v>0</v>
      </c>
      <c r="AS1660" s="10">
        <f t="shared" si="103"/>
        <v>0</v>
      </c>
    </row>
    <row r="1661" spans="1:45" x14ac:dyDescent="0.25">
      <c r="A1661">
        <v>1</v>
      </c>
      <c r="B1661" s="7">
        <v>44378</v>
      </c>
      <c r="C1661" s="7">
        <v>44409</v>
      </c>
      <c r="D1661">
        <v>443</v>
      </c>
      <c r="E1661" s="7">
        <v>44409</v>
      </c>
      <c r="F1661" s="13">
        <v>16463.04</v>
      </c>
      <c r="G1661">
        <v>16463.04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 t="s">
        <v>111</v>
      </c>
      <c r="W1661" s="4" t="s">
        <v>112</v>
      </c>
      <c r="X1661">
        <v>16</v>
      </c>
      <c r="Y1661" t="s">
        <v>109</v>
      </c>
      <c r="Z1661" t="s">
        <v>110</v>
      </c>
      <c r="AA1661">
        <v>0</v>
      </c>
      <c r="AB1661">
        <v>0</v>
      </c>
      <c r="AC1661" t="s">
        <v>45</v>
      </c>
      <c r="AD1661" s="1">
        <v>0</v>
      </c>
      <c r="AE1661" s="1">
        <v>0</v>
      </c>
      <c r="AF1661">
        <v>0</v>
      </c>
      <c r="AG1661" s="1">
        <v>16463.04</v>
      </c>
      <c r="AH1661">
        <v>0</v>
      </c>
      <c r="AI1661" s="1">
        <v>0</v>
      </c>
      <c r="AJ1661" s="1">
        <v>0</v>
      </c>
      <c r="AK1661" s="1">
        <v>0</v>
      </c>
      <c r="AL1661" s="1">
        <v>0</v>
      </c>
      <c r="AM1661" s="1">
        <v>0</v>
      </c>
      <c r="AN1661" s="1">
        <v>0</v>
      </c>
      <c r="AO1661" s="1">
        <v>0</v>
      </c>
      <c r="AP1661" s="8">
        <f t="shared" si="100"/>
        <v>0</v>
      </c>
      <c r="AQ1661" s="9">
        <f t="shared" si="101"/>
        <v>0</v>
      </c>
      <c r="AR1661" s="3">
        <f t="shared" si="102"/>
        <v>0</v>
      </c>
      <c r="AS1661" s="10">
        <f t="shared" si="103"/>
        <v>0</v>
      </c>
    </row>
    <row r="1662" spans="1:45" x14ac:dyDescent="0.25">
      <c r="A1662">
        <v>1</v>
      </c>
      <c r="B1662" s="7">
        <v>44378</v>
      </c>
      <c r="C1662" s="7">
        <v>44409</v>
      </c>
      <c r="D1662">
        <v>444</v>
      </c>
      <c r="E1662" s="7">
        <v>44378</v>
      </c>
      <c r="F1662" s="13">
        <v>103080.34</v>
      </c>
      <c r="G1662">
        <v>103080.34</v>
      </c>
      <c r="H1662">
        <v>2.3E-2</v>
      </c>
      <c r="I1662">
        <v>197.57</v>
      </c>
      <c r="J1662">
        <v>-179425.58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 t="s">
        <v>113</v>
      </c>
      <c r="W1662" s="4" t="s">
        <v>114</v>
      </c>
      <c r="X1662">
        <v>16</v>
      </c>
      <c r="Y1662" t="s">
        <v>109</v>
      </c>
      <c r="Z1662" t="s">
        <v>115</v>
      </c>
      <c r="AA1662">
        <v>0</v>
      </c>
      <c r="AB1662">
        <v>0</v>
      </c>
      <c r="AC1662" t="s">
        <v>45</v>
      </c>
      <c r="AD1662" s="1">
        <v>0</v>
      </c>
      <c r="AE1662" s="1">
        <v>0</v>
      </c>
      <c r="AF1662">
        <v>0</v>
      </c>
      <c r="AG1662" s="1">
        <v>103080.34</v>
      </c>
      <c r="AH1662">
        <v>0</v>
      </c>
      <c r="AI1662" s="1">
        <v>0</v>
      </c>
      <c r="AJ1662" s="1">
        <v>0</v>
      </c>
      <c r="AK1662" s="1">
        <v>0</v>
      </c>
      <c r="AL1662" s="1">
        <v>0</v>
      </c>
      <c r="AM1662" s="1">
        <v>0</v>
      </c>
      <c r="AN1662" s="1">
        <v>0</v>
      </c>
      <c r="AO1662" s="1">
        <v>197.57</v>
      </c>
      <c r="AP1662" s="8">
        <f t="shared" si="100"/>
        <v>197.57</v>
      </c>
      <c r="AQ1662" s="9">
        <f t="shared" si="101"/>
        <v>0</v>
      </c>
      <c r="AR1662" s="3">
        <f t="shared" si="102"/>
        <v>-179425.58</v>
      </c>
      <c r="AS1662" s="10">
        <f t="shared" si="103"/>
        <v>197.57</v>
      </c>
    </row>
    <row r="1663" spans="1:45" x14ac:dyDescent="0.25">
      <c r="A1663">
        <v>1</v>
      </c>
      <c r="B1663" s="7">
        <v>44378</v>
      </c>
      <c r="C1663" s="7">
        <v>44409</v>
      </c>
      <c r="D1663">
        <v>444</v>
      </c>
      <c r="E1663" s="7">
        <v>44409</v>
      </c>
      <c r="F1663" s="13">
        <v>103080.34</v>
      </c>
      <c r="G1663">
        <v>103080.34</v>
      </c>
      <c r="H1663">
        <v>2.3E-2</v>
      </c>
      <c r="I1663">
        <v>197.57</v>
      </c>
      <c r="J1663">
        <v>-179228.01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 t="s">
        <v>113</v>
      </c>
      <c r="W1663" s="4" t="s">
        <v>114</v>
      </c>
      <c r="X1663">
        <v>16</v>
      </c>
      <c r="Y1663" t="s">
        <v>109</v>
      </c>
      <c r="Z1663" t="s">
        <v>115</v>
      </c>
      <c r="AA1663">
        <v>0</v>
      </c>
      <c r="AB1663">
        <v>0</v>
      </c>
      <c r="AC1663" t="s">
        <v>45</v>
      </c>
      <c r="AD1663" s="1">
        <v>0</v>
      </c>
      <c r="AE1663" s="1">
        <v>0</v>
      </c>
      <c r="AF1663">
        <v>0</v>
      </c>
      <c r="AG1663" s="1">
        <v>103080.34</v>
      </c>
      <c r="AH1663">
        <v>0</v>
      </c>
      <c r="AI1663" s="1">
        <v>0</v>
      </c>
      <c r="AJ1663" s="1">
        <v>0</v>
      </c>
      <c r="AK1663" s="1">
        <v>0</v>
      </c>
      <c r="AL1663" s="1">
        <v>0</v>
      </c>
      <c r="AM1663" s="1">
        <v>0</v>
      </c>
      <c r="AN1663" s="1">
        <v>0</v>
      </c>
      <c r="AO1663" s="1">
        <v>197.57</v>
      </c>
      <c r="AP1663" s="8">
        <f t="shared" si="100"/>
        <v>197.57</v>
      </c>
      <c r="AQ1663" s="9">
        <f t="shared" si="101"/>
        <v>0</v>
      </c>
      <c r="AR1663" s="3">
        <f t="shared" si="102"/>
        <v>-179228.01</v>
      </c>
      <c r="AS1663" s="10">
        <f t="shared" si="103"/>
        <v>197.57</v>
      </c>
    </row>
    <row r="1664" spans="1:45" x14ac:dyDescent="0.25">
      <c r="A1664">
        <v>1</v>
      </c>
      <c r="B1664" s="7">
        <v>44378</v>
      </c>
      <c r="C1664" s="7">
        <v>44409</v>
      </c>
      <c r="D1664">
        <v>445</v>
      </c>
      <c r="E1664" s="7">
        <v>44378</v>
      </c>
      <c r="F1664" s="13">
        <v>52132.36</v>
      </c>
      <c r="G1664">
        <v>52132.36</v>
      </c>
      <c r="H1664">
        <v>2.3E-2</v>
      </c>
      <c r="I1664">
        <v>99.92</v>
      </c>
      <c r="J1664">
        <v>8299.7999999999993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v>0</v>
      </c>
      <c r="V1664" t="s">
        <v>116</v>
      </c>
      <c r="W1664" s="4" t="s">
        <v>117</v>
      </c>
      <c r="X1664">
        <v>16</v>
      </c>
      <c r="Y1664" t="s">
        <v>109</v>
      </c>
      <c r="Z1664" t="s">
        <v>115</v>
      </c>
      <c r="AA1664">
        <v>0</v>
      </c>
      <c r="AB1664">
        <v>0</v>
      </c>
      <c r="AC1664" t="s">
        <v>45</v>
      </c>
      <c r="AD1664" s="1">
        <v>0</v>
      </c>
      <c r="AE1664" s="1">
        <v>0</v>
      </c>
      <c r="AF1664">
        <v>0</v>
      </c>
      <c r="AG1664" s="1">
        <v>52132.36</v>
      </c>
      <c r="AH1664">
        <v>0</v>
      </c>
      <c r="AI1664" s="1">
        <v>0</v>
      </c>
      <c r="AJ1664" s="1">
        <v>0</v>
      </c>
      <c r="AK1664" s="1">
        <v>0</v>
      </c>
      <c r="AL1664" s="1">
        <v>0</v>
      </c>
      <c r="AM1664" s="1">
        <v>0</v>
      </c>
      <c r="AN1664" s="1">
        <v>0</v>
      </c>
      <c r="AO1664" s="1">
        <v>99.92</v>
      </c>
      <c r="AP1664" s="8">
        <f t="shared" si="100"/>
        <v>99.92</v>
      </c>
      <c r="AQ1664" s="9">
        <f t="shared" si="101"/>
        <v>0</v>
      </c>
      <c r="AR1664" s="3">
        <f t="shared" si="102"/>
        <v>8299.7999999999993</v>
      </c>
      <c r="AS1664" s="10">
        <f t="shared" si="103"/>
        <v>99.92</v>
      </c>
    </row>
    <row r="1665" spans="1:45" x14ac:dyDescent="0.25">
      <c r="A1665">
        <v>1</v>
      </c>
      <c r="B1665" s="7">
        <v>44378</v>
      </c>
      <c r="C1665" s="7">
        <v>44409</v>
      </c>
      <c r="D1665">
        <v>445</v>
      </c>
      <c r="E1665" s="7">
        <v>44409</v>
      </c>
      <c r="F1665" s="13">
        <v>52132.36</v>
      </c>
      <c r="G1665">
        <v>52132.36</v>
      </c>
      <c r="H1665">
        <v>2.3E-2</v>
      </c>
      <c r="I1665">
        <v>99.92</v>
      </c>
      <c r="J1665">
        <v>8399.7199999999993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 t="s">
        <v>116</v>
      </c>
      <c r="W1665" s="4" t="s">
        <v>117</v>
      </c>
      <c r="X1665">
        <v>16</v>
      </c>
      <c r="Y1665" t="s">
        <v>109</v>
      </c>
      <c r="Z1665" t="s">
        <v>115</v>
      </c>
      <c r="AA1665">
        <v>0</v>
      </c>
      <c r="AB1665">
        <v>0</v>
      </c>
      <c r="AC1665" t="s">
        <v>45</v>
      </c>
      <c r="AD1665" s="1">
        <v>0</v>
      </c>
      <c r="AE1665" s="1">
        <v>0</v>
      </c>
      <c r="AF1665">
        <v>0</v>
      </c>
      <c r="AG1665" s="1">
        <v>52132.36</v>
      </c>
      <c r="AH1665">
        <v>0</v>
      </c>
      <c r="AI1665" s="1">
        <v>0</v>
      </c>
      <c r="AJ1665" s="1">
        <v>0</v>
      </c>
      <c r="AK1665" s="1">
        <v>0</v>
      </c>
      <c r="AL1665" s="1">
        <v>0</v>
      </c>
      <c r="AM1665" s="1">
        <v>0</v>
      </c>
      <c r="AN1665" s="1">
        <v>0</v>
      </c>
      <c r="AO1665" s="1">
        <v>99.92</v>
      </c>
      <c r="AP1665" s="8">
        <f t="shared" si="100"/>
        <v>99.92</v>
      </c>
      <c r="AQ1665" s="9">
        <f t="shared" si="101"/>
        <v>0</v>
      </c>
      <c r="AR1665" s="3">
        <f t="shared" si="102"/>
        <v>8399.7199999999993</v>
      </c>
      <c r="AS1665" s="10">
        <f t="shared" si="103"/>
        <v>99.92</v>
      </c>
    </row>
    <row r="1666" spans="1:45" x14ac:dyDescent="0.25">
      <c r="A1666">
        <v>1</v>
      </c>
      <c r="B1666" s="7">
        <v>44378</v>
      </c>
      <c r="C1666" s="7">
        <v>44409</v>
      </c>
      <c r="D1666">
        <v>446</v>
      </c>
      <c r="E1666" s="7">
        <v>44378</v>
      </c>
      <c r="F1666" s="13">
        <v>88533.15</v>
      </c>
      <c r="G1666">
        <v>88533.15</v>
      </c>
      <c r="H1666">
        <v>7.1428569999999997E-2</v>
      </c>
      <c r="I1666">
        <v>526.98</v>
      </c>
      <c r="J1666">
        <v>589461.57999999996</v>
      </c>
      <c r="K1666">
        <v>0</v>
      </c>
      <c r="L1666">
        <v>0</v>
      </c>
      <c r="M1666">
        <v>-526.98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2503.17</v>
      </c>
      <c r="U1666">
        <v>0</v>
      </c>
      <c r="V1666" t="s">
        <v>118</v>
      </c>
      <c r="W1666" s="4" t="s">
        <v>119</v>
      </c>
      <c r="X1666">
        <v>16</v>
      </c>
      <c r="Y1666" t="s">
        <v>109</v>
      </c>
      <c r="Z1666" t="s">
        <v>120</v>
      </c>
      <c r="AA1666">
        <v>0</v>
      </c>
      <c r="AB1666">
        <v>0</v>
      </c>
      <c r="AC1666" t="s">
        <v>45</v>
      </c>
      <c r="AD1666" s="1">
        <v>0</v>
      </c>
      <c r="AE1666" s="1">
        <v>0</v>
      </c>
      <c r="AF1666">
        <v>0</v>
      </c>
      <c r="AG1666" s="1">
        <v>88533.15</v>
      </c>
      <c r="AH1666">
        <v>0</v>
      </c>
      <c r="AI1666" s="1">
        <v>0</v>
      </c>
      <c r="AJ1666" s="1">
        <v>0</v>
      </c>
      <c r="AK1666" s="1">
        <v>0</v>
      </c>
      <c r="AL1666" s="1">
        <v>0</v>
      </c>
      <c r="AM1666" s="1">
        <v>0</v>
      </c>
      <c r="AN1666" s="1">
        <v>0</v>
      </c>
      <c r="AO1666" s="1">
        <v>0</v>
      </c>
      <c r="AP1666" s="8">
        <f t="shared" ref="AP1666:AP1729" si="104">I1666+K1666+M1666+T1666</f>
        <v>2503.17</v>
      </c>
      <c r="AQ1666" s="9">
        <f t="shared" ref="AQ1666:AQ1729" si="105">AD1666+AL1666</f>
        <v>0</v>
      </c>
      <c r="AR1666" s="3">
        <f t="shared" ref="AR1666:AR1729" si="106">AE1666+J1666</f>
        <v>589461.57999999996</v>
      </c>
      <c r="AS1666" s="10">
        <f t="shared" ref="AS1666:AS1729" si="107">I1666+K1666+M1666+T1666+AD1666+AL1666</f>
        <v>2503.17</v>
      </c>
    </row>
    <row r="1667" spans="1:45" x14ac:dyDescent="0.25">
      <c r="A1667">
        <v>1</v>
      </c>
      <c r="B1667" s="7">
        <v>44378</v>
      </c>
      <c r="C1667" s="7">
        <v>44409</v>
      </c>
      <c r="D1667">
        <v>446</v>
      </c>
      <c r="E1667" s="7">
        <v>44409</v>
      </c>
      <c r="F1667" s="13">
        <v>88533.15</v>
      </c>
      <c r="G1667">
        <v>88533.15</v>
      </c>
      <c r="H1667">
        <v>7.1428569999999997E-2</v>
      </c>
      <c r="I1667">
        <v>526.98</v>
      </c>
      <c r="J1667">
        <v>591964.75</v>
      </c>
      <c r="K1667">
        <v>0</v>
      </c>
      <c r="L1667">
        <v>0</v>
      </c>
      <c r="M1667">
        <v>-526.98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2503.17</v>
      </c>
      <c r="U1667">
        <v>0</v>
      </c>
      <c r="V1667" t="s">
        <v>118</v>
      </c>
      <c r="W1667" s="4" t="s">
        <v>119</v>
      </c>
      <c r="X1667">
        <v>16</v>
      </c>
      <c r="Y1667" t="s">
        <v>109</v>
      </c>
      <c r="Z1667" t="s">
        <v>120</v>
      </c>
      <c r="AA1667">
        <v>0</v>
      </c>
      <c r="AB1667">
        <v>0</v>
      </c>
      <c r="AC1667" t="s">
        <v>45</v>
      </c>
      <c r="AD1667" s="1">
        <v>0</v>
      </c>
      <c r="AE1667" s="1">
        <v>0</v>
      </c>
      <c r="AF1667">
        <v>0</v>
      </c>
      <c r="AG1667" s="1">
        <v>88533.15</v>
      </c>
      <c r="AH1667">
        <v>0</v>
      </c>
      <c r="AI1667" s="1">
        <v>0</v>
      </c>
      <c r="AJ1667" s="1">
        <v>0</v>
      </c>
      <c r="AK1667" s="1">
        <v>0</v>
      </c>
      <c r="AL1667" s="1">
        <v>0</v>
      </c>
      <c r="AM1667" s="1">
        <v>0</v>
      </c>
      <c r="AN1667" s="1">
        <v>0</v>
      </c>
      <c r="AO1667" s="1">
        <v>0</v>
      </c>
      <c r="AP1667" s="8">
        <f t="shared" si="104"/>
        <v>2503.17</v>
      </c>
      <c r="AQ1667" s="9">
        <f t="shared" si="105"/>
        <v>0</v>
      </c>
      <c r="AR1667" s="3">
        <f t="shared" si="106"/>
        <v>591964.75</v>
      </c>
      <c r="AS1667" s="10">
        <f t="shared" si="107"/>
        <v>2503.17</v>
      </c>
    </row>
    <row r="1668" spans="1:45" x14ac:dyDescent="0.25">
      <c r="A1668">
        <v>1</v>
      </c>
      <c r="B1668" s="7">
        <v>44378</v>
      </c>
      <c r="C1668" s="7">
        <v>44409</v>
      </c>
      <c r="D1668">
        <v>447</v>
      </c>
      <c r="E1668" s="7">
        <v>44378</v>
      </c>
      <c r="F1668" s="13">
        <v>57716.71</v>
      </c>
      <c r="G1668">
        <v>57716.71</v>
      </c>
      <c r="H1668">
        <v>0.1</v>
      </c>
      <c r="I1668">
        <v>480.97</v>
      </c>
      <c r="J1668">
        <v>-89465.99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3366.33</v>
      </c>
      <c r="U1668">
        <v>0</v>
      </c>
      <c r="V1668" t="s">
        <v>121</v>
      </c>
      <c r="W1668" s="4" t="s">
        <v>122</v>
      </c>
      <c r="X1668">
        <v>16</v>
      </c>
      <c r="Y1668" t="s">
        <v>109</v>
      </c>
      <c r="Z1668" t="s">
        <v>123</v>
      </c>
      <c r="AA1668">
        <v>0</v>
      </c>
      <c r="AB1668">
        <v>0</v>
      </c>
      <c r="AC1668" t="s">
        <v>45</v>
      </c>
      <c r="AD1668" s="1">
        <v>0</v>
      </c>
      <c r="AE1668" s="1">
        <v>0</v>
      </c>
      <c r="AF1668">
        <v>0</v>
      </c>
      <c r="AG1668" s="1">
        <v>57716.71</v>
      </c>
      <c r="AH1668">
        <v>0</v>
      </c>
      <c r="AI1668" s="1">
        <v>0</v>
      </c>
      <c r="AJ1668" s="1">
        <v>0</v>
      </c>
      <c r="AK1668" s="1">
        <v>0</v>
      </c>
      <c r="AL1668" s="1">
        <v>0</v>
      </c>
      <c r="AM1668" s="1">
        <v>0</v>
      </c>
      <c r="AN1668" s="1">
        <v>0</v>
      </c>
      <c r="AO1668" s="1">
        <v>480.97</v>
      </c>
      <c r="AP1668" s="8">
        <f t="shared" si="104"/>
        <v>3847.3</v>
      </c>
      <c r="AQ1668" s="9">
        <f t="shared" si="105"/>
        <v>0</v>
      </c>
      <c r="AR1668" s="3">
        <f t="shared" si="106"/>
        <v>-89465.99</v>
      </c>
      <c r="AS1668" s="10">
        <f t="shared" si="107"/>
        <v>3847.3</v>
      </c>
    </row>
    <row r="1669" spans="1:45" x14ac:dyDescent="0.25">
      <c r="A1669">
        <v>1</v>
      </c>
      <c r="B1669" s="7">
        <v>44378</v>
      </c>
      <c r="C1669" s="7">
        <v>44409</v>
      </c>
      <c r="D1669">
        <v>447</v>
      </c>
      <c r="E1669" s="7">
        <v>44409</v>
      </c>
      <c r="F1669" s="13">
        <v>61398.19</v>
      </c>
      <c r="G1669">
        <v>61398.19</v>
      </c>
      <c r="H1669">
        <v>0.1</v>
      </c>
      <c r="I1669">
        <v>511.65</v>
      </c>
      <c r="J1669">
        <v>-85588.01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3366.33</v>
      </c>
      <c r="U1669">
        <v>0</v>
      </c>
      <c r="V1669" t="s">
        <v>121</v>
      </c>
      <c r="W1669" s="4" t="s">
        <v>122</v>
      </c>
      <c r="X1669">
        <v>16</v>
      </c>
      <c r="Y1669" t="s">
        <v>109</v>
      </c>
      <c r="Z1669" t="s">
        <v>123</v>
      </c>
      <c r="AA1669">
        <v>0</v>
      </c>
      <c r="AB1669">
        <v>0</v>
      </c>
      <c r="AC1669" t="s">
        <v>45</v>
      </c>
      <c r="AD1669" s="1">
        <v>0</v>
      </c>
      <c r="AE1669" s="1">
        <v>0</v>
      </c>
      <c r="AF1669">
        <v>0</v>
      </c>
      <c r="AG1669" s="1">
        <v>61398.19</v>
      </c>
      <c r="AH1669">
        <v>0</v>
      </c>
      <c r="AI1669" s="1">
        <v>0</v>
      </c>
      <c r="AJ1669" s="1">
        <v>0</v>
      </c>
      <c r="AK1669" s="1">
        <v>0</v>
      </c>
      <c r="AL1669" s="1">
        <v>0</v>
      </c>
      <c r="AM1669" s="1">
        <v>0</v>
      </c>
      <c r="AN1669" s="1">
        <v>0</v>
      </c>
      <c r="AO1669" s="1">
        <v>511.65000000000003</v>
      </c>
      <c r="AP1669" s="8">
        <f t="shared" si="104"/>
        <v>3877.98</v>
      </c>
      <c r="AQ1669" s="9">
        <f t="shared" si="105"/>
        <v>0</v>
      </c>
      <c r="AR1669" s="3">
        <f t="shared" si="106"/>
        <v>-85588.01</v>
      </c>
      <c r="AS1669" s="10">
        <f t="shared" si="107"/>
        <v>3877.98</v>
      </c>
    </row>
    <row r="1670" spans="1:45" x14ac:dyDescent="0.25">
      <c r="A1670">
        <v>1</v>
      </c>
      <c r="B1670" s="7">
        <v>44378</v>
      </c>
      <c r="C1670" s="7">
        <v>44409</v>
      </c>
      <c r="D1670">
        <v>448</v>
      </c>
      <c r="E1670" s="7">
        <v>44378</v>
      </c>
      <c r="F1670" s="13">
        <v>111291.03</v>
      </c>
      <c r="G1670">
        <v>111291.03</v>
      </c>
      <c r="H1670">
        <v>0.05</v>
      </c>
      <c r="I1670">
        <v>463.71</v>
      </c>
      <c r="J1670">
        <v>-81889.98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0</v>
      </c>
      <c r="T1670">
        <v>-834.66</v>
      </c>
      <c r="U1670">
        <v>0</v>
      </c>
      <c r="V1670" t="s">
        <v>124</v>
      </c>
      <c r="W1670" s="4" t="s">
        <v>125</v>
      </c>
      <c r="X1670">
        <v>16</v>
      </c>
      <c r="Y1670" t="s">
        <v>109</v>
      </c>
      <c r="Z1670" t="s">
        <v>126</v>
      </c>
      <c r="AA1670">
        <v>0</v>
      </c>
      <c r="AB1670">
        <v>0</v>
      </c>
      <c r="AC1670" t="s">
        <v>45</v>
      </c>
      <c r="AD1670" s="1">
        <v>0</v>
      </c>
      <c r="AE1670" s="1">
        <v>0</v>
      </c>
      <c r="AF1670">
        <v>0</v>
      </c>
      <c r="AG1670" s="1">
        <v>111291.03</v>
      </c>
      <c r="AH1670">
        <v>0</v>
      </c>
      <c r="AI1670" s="1">
        <v>0</v>
      </c>
      <c r="AJ1670" s="1">
        <v>0</v>
      </c>
      <c r="AK1670" s="1">
        <v>0</v>
      </c>
      <c r="AL1670" s="1">
        <v>0</v>
      </c>
      <c r="AM1670" s="1">
        <v>0</v>
      </c>
      <c r="AN1670" s="1">
        <v>0</v>
      </c>
      <c r="AO1670" s="1">
        <v>463.71000000000004</v>
      </c>
      <c r="AP1670" s="8">
        <f t="shared" si="104"/>
        <v>-370.95</v>
      </c>
      <c r="AQ1670" s="9">
        <f t="shared" si="105"/>
        <v>0</v>
      </c>
      <c r="AR1670" s="3">
        <f t="shared" si="106"/>
        <v>-81889.98</v>
      </c>
      <c r="AS1670" s="10">
        <f t="shared" si="107"/>
        <v>-370.95</v>
      </c>
    </row>
    <row r="1671" spans="1:45" x14ac:dyDescent="0.25">
      <c r="A1671">
        <v>1</v>
      </c>
      <c r="B1671" s="7">
        <v>44378</v>
      </c>
      <c r="C1671" s="7">
        <v>44409</v>
      </c>
      <c r="D1671">
        <v>448</v>
      </c>
      <c r="E1671" s="7">
        <v>44409</v>
      </c>
      <c r="F1671" s="13">
        <v>111291.03</v>
      </c>
      <c r="G1671">
        <v>111291.03</v>
      </c>
      <c r="H1671">
        <v>0.05</v>
      </c>
      <c r="I1671">
        <v>463.71</v>
      </c>
      <c r="J1671">
        <v>-82260.929999999993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-834.66</v>
      </c>
      <c r="U1671">
        <v>0</v>
      </c>
      <c r="V1671" t="s">
        <v>124</v>
      </c>
      <c r="W1671" s="4" t="s">
        <v>125</v>
      </c>
      <c r="X1671">
        <v>16</v>
      </c>
      <c r="Y1671" t="s">
        <v>109</v>
      </c>
      <c r="Z1671" t="s">
        <v>126</v>
      </c>
      <c r="AA1671">
        <v>0</v>
      </c>
      <c r="AB1671">
        <v>0</v>
      </c>
      <c r="AC1671" t="s">
        <v>45</v>
      </c>
      <c r="AD1671" s="1">
        <v>0</v>
      </c>
      <c r="AE1671" s="1">
        <v>0</v>
      </c>
      <c r="AF1671">
        <v>0</v>
      </c>
      <c r="AG1671" s="1">
        <v>111291.03</v>
      </c>
      <c r="AH1671">
        <v>0</v>
      </c>
      <c r="AI1671" s="1">
        <v>0</v>
      </c>
      <c r="AJ1671" s="1">
        <v>0</v>
      </c>
      <c r="AK1671" s="1">
        <v>0</v>
      </c>
      <c r="AL1671" s="1">
        <v>0</v>
      </c>
      <c r="AM1671" s="1">
        <v>0</v>
      </c>
      <c r="AN1671" s="1">
        <v>0</v>
      </c>
      <c r="AO1671" s="1">
        <v>463.71000000000004</v>
      </c>
      <c r="AP1671" s="8">
        <f t="shared" si="104"/>
        <v>-370.95</v>
      </c>
      <c r="AQ1671" s="9">
        <f t="shared" si="105"/>
        <v>0</v>
      </c>
      <c r="AR1671" s="3">
        <f t="shared" si="106"/>
        <v>-82260.929999999993</v>
      </c>
      <c r="AS1671" s="10">
        <f t="shared" si="107"/>
        <v>-370.95</v>
      </c>
    </row>
    <row r="1672" spans="1:45" x14ac:dyDescent="0.25">
      <c r="A1672">
        <v>1</v>
      </c>
      <c r="B1672" s="7">
        <v>44378</v>
      </c>
      <c r="C1672" s="7">
        <v>44409</v>
      </c>
      <c r="D1672">
        <v>449</v>
      </c>
      <c r="E1672" s="7">
        <v>44378</v>
      </c>
      <c r="F1672" s="13">
        <v>808842.34</v>
      </c>
      <c r="G1672">
        <v>808842.34</v>
      </c>
      <c r="H1672">
        <v>0.1</v>
      </c>
      <c r="I1672">
        <v>6740.35</v>
      </c>
      <c r="J1672">
        <v>-22650.62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-1814.33</v>
      </c>
      <c r="U1672">
        <v>0</v>
      </c>
      <c r="V1672" t="s">
        <v>127</v>
      </c>
      <c r="W1672" s="4" t="s">
        <v>128</v>
      </c>
      <c r="X1672">
        <v>16</v>
      </c>
      <c r="Y1672" t="s">
        <v>109</v>
      </c>
      <c r="Z1672" t="s">
        <v>129</v>
      </c>
      <c r="AA1672">
        <v>0</v>
      </c>
      <c r="AB1672">
        <v>0</v>
      </c>
      <c r="AC1672" t="s">
        <v>45</v>
      </c>
      <c r="AD1672" s="1">
        <v>0</v>
      </c>
      <c r="AE1672" s="1">
        <v>0</v>
      </c>
      <c r="AF1672">
        <v>0</v>
      </c>
      <c r="AG1672" s="1">
        <v>808842.34</v>
      </c>
      <c r="AH1672">
        <v>0</v>
      </c>
      <c r="AI1672" s="1">
        <v>0</v>
      </c>
      <c r="AJ1672" s="1">
        <v>0</v>
      </c>
      <c r="AK1672" s="1">
        <v>0</v>
      </c>
      <c r="AL1672" s="1">
        <v>0</v>
      </c>
      <c r="AM1672" s="1">
        <v>0</v>
      </c>
      <c r="AN1672" s="1">
        <v>0</v>
      </c>
      <c r="AO1672" s="1">
        <v>6740.35</v>
      </c>
      <c r="AP1672" s="8">
        <f t="shared" si="104"/>
        <v>4926.0200000000004</v>
      </c>
      <c r="AQ1672" s="9">
        <f t="shared" si="105"/>
        <v>0</v>
      </c>
      <c r="AR1672" s="3">
        <f t="shared" si="106"/>
        <v>-22650.62</v>
      </c>
      <c r="AS1672" s="10">
        <f t="shared" si="107"/>
        <v>4926.0200000000004</v>
      </c>
    </row>
    <row r="1673" spans="1:45" x14ac:dyDescent="0.25">
      <c r="A1673">
        <v>1</v>
      </c>
      <c r="B1673" s="7">
        <v>44378</v>
      </c>
      <c r="C1673" s="7">
        <v>44409</v>
      </c>
      <c r="D1673">
        <v>449</v>
      </c>
      <c r="E1673" s="7">
        <v>44409</v>
      </c>
      <c r="F1673" s="13">
        <v>808842.34</v>
      </c>
      <c r="G1673">
        <v>808842.34</v>
      </c>
      <c r="H1673">
        <v>0.1</v>
      </c>
      <c r="I1673">
        <v>6740.35</v>
      </c>
      <c r="J1673">
        <v>-17724.599999999999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-1814.33</v>
      </c>
      <c r="U1673">
        <v>0</v>
      </c>
      <c r="V1673" t="s">
        <v>127</v>
      </c>
      <c r="W1673" s="4" t="s">
        <v>128</v>
      </c>
      <c r="X1673">
        <v>16</v>
      </c>
      <c r="Y1673" t="s">
        <v>109</v>
      </c>
      <c r="Z1673" t="s">
        <v>129</v>
      </c>
      <c r="AA1673">
        <v>0</v>
      </c>
      <c r="AB1673">
        <v>0</v>
      </c>
      <c r="AC1673" t="s">
        <v>45</v>
      </c>
      <c r="AD1673" s="1">
        <v>0</v>
      </c>
      <c r="AE1673" s="1">
        <v>0</v>
      </c>
      <c r="AF1673">
        <v>0</v>
      </c>
      <c r="AG1673" s="1">
        <v>808842.34</v>
      </c>
      <c r="AH1673">
        <v>0</v>
      </c>
      <c r="AI1673" s="1">
        <v>0</v>
      </c>
      <c r="AJ1673" s="1">
        <v>0</v>
      </c>
      <c r="AK1673" s="1">
        <v>0</v>
      </c>
      <c r="AL1673" s="1">
        <v>0</v>
      </c>
      <c r="AM1673" s="1">
        <v>0</v>
      </c>
      <c r="AN1673" s="1">
        <v>0</v>
      </c>
      <c r="AO1673" s="1">
        <v>6740.35</v>
      </c>
      <c r="AP1673" s="8">
        <f t="shared" si="104"/>
        <v>4926.0200000000004</v>
      </c>
      <c r="AQ1673" s="9">
        <f t="shared" si="105"/>
        <v>0</v>
      </c>
      <c r="AR1673" s="3">
        <f t="shared" si="106"/>
        <v>-17724.599999999999</v>
      </c>
      <c r="AS1673" s="10">
        <f t="shared" si="107"/>
        <v>4926.0200000000004</v>
      </c>
    </row>
    <row r="1674" spans="1:45" x14ac:dyDescent="0.25">
      <c r="A1674">
        <v>1</v>
      </c>
      <c r="B1674" s="7">
        <v>44378</v>
      </c>
      <c r="C1674" s="7">
        <v>44409</v>
      </c>
      <c r="D1674">
        <v>200419</v>
      </c>
      <c r="E1674" s="7">
        <v>44378</v>
      </c>
      <c r="F1674" s="13">
        <v>0</v>
      </c>
      <c r="G1674">
        <v>0</v>
      </c>
      <c r="H1674">
        <v>7.1428569999999997E-2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 t="s">
        <v>130</v>
      </c>
      <c r="W1674" s="4" t="s">
        <v>131</v>
      </c>
      <c r="X1674">
        <v>16</v>
      </c>
      <c r="Y1674" t="s">
        <v>109</v>
      </c>
      <c r="Z1674" t="s">
        <v>132</v>
      </c>
      <c r="AA1674">
        <v>0</v>
      </c>
      <c r="AB1674">
        <v>0</v>
      </c>
      <c r="AC1674" t="s">
        <v>45</v>
      </c>
      <c r="AD1674" s="1">
        <v>0</v>
      </c>
      <c r="AE1674" s="1">
        <v>0</v>
      </c>
      <c r="AF1674">
        <v>0</v>
      </c>
      <c r="AG1674" s="1">
        <v>0</v>
      </c>
      <c r="AH1674">
        <v>0</v>
      </c>
      <c r="AI1674" s="1">
        <v>0</v>
      </c>
      <c r="AJ1674" s="1">
        <v>0</v>
      </c>
      <c r="AK1674" s="1">
        <v>0</v>
      </c>
      <c r="AL1674" s="1">
        <v>0</v>
      </c>
      <c r="AM1674" s="1">
        <v>0</v>
      </c>
      <c r="AN1674" s="1">
        <v>0</v>
      </c>
      <c r="AO1674" s="1">
        <v>0</v>
      </c>
      <c r="AP1674" s="8">
        <f t="shared" si="104"/>
        <v>0</v>
      </c>
      <c r="AQ1674" s="9">
        <f t="shared" si="105"/>
        <v>0</v>
      </c>
      <c r="AR1674" s="3">
        <f t="shared" si="106"/>
        <v>0</v>
      </c>
      <c r="AS1674" s="10">
        <f t="shared" si="107"/>
        <v>0</v>
      </c>
    </row>
    <row r="1675" spans="1:45" x14ac:dyDescent="0.25">
      <c r="A1675">
        <v>1</v>
      </c>
      <c r="B1675" s="7">
        <v>44378</v>
      </c>
      <c r="C1675" s="7">
        <v>44409</v>
      </c>
      <c r="D1675">
        <v>200419</v>
      </c>
      <c r="E1675" s="7">
        <v>44409</v>
      </c>
      <c r="F1675" s="13">
        <v>0</v>
      </c>
      <c r="G1675">
        <v>0</v>
      </c>
      <c r="H1675">
        <v>7.1428569999999997E-2</v>
      </c>
      <c r="I1675">
        <v>0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 t="s">
        <v>130</v>
      </c>
      <c r="W1675" s="4" t="s">
        <v>131</v>
      </c>
      <c r="X1675">
        <v>16</v>
      </c>
      <c r="Y1675" t="s">
        <v>109</v>
      </c>
      <c r="Z1675" t="s">
        <v>132</v>
      </c>
      <c r="AA1675">
        <v>0</v>
      </c>
      <c r="AB1675">
        <v>0</v>
      </c>
      <c r="AC1675" t="s">
        <v>45</v>
      </c>
      <c r="AD1675" s="1">
        <v>0</v>
      </c>
      <c r="AE1675" s="1">
        <v>0</v>
      </c>
      <c r="AF1675">
        <v>0</v>
      </c>
      <c r="AG1675" s="1">
        <v>0</v>
      </c>
      <c r="AH1675">
        <v>0</v>
      </c>
      <c r="AI1675" s="1">
        <v>0</v>
      </c>
      <c r="AJ1675" s="1">
        <v>0</v>
      </c>
      <c r="AK1675" s="1">
        <v>0</v>
      </c>
      <c r="AL1675" s="1">
        <v>0</v>
      </c>
      <c r="AM1675" s="1">
        <v>0</v>
      </c>
      <c r="AN1675" s="1">
        <v>0</v>
      </c>
      <c r="AO1675" s="1">
        <v>0</v>
      </c>
      <c r="AP1675" s="8">
        <f t="shared" si="104"/>
        <v>0</v>
      </c>
      <c r="AQ1675" s="9">
        <f t="shared" si="105"/>
        <v>0</v>
      </c>
      <c r="AR1675" s="3">
        <f t="shared" si="106"/>
        <v>0</v>
      </c>
      <c r="AS1675" s="10">
        <f t="shared" si="107"/>
        <v>0</v>
      </c>
    </row>
    <row r="1676" spans="1:45" x14ac:dyDescent="0.25">
      <c r="A1676">
        <v>1</v>
      </c>
      <c r="B1676" s="7">
        <v>44378</v>
      </c>
      <c r="C1676" s="7">
        <v>44409</v>
      </c>
      <c r="D1676">
        <v>450</v>
      </c>
      <c r="E1676" s="7">
        <v>44378</v>
      </c>
      <c r="F1676" s="13">
        <v>188562.35</v>
      </c>
      <c r="G1676">
        <v>188562.35</v>
      </c>
      <c r="H1676">
        <v>0.1</v>
      </c>
      <c r="I1676">
        <v>1571.35</v>
      </c>
      <c r="J1676">
        <v>98304.08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1337.17</v>
      </c>
      <c r="U1676">
        <v>0</v>
      </c>
      <c r="V1676" t="s">
        <v>133</v>
      </c>
      <c r="W1676" s="4" t="s">
        <v>134</v>
      </c>
      <c r="X1676">
        <v>16</v>
      </c>
      <c r="Y1676" t="s">
        <v>109</v>
      </c>
      <c r="Z1676" t="s">
        <v>132</v>
      </c>
      <c r="AA1676">
        <v>0</v>
      </c>
      <c r="AB1676">
        <v>0</v>
      </c>
      <c r="AC1676" t="s">
        <v>45</v>
      </c>
      <c r="AD1676" s="1">
        <v>0</v>
      </c>
      <c r="AE1676" s="1">
        <v>0</v>
      </c>
      <c r="AF1676">
        <v>0</v>
      </c>
      <c r="AG1676" s="1">
        <v>188562.35</v>
      </c>
      <c r="AH1676">
        <v>0</v>
      </c>
      <c r="AI1676" s="1">
        <v>0</v>
      </c>
      <c r="AJ1676" s="1">
        <v>0</v>
      </c>
      <c r="AK1676" s="1">
        <v>0</v>
      </c>
      <c r="AL1676" s="1">
        <v>0</v>
      </c>
      <c r="AM1676" s="1">
        <v>0</v>
      </c>
      <c r="AN1676" s="1">
        <v>0</v>
      </c>
      <c r="AO1676" s="1">
        <v>1571.3500000000001</v>
      </c>
      <c r="AP1676" s="8">
        <f t="shared" si="104"/>
        <v>2908.52</v>
      </c>
      <c r="AQ1676" s="9">
        <f t="shared" si="105"/>
        <v>0</v>
      </c>
      <c r="AR1676" s="3">
        <f t="shared" si="106"/>
        <v>98304.08</v>
      </c>
      <c r="AS1676" s="10">
        <f t="shared" si="107"/>
        <v>2908.52</v>
      </c>
    </row>
    <row r="1677" spans="1:45" x14ac:dyDescent="0.25">
      <c r="A1677">
        <v>1</v>
      </c>
      <c r="B1677" s="7">
        <v>44378</v>
      </c>
      <c r="C1677" s="7">
        <v>44409</v>
      </c>
      <c r="D1677">
        <v>450</v>
      </c>
      <c r="E1677" s="7">
        <v>44409</v>
      </c>
      <c r="F1677" s="13">
        <v>188562.35</v>
      </c>
      <c r="G1677">
        <v>188562.35</v>
      </c>
      <c r="H1677">
        <v>0.1</v>
      </c>
      <c r="I1677">
        <v>1571.35</v>
      </c>
      <c r="J1677">
        <v>101212.6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1337.17</v>
      </c>
      <c r="U1677">
        <v>0</v>
      </c>
      <c r="V1677" t="s">
        <v>133</v>
      </c>
      <c r="W1677" s="4" t="s">
        <v>134</v>
      </c>
      <c r="X1677">
        <v>16</v>
      </c>
      <c r="Y1677" t="s">
        <v>109</v>
      </c>
      <c r="Z1677" t="s">
        <v>132</v>
      </c>
      <c r="AA1677">
        <v>0</v>
      </c>
      <c r="AB1677">
        <v>0</v>
      </c>
      <c r="AC1677" t="s">
        <v>45</v>
      </c>
      <c r="AD1677" s="1">
        <v>0</v>
      </c>
      <c r="AE1677" s="1">
        <v>0</v>
      </c>
      <c r="AF1677">
        <v>0</v>
      </c>
      <c r="AG1677" s="1">
        <v>188562.35</v>
      </c>
      <c r="AH1677">
        <v>0</v>
      </c>
      <c r="AI1677" s="1">
        <v>0</v>
      </c>
      <c r="AJ1677" s="1">
        <v>0</v>
      </c>
      <c r="AK1677" s="1">
        <v>0</v>
      </c>
      <c r="AL1677" s="1">
        <v>0</v>
      </c>
      <c r="AM1677" s="1">
        <v>0</v>
      </c>
      <c r="AN1677" s="1">
        <v>0</v>
      </c>
      <c r="AO1677" s="1">
        <v>1571.3500000000001</v>
      </c>
      <c r="AP1677" s="8">
        <f t="shared" si="104"/>
        <v>2908.52</v>
      </c>
      <c r="AQ1677" s="9">
        <f t="shared" si="105"/>
        <v>0</v>
      </c>
      <c r="AR1677" s="3">
        <f t="shared" si="106"/>
        <v>101212.6</v>
      </c>
      <c r="AS1677" s="10">
        <f t="shared" si="107"/>
        <v>2908.52</v>
      </c>
    </row>
    <row r="1678" spans="1:45" x14ac:dyDescent="0.25">
      <c r="A1678">
        <v>1</v>
      </c>
      <c r="B1678" s="7">
        <v>44378</v>
      </c>
      <c r="C1678" s="7">
        <v>44409</v>
      </c>
      <c r="D1678">
        <v>452</v>
      </c>
      <c r="E1678" s="7">
        <v>44378</v>
      </c>
      <c r="F1678" s="13">
        <v>0</v>
      </c>
      <c r="G1678">
        <v>0</v>
      </c>
      <c r="H1678">
        <v>0.17399999999999999</v>
      </c>
      <c r="I1678">
        <v>0</v>
      </c>
      <c r="J1678">
        <v>-549.86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 t="s">
        <v>135</v>
      </c>
      <c r="W1678" s="4" t="s">
        <v>136</v>
      </c>
      <c r="X1678">
        <v>16</v>
      </c>
      <c r="Y1678" t="s">
        <v>109</v>
      </c>
      <c r="Z1678" t="s">
        <v>137</v>
      </c>
      <c r="AA1678">
        <v>0</v>
      </c>
      <c r="AB1678">
        <v>0</v>
      </c>
      <c r="AC1678" t="s">
        <v>45</v>
      </c>
      <c r="AD1678" s="1">
        <v>0</v>
      </c>
      <c r="AE1678" s="1">
        <v>0</v>
      </c>
      <c r="AF1678">
        <v>0</v>
      </c>
      <c r="AG1678" s="1">
        <v>0</v>
      </c>
      <c r="AH1678">
        <v>0</v>
      </c>
      <c r="AI1678" s="1">
        <v>0</v>
      </c>
      <c r="AJ1678" s="1">
        <v>0</v>
      </c>
      <c r="AK1678" s="1">
        <v>0</v>
      </c>
      <c r="AL1678" s="1">
        <v>0</v>
      </c>
      <c r="AM1678" s="1">
        <v>0</v>
      </c>
      <c r="AN1678" s="1">
        <v>0</v>
      </c>
      <c r="AO1678" s="1">
        <v>0</v>
      </c>
      <c r="AP1678" s="8">
        <f t="shared" si="104"/>
        <v>0</v>
      </c>
      <c r="AQ1678" s="9">
        <f t="shared" si="105"/>
        <v>0</v>
      </c>
      <c r="AR1678" s="3">
        <f t="shared" si="106"/>
        <v>-549.86</v>
      </c>
      <c r="AS1678" s="10">
        <f t="shared" si="107"/>
        <v>0</v>
      </c>
    </row>
    <row r="1679" spans="1:45" x14ac:dyDescent="0.25">
      <c r="A1679">
        <v>1</v>
      </c>
      <c r="B1679" s="7">
        <v>44378</v>
      </c>
      <c r="C1679" s="7">
        <v>44409</v>
      </c>
      <c r="D1679">
        <v>452</v>
      </c>
      <c r="E1679" s="7">
        <v>44409</v>
      </c>
      <c r="F1679" s="13">
        <v>0</v>
      </c>
      <c r="G1679">
        <v>0</v>
      </c>
      <c r="H1679">
        <v>0.17399999999999999</v>
      </c>
      <c r="I1679">
        <v>0</v>
      </c>
      <c r="J1679">
        <v>-549.86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 t="s">
        <v>135</v>
      </c>
      <c r="W1679" s="4" t="s">
        <v>136</v>
      </c>
      <c r="X1679">
        <v>16</v>
      </c>
      <c r="Y1679" t="s">
        <v>109</v>
      </c>
      <c r="Z1679" t="s">
        <v>137</v>
      </c>
      <c r="AA1679">
        <v>0</v>
      </c>
      <c r="AB1679">
        <v>0</v>
      </c>
      <c r="AC1679" t="s">
        <v>45</v>
      </c>
      <c r="AD1679" s="1">
        <v>0</v>
      </c>
      <c r="AE1679" s="1">
        <v>0</v>
      </c>
      <c r="AF1679">
        <v>0</v>
      </c>
      <c r="AG1679" s="1">
        <v>0</v>
      </c>
      <c r="AH1679">
        <v>0</v>
      </c>
      <c r="AI1679" s="1">
        <v>0</v>
      </c>
      <c r="AJ1679" s="1">
        <v>0</v>
      </c>
      <c r="AK1679" s="1">
        <v>0</v>
      </c>
      <c r="AL1679" s="1">
        <v>0</v>
      </c>
      <c r="AM1679" s="1">
        <v>0</v>
      </c>
      <c r="AN1679" s="1">
        <v>0</v>
      </c>
      <c r="AO1679" s="1">
        <v>0</v>
      </c>
      <c r="AP1679" s="8">
        <f t="shared" si="104"/>
        <v>0</v>
      </c>
      <c r="AQ1679" s="9">
        <f t="shared" si="105"/>
        <v>0</v>
      </c>
      <c r="AR1679" s="3">
        <f t="shared" si="106"/>
        <v>-549.86</v>
      </c>
      <c r="AS1679" s="10">
        <f t="shared" si="107"/>
        <v>0</v>
      </c>
    </row>
    <row r="1680" spans="1:45" x14ac:dyDescent="0.25">
      <c r="A1680">
        <v>1</v>
      </c>
      <c r="B1680" s="7">
        <v>44378</v>
      </c>
      <c r="C1680" s="7">
        <v>44409</v>
      </c>
      <c r="D1680">
        <v>453</v>
      </c>
      <c r="E1680" s="7">
        <v>44378</v>
      </c>
      <c r="F1680" s="13">
        <v>671057.01</v>
      </c>
      <c r="G1680">
        <v>671057.01</v>
      </c>
      <c r="H1680">
        <v>8.4000000000000005E-2</v>
      </c>
      <c r="I1680">
        <v>4697.3999999999996</v>
      </c>
      <c r="J1680">
        <v>479044.53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 t="s">
        <v>138</v>
      </c>
      <c r="W1680" s="4" t="s">
        <v>139</v>
      </c>
      <c r="X1680">
        <v>16</v>
      </c>
      <c r="Y1680" t="s">
        <v>109</v>
      </c>
      <c r="Z1680" t="s">
        <v>140</v>
      </c>
      <c r="AA1680">
        <v>0</v>
      </c>
      <c r="AB1680">
        <v>0</v>
      </c>
      <c r="AC1680" t="s">
        <v>45</v>
      </c>
      <c r="AD1680" s="1">
        <v>0</v>
      </c>
      <c r="AE1680" s="1">
        <v>0</v>
      </c>
      <c r="AF1680">
        <v>0</v>
      </c>
      <c r="AG1680" s="1">
        <v>671057.01</v>
      </c>
      <c r="AH1680">
        <v>0</v>
      </c>
      <c r="AI1680" s="1">
        <v>0</v>
      </c>
      <c r="AJ1680" s="1">
        <v>0</v>
      </c>
      <c r="AK1680" s="1">
        <v>0</v>
      </c>
      <c r="AL1680" s="1">
        <v>0</v>
      </c>
      <c r="AM1680" s="1">
        <v>0</v>
      </c>
      <c r="AN1680" s="1">
        <v>0</v>
      </c>
      <c r="AO1680" s="1">
        <v>4697.4000000000005</v>
      </c>
      <c r="AP1680" s="8">
        <f t="shared" si="104"/>
        <v>4697.3999999999996</v>
      </c>
      <c r="AQ1680" s="9">
        <f t="shared" si="105"/>
        <v>0</v>
      </c>
      <c r="AR1680" s="3">
        <f t="shared" si="106"/>
        <v>479044.53</v>
      </c>
      <c r="AS1680" s="10">
        <f t="shared" si="107"/>
        <v>4697.3999999999996</v>
      </c>
    </row>
    <row r="1681" spans="1:45" x14ac:dyDescent="0.25">
      <c r="A1681">
        <v>1</v>
      </c>
      <c r="B1681" s="7">
        <v>44378</v>
      </c>
      <c r="C1681" s="7">
        <v>44409</v>
      </c>
      <c r="D1681">
        <v>453</v>
      </c>
      <c r="E1681" s="7">
        <v>44409</v>
      </c>
      <c r="F1681" s="13">
        <v>671057.01</v>
      </c>
      <c r="G1681">
        <v>671057.01</v>
      </c>
      <c r="H1681">
        <v>8.4000000000000005E-2</v>
      </c>
      <c r="I1681">
        <v>4697.3999999999996</v>
      </c>
      <c r="J1681">
        <v>483741.93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 t="s">
        <v>138</v>
      </c>
      <c r="W1681" s="4" t="s">
        <v>139</v>
      </c>
      <c r="X1681">
        <v>16</v>
      </c>
      <c r="Y1681" t="s">
        <v>109</v>
      </c>
      <c r="Z1681" t="s">
        <v>140</v>
      </c>
      <c r="AA1681">
        <v>0</v>
      </c>
      <c r="AB1681">
        <v>0</v>
      </c>
      <c r="AC1681" t="s">
        <v>45</v>
      </c>
      <c r="AD1681" s="1">
        <v>0</v>
      </c>
      <c r="AE1681" s="1">
        <v>0</v>
      </c>
      <c r="AF1681">
        <v>0</v>
      </c>
      <c r="AG1681" s="1">
        <v>671057.01</v>
      </c>
      <c r="AH1681">
        <v>0</v>
      </c>
      <c r="AI1681" s="1">
        <v>0</v>
      </c>
      <c r="AJ1681" s="1">
        <v>0</v>
      </c>
      <c r="AK1681" s="1">
        <v>0</v>
      </c>
      <c r="AL1681" s="1">
        <v>0</v>
      </c>
      <c r="AM1681" s="1">
        <v>0</v>
      </c>
      <c r="AN1681" s="1">
        <v>0</v>
      </c>
      <c r="AO1681" s="1">
        <v>4697.4000000000005</v>
      </c>
      <c r="AP1681" s="8">
        <f t="shared" si="104"/>
        <v>4697.3999999999996</v>
      </c>
      <c r="AQ1681" s="9">
        <f t="shared" si="105"/>
        <v>0</v>
      </c>
      <c r="AR1681" s="3">
        <f t="shared" si="106"/>
        <v>483741.93</v>
      </c>
      <c r="AS1681" s="10">
        <f t="shared" si="107"/>
        <v>4697.3999999999996</v>
      </c>
    </row>
    <row r="1682" spans="1:45" x14ac:dyDescent="0.25">
      <c r="A1682">
        <v>1</v>
      </c>
      <c r="B1682" s="7">
        <v>44378</v>
      </c>
      <c r="C1682" s="7">
        <v>44409</v>
      </c>
      <c r="D1682">
        <v>454</v>
      </c>
      <c r="E1682" s="7">
        <v>44378</v>
      </c>
      <c r="F1682" s="13">
        <v>9739.48</v>
      </c>
      <c r="G1682">
        <v>9739.48</v>
      </c>
      <c r="H1682">
        <v>5.8000000000000003E-2</v>
      </c>
      <c r="I1682">
        <v>47.07</v>
      </c>
      <c r="J1682">
        <v>-819.4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 t="s">
        <v>141</v>
      </c>
      <c r="W1682" s="4" t="s">
        <v>142</v>
      </c>
      <c r="X1682">
        <v>16</v>
      </c>
      <c r="Y1682" t="s">
        <v>109</v>
      </c>
      <c r="Z1682" t="s">
        <v>143</v>
      </c>
      <c r="AA1682">
        <v>0</v>
      </c>
      <c r="AB1682">
        <v>0</v>
      </c>
      <c r="AC1682" t="s">
        <v>45</v>
      </c>
      <c r="AD1682" s="1">
        <v>0</v>
      </c>
      <c r="AE1682" s="1">
        <v>0</v>
      </c>
      <c r="AF1682">
        <v>0</v>
      </c>
      <c r="AG1682" s="1">
        <v>9739.48</v>
      </c>
      <c r="AH1682">
        <v>0</v>
      </c>
      <c r="AI1682" s="1">
        <v>0</v>
      </c>
      <c r="AJ1682" s="1">
        <v>0</v>
      </c>
      <c r="AK1682" s="1">
        <v>0</v>
      </c>
      <c r="AL1682" s="1">
        <v>0</v>
      </c>
      <c r="AM1682" s="1">
        <v>0</v>
      </c>
      <c r="AN1682" s="1">
        <v>0</v>
      </c>
      <c r="AO1682" s="1">
        <v>47.07</v>
      </c>
      <c r="AP1682" s="8">
        <f t="shared" si="104"/>
        <v>47.07</v>
      </c>
      <c r="AQ1682" s="9">
        <f t="shared" si="105"/>
        <v>0</v>
      </c>
      <c r="AR1682" s="3">
        <f t="shared" si="106"/>
        <v>-819.4</v>
      </c>
      <c r="AS1682" s="10">
        <f t="shared" si="107"/>
        <v>47.07</v>
      </c>
    </row>
    <row r="1683" spans="1:45" x14ac:dyDescent="0.25">
      <c r="A1683">
        <v>1</v>
      </c>
      <c r="B1683" s="7">
        <v>44378</v>
      </c>
      <c r="C1683" s="7">
        <v>44409</v>
      </c>
      <c r="D1683">
        <v>454</v>
      </c>
      <c r="E1683" s="7">
        <v>44409</v>
      </c>
      <c r="F1683" s="13">
        <v>9739.48</v>
      </c>
      <c r="G1683">
        <v>9739.48</v>
      </c>
      <c r="H1683">
        <v>5.8000000000000003E-2</v>
      </c>
      <c r="I1683">
        <v>47.07</v>
      </c>
      <c r="J1683">
        <v>-772.33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 t="s">
        <v>141</v>
      </c>
      <c r="W1683" s="4" t="s">
        <v>142</v>
      </c>
      <c r="X1683">
        <v>16</v>
      </c>
      <c r="Y1683" t="s">
        <v>109</v>
      </c>
      <c r="Z1683" t="s">
        <v>143</v>
      </c>
      <c r="AA1683">
        <v>0</v>
      </c>
      <c r="AB1683">
        <v>0</v>
      </c>
      <c r="AC1683" t="s">
        <v>45</v>
      </c>
      <c r="AD1683" s="1">
        <v>0</v>
      </c>
      <c r="AE1683" s="1">
        <v>0</v>
      </c>
      <c r="AF1683">
        <v>0</v>
      </c>
      <c r="AG1683" s="1">
        <v>9739.48</v>
      </c>
      <c r="AH1683">
        <v>0</v>
      </c>
      <c r="AI1683" s="1">
        <v>0</v>
      </c>
      <c r="AJ1683" s="1">
        <v>0</v>
      </c>
      <c r="AK1683" s="1">
        <v>0</v>
      </c>
      <c r="AL1683" s="1">
        <v>0</v>
      </c>
      <c r="AM1683" s="1">
        <v>0</v>
      </c>
      <c r="AN1683" s="1">
        <v>0</v>
      </c>
      <c r="AO1683" s="1">
        <v>47.07</v>
      </c>
      <c r="AP1683" s="8">
        <f t="shared" si="104"/>
        <v>47.07</v>
      </c>
      <c r="AQ1683" s="9">
        <f t="shared" si="105"/>
        <v>0</v>
      </c>
      <c r="AR1683" s="3">
        <f t="shared" si="106"/>
        <v>-772.33</v>
      </c>
      <c r="AS1683" s="10">
        <f t="shared" si="107"/>
        <v>47.07</v>
      </c>
    </row>
    <row r="1684" spans="1:45" x14ac:dyDescent="0.25">
      <c r="A1684">
        <v>1</v>
      </c>
      <c r="B1684" s="7">
        <v>44378</v>
      </c>
      <c r="C1684" s="7">
        <v>44409</v>
      </c>
      <c r="D1684">
        <v>451</v>
      </c>
      <c r="E1684" s="7">
        <v>44378</v>
      </c>
      <c r="F1684" s="13">
        <v>86066.93</v>
      </c>
      <c r="G1684">
        <v>86066.93</v>
      </c>
      <c r="H1684">
        <v>8.4000000000000005E-2</v>
      </c>
      <c r="I1684">
        <v>602.47</v>
      </c>
      <c r="J1684">
        <v>-23872.82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 t="s">
        <v>144</v>
      </c>
      <c r="W1684" s="4" t="s">
        <v>145</v>
      </c>
      <c r="X1684">
        <v>16</v>
      </c>
      <c r="Y1684" t="s">
        <v>109</v>
      </c>
      <c r="Z1684" t="s">
        <v>146</v>
      </c>
      <c r="AA1684">
        <v>0</v>
      </c>
      <c r="AB1684">
        <v>0</v>
      </c>
      <c r="AC1684" t="s">
        <v>45</v>
      </c>
      <c r="AD1684" s="1">
        <v>0</v>
      </c>
      <c r="AE1684" s="1">
        <v>0</v>
      </c>
      <c r="AF1684">
        <v>0</v>
      </c>
      <c r="AG1684" s="1">
        <v>86066.93</v>
      </c>
      <c r="AH1684">
        <v>0</v>
      </c>
      <c r="AI1684" s="1">
        <v>0</v>
      </c>
      <c r="AJ1684" s="1">
        <v>0</v>
      </c>
      <c r="AK1684" s="1">
        <v>0</v>
      </c>
      <c r="AL1684" s="1">
        <v>0</v>
      </c>
      <c r="AM1684" s="1">
        <v>0</v>
      </c>
      <c r="AN1684" s="1">
        <v>0</v>
      </c>
      <c r="AO1684" s="1">
        <v>602.47</v>
      </c>
      <c r="AP1684" s="8">
        <f t="shared" si="104"/>
        <v>602.47</v>
      </c>
      <c r="AQ1684" s="9">
        <f t="shared" si="105"/>
        <v>0</v>
      </c>
      <c r="AR1684" s="3">
        <f t="shared" si="106"/>
        <v>-23872.82</v>
      </c>
      <c r="AS1684" s="10">
        <f t="shared" si="107"/>
        <v>602.47</v>
      </c>
    </row>
    <row r="1685" spans="1:45" x14ac:dyDescent="0.25">
      <c r="A1685">
        <v>1</v>
      </c>
      <c r="B1685" s="7">
        <v>44378</v>
      </c>
      <c r="C1685" s="7">
        <v>44409</v>
      </c>
      <c r="D1685">
        <v>451</v>
      </c>
      <c r="E1685" s="7">
        <v>44409</v>
      </c>
      <c r="F1685" s="13">
        <v>86066.93</v>
      </c>
      <c r="G1685">
        <v>86066.93</v>
      </c>
      <c r="H1685">
        <v>8.4000000000000005E-2</v>
      </c>
      <c r="I1685">
        <v>602.47</v>
      </c>
      <c r="J1685">
        <v>-23270.35</v>
      </c>
      <c r="K1685">
        <v>0</v>
      </c>
      <c r="L1685">
        <v>0</v>
      </c>
      <c r="M1685">
        <v>0</v>
      </c>
      <c r="N1685">
        <v>0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 t="s">
        <v>144</v>
      </c>
      <c r="W1685" s="4" t="s">
        <v>145</v>
      </c>
      <c r="X1685">
        <v>16</v>
      </c>
      <c r="Y1685" t="s">
        <v>109</v>
      </c>
      <c r="Z1685" t="s">
        <v>146</v>
      </c>
      <c r="AA1685">
        <v>0</v>
      </c>
      <c r="AB1685">
        <v>0</v>
      </c>
      <c r="AC1685" t="s">
        <v>45</v>
      </c>
      <c r="AD1685" s="1">
        <v>0</v>
      </c>
      <c r="AE1685" s="1">
        <v>0</v>
      </c>
      <c r="AF1685">
        <v>0</v>
      </c>
      <c r="AG1685" s="1">
        <v>86066.93</v>
      </c>
      <c r="AH1685">
        <v>0</v>
      </c>
      <c r="AI1685" s="1">
        <v>0</v>
      </c>
      <c r="AJ1685" s="1">
        <v>0</v>
      </c>
      <c r="AK1685" s="1">
        <v>0</v>
      </c>
      <c r="AL1685" s="1">
        <v>0</v>
      </c>
      <c r="AM1685" s="1">
        <v>0</v>
      </c>
      <c r="AN1685" s="1">
        <v>0</v>
      </c>
      <c r="AO1685" s="1">
        <v>602.47</v>
      </c>
      <c r="AP1685" s="8">
        <f t="shared" si="104"/>
        <v>602.47</v>
      </c>
      <c r="AQ1685" s="9">
        <f t="shared" si="105"/>
        <v>0</v>
      </c>
      <c r="AR1685" s="3">
        <f t="shared" si="106"/>
        <v>-23270.35</v>
      </c>
      <c r="AS1685" s="10">
        <f t="shared" si="107"/>
        <v>602.47</v>
      </c>
    </row>
    <row r="1686" spans="1:45" x14ac:dyDescent="0.25">
      <c r="A1686">
        <v>1</v>
      </c>
      <c r="B1686" s="7">
        <v>44378</v>
      </c>
      <c r="C1686" s="7">
        <v>44409</v>
      </c>
      <c r="D1686">
        <v>455</v>
      </c>
      <c r="E1686" s="7">
        <v>44378</v>
      </c>
      <c r="F1686" s="13">
        <v>339075.33</v>
      </c>
      <c r="G1686">
        <v>339075.33</v>
      </c>
      <c r="H1686">
        <v>6.6666699999999995E-2</v>
      </c>
      <c r="I1686">
        <v>1883.75</v>
      </c>
      <c r="J1686">
        <v>164459.38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v>112.59</v>
      </c>
      <c r="U1686">
        <v>0</v>
      </c>
      <c r="V1686" t="s">
        <v>147</v>
      </c>
      <c r="W1686" s="4" t="s">
        <v>148</v>
      </c>
      <c r="X1686">
        <v>16</v>
      </c>
      <c r="Y1686" t="s">
        <v>109</v>
      </c>
      <c r="Z1686" t="s">
        <v>149</v>
      </c>
      <c r="AA1686">
        <v>0</v>
      </c>
      <c r="AB1686">
        <v>0</v>
      </c>
      <c r="AC1686" t="s">
        <v>45</v>
      </c>
      <c r="AD1686" s="1">
        <v>0</v>
      </c>
      <c r="AE1686" s="1">
        <v>0</v>
      </c>
      <c r="AF1686">
        <v>0</v>
      </c>
      <c r="AG1686" s="1">
        <v>339075.33</v>
      </c>
      <c r="AH1686">
        <v>0</v>
      </c>
      <c r="AI1686" s="1">
        <v>0</v>
      </c>
      <c r="AJ1686" s="1">
        <v>0</v>
      </c>
      <c r="AK1686" s="1">
        <v>0</v>
      </c>
      <c r="AL1686" s="1">
        <v>0</v>
      </c>
      <c r="AM1686" s="1">
        <v>0</v>
      </c>
      <c r="AN1686" s="1">
        <v>0</v>
      </c>
      <c r="AO1686" s="1">
        <v>1883.75</v>
      </c>
      <c r="AP1686" s="8">
        <f t="shared" si="104"/>
        <v>1996.34</v>
      </c>
      <c r="AQ1686" s="9">
        <f t="shared" si="105"/>
        <v>0</v>
      </c>
      <c r="AR1686" s="3">
        <f t="shared" si="106"/>
        <v>164459.38</v>
      </c>
      <c r="AS1686" s="10">
        <f t="shared" si="107"/>
        <v>1996.34</v>
      </c>
    </row>
    <row r="1687" spans="1:45" x14ac:dyDescent="0.25">
      <c r="A1687">
        <v>1</v>
      </c>
      <c r="B1687" s="7">
        <v>44378</v>
      </c>
      <c r="C1687" s="7">
        <v>44409</v>
      </c>
      <c r="D1687">
        <v>455</v>
      </c>
      <c r="E1687" s="7">
        <v>44409</v>
      </c>
      <c r="F1687" s="13">
        <v>339075.33</v>
      </c>
      <c r="G1687">
        <v>339075.33</v>
      </c>
      <c r="H1687">
        <v>6.6666699999999995E-2</v>
      </c>
      <c r="I1687">
        <v>1883.75</v>
      </c>
      <c r="J1687">
        <v>166455.72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112.59</v>
      </c>
      <c r="U1687">
        <v>0</v>
      </c>
      <c r="V1687" t="s">
        <v>147</v>
      </c>
      <c r="W1687" s="4" t="s">
        <v>148</v>
      </c>
      <c r="X1687">
        <v>16</v>
      </c>
      <c r="Y1687" t="s">
        <v>109</v>
      </c>
      <c r="Z1687" t="s">
        <v>149</v>
      </c>
      <c r="AA1687">
        <v>0</v>
      </c>
      <c r="AB1687">
        <v>0</v>
      </c>
      <c r="AC1687" t="s">
        <v>45</v>
      </c>
      <c r="AD1687" s="1">
        <v>0</v>
      </c>
      <c r="AE1687" s="1">
        <v>0</v>
      </c>
      <c r="AF1687">
        <v>0</v>
      </c>
      <c r="AG1687" s="1">
        <v>339075.33</v>
      </c>
      <c r="AH1687">
        <v>0</v>
      </c>
      <c r="AI1687" s="1">
        <v>0</v>
      </c>
      <c r="AJ1687" s="1">
        <v>0</v>
      </c>
      <c r="AK1687" s="1">
        <v>0</v>
      </c>
      <c r="AL1687" s="1">
        <v>0</v>
      </c>
      <c r="AM1687" s="1">
        <v>0</v>
      </c>
      <c r="AN1687" s="1">
        <v>0</v>
      </c>
      <c r="AO1687" s="1">
        <v>1883.75</v>
      </c>
      <c r="AP1687" s="8">
        <f t="shared" si="104"/>
        <v>1996.34</v>
      </c>
      <c r="AQ1687" s="9">
        <f t="shared" si="105"/>
        <v>0</v>
      </c>
      <c r="AR1687" s="3">
        <f t="shared" si="106"/>
        <v>166455.72</v>
      </c>
      <c r="AS1687" s="10">
        <f t="shared" si="107"/>
        <v>1996.34</v>
      </c>
    </row>
    <row r="1688" spans="1:45" x14ac:dyDescent="0.25">
      <c r="A1688">
        <v>1</v>
      </c>
      <c r="B1688" s="7">
        <v>44378</v>
      </c>
      <c r="C1688" s="7">
        <v>44409</v>
      </c>
      <c r="D1688">
        <v>456</v>
      </c>
      <c r="E1688" s="7">
        <v>44378</v>
      </c>
      <c r="F1688" s="13">
        <v>452230.64</v>
      </c>
      <c r="G1688">
        <v>452230.64</v>
      </c>
      <c r="H1688">
        <v>5.0999999999999997E-2</v>
      </c>
      <c r="I1688">
        <v>1921.98</v>
      </c>
      <c r="J1688">
        <v>562708.73</v>
      </c>
      <c r="K1688">
        <v>0</v>
      </c>
      <c r="L1688">
        <v>0</v>
      </c>
      <c r="M1688">
        <v>-1921.98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 t="s">
        <v>150</v>
      </c>
      <c r="W1688" s="4" t="s">
        <v>151</v>
      </c>
      <c r="X1688">
        <v>16</v>
      </c>
      <c r="Y1688" t="s">
        <v>109</v>
      </c>
      <c r="Z1688" t="s">
        <v>152</v>
      </c>
      <c r="AA1688">
        <v>0</v>
      </c>
      <c r="AB1688">
        <v>0</v>
      </c>
      <c r="AC1688" t="s">
        <v>45</v>
      </c>
      <c r="AD1688" s="1">
        <v>0</v>
      </c>
      <c r="AE1688" s="1">
        <v>0</v>
      </c>
      <c r="AF1688">
        <v>0</v>
      </c>
      <c r="AG1688" s="1">
        <v>452230.64</v>
      </c>
      <c r="AH1688">
        <v>0</v>
      </c>
      <c r="AI1688" s="1">
        <v>0</v>
      </c>
      <c r="AJ1688" s="1">
        <v>0</v>
      </c>
      <c r="AK1688" s="1">
        <v>0</v>
      </c>
      <c r="AL1688" s="1">
        <v>0</v>
      </c>
      <c r="AM1688" s="1">
        <v>0</v>
      </c>
      <c r="AN1688" s="1">
        <v>0</v>
      </c>
      <c r="AO1688" s="1">
        <v>0</v>
      </c>
      <c r="AP1688" s="8">
        <f t="shared" si="104"/>
        <v>0</v>
      </c>
      <c r="AQ1688" s="9">
        <f t="shared" si="105"/>
        <v>0</v>
      </c>
      <c r="AR1688" s="3">
        <f t="shared" si="106"/>
        <v>562708.73</v>
      </c>
      <c r="AS1688" s="10">
        <f t="shared" si="107"/>
        <v>0</v>
      </c>
    </row>
    <row r="1689" spans="1:45" x14ac:dyDescent="0.25">
      <c r="A1689">
        <v>1</v>
      </c>
      <c r="B1689" s="7">
        <v>44378</v>
      </c>
      <c r="C1689" s="7">
        <v>44409</v>
      </c>
      <c r="D1689">
        <v>456</v>
      </c>
      <c r="E1689" s="7">
        <v>44409</v>
      </c>
      <c r="F1689" s="13">
        <v>452230.64</v>
      </c>
      <c r="G1689">
        <v>452230.64</v>
      </c>
      <c r="H1689">
        <v>5.0999999999999997E-2</v>
      </c>
      <c r="I1689">
        <v>1921.98</v>
      </c>
      <c r="J1689">
        <v>562708.73</v>
      </c>
      <c r="K1689">
        <v>0</v>
      </c>
      <c r="L1689">
        <v>0</v>
      </c>
      <c r="M1689">
        <v>-1921.98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 t="s">
        <v>150</v>
      </c>
      <c r="W1689" s="4" t="s">
        <v>151</v>
      </c>
      <c r="X1689">
        <v>16</v>
      </c>
      <c r="Y1689" t="s">
        <v>109</v>
      </c>
      <c r="Z1689" t="s">
        <v>152</v>
      </c>
      <c r="AA1689">
        <v>0</v>
      </c>
      <c r="AB1689">
        <v>0</v>
      </c>
      <c r="AC1689" t="s">
        <v>45</v>
      </c>
      <c r="AD1689" s="1">
        <v>0</v>
      </c>
      <c r="AE1689" s="1">
        <v>0</v>
      </c>
      <c r="AF1689">
        <v>0</v>
      </c>
      <c r="AG1689" s="1">
        <v>452230.64</v>
      </c>
      <c r="AH1689">
        <v>0</v>
      </c>
      <c r="AI1689" s="1">
        <v>0</v>
      </c>
      <c r="AJ1689" s="1">
        <v>0</v>
      </c>
      <c r="AK1689" s="1">
        <v>0</v>
      </c>
      <c r="AL1689" s="1">
        <v>0</v>
      </c>
      <c r="AM1689" s="1">
        <v>0</v>
      </c>
      <c r="AN1689" s="1">
        <v>0</v>
      </c>
      <c r="AO1689" s="1">
        <v>0</v>
      </c>
      <c r="AP1689" s="8">
        <f t="shared" si="104"/>
        <v>0</v>
      </c>
      <c r="AQ1689" s="9">
        <f t="shared" si="105"/>
        <v>0</v>
      </c>
      <c r="AR1689" s="3">
        <f t="shared" si="106"/>
        <v>562708.73</v>
      </c>
      <c r="AS1689" s="10">
        <f t="shared" si="107"/>
        <v>0</v>
      </c>
    </row>
    <row r="1690" spans="1:45" x14ac:dyDescent="0.25">
      <c r="A1690">
        <v>1</v>
      </c>
      <c r="B1690" s="7">
        <v>44378</v>
      </c>
      <c r="C1690" s="7">
        <v>44409</v>
      </c>
      <c r="D1690">
        <v>457</v>
      </c>
      <c r="E1690" s="7">
        <v>44378</v>
      </c>
      <c r="F1690" s="13">
        <v>885647.48</v>
      </c>
      <c r="G1690">
        <v>885647.48</v>
      </c>
      <c r="H1690">
        <v>7.6923080000000005E-2</v>
      </c>
      <c r="I1690">
        <v>5677.23</v>
      </c>
      <c r="J1690">
        <v>441518.12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-5388.92</v>
      </c>
      <c r="U1690">
        <v>0</v>
      </c>
      <c r="V1690" t="s">
        <v>153</v>
      </c>
      <c r="W1690" s="4" t="s">
        <v>154</v>
      </c>
      <c r="X1690">
        <v>16</v>
      </c>
      <c r="Y1690" t="s">
        <v>109</v>
      </c>
      <c r="Z1690" t="s">
        <v>155</v>
      </c>
      <c r="AA1690">
        <v>0</v>
      </c>
      <c r="AB1690">
        <v>0</v>
      </c>
      <c r="AC1690" t="s">
        <v>45</v>
      </c>
      <c r="AD1690" s="1">
        <v>0</v>
      </c>
      <c r="AE1690" s="1">
        <v>0</v>
      </c>
      <c r="AF1690">
        <v>0</v>
      </c>
      <c r="AG1690" s="1">
        <v>885647.48</v>
      </c>
      <c r="AH1690">
        <v>0</v>
      </c>
      <c r="AI1690" s="1">
        <v>0</v>
      </c>
      <c r="AJ1690" s="1">
        <v>0</v>
      </c>
      <c r="AK1690" s="1">
        <v>0</v>
      </c>
      <c r="AL1690" s="1">
        <v>0</v>
      </c>
      <c r="AM1690" s="1">
        <v>0</v>
      </c>
      <c r="AN1690" s="1">
        <v>0</v>
      </c>
      <c r="AO1690" s="1">
        <v>5677.2300000000005</v>
      </c>
      <c r="AP1690" s="8">
        <f t="shared" si="104"/>
        <v>288.30999999999949</v>
      </c>
      <c r="AQ1690" s="9">
        <f t="shared" si="105"/>
        <v>0</v>
      </c>
      <c r="AR1690" s="3">
        <f t="shared" si="106"/>
        <v>441518.12</v>
      </c>
      <c r="AS1690" s="10">
        <f t="shared" si="107"/>
        <v>288.30999999999949</v>
      </c>
    </row>
    <row r="1691" spans="1:45" x14ac:dyDescent="0.25">
      <c r="A1691">
        <v>1</v>
      </c>
      <c r="B1691" s="7">
        <v>44378</v>
      </c>
      <c r="C1691" s="7">
        <v>44409</v>
      </c>
      <c r="D1691">
        <v>457</v>
      </c>
      <c r="E1691" s="7">
        <v>44409</v>
      </c>
      <c r="F1691" s="13">
        <v>885647.48</v>
      </c>
      <c r="G1691">
        <v>885647.48</v>
      </c>
      <c r="H1691">
        <v>7.6923080000000005E-2</v>
      </c>
      <c r="I1691">
        <v>5677.23</v>
      </c>
      <c r="J1691">
        <v>441806.43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  <c r="T1691">
        <v>-5388.92</v>
      </c>
      <c r="U1691">
        <v>0</v>
      </c>
      <c r="V1691" t="s">
        <v>153</v>
      </c>
      <c r="W1691" s="4" t="s">
        <v>154</v>
      </c>
      <c r="X1691">
        <v>16</v>
      </c>
      <c r="Y1691" t="s">
        <v>109</v>
      </c>
      <c r="Z1691" t="s">
        <v>155</v>
      </c>
      <c r="AA1691">
        <v>0</v>
      </c>
      <c r="AB1691">
        <v>0</v>
      </c>
      <c r="AC1691" t="s">
        <v>45</v>
      </c>
      <c r="AD1691" s="1">
        <v>0</v>
      </c>
      <c r="AE1691" s="1">
        <v>0</v>
      </c>
      <c r="AF1691">
        <v>0</v>
      </c>
      <c r="AG1691" s="1">
        <v>885647.48</v>
      </c>
      <c r="AH1691">
        <v>0</v>
      </c>
      <c r="AI1691" s="1">
        <v>0</v>
      </c>
      <c r="AJ1691" s="1">
        <v>0</v>
      </c>
      <c r="AK1691" s="1">
        <v>0</v>
      </c>
      <c r="AL1691" s="1">
        <v>0</v>
      </c>
      <c r="AM1691" s="1">
        <v>0</v>
      </c>
      <c r="AN1691" s="1">
        <v>0</v>
      </c>
      <c r="AO1691" s="1">
        <v>5677.2300000000005</v>
      </c>
      <c r="AP1691" s="8">
        <f t="shared" si="104"/>
        <v>288.30999999999949</v>
      </c>
      <c r="AQ1691" s="9">
        <f t="shared" si="105"/>
        <v>0</v>
      </c>
      <c r="AR1691" s="3">
        <f t="shared" si="106"/>
        <v>441806.43</v>
      </c>
      <c r="AS1691" s="10">
        <f t="shared" si="107"/>
        <v>288.30999999999949</v>
      </c>
    </row>
    <row r="1692" spans="1:45" x14ac:dyDescent="0.25">
      <c r="A1692">
        <v>1</v>
      </c>
      <c r="B1692" s="7">
        <v>44378</v>
      </c>
      <c r="C1692" s="7">
        <v>44409</v>
      </c>
      <c r="D1692">
        <v>458</v>
      </c>
      <c r="E1692" s="7">
        <v>44378</v>
      </c>
      <c r="F1692" s="13">
        <v>20124.740000000002</v>
      </c>
      <c r="G1692">
        <v>20124.740000000002</v>
      </c>
      <c r="H1692">
        <v>7.6923080000000005E-2</v>
      </c>
      <c r="I1692">
        <v>129</v>
      </c>
      <c r="J1692">
        <v>5847.04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 t="s">
        <v>156</v>
      </c>
      <c r="W1692" s="4" t="s">
        <v>157</v>
      </c>
      <c r="X1692">
        <v>16</v>
      </c>
      <c r="Y1692" t="s">
        <v>109</v>
      </c>
      <c r="Z1692" t="s">
        <v>155</v>
      </c>
      <c r="AA1692">
        <v>0</v>
      </c>
      <c r="AB1692">
        <v>0</v>
      </c>
      <c r="AC1692" t="s">
        <v>45</v>
      </c>
      <c r="AD1692" s="1">
        <v>0</v>
      </c>
      <c r="AE1692" s="1">
        <v>0</v>
      </c>
      <c r="AF1692">
        <v>0</v>
      </c>
      <c r="AG1692" s="1">
        <v>20124.740000000002</v>
      </c>
      <c r="AH1692">
        <v>0</v>
      </c>
      <c r="AI1692" s="1">
        <v>0</v>
      </c>
      <c r="AJ1692" s="1">
        <v>0</v>
      </c>
      <c r="AK1692" s="1">
        <v>0</v>
      </c>
      <c r="AL1692" s="1">
        <v>0</v>
      </c>
      <c r="AM1692" s="1">
        <v>0</v>
      </c>
      <c r="AN1692" s="1">
        <v>0</v>
      </c>
      <c r="AO1692" s="1">
        <v>129</v>
      </c>
      <c r="AP1692" s="8">
        <f t="shared" si="104"/>
        <v>129</v>
      </c>
      <c r="AQ1692" s="9">
        <f t="shared" si="105"/>
        <v>0</v>
      </c>
      <c r="AR1692" s="3">
        <f t="shared" si="106"/>
        <v>5847.04</v>
      </c>
      <c r="AS1692" s="10">
        <f t="shared" si="107"/>
        <v>129</v>
      </c>
    </row>
    <row r="1693" spans="1:45" x14ac:dyDescent="0.25">
      <c r="A1693">
        <v>1</v>
      </c>
      <c r="B1693" s="7">
        <v>44378</v>
      </c>
      <c r="C1693" s="7">
        <v>44409</v>
      </c>
      <c r="D1693">
        <v>458</v>
      </c>
      <c r="E1693" s="7">
        <v>44409</v>
      </c>
      <c r="F1693" s="13">
        <v>20124.740000000002</v>
      </c>
      <c r="G1693">
        <v>20124.740000000002</v>
      </c>
      <c r="H1693">
        <v>7.6923080000000005E-2</v>
      </c>
      <c r="I1693">
        <v>129</v>
      </c>
      <c r="J1693">
        <v>5976.04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 t="s">
        <v>156</v>
      </c>
      <c r="W1693" s="4" t="s">
        <v>157</v>
      </c>
      <c r="X1693">
        <v>16</v>
      </c>
      <c r="Y1693" t="s">
        <v>109</v>
      </c>
      <c r="Z1693" t="s">
        <v>155</v>
      </c>
      <c r="AA1693">
        <v>0</v>
      </c>
      <c r="AB1693">
        <v>0</v>
      </c>
      <c r="AC1693" t="s">
        <v>45</v>
      </c>
      <c r="AD1693" s="1">
        <v>0</v>
      </c>
      <c r="AE1693" s="1">
        <v>0</v>
      </c>
      <c r="AF1693">
        <v>0</v>
      </c>
      <c r="AG1693" s="1">
        <v>20124.740000000002</v>
      </c>
      <c r="AH1693">
        <v>0</v>
      </c>
      <c r="AI1693" s="1">
        <v>0</v>
      </c>
      <c r="AJ1693" s="1">
        <v>0</v>
      </c>
      <c r="AK1693" s="1">
        <v>0</v>
      </c>
      <c r="AL1693" s="1">
        <v>0</v>
      </c>
      <c r="AM1693" s="1">
        <v>0</v>
      </c>
      <c r="AN1693" s="1">
        <v>0</v>
      </c>
      <c r="AO1693" s="1">
        <v>129</v>
      </c>
      <c r="AP1693" s="8">
        <f t="shared" si="104"/>
        <v>129</v>
      </c>
      <c r="AQ1693" s="9">
        <f t="shared" si="105"/>
        <v>0</v>
      </c>
      <c r="AR1693" s="3">
        <f t="shared" si="106"/>
        <v>5976.04</v>
      </c>
      <c r="AS1693" s="10">
        <f t="shared" si="107"/>
        <v>129</v>
      </c>
    </row>
    <row r="1694" spans="1:45" x14ac:dyDescent="0.25">
      <c r="A1694">
        <v>1</v>
      </c>
      <c r="B1694" s="7">
        <v>44378</v>
      </c>
      <c r="C1694" s="7">
        <v>44409</v>
      </c>
      <c r="D1694">
        <v>459</v>
      </c>
      <c r="E1694" s="7">
        <v>44378</v>
      </c>
      <c r="F1694" s="13">
        <v>42473.919999999998</v>
      </c>
      <c r="G1694">
        <v>42473.919999999998</v>
      </c>
      <c r="H1694">
        <v>5.8823529999999999E-2</v>
      </c>
      <c r="I1694">
        <v>208.21</v>
      </c>
      <c r="J1694">
        <v>20919.73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-446.09</v>
      </c>
      <c r="U1694">
        <v>0</v>
      </c>
      <c r="V1694" t="s">
        <v>158</v>
      </c>
      <c r="W1694" s="4" t="s">
        <v>159</v>
      </c>
      <c r="X1694">
        <v>16</v>
      </c>
      <c r="Y1694" t="s">
        <v>109</v>
      </c>
      <c r="Z1694" t="s">
        <v>160</v>
      </c>
      <c r="AA1694">
        <v>0</v>
      </c>
      <c r="AB1694">
        <v>0</v>
      </c>
      <c r="AC1694" t="s">
        <v>45</v>
      </c>
      <c r="AD1694" s="1">
        <v>0</v>
      </c>
      <c r="AE1694" s="1">
        <v>0</v>
      </c>
      <c r="AF1694">
        <v>0</v>
      </c>
      <c r="AG1694" s="1">
        <v>42473.919999999998</v>
      </c>
      <c r="AH1694">
        <v>0</v>
      </c>
      <c r="AI1694" s="1">
        <v>0</v>
      </c>
      <c r="AJ1694" s="1">
        <v>0</v>
      </c>
      <c r="AK1694" s="1">
        <v>0</v>
      </c>
      <c r="AL1694" s="1">
        <v>0</v>
      </c>
      <c r="AM1694" s="1">
        <v>0</v>
      </c>
      <c r="AN1694" s="1">
        <v>0</v>
      </c>
      <c r="AO1694" s="1">
        <v>208.21</v>
      </c>
      <c r="AP1694" s="8">
        <f t="shared" si="104"/>
        <v>-237.87999999999997</v>
      </c>
      <c r="AQ1694" s="9">
        <f t="shared" si="105"/>
        <v>0</v>
      </c>
      <c r="AR1694" s="3">
        <f t="shared" si="106"/>
        <v>20919.73</v>
      </c>
      <c r="AS1694" s="10">
        <f t="shared" si="107"/>
        <v>-237.87999999999997</v>
      </c>
    </row>
    <row r="1695" spans="1:45" x14ac:dyDescent="0.25">
      <c r="A1695">
        <v>1</v>
      </c>
      <c r="B1695" s="7">
        <v>44378</v>
      </c>
      <c r="C1695" s="7">
        <v>44409</v>
      </c>
      <c r="D1695">
        <v>459</v>
      </c>
      <c r="E1695" s="7">
        <v>44409</v>
      </c>
      <c r="F1695" s="13">
        <v>42473.919999999998</v>
      </c>
      <c r="G1695">
        <v>42473.919999999998</v>
      </c>
      <c r="H1695">
        <v>5.8823529999999999E-2</v>
      </c>
      <c r="I1695">
        <v>208.21</v>
      </c>
      <c r="J1695">
        <v>20681.849999999999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-446.09</v>
      </c>
      <c r="U1695">
        <v>0</v>
      </c>
      <c r="V1695" t="s">
        <v>158</v>
      </c>
      <c r="W1695" s="4" t="s">
        <v>159</v>
      </c>
      <c r="X1695">
        <v>16</v>
      </c>
      <c r="Y1695" t="s">
        <v>109</v>
      </c>
      <c r="Z1695" t="s">
        <v>160</v>
      </c>
      <c r="AA1695">
        <v>0</v>
      </c>
      <c r="AB1695">
        <v>0</v>
      </c>
      <c r="AC1695" t="s">
        <v>45</v>
      </c>
      <c r="AD1695" s="1">
        <v>0</v>
      </c>
      <c r="AE1695" s="1">
        <v>0</v>
      </c>
      <c r="AF1695">
        <v>0</v>
      </c>
      <c r="AG1695" s="1">
        <v>42473.919999999998</v>
      </c>
      <c r="AH1695">
        <v>0</v>
      </c>
      <c r="AI1695" s="1">
        <v>0</v>
      </c>
      <c r="AJ1695" s="1">
        <v>0</v>
      </c>
      <c r="AK1695" s="1">
        <v>0</v>
      </c>
      <c r="AL1695" s="1">
        <v>0</v>
      </c>
      <c r="AM1695" s="1">
        <v>0</v>
      </c>
      <c r="AN1695" s="1">
        <v>0</v>
      </c>
      <c r="AO1695" s="1">
        <v>208.21</v>
      </c>
      <c r="AP1695" s="8">
        <f t="shared" si="104"/>
        <v>-237.87999999999997</v>
      </c>
      <c r="AQ1695" s="9">
        <f t="shared" si="105"/>
        <v>0</v>
      </c>
      <c r="AR1695" s="3">
        <f t="shared" si="106"/>
        <v>20681.849999999999</v>
      </c>
      <c r="AS1695" s="10">
        <f t="shared" si="107"/>
        <v>-237.87999999999997</v>
      </c>
    </row>
    <row r="1696" spans="1:45" x14ac:dyDescent="0.25">
      <c r="A1696">
        <v>1</v>
      </c>
      <c r="B1696" s="7">
        <v>44378</v>
      </c>
      <c r="C1696" s="7">
        <v>44409</v>
      </c>
      <c r="D1696">
        <v>460</v>
      </c>
      <c r="E1696" s="7">
        <v>44378</v>
      </c>
      <c r="F1696" s="13">
        <v>19074.7</v>
      </c>
      <c r="G1696">
        <v>19074.7</v>
      </c>
      <c r="H1696">
        <v>5.8823529999999999E-2</v>
      </c>
      <c r="I1696">
        <v>93.5</v>
      </c>
      <c r="J1696">
        <v>10148.09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130.16999999999999</v>
      </c>
      <c r="U1696">
        <v>0</v>
      </c>
      <c r="V1696" t="s">
        <v>161</v>
      </c>
      <c r="W1696" s="4" t="s">
        <v>162</v>
      </c>
      <c r="X1696">
        <v>16</v>
      </c>
      <c r="Y1696" t="s">
        <v>109</v>
      </c>
      <c r="Z1696" t="s">
        <v>160</v>
      </c>
      <c r="AA1696">
        <v>0</v>
      </c>
      <c r="AB1696">
        <v>0</v>
      </c>
      <c r="AC1696" t="s">
        <v>45</v>
      </c>
      <c r="AD1696" s="1">
        <v>0</v>
      </c>
      <c r="AE1696" s="1">
        <v>0</v>
      </c>
      <c r="AF1696">
        <v>0</v>
      </c>
      <c r="AG1696" s="1">
        <v>19074.7</v>
      </c>
      <c r="AH1696">
        <v>0</v>
      </c>
      <c r="AI1696" s="1">
        <v>0</v>
      </c>
      <c r="AJ1696" s="1">
        <v>0</v>
      </c>
      <c r="AK1696" s="1">
        <v>0</v>
      </c>
      <c r="AL1696" s="1">
        <v>0</v>
      </c>
      <c r="AM1696" s="1">
        <v>0</v>
      </c>
      <c r="AN1696" s="1">
        <v>0</v>
      </c>
      <c r="AO1696" s="1">
        <v>93.5</v>
      </c>
      <c r="AP1696" s="8">
        <f t="shared" si="104"/>
        <v>223.67</v>
      </c>
      <c r="AQ1696" s="9">
        <f t="shared" si="105"/>
        <v>0</v>
      </c>
      <c r="AR1696" s="3">
        <f t="shared" si="106"/>
        <v>10148.09</v>
      </c>
      <c r="AS1696" s="10">
        <f t="shared" si="107"/>
        <v>223.67</v>
      </c>
    </row>
    <row r="1697" spans="1:45" x14ac:dyDescent="0.25">
      <c r="A1697">
        <v>1</v>
      </c>
      <c r="B1697" s="7">
        <v>44378</v>
      </c>
      <c r="C1697" s="7">
        <v>44409</v>
      </c>
      <c r="D1697">
        <v>460</v>
      </c>
      <c r="E1697" s="7">
        <v>44409</v>
      </c>
      <c r="F1697" s="13">
        <v>19074.7</v>
      </c>
      <c r="G1697">
        <v>19074.7</v>
      </c>
      <c r="H1697">
        <v>5.8823529999999999E-2</v>
      </c>
      <c r="I1697">
        <v>93.5</v>
      </c>
      <c r="J1697">
        <v>10371.76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130.16999999999999</v>
      </c>
      <c r="U1697">
        <v>0</v>
      </c>
      <c r="V1697" t="s">
        <v>161</v>
      </c>
      <c r="W1697" s="4" t="s">
        <v>162</v>
      </c>
      <c r="X1697">
        <v>16</v>
      </c>
      <c r="Y1697" t="s">
        <v>109</v>
      </c>
      <c r="Z1697" t="s">
        <v>160</v>
      </c>
      <c r="AA1697">
        <v>0</v>
      </c>
      <c r="AB1697">
        <v>0</v>
      </c>
      <c r="AC1697" t="s">
        <v>45</v>
      </c>
      <c r="AD1697" s="1">
        <v>0</v>
      </c>
      <c r="AE1697" s="1">
        <v>0</v>
      </c>
      <c r="AF1697">
        <v>0</v>
      </c>
      <c r="AG1697" s="1">
        <v>19074.7</v>
      </c>
      <c r="AH1697">
        <v>0</v>
      </c>
      <c r="AI1697" s="1">
        <v>0</v>
      </c>
      <c r="AJ1697" s="1">
        <v>0</v>
      </c>
      <c r="AK1697" s="1">
        <v>0</v>
      </c>
      <c r="AL1697" s="1">
        <v>0</v>
      </c>
      <c r="AM1697" s="1">
        <v>0</v>
      </c>
      <c r="AN1697" s="1">
        <v>0</v>
      </c>
      <c r="AO1697" s="1">
        <v>93.5</v>
      </c>
      <c r="AP1697" s="8">
        <f t="shared" si="104"/>
        <v>223.67</v>
      </c>
      <c r="AQ1697" s="9">
        <f t="shared" si="105"/>
        <v>0</v>
      </c>
      <c r="AR1697" s="3">
        <f t="shared" si="106"/>
        <v>10371.76</v>
      </c>
      <c r="AS1697" s="10">
        <f t="shared" si="107"/>
        <v>223.67</v>
      </c>
    </row>
    <row r="1698" spans="1:45" x14ac:dyDescent="0.25">
      <c r="A1698">
        <v>1</v>
      </c>
      <c r="B1698" s="7">
        <v>44378</v>
      </c>
      <c r="C1698" s="7">
        <v>44409</v>
      </c>
      <c r="D1698">
        <v>95</v>
      </c>
      <c r="E1698" s="7">
        <v>44378</v>
      </c>
      <c r="F1698" s="13">
        <v>14132.29</v>
      </c>
      <c r="G1698">
        <v>14132.29</v>
      </c>
      <c r="H1698">
        <v>0.03</v>
      </c>
      <c r="I1698">
        <v>35.33</v>
      </c>
      <c r="J1698">
        <v>14132.29</v>
      </c>
      <c r="K1698">
        <v>0</v>
      </c>
      <c r="L1698">
        <v>0</v>
      </c>
      <c r="M1698">
        <v>-35.33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 t="s">
        <v>163</v>
      </c>
      <c r="W1698" s="4" t="s">
        <v>164</v>
      </c>
      <c r="X1698">
        <v>18</v>
      </c>
      <c r="Y1698" t="s">
        <v>165</v>
      </c>
      <c r="Z1698" t="s">
        <v>166</v>
      </c>
      <c r="AA1698">
        <v>0</v>
      </c>
      <c r="AB1698">
        <v>0</v>
      </c>
      <c r="AC1698" t="s">
        <v>45</v>
      </c>
      <c r="AD1698" s="1">
        <v>0</v>
      </c>
      <c r="AE1698" s="1">
        <v>0</v>
      </c>
      <c r="AF1698">
        <v>0</v>
      </c>
      <c r="AG1698" s="1">
        <v>14132.29</v>
      </c>
      <c r="AH1698">
        <v>0</v>
      </c>
      <c r="AI1698" s="1">
        <v>0</v>
      </c>
      <c r="AJ1698" s="1">
        <v>0</v>
      </c>
      <c r="AK1698" s="1">
        <v>0</v>
      </c>
      <c r="AL1698" s="1">
        <v>0</v>
      </c>
      <c r="AM1698" s="1">
        <v>0</v>
      </c>
      <c r="AN1698" s="1">
        <v>0</v>
      </c>
      <c r="AO1698" s="1">
        <v>0</v>
      </c>
      <c r="AP1698" s="8">
        <f t="shared" si="104"/>
        <v>0</v>
      </c>
      <c r="AQ1698" s="9">
        <f t="shared" si="105"/>
        <v>0</v>
      </c>
      <c r="AR1698" s="3">
        <f t="shared" si="106"/>
        <v>14132.29</v>
      </c>
      <c r="AS1698" s="10">
        <f t="shared" si="107"/>
        <v>0</v>
      </c>
    </row>
    <row r="1699" spans="1:45" x14ac:dyDescent="0.25">
      <c r="A1699">
        <v>1</v>
      </c>
      <c r="B1699" s="7">
        <v>44378</v>
      </c>
      <c r="C1699" s="7">
        <v>44409</v>
      </c>
      <c r="D1699">
        <v>95</v>
      </c>
      <c r="E1699" s="7">
        <v>44409</v>
      </c>
      <c r="F1699" s="13">
        <v>14132.29</v>
      </c>
      <c r="G1699">
        <v>14132.29</v>
      </c>
      <c r="H1699">
        <v>0.03</v>
      </c>
      <c r="I1699">
        <v>35.33</v>
      </c>
      <c r="J1699">
        <v>14132.29</v>
      </c>
      <c r="K1699">
        <v>0</v>
      </c>
      <c r="L1699">
        <v>0</v>
      </c>
      <c r="M1699">
        <v>-35.33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 t="s">
        <v>163</v>
      </c>
      <c r="W1699" s="4" t="s">
        <v>164</v>
      </c>
      <c r="X1699">
        <v>18</v>
      </c>
      <c r="Y1699" t="s">
        <v>165</v>
      </c>
      <c r="Z1699" t="s">
        <v>166</v>
      </c>
      <c r="AA1699">
        <v>0</v>
      </c>
      <c r="AB1699">
        <v>0</v>
      </c>
      <c r="AC1699" t="s">
        <v>45</v>
      </c>
      <c r="AD1699" s="1">
        <v>0</v>
      </c>
      <c r="AE1699" s="1">
        <v>0</v>
      </c>
      <c r="AF1699">
        <v>0</v>
      </c>
      <c r="AG1699" s="1">
        <v>14132.29</v>
      </c>
      <c r="AH1699">
        <v>0</v>
      </c>
      <c r="AI1699" s="1">
        <v>0</v>
      </c>
      <c r="AJ1699" s="1">
        <v>0</v>
      </c>
      <c r="AK1699" s="1">
        <v>0</v>
      </c>
      <c r="AL1699" s="1">
        <v>0</v>
      </c>
      <c r="AM1699" s="1">
        <v>0</v>
      </c>
      <c r="AN1699" s="1">
        <v>0</v>
      </c>
      <c r="AO1699" s="1">
        <v>0</v>
      </c>
      <c r="AP1699" s="8">
        <f t="shared" si="104"/>
        <v>0</v>
      </c>
      <c r="AQ1699" s="9">
        <f t="shared" si="105"/>
        <v>0</v>
      </c>
      <c r="AR1699" s="3">
        <f t="shared" si="106"/>
        <v>14132.29</v>
      </c>
      <c r="AS1699" s="10">
        <f t="shared" si="107"/>
        <v>0</v>
      </c>
    </row>
    <row r="1700" spans="1:45" x14ac:dyDescent="0.25">
      <c r="A1700">
        <v>1</v>
      </c>
      <c r="B1700" s="7">
        <v>44378</v>
      </c>
      <c r="C1700" s="7">
        <v>44409</v>
      </c>
      <c r="D1700">
        <v>190</v>
      </c>
      <c r="E1700" s="7">
        <v>44378</v>
      </c>
      <c r="F1700" s="13">
        <v>180047.62</v>
      </c>
      <c r="G1700">
        <v>180047.62</v>
      </c>
      <c r="H1700">
        <v>1.8100000000000002E-2</v>
      </c>
      <c r="I1700">
        <v>271.57</v>
      </c>
      <c r="J1700">
        <v>26072.89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 t="s">
        <v>167</v>
      </c>
      <c r="W1700" s="4" t="s">
        <v>62</v>
      </c>
      <c r="X1700">
        <v>15</v>
      </c>
      <c r="Y1700" t="s">
        <v>53</v>
      </c>
      <c r="Z1700" t="s">
        <v>63</v>
      </c>
      <c r="AA1700">
        <v>0</v>
      </c>
      <c r="AB1700">
        <v>0</v>
      </c>
      <c r="AC1700" t="s">
        <v>168</v>
      </c>
      <c r="AD1700" s="1">
        <v>43.51</v>
      </c>
      <c r="AE1700" s="1">
        <v>-2017.12</v>
      </c>
      <c r="AF1700">
        <v>2.8999999999999998E-3</v>
      </c>
      <c r="AG1700" s="1">
        <v>180047.62</v>
      </c>
      <c r="AH1700">
        <v>0</v>
      </c>
      <c r="AI1700" s="1">
        <v>0</v>
      </c>
      <c r="AJ1700" s="1">
        <v>0</v>
      </c>
      <c r="AK1700" s="1">
        <v>0</v>
      </c>
      <c r="AL1700" s="1">
        <v>0</v>
      </c>
      <c r="AM1700" s="1">
        <v>0</v>
      </c>
      <c r="AN1700" s="1">
        <v>43.51</v>
      </c>
      <c r="AO1700" s="1">
        <v>271.57</v>
      </c>
      <c r="AP1700" s="8">
        <f t="shared" si="104"/>
        <v>271.57</v>
      </c>
      <c r="AQ1700" s="9">
        <f t="shared" si="105"/>
        <v>43.51</v>
      </c>
      <c r="AR1700" s="3">
        <f t="shared" si="106"/>
        <v>24055.77</v>
      </c>
      <c r="AS1700" s="10">
        <f t="shared" si="107"/>
        <v>315.08</v>
      </c>
    </row>
    <row r="1701" spans="1:45" x14ac:dyDescent="0.25">
      <c r="A1701">
        <v>1</v>
      </c>
      <c r="B1701" s="7">
        <v>44378</v>
      </c>
      <c r="C1701" s="7">
        <v>44409</v>
      </c>
      <c r="D1701">
        <v>190</v>
      </c>
      <c r="E1701" s="7">
        <v>44409</v>
      </c>
      <c r="F1701" s="13">
        <v>180047.62</v>
      </c>
      <c r="G1701">
        <v>180047.62</v>
      </c>
      <c r="H1701">
        <v>1.8100000000000002E-2</v>
      </c>
      <c r="I1701">
        <v>271.57</v>
      </c>
      <c r="J1701">
        <v>26344.46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 t="s">
        <v>167</v>
      </c>
      <c r="W1701" s="4" t="s">
        <v>62</v>
      </c>
      <c r="X1701">
        <v>15</v>
      </c>
      <c r="Y1701" t="s">
        <v>53</v>
      </c>
      <c r="Z1701" t="s">
        <v>63</v>
      </c>
      <c r="AA1701">
        <v>0</v>
      </c>
      <c r="AB1701">
        <v>0</v>
      </c>
      <c r="AC1701" t="s">
        <v>168</v>
      </c>
      <c r="AD1701" s="1">
        <v>43.51</v>
      </c>
      <c r="AE1701" s="1">
        <v>-1973.61</v>
      </c>
      <c r="AF1701">
        <v>2.8999999999999998E-3</v>
      </c>
      <c r="AG1701" s="1">
        <v>180047.62</v>
      </c>
      <c r="AH1701">
        <v>0</v>
      </c>
      <c r="AI1701" s="1">
        <v>0</v>
      </c>
      <c r="AJ1701" s="1">
        <v>0</v>
      </c>
      <c r="AK1701" s="1">
        <v>0</v>
      </c>
      <c r="AL1701" s="1">
        <v>0</v>
      </c>
      <c r="AM1701" s="1">
        <v>0</v>
      </c>
      <c r="AN1701" s="1">
        <v>43.51</v>
      </c>
      <c r="AO1701" s="1">
        <v>271.57</v>
      </c>
      <c r="AP1701" s="8">
        <f t="shared" si="104"/>
        <v>271.57</v>
      </c>
      <c r="AQ1701" s="9">
        <f t="shared" si="105"/>
        <v>43.51</v>
      </c>
      <c r="AR1701" s="3">
        <f t="shared" si="106"/>
        <v>24370.85</v>
      </c>
      <c r="AS1701" s="10">
        <f t="shared" si="107"/>
        <v>315.08</v>
      </c>
    </row>
    <row r="1702" spans="1:45" x14ac:dyDescent="0.25">
      <c r="A1702">
        <v>1</v>
      </c>
      <c r="B1702" s="7">
        <v>44378</v>
      </c>
      <c r="C1702" s="7">
        <v>44409</v>
      </c>
      <c r="D1702">
        <v>191</v>
      </c>
      <c r="E1702" s="7">
        <v>44378</v>
      </c>
      <c r="F1702" s="13">
        <v>282457.31</v>
      </c>
      <c r="G1702">
        <v>282457.31</v>
      </c>
      <c r="H1702">
        <v>1.719E-2</v>
      </c>
      <c r="I1702">
        <v>404.62</v>
      </c>
      <c r="J1702">
        <v>136884.84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 t="s">
        <v>169</v>
      </c>
      <c r="W1702" s="4" t="s">
        <v>65</v>
      </c>
      <c r="X1702">
        <v>15</v>
      </c>
      <c r="Y1702" t="s">
        <v>53</v>
      </c>
      <c r="Z1702" t="s">
        <v>66</v>
      </c>
      <c r="AA1702">
        <v>0</v>
      </c>
      <c r="AB1702">
        <v>0</v>
      </c>
      <c r="AC1702" t="s">
        <v>168</v>
      </c>
      <c r="AD1702" s="1">
        <v>113.22</v>
      </c>
      <c r="AE1702" s="1">
        <v>31795.1</v>
      </c>
      <c r="AF1702">
        <v>4.81E-3</v>
      </c>
      <c r="AG1702" s="1">
        <v>282457.31</v>
      </c>
      <c r="AH1702">
        <v>0</v>
      </c>
      <c r="AI1702" s="1">
        <v>0</v>
      </c>
      <c r="AJ1702" s="1">
        <v>0</v>
      </c>
      <c r="AK1702" s="1">
        <v>0</v>
      </c>
      <c r="AL1702" s="1">
        <v>0</v>
      </c>
      <c r="AM1702" s="1">
        <v>0</v>
      </c>
      <c r="AN1702" s="1">
        <v>113.22</v>
      </c>
      <c r="AO1702" s="1">
        <v>404.62</v>
      </c>
      <c r="AP1702" s="8">
        <f t="shared" si="104"/>
        <v>404.62</v>
      </c>
      <c r="AQ1702" s="9">
        <f t="shared" si="105"/>
        <v>113.22</v>
      </c>
      <c r="AR1702" s="3">
        <f t="shared" si="106"/>
        <v>168679.94</v>
      </c>
      <c r="AS1702" s="10">
        <f t="shared" si="107"/>
        <v>517.84</v>
      </c>
    </row>
    <row r="1703" spans="1:45" x14ac:dyDescent="0.25">
      <c r="A1703">
        <v>1</v>
      </c>
      <c r="B1703" s="7">
        <v>44378</v>
      </c>
      <c r="C1703" s="7">
        <v>44409</v>
      </c>
      <c r="D1703">
        <v>191</v>
      </c>
      <c r="E1703" s="7">
        <v>44409</v>
      </c>
      <c r="F1703" s="13">
        <v>282457.31</v>
      </c>
      <c r="G1703">
        <v>282457.31</v>
      </c>
      <c r="H1703">
        <v>1.719E-2</v>
      </c>
      <c r="I1703">
        <v>404.62</v>
      </c>
      <c r="J1703">
        <v>137289.46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 t="s">
        <v>169</v>
      </c>
      <c r="W1703" s="4" t="s">
        <v>65</v>
      </c>
      <c r="X1703">
        <v>15</v>
      </c>
      <c r="Y1703" t="s">
        <v>53</v>
      </c>
      <c r="Z1703" t="s">
        <v>66</v>
      </c>
      <c r="AA1703">
        <v>0</v>
      </c>
      <c r="AB1703">
        <v>0</v>
      </c>
      <c r="AC1703" t="s">
        <v>168</v>
      </c>
      <c r="AD1703" s="1">
        <v>113.22</v>
      </c>
      <c r="AE1703" s="1">
        <v>31908.32</v>
      </c>
      <c r="AF1703">
        <v>4.81E-3</v>
      </c>
      <c r="AG1703" s="1">
        <v>282457.31</v>
      </c>
      <c r="AH1703">
        <v>0</v>
      </c>
      <c r="AI1703" s="1">
        <v>0</v>
      </c>
      <c r="AJ1703" s="1">
        <v>0</v>
      </c>
      <c r="AK1703" s="1">
        <v>0</v>
      </c>
      <c r="AL1703" s="1">
        <v>0</v>
      </c>
      <c r="AM1703" s="1">
        <v>0</v>
      </c>
      <c r="AN1703" s="1">
        <v>113.22</v>
      </c>
      <c r="AO1703" s="1">
        <v>404.62</v>
      </c>
      <c r="AP1703" s="8">
        <f t="shared" si="104"/>
        <v>404.62</v>
      </c>
      <c r="AQ1703" s="9">
        <f t="shared" si="105"/>
        <v>113.22</v>
      </c>
      <c r="AR1703" s="3">
        <f t="shared" si="106"/>
        <v>169197.78</v>
      </c>
      <c r="AS1703" s="10">
        <f t="shared" si="107"/>
        <v>517.84</v>
      </c>
    </row>
    <row r="1704" spans="1:45" x14ac:dyDescent="0.25">
      <c r="A1704">
        <v>1</v>
      </c>
      <c r="B1704" s="7">
        <v>44378</v>
      </c>
      <c r="C1704" s="7">
        <v>44409</v>
      </c>
      <c r="D1704">
        <v>192</v>
      </c>
      <c r="E1704" s="7">
        <v>44378</v>
      </c>
      <c r="F1704" s="13">
        <v>0</v>
      </c>
      <c r="G1704">
        <v>0</v>
      </c>
      <c r="H1704">
        <v>2.1000000000000001E-2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 t="s">
        <v>170</v>
      </c>
      <c r="W1704" s="4" t="s">
        <v>68</v>
      </c>
      <c r="X1704">
        <v>15</v>
      </c>
      <c r="Y1704" t="s">
        <v>53</v>
      </c>
      <c r="Z1704" t="s">
        <v>69</v>
      </c>
      <c r="AA1704">
        <v>0</v>
      </c>
      <c r="AB1704">
        <v>0</v>
      </c>
      <c r="AC1704" t="s">
        <v>168</v>
      </c>
      <c r="AD1704" s="1">
        <v>0</v>
      </c>
      <c r="AE1704" s="1">
        <v>0</v>
      </c>
      <c r="AF1704">
        <v>2.8999999999999998E-3</v>
      </c>
      <c r="AG1704" s="1">
        <v>0</v>
      </c>
      <c r="AH1704">
        <v>0</v>
      </c>
      <c r="AI1704" s="1">
        <v>0</v>
      </c>
      <c r="AJ1704" s="1">
        <v>0</v>
      </c>
      <c r="AK1704" s="1">
        <v>0</v>
      </c>
      <c r="AL1704" s="1">
        <v>0</v>
      </c>
      <c r="AM1704" s="1">
        <v>0</v>
      </c>
      <c r="AN1704" s="1">
        <v>0</v>
      </c>
      <c r="AO1704" s="1">
        <v>0</v>
      </c>
      <c r="AP1704" s="8">
        <f t="shared" si="104"/>
        <v>0</v>
      </c>
      <c r="AQ1704" s="9">
        <f t="shared" si="105"/>
        <v>0</v>
      </c>
      <c r="AR1704" s="3">
        <f t="shared" si="106"/>
        <v>0</v>
      </c>
      <c r="AS1704" s="10">
        <f t="shared" si="107"/>
        <v>0</v>
      </c>
    </row>
    <row r="1705" spans="1:45" x14ac:dyDescent="0.25">
      <c r="A1705">
        <v>1</v>
      </c>
      <c r="B1705" s="7">
        <v>44378</v>
      </c>
      <c r="C1705" s="7">
        <v>44409</v>
      </c>
      <c r="D1705">
        <v>192</v>
      </c>
      <c r="E1705" s="7">
        <v>44409</v>
      </c>
      <c r="F1705" s="13">
        <v>0</v>
      </c>
      <c r="G1705">
        <v>0</v>
      </c>
      <c r="H1705">
        <v>2.1000000000000001E-2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 t="s">
        <v>170</v>
      </c>
      <c r="W1705" s="4" t="s">
        <v>68</v>
      </c>
      <c r="X1705">
        <v>15</v>
      </c>
      <c r="Y1705" t="s">
        <v>53</v>
      </c>
      <c r="Z1705" t="s">
        <v>69</v>
      </c>
      <c r="AA1705">
        <v>0</v>
      </c>
      <c r="AB1705">
        <v>0</v>
      </c>
      <c r="AC1705" t="s">
        <v>168</v>
      </c>
      <c r="AD1705" s="1">
        <v>0</v>
      </c>
      <c r="AE1705" s="1">
        <v>0</v>
      </c>
      <c r="AF1705">
        <v>2.8999999999999998E-3</v>
      </c>
      <c r="AG1705" s="1">
        <v>0</v>
      </c>
      <c r="AH1705">
        <v>0</v>
      </c>
      <c r="AI1705" s="1">
        <v>0</v>
      </c>
      <c r="AJ1705" s="1">
        <v>0</v>
      </c>
      <c r="AK1705" s="1">
        <v>0</v>
      </c>
      <c r="AL1705" s="1">
        <v>0</v>
      </c>
      <c r="AM1705" s="1">
        <v>0</v>
      </c>
      <c r="AN1705" s="1">
        <v>0</v>
      </c>
      <c r="AO1705" s="1">
        <v>0</v>
      </c>
      <c r="AP1705" s="8">
        <f t="shared" si="104"/>
        <v>0</v>
      </c>
      <c r="AQ1705" s="9">
        <f t="shared" si="105"/>
        <v>0</v>
      </c>
      <c r="AR1705" s="3">
        <f t="shared" si="106"/>
        <v>0</v>
      </c>
      <c r="AS1705" s="10">
        <f t="shared" si="107"/>
        <v>0</v>
      </c>
    </row>
    <row r="1706" spans="1:45" x14ac:dyDescent="0.25">
      <c r="A1706">
        <v>1</v>
      </c>
      <c r="B1706" s="7">
        <v>44378</v>
      </c>
      <c r="C1706" s="7">
        <v>44409</v>
      </c>
      <c r="D1706">
        <v>542</v>
      </c>
      <c r="E1706" s="7">
        <v>44378</v>
      </c>
      <c r="F1706" s="13">
        <v>0</v>
      </c>
      <c r="G1706">
        <v>0</v>
      </c>
      <c r="H1706">
        <v>1.8100000000000002E-2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 t="s">
        <v>171</v>
      </c>
      <c r="W1706" s="4" t="s">
        <v>172</v>
      </c>
      <c r="X1706">
        <v>15</v>
      </c>
      <c r="Y1706" t="s">
        <v>53</v>
      </c>
      <c r="Z1706" t="s">
        <v>173</v>
      </c>
      <c r="AA1706">
        <v>0</v>
      </c>
      <c r="AB1706">
        <v>0</v>
      </c>
      <c r="AC1706" t="s">
        <v>168</v>
      </c>
      <c r="AD1706" s="1">
        <v>0</v>
      </c>
      <c r="AE1706" s="1">
        <v>0</v>
      </c>
      <c r="AF1706">
        <v>2.8999999999999998E-3</v>
      </c>
      <c r="AG1706" s="1">
        <v>0</v>
      </c>
      <c r="AH1706">
        <v>0</v>
      </c>
      <c r="AI1706" s="1">
        <v>0</v>
      </c>
      <c r="AJ1706" s="1">
        <v>0</v>
      </c>
      <c r="AK1706" s="1">
        <v>0</v>
      </c>
      <c r="AL1706" s="1">
        <v>0</v>
      </c>
      <c r="AM1706" s="1">
        <v>0</v>
      </c>
      <c r="AN1706" s="1">
        <v>0</v>
      </c>
      <c r="AO1706" s="1">
        <v>0</v>
      </c>
      <c r="AP1706" s="8">
        <f t="shared" si="104"/>
        <v>0</v>
      </c>
      <c r="AQ1706" s="9">
        <f t="shared" si="105"/>
        <v>0</v>
      </c>
      <c r="AR1706" s="3">
        <f t="shared" si="106"/>
        <v>0</v>
      </c>
      <c r="AS1706" s="10">
        <f t="shared" si="107"/>
        <v>0</v>
      </c>
    </row>
    <row r="1707" spans="1:45" x14ac:dyDescent="0.25">
      <c r="A1707">
        <v>1</v>
      </c>
      <c r="B1707" s="7">
        <v>44378</v>
      </c>
      <c r="C1707" s="7">
        <v>44409</v>
      </c>
      <c r="D1707">
        <v>542</v>
      </c>
      <c r="E1707" s="7">
        <v>44409</v>
      </c>
      <c r="F1707" s="13">
        <v>0</v>
      </c>
      <c r="G1707">
        <v>0</v>
      </c>
      <c r="H1707">
        <v>1.8100000000000002E-2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 t="s">
        <v>171</v>
      </c>
      <c r="W1707" s="4" t="s">
        <v>172</v>
      </c>
      <c r="X1707">
        <v>15</v>
      </c>
      <c r="Y1707" t="s">
        <v>53</v>
      </c>
      <c r="Z1707" t="s">
        <v>173</v>
      </c>
      <c r="AA1707">
        <v>0</v>
      </c>
      <c r="AB1707">
        <v>0</v>
      </c>
      <c r="AC1707" t="s">
        <v>168</v>
      </c>
      <c r="AD1707" s="1">
        <v>0</v>
      </c>
      <c r="AE1707" s="1">
        <v>0</v>
      </c>
      <c r="AF1707">
        <v>2.8999999999999998E-3</v>
      </c>
      <c r="AG1707" s="1">
        <v>0</v>
      </c>
      <c r="AH1707">
        <v>0</v>
      </c>
      <c r="AI1707" s="1">
        <v>0</v>
      </c>
      <c r="AJ1707" s="1">
        <v>0</v>
      </c>
      <c r="AK1707" s="1">
        <v>0</v>
      </c>
      <c r="AL1707" s="1">
        <v>0</v>
      </c>
      <c r="AM1707" s="1">
        <v>0</v>
      </c>
      <c r="AN1707" s="1">
        <v>0</v>
      </c>
      <c r="AO1707" s="1">
        <v>0</v>
      </c>
      <c r="AP1707" s="8">
        <f t="shared" si="104"/>
        <v>0</v>
      </c>
      <c r="AQ1707" s="9">
        <f t="shared" si="105"/>
        <v>0</v>
      </c>
      <c r="AR1707" s="3">
        <f t="shared" si="106"/>
        <v>0</v>
      </c>
      <c r="AS1707" s="10">
        <f t="shared" si="107"/>
        <v>0</v>
      </c>
    </row>
    <row r="1708" spans="1:45" x14ac:dyDescent="0.25">
      <c r="A1708">
        <v>1</v>
      </c>
      <c r="B1708" s="7">
        <v>44378</v>
      </c>
      <c r="C1708" s="7">
        <v>44409</v>
      </c>
      <c r="D1708">
        <v>193</v>
      </c>
      <c r="E1708" s="7">
        <v>44378</v>
      </c>
      <c r="F1708" s="13">
        <v>1068.8</v>
      </c>
      <c r="G1708">
        <v>1068.8</v>
      </c>
      <c r="H1708">
        <v>3.3329999999999999E-2</v>
      </c>
      <c r="I1708">
        <v>2.97</v>
      </c>
      <c r="J1708">
        <v>1068.8</v>
      </c>
      <c r="K1708">
        <v>0</v>
      </c>
      <c r="L1708">
        <v>0</v>
      </c>
      <c r="M1708">
        <v>-2.97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 t="s">
        <v>174</v>
      </c>
      <c r="W1708" s="4" t="s">
        <v>71</v>
      </c>
      <c r="X1708">
        <v>15</v>
      </c>
      <c r="Y1708" t="s">
        <v>53</v>
      </c>
      <c r="Z1708" t="s">
        <v>72</v>
      </c>
      <c r="AA1708">
        <v>0</v>
      </c>
      <c r="AB1708">
        <v>0</v>
      </c>
      <c r="AC1708" t="s">
        <v>168</v>
      </c>
      <c r="AD1708" s="1">
        <v>0.15</v>
      </c>
      <c r="AE1708" s="1">
        <v>2.25</v>
      </c>
      <c r="AF1708">
        <v>1.67E-3</v>
      </c>
      <c r="AG1708" s="1">
        <v>1068.8</v>
      </c>
      <c r="AH1708">
        <v>0</v>
      </c>
      <c r="AI1708" s="1">
        <v>0</v>
      </c>
      <c r="AJ1708" s="1">
        <v>0</v>
      </c>
      <c r="AK1708" s="1">
        <v>0</v>
      </c>
      <c r="AL1708" s="1">
        <v>0</v>
      </c>
      <c r="AM1708" s="1">
        <v>0</v>
      </c>
      <c r="AN1708" s="1">
        <v>0.15</v>
      </c>
      <c r="AO1708" s="1">
        <v>0</v>
      </c>
      <c r="AP1708" s="8">
        <f t="shared" si="104"/>
        <v>0</v>
      </c>
      <c r="AQ1708" s="9">
        <f t="shared" si="105"/>
        <v>0.15</v>
      </c>
      <c r="AR1708" s="3">
        <f t="shared" si="106"/>
        <v>1071.05</v>
      </c>
      <c r="AS1708" s="10">
        <f t="shared" si="107"/>
        <v>0.15</v>
      </c>
    </row>
    <row r="1709" spans="1:45" x14ac:dyDescent="0.25">
      <c r="A1709">
        <v>1</v>
      </c>
      <c r="B1709" s="7">
        <v>44378</v>
      </c>
      <c r="C1709" s="7">
        <v>44409</v>
      </c>
      <c r="D1709">
        <v>193</v>
      </c>
      <c r="E1709" s="7">
        <v>44409</v>
      </c>
      <c r="F1709" s="13">
        <v>1068.8</v>
      </c>
      <c r="G1709">
        <v>1068.8</v>
      </c>
      <c r="H1709">
        <v>3.3329999999999999E-2</v>
      </c>
      <c r="I1709">
        <v>2.97</v>
      </c>
      <c r="J1709">
        <v>1068.8</v>
      </c>
      <c r="K1709">
        <v>0</v>
      </c>
      <c r="L1709">
        <v>0</v>
      </c>
      <c r="M1709">
        <v>-2.97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 t="s">
        <v>174</v>
      </c>
      <c r="W1709" s="4" t="s">
        <v>71</v>
      </c>
      <c r="X1709">
        <v>15</v>
      </c>
      <c r="Y1709" t="s">
        <v>53</v>
      </c>
      <c r="Z1709" t="s">
        <v>72</v>
      </c>
      <c r="AA1709">
        <v>0</v>
      </c>
      <c r="AB1709">
        <v>0</v>
      </c>
      <c r="AC1709" t="s">
        <v>168</v>
      </c>
      <c r="AD1709" s="1">
        <v>0.15</v>
      </c>
      <c r="AE1709" s="1">
        <v>2.4</v>
      </c>
      <c r="AF1709">
        <v>1.67E-3</v>
      </c>
      <c r="AG1709" s="1">
        <v>1068.8</v>
      </c>
      <c r="AH1709">
        <v>0</v>
      </c>
      <c r="AI1709" s="1">
        <v>0</v>
      </c>
      <c r="AJ1709" s="1">
        <v>0</v>
      </c>
      <c r="AK1709" s="1">
        <v>0</v>
      </c>
      <c r="AL1709" s="1">
        <v>0</v>
      </c>
      <c r="AM1709" s="1">
        <v>0</v>
      </c>
      <c r="AN1709" s="1">
        <v>0.15</v>
      </c>
      <c r="AO1709" s="1">
        <v>0</v>
      </c>
      <c r="AP1709" s="8">
        <f t="shared" si="104"/>
        <v>0</v>
      </c>
      <c r="AQ1709" s="9">
        <f t="shared" si="105"/>
        <v>0.15</v>
      </c>
      <c r="AR1709" s="3">
        <f t="shared" si="106"/>
        <v>1071.2</v>
      </c>
      <c r="AS1709" s="10">
        <f t="shared" si="107"/>
        <v>0.15</v>
      </c>
    </row>
    <row r="1710" spans="1:45" x14ac:dyDescent="0.25">
      <c r="A1710">
        <v>1</v>
      </c>
      <c r="B1710" s="7">
        <v>44378</v>
      </c>
      <c r="C1710" s="7">
        <v>44409</v>
      </c>
      <c r="D1710">
        <v>194</v>
      </c>
      <c r="E1710" s="7">
        <v>44378</v>
      </c>
      <c r="F1710" s="13">
        <v>162952.04999999999</v>
      </c>
      <c r="G1710">
        <v>162952.04999999999</v>
      </c>
      <c r="H1710">
        <v>2.9520000000000001E-2</v>
      </c>
      <c r="I1710">
        <v>400.86</v>
      </c>
      <c r="J1710">
        <v>25188.9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 t="s">
        <v>175</v>
      </c>
      <c r="W1710" s="4" t="s">
        <v>74</v>
      </c>
      <c r="X1710">
        <v>15</v>
      </c>
      <c r="Y1710" t="s">
        <v>53</v>
      </c>
      <c r="Z1710" t="s">
        <v>75</v>
      </c>
      <c r="AA1710">
        <v>0</v>
      </c>
      <c r="AB1710">
        <v>0</v>
      </c>
      <c r="AC1710" t="s">
        <v>168</v>
      </c>
      <c r="AD1710" s="1">
        <v>20.100000000000001</v>
      </c>
      <c r="AE1710" s="1">
        <v>-14088.25</v>
      </c>
      <c r="AF1710">
        <v>1.48E-3</v>
      </c>
      <c r="AG1710" s="1">
        <v>162952.04999999999</v>
      </c>
      <c r="AH1710">
        <v>0</v>
      </c>
      <c r="AI1710" s="1">
        <v>0</v>
      </c>
      <c r="AJ1710" s="1">
        <v>0</v>
      </c>
      <c r="AK1710" s="1">
        <v>0</v>
      </c>
      <c r="AL1710" s="1">
        <v>0</v>
      </c>
      <c r="AM1710" s="1">
        <v>0</v>
      </c>
      <c r="AN1710" s="1">
        <v>20.100000000000001</v>
      </c>
      <c r="AO1710" s="1">
        <v>400.86</v>
      </c>
      <c r="AP1710" s="8">
        <f t="shared" si="104"/>
        <v>400.86</v>
      </c>
      <c r="AQ1710" s="9">
        <f t="shared" si="105"/>
        <v>20.100000000000001</v>
      </c>
      <c r="AR1710" s="3">
        <f t="shared" si="106"/>
        <v>11100.650000000001</v>
      </c>
      <c r="AS1710" s="10">
        <f t="shared" si="107"/>
        <v>420.96000000000004</v>
      </c>
    </row>
    <row r="1711" spans="1:45" x14ac:dyDescent="0.25">
      <c r="A1711">
        <v>1</v>
      </c>
      <c r="B1711" s="7">
        <v>44378</v>
      </c>
      <c r="C1711" s="7">
        <v>44409</v>
      </c>
      <c r="D1711">
        <v>194</v>
      </c>
      <c r="E1711" s="7">
        <v>44409</v>
      </c>
      <c r="F1711" s="13">
        <v>162952.04999999999</v>
      </c>
      <c r="G1711">
        <v>162952.04999999999</v>
      </c>
      <c r="H1711">
        <v>2.9520000000000001E-2</v>
      </c>
      <c r="I1711">
        <v>400.86</v>
      </c>
      <c r="J1711">
        <v>25589.759999999998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0</v>
      </c>
      <c r="U1711">
        <v>0</v>
      </c>
      <c r="V1711" t="s">
        <v>175</v>
      </c>
      <c r="W1711" s="4" t="s">
        <v>74</v>
      </c>
      <c r="X1711">
        <v>15</v>
      </c>
      <c r="Y1711" t="s">
        <v>53</v>
      </c>
      <c r="Z1711" t="s">
        <v>75</v>
      </c>
      <c r="AA1711">
        <v>0</v>
      </c>
      <c r="AB1711">
        <v>0</v>
      </c>
      <c r="AC1711" t="s">
        <v>168</v>
      </c>
      <c r="AD1711" s="1">
        <v>20.100000000000001</v>
      </c>
      <c r="AE1711" s="1">
        <v>-14068.15</v>
      </c>
      <c r="AF1711">
        <v>1.48E-3</v>
      </c>
      <c r="AG1711" s="1">
        <v>162952.04999999999</v>
      </c>
      <c r="AH1711">
        <v>0</v>
      </c>
      <c r="AI1711" s="1">
        <v>0</v>
      </c>
      <c r="AJ1711" s="1">
        <v>0</v>
      </c>
      <c r="AK1711" s="1">
        <v>0</v>
      </c>
      <c r="AL1711" s="1">
        <v>0</v>
      </c>
      <c r="AM1711" s="1">
        <v>0</v>
      </c>
      <c r="AN1711" s="1">
        <v>20.100000000000001</v>
      </c>
      <c r="AO1711" s="1">
        <v>400.86</v>
      </c>
      <c r="AP1711" s="8">
        <f t="shared" si="104"/>
        <v>400.86</v>
      </c>
      <c r="AQ1711" s="9">
        <f t="shared" si="105"/>
        <v>20.100000000000001</v>
      </c>
      <c r="AR1711" s="3">
        <f t="shared" si="106"/>
        <v>11521.609999999999</v>
      </c>
      <c r="AS1711" s="10">
        <f t="shared" si="107"/>
        <v>420.96000000000004</v>
      </c>
    </row>
    <row r="1712" spans="1:45" x14ac:dyDescent="0.25">
      <c r="A1712">
        <v>1</v>
      </c>
      <c r="B1712" s="7">
        <v>44378</v>
      </c>
      <c r="C1712" s="7">
        <v>44409</v>
      </c>
      <c r="D1712">
        <v>195</v>
      </c>
      <c r="E1712" s="7">
        <v>44378</v>
      </c>
      <c r="F1712" s="13">
        <v>74611.289999999994</v>
      </c>
      <c r="G1712">
        <v>74611.289999999994</v>
      </c>
      <c r="H1712">
        <v>1.8030000000000001E-2</v>
      </c>
      <c r="I1712">
        <v>112.1</v>
      </c>
      <c r="J1712">
        <v>23772.22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 t="s">
        <v>176</v>
      </c>
      <c r="W1712" s="4" t="s">
        <v>77</v>
      </c>
      <c r="X1712">
        <v>15</v>
      </c>
      <c r="Y1712" t="s">
        <v>53</v>
      </c>
      <c r="Z1712" t="s">
        <v>78</v>
      </c>
      <c r="AA1712">
        <v>0</v>
      </c>
      <c r="AB1712">
        <v>0</v>
      </c>
      <c r="AC1712" t="s">
        <v>168</v>
      </c>
      <c r="AD1712" s="1">
        <v>24.68</v>
      </c>
      <c r="AE1712" s="1">
        <v>-13835.21</v>
      </c>
      <c r="AF1712">
        <v>3.9699999999999996E-3</v>
      </c>
      <c r="AG1712" s="1">
        <v>74611.289999999994</v>
      </c>
      <c r="AH1712">
        <v>0</v>
      </c>
      <c r="AI1712" s="1">
        <v>0</v>
      </c>
      <c r="AJ1712" s="1">
        <v>0</v>
      </c>
      <c r="AK1712" s="1">
        <v>0</v>
      </c>
      <c r="AL1712" s="1">
        <v>0</v>
      </c>
      <c r="AM1712" s="1">
        <v>0</v>
      </c>
      <c r="AN1712" s="1">
        <v>24.68</v>
      </c>
      <c r="AO1712" s="1">
        <v>112.10000000000001</v>
      </c>
      <c r="AP1712" s="8">
        <f t="shared" si="104"/>
        <v>112.1</v>
      </c>
      <c r="AQ1712" s="9">
        <f t="shared" si="105"/>
        <v>24.68</v>
      </c>
      <c r="AR1712" s="3">
        <f t="shared" si="106"/>
        <v>9937.010000000002</v>
      </c>
      <c r="AS1712" s="10">
        <f t="shared" si="107"/>
        <v>136.78</v>
      </c>
    </row>
    <row r="1713" spans="1:45" x14ac:dyDescent="0.25">
      <c r="A1713">
        <v>1</v>
      </c>
      <c r="B1713" s="7">
        <v>44378</v>
      </c>
      <c r="C1713" s="7">
        <v>44409</v>
      </c>
      <c r="D1713">
        <v>195</v>
      </c>
      <c r="E1713" s="7">
        <v>44409</v>
      </c>
      <c r="F1713" s="13">
        <v>74611.289999999994</v>
      </c>
      <c r="G1713">
        <v>74611.289999999994</v>
      </c>
      <c r="H1713">
        <v>1.8030000000000001E-2</v>
      </c>
      <c r="I1713">
        <v>112.1</v>
      </c>
      <c r="J1713">
        <v>23884.32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 t="s">
        <v>176</v>
      </c>
      <c r="W1713" s="4" t="s">
        <v>77</v>
      </c>
      <c r="X1713">
        <v>15</v>
      </c>
      <c r="Y1713" t="s">
        <v>53</v>
      </c>
      <c r="Z1713" t="s">
        <v>78</v>
      </c>
      <c r="AA1713">
        <v>0</v>
      </c>
      <c r="AB1713">
        <v>0</v>
      </c>
      <c r="AC1713" t="s">
        <v>168</v>
      </c>
      <c r="AD1713" s="1">
        <v>24.68</v>
      </c>
      <c r="AE1713" s="1">
        <v>-13810.53</v>
      </c>
      <c r="AF1713">
        <v>3.9699999999999996E-3</v>
      </c>
      <c r="AG1713" s="1">
        <v>74611.289999999994</v>
      </c>
      <c r="AH1713">
        <v>0</v>
      </c>
      <c r="AI1713" s="1">
        <v>0</v>
      </c>
      <c r="AJ1713" s="1">
        <v>0</v>
      </c>
      <c r="AK1713" s="1">
        <v>0</v>
      </c>
      <c r="AL1713" s="1">
        <v>0</v>
      </c>
      <c r="AM1713" s="1">
        <v>0</v>
      </c>
      <c r="AN1713" s="1">
        <v>24.68</v>
      </c>
      <c r="AO1713" s="1">
        <v>112.10000000000001</v>
      </c>
      <c r="AP1713" s="8">
        <f t="shared" si="104"/>
        <v>112.1</v>
      </c>
      <c r="AQ1713" s="9">
        <f t="shared" si="105"/>
        <v>24.68</v>
      </c>
      <c r="AR1713" s="3">
        <f t="shared" si="106"/>
        <v>10073.789999999999</v>
      </c>
      <c r="AS1713" s="10">
        <f t="shared" si="107"/>
        <v>136.78</v>
      </c>
    </row>
    <row r="1714" spans="1:45" x14ac:dyDescent="0.25">
      <c r="A1714">
        <v>1</v>
      </c>
      <c r="B1714" s="7">
        <v>44378</v>
      </c>
      <c r="C1714" s="7">
        <v>44409</v>
      </c>
      <c r="D1714">
        <v>196</v>
      </c>
      <c r="E1714" s="7">
        <v>44378</v>
      </c>
      <c r="F1714" s="13">
        <v>62198.23</v>
      </c>
      <c r="G1714">
        <v>62198.23</v>
      </c>
      <c r="H1714">
        <v>4.0890000000000003E-2</v>
      </c>
      <c r="I1714">
        <v>211.94</v>
      </c>
      <c r="J1714">
        <v>-46995.82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 t="s">
        <v>177</v>
      </c>
      <c r="W1714" s="4" t="s">
        <v>80</v>
      </c>
      <c r="X1714">
        <v>15</v>
      </c>
      <c r="Y1714" t="s">
        <v>53</v>
      </c>
      <c r="Z1714" t="s">
        <v>81</v>
      </c>
      <c r="AA1714">
        <v>0</v>
      </c>
      <c r="AB1714">
        <v>0</v>
      </c>
      <c r="AC1714" t="s">
        <v>168</v>
      </c>
      <c r="AD1714" s="1">
        <v>264.91000000000003</v>
      </c>
      <c r="AE1714" s="1">
        <v>70667.320000000007</v>
      </c>
      <c r="AF1714">
        <v>5.1110000000000003E-2</v>
      </c>
      <c r="AG1714" s="1">
        <v>62198.23</v>
      </c>
      <c r="AH1714">
        <v>0</v>
      </c>
      <c r="AI1714" s="1">
        <v>0</v>
      </c>
      <c r="AJ1714" s="1">
        <v>0</v>
      </c>
      <c r="AK1714" s="1">
        <v>0</v>
      </c>
      <c r="AL1714" s="1">
        <v>0</v>
      </c>
      <c r="AM1714" s="1">
        <v>0</v>
      </c>
      <c r="AN1714" s="1">
        <v>264.91000000000003</v>
      </c>
      <c r="AO1714" s="1">
        <v>211.94</v>
      </c>
      <c r="AP1714" s="8">
        <f t="shared" si="104"/>
        <v>211.94</v>
      </c>
      <c r="AQ1714" s="9">
        <f t="shared" si="105"/>
        <v>264.91000000000003</v>
      </c>
      <c r="AR1714" s="3">
        <f t="shared" si="106"/>
        <v>23671.500000000007</v>
      </c>
      <c r="AS1714" s="10">
        <f t="shared" si="107"/>
        <v>476.85</v>
      </c>
    </row>
    <row r="1715" spans="1:45" x14ac:dyDescent="0.25">
      <c r="A1715">
        <v>1</v>
      </c>
      <c r="B1715" s="7">
        <v>44378</v>
      </c>
      <c r="C1715" s="7">
        <v>44409</v>
      </c>
      <c r="D1715">
        <v>196</v>
      </c>
      <c r="E1715" s="7">
        <v>44409</v>
      </c>
      <c r="F1715" s="13">
        <v>62198.23</v>
      </c>
      <c r="G1715">
        <v>62198.23</v>
      </c>
      <c r="H1715">
        <v>4.0890000000000003E-2</v>
      </c>
      <c r="I1715">
        <v>211.94</v>
      </c>
      <c r="J1715">
        <v>-46783.88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0</v>
      </c>
      <c r="U1715">
        <v>0</v>
      </c>
      <c r="V1715" t="s">
        <v>177</v>
      </c>
      <c r="W1715" s="4" t="s">
        <v>80</v>
      </c>
      <c r="X1715">
        <v>15</v>
      </c>
      <c r="Y1715" t="s">
        <v>53</v>
      </c>
      <c r="Z1715" t="s">
        <v>81</v>
      </c>
      <c r="AA1715">
        <v>0</v>
      </c>
      <c r="AB1715">
        <v>0</v>
      </c>
      <c r="AC1715" t="s">
        <v>168</v>
      </c>
      <c r="AD1715" s="1">
        <v>264.91000000000003</v>
      </c>
      <c r="AE1715" s="1">
        <v>70932.23</v>
      </c>
      <c r="AF1715">
        <v>5.1110000000000003E-2</v>
      </c>
      <c r="AG1715" s="1">
        <v>62198.23</v>
      </c>
      <c r="AH1715">
        <v>0</v>
      </c>
      <c r="AI1715" s="1">
        <v>0</v>
      </c>
      <c r="AJ1715" s="1">
        <v>0</v>
      </c>
      <c r="AK1715" s="1">
        <v>0</v>
      </c>
      <c r="AL1715" s="1">
        <v>0</v>
      </c>
      <c r="AM1715" s="1">
        <v>0</v>
      </c>
      <c r="AN1715" s="1">
        <v>264.91000000000003</v>
      </c>
      <c r="AO1715" s="1">
        <v>211.94</v>
      </c>
      <c r="AP1715" s="8">
        <f t="shared" si="104"/>
        <v>211.94</v>
      </c>
      <c r="AQ1715" s="9">
        <f t="shared" si="105"/>
        <v>264.91000000000003</v>
      </c>
      <c r="AR1715" s="3">
        <f t="shared" si="106"/>
        <v>24148.35</v>
      </c>
      <c r="AS1715" s="10">
        <f t="shared" si="107"/>
        <v>476.85</v>
      </c>
    </row>
    <row r="1716" spans="1:45" x14ac:dyDescent="0.25">
      <c r="A1716">
        <v>1</v>
      </c>
      <c r="B1716" s="7">
        <v>44378</v>
      </c>
      <c r="C1716" s="7">
        <v>44409</v>
      </c>
      <c r="D1716">
        <v>197</v>
      </c>
      <c r="E1716" s="7">
        <v>44378</v>
      </c>
      <c r="F1716" s="13">
        <v>253934.16</v>
      </c>
      <c r="G1716">
        <v>253934.16</v>
      </c>
      <c r="H1716">
        <v>1.8030000000000001E-2</v>
      </c>
      <c r="I1716">
        <v>381.54</v>
      </c>
      <c r="J1716">
        <v>19497.099999999999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 t="s">
        <v>178</v>
      </c>
      <c r="W1716" s="4" t="s">
        <v>83</v>
      </c>
      <c r="X1716">
        <v>15</v>
      </c>
      <c r="Y1716" t="s">
        <v>53</v>
      </c>
      <c r="Z1716" t="s">
        <v>84</v>
      </c>
      <c r="AA1716">
        <v>0</v>
      </c>
      <c r="AB1716">
        <v>0</v>
      </c>
      <c r="AC1716" t="s">
        <v>168</v>
      </c>
      <c r="AD1716" s="1">
        <v>84.01</v>
      </c>
      <c r="AE1716" s="1">
        <v>-110336.85</v>
      </c>
      <c r="AF1716">
        <v>3.9699999999999996E-3</v>
      </c>
      <c r="AG1716" s="1">
        <v>253934.16</v>
      </c>
      <c r="AH1716">
        <v>0</v>
      </c>
      <c r="AI1716" s="1">
        <v>0</v>
      </c>
      <c r="AJ1716" s="1">
        <v>0</v>
      </c>
      <c r="AK1716" s="1">
        <v>0</v>
      </c>
      <c r="AL1716" s="1">
        <v>0</v>
      </c>
      <c r="AM1716" s="1">
        <v>0</v>
      </c>
      <c r="AN1716" s="1">
        <v>84.01</v>
      </c>
      <c r="AO1716" s="1">
        <v>381.54</v>
      </c>
      <c r="AP1716" s="8">
        <f t="shared" si="104"/>
        <v>381.54</v>
      </c>
      <c r="AQ1716" s="9">
        <f t="shared" si="105"/>
        <v>84.01</v>
      </c>
      <c r="AR1716" s="3">
        <f t="shared" si="106"/>
        <v>-90839.75</v>
      </c>
      <c r="AS1716" s="10">
        <f t="shared" si="107"/>
        <v>465.55</v>
      </c>
    </row>
    <row r="1717" spans="1:45" x14ac:dyDescent="0.25">
      <c r="A1717">
        <v>1</v>
      </c>
      <c r="B1717" s="7">
        <v>44378</v>
      </c>
      <c r="C1717" s="7">
        <v>44409</v>
      </c>
      <c r="D1717">
        <v>197</v>
      </c>
      <c r="E1717" s="7">
        <v>44409</v>
      </c>
      <c r="F1717" s="13">
        <v>253934.16</v>
      </c>
      <c r="G1717">
        <v>253934.16</v>
      </c>
      <c r="H1717">
        <v>1.8030000000000001E-2</v>
      </c>
      <c r="I1717">
        <v>381.54</v>
      </c>
      <c r="J1717">
        <v>19878.64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 t="s">
        <v>178</v>
      </c>
      <c r="W1717" s="4" t="s">
        <v>83</v>
      </c>
      <c r="X1717">
        <v>15</v>
      </c>
      <c r="Y1717" t="s">
        <v>53</v>
      </c>
      <c r="Z1717" t="s">
        <v>84</v>
      </c>
      <c r="AA1717">
        <v>0</v>
      </c>
      <c r="AB1717">
        <v>0</v>
      </c>
      <c r="AC1717" t="s">
        <v>168</v>
      </c>
      <c r="AD1717" s="1">
        <v>84.01</v>
      </c>
      <c r="AE1717" s="1">
        <v>-110252.84</v>
      </c>
      <c r="AF1717">
        <v>3.9699999999999996E-3</v>
      </c>
      <c r="AG1717" s="1">
        <v>253934.16</v>
      </c>
      <c r="AH1717">
        <v>0</v>
      </c>
      <c r="AI1717" s="1">
        <v>0</v>
      </c>
      <c r="AJ1717" s="1">
        <v>0</v>
      </c>
      <c r="AK1717" s="1">
        <v>0</v>
      </c>
      <c r="AL1717" s="1">
        <v>0</v>
      </c>
      <c r="AM1717" s="1">
        <v>0</v>
      </c>
      <c r="AN1717" s="1">
        <v>84.01</v>
      </c>
      <c r="AO1717" s="1">
        <v>381.54</v>
      </c>
      <c r="AP1717" s="8">
        <f t="shared" si="104"/>
        <v>381.54</v>
      </c>
      <c r="AQ1717" s="9">
        <f t="shared" si="105"/>
        <v>84.01</v>
      </c>
      <c r="AR1717" s="3">
        <f t="shared" si="106"/>
        <v>-90374.2</v>
      </c>
      <c r="AS1717" s="10">
        <f t="shared" si="107"/>
        <v>465.55</v>
      </c>
    </row>
    <row r="1718" spans="1:45" x14ac:dyDescent="0.25">
      <c r="A1718">
        <v>1</v>
      </c>
      <c r="B1718" s="7">
        <v>44378</v>
      </c>
      <c r="C1718" s="7">
        <v>44409</v>
      </c>
      <c r="D1718">
        <v>198</v>
      </c>
      <c r="E1718" s="7">
        <v>44378</v>
      </c>
      <c r="F1718" s="13">
        <v>149776.34</v>
      </c>
      <c r="G1718">
        <v>149776.34</v>
      </c>
      <c r="H1718">
        <v>3.5999999999999997E-2</v>
      </c>
      <c r="I1718">
        <v>449.33</v>
      </c>
      <c r="J1718">
        <v>32656.95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 t="s">
        <v>179</v>
      </c>
      <c r="W1718" s="4" t="s">
        <v>86</v>
      </c>
      <c r="X1718">
        <v>15</v>
      </c>
      <c r="Y1718" t="s">
        <v>53</v>
      </c>
      <c r="Z1718" t="s">
        <v>87</v>
      </c>
      <c r="AA1718">
        <v>0</v>
      </c>
      <c r="AB1718">
        <v>0</v>
      </c>
      <c r="AC1718" t="s">
        <v>168</v>
      </c>
      <c r="AD1718" s="1">
        <v>0</v>
      </c>
      <c r="AE1718" s="1">
        <v>-721.02</v>
      </c>
      <c r="AF1718">
        <v>0</v>
      </c>
      <c r="AG1718" s="1">
        <v>149776.34</v>
      </c>
      <c r="AH1718">
        <v>0</v>
      </c>
      <c r="AI1718" s="1">
        <v>0</v>
      </c>
      <c r="AJ1718" s="1">
        <v>0</v>
      </c>
      <c r="AK1718" s="1">
        <v>0</v>
      </c>
      <c r="AL1718" s="1">
        <v>0</v>
      </c>
      <c r="AM1718" s="1">
        <v>0</v>
      </c>
      <c r="AN1718" s="1">
        <v>0</v>
      </c>
      <c r="AO1718" s="1">
        <v>449.33</v>
      </c>
      <c r="AP1718" s="8">
        <f t="shared" si="104"/>
        <v>449.33</v>
      </c>
      <c r="AQ1718" s="9">
        <f t="shared" si="105"/>
        <v>0</v>
      </c>
      <c r="AR1718" s="3">
        <f t="shared" si="106"/>
        <v>31935.93</v>
      </c>
      <c r="AS1718" s="10">
        <f t="shared" si="107"/>
        <v>449.33</v>
      </c>
    </row>
    <row r="1719" spans="1:45" x14ac:dyDescent="0.25">
      <c r="A1719">
        <v>1</v>
      </c>
      <c r="B1719" s="7">
        <v>44378</v>
      </c>
      <c r="C1719" s="7">
        <v>44409</v>
      </c>
      <c r="D1719">
        <v>198</v>
      </c>
      <c r="E1719" s="7">
        <v>44409</v>
      </c>
      <c r="F1719" s="13">
        <v>149776.34</v>
      </c>
      <c r="G1719">
        <v>149776.34</v>
      </c>
      <c r="H1719">
        <v>3.5999999999999997E-2</v>
      </c>
      <c r="I1719">
        <v>449.33</v>
      </c>
      <c r="J1719">
        <v>33106.28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  <c r="U1719">
        <v>0</v>
      </c>
      <c r="V1719" t="s">
        <v>179</v>
      </c>
      <c r="W1719" s="4" t="s">
        <v>86</v>
      </c>
      <c r="X1719">
        <v>15</v>
      </c>
      <c r="Y1719" t="s">
        <v>53</v>
      </c>
      <c r="Z1719" t="s">
        <v>87</v>
      </c>
      <c r="AA1719">
        <v>0</v>
      </c>
      <c r="AB1719">
        <v>0</v>
      </c>
      <c r="AC1719" t="s">
        <v>168</v>
      </c>
      <c r="AD1719" s="1">
        <v>0</v>
      </c>
      <c r="AE1719" s="1">
        <v>-721.02</v>
      </c>
      <c r="AF1719">
        <v>0</v>
      </c>
      <c r="AG1719" s="1">
        <v>149776.34</v>
      </c>
      <c r="AH1719">
        <v>0</v>
      </c>
      <c r="AI1719" s="1">
        <v>0</v>
      </c>
      <c r="AJ1719" s="1">
        <v>0</v>
      </c>
      <c r="AK1719" s="1">
        <v>0</v>
      </c>
      <c r="AL1719" s="1">
        <v>0</v>
      </c>
      <c r="AM1719" s="1">
        <v>0</v>
      </c>
      <c r="AN1719" s="1">
        <v>0</v>
      </c>
      <c r="AO1719" s="1">
        <v>449.33</v>
      </c>
      <c r="AP1719" s="8">
        <f t="shared" si="104"/>
        <v>449.33</v>
      </c>
      <c r="AQ1719" s="9">
        <f t="shared" si="105"/>
        <v>0</v>
      </c>
      <c r="AR1719" s="3">
        <f t="shared" si="106"/>
        <v>32385.26</v>
      </c>
      <c r="AS1719" s="10">
        <f t="shared" si="107"/>
        <v>449.33</v>
      </c>
    </row>
    <row r="1720" spans="1:45" x14ac:dyDescent="0.25">
      <c r="A1720">
        <v>1</v>
      </c>
      <c r="B1720" s="7">
        <v>44378</v>
      </c>
      <c r="C1720" s="7">
        <v>44409</v>
      </c>
      <c r="D1720">
        <v>199</v>
      </c>
      <c r="E1720" s="7">
        <v>44378</v>
      </c>
      <c r="F1720" s="13">
        <v>62841.15</v>
      </c>
      <c r="G1720">
        <v>62841.15</v>
      </c>
      <c r="H1720">
        <v>2.9090000000000001E-2</v>
      </c>
      <c r="I1720">
        <v>152.34</v>
      </c>
      <c r="J1720">
        <v>8975.3700000000008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 t="s">
        <v>180</v>
      </c>
      <c r="W1720" s="4" t="s">
        <v>91</v>
      </c>
      <c r="X1720">
        <v>15</v>
      </c>
      <c r="Y1720" t="s">
        <v>53</v>
      </c>
      <c r="Z1720" t="s">
        <v>92</v>
      </c>
      <c r="AA1720">
        <v>0</v>
      </c>
      <c r="AB1720">
        <v>0</v>
      </c>
      <c r="AC1720" t="s">
        <v>168</v>
      </c>
      <c r="AD1720" s="1">
        <v>15.24</v>
      </c>
      <c r="AE1720" s="1">
        <v>-19219.27</v>
      </c>
      <c r="AF1720">
        <v>2.9099999999999998E-3</v>
      </c>
      <c r="AG1720" s="1">
        <v>62841.15</v>
      </c>
      <c r="AH1720">
        <v>0</v>
      </c>
      <c r="AI1720" s="1">
        <v>0</v>
      </c>
      <c r="AJ1720" s="1">
        <v>0</v>
      </c>
      <c r="AK1720" s="1">
        <v>0</v>
      </c>
      <c r="AL1720" s="1">
        <v>0</v>
      </c>
      <c r="AM1720" s="1">
        <v>0</v>
      </c>
      <c r="AN1720" s="1">
        <v>15.24</v>
      </c>
      <c r="AO1720" s="1">
        <v>152.34</v>
      </c>
      <c r="AP1720" s="8">
        <f t="shared" si="104"/>
        <v>152.34</v>
      </c>
      <c r="AQ1720" s="9">
        <f t="shared" si="105"/>
        <v>15.24</v>
      </c>
      <c r="AR1720" s="3">
        <f t="shared" si="106"/>
        <v>-10243.9</v>
      </c>
      <c r="AS1720" s="10">
        <f t="shared" si="107"/>
        <v>167.58</v>
      </c>
    </row>
    <row r="1721" spans="1:45" x14ac:dyDescent="0.25">
      <c r="A1721">
        <v>1</v>
      </c>
      <c r="B1721" s="7">
        <v>44378</v>
      </c>
      <c r="C1721" s="7">
        <v>44409</v>
      </c>
      <c r="D1721">
        <v>199</v>
      </c>
      <c r="E1721" s="7">
        <v>44409</v>
      </c>
      <c r="F1721" s="13">
        <v>62841.15</v>
      </c>
      <c r="G1721">
        <v>62841.15</v>
      </c>
      <c r="H1721">
        <v>2.9090000000000001E-2</v>
      </c>
      <c r="I1721">
        <v>152.34</v>
      </c>
      <c r="J1721">
        <v>9127.7099999999991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 t="s">
        <v>180</v>
      </c>
      <c r="W1721" s="4" t="s">
        <v>91</v>
      </c>
      <c r="X1721">
        <v>15</v>
      </c>
      <c r="Y1721" t="s">
        <v>53</v>
      </c>
      <c r="Z1721" t="s">
        <v>92</v>
      </c>
      <c r="AA1721">
        <v>0</v>
      </c>
      <c r="AB1721">
        <v>0</v>
      </c>
      <c r="AC1721" t="s">
        <v>168</v>
      </c>
      <c r="AD1721" s="1">
        <v>15.24</v>
      </c>
      <c r="AE1721" s="1">
        <v>-19204.03</v>
      </c>
      <c r="AF1721">
        <v>2.9099999999999998E-3</v>
      </c>
      <c r="AG1721" s="1">
        <v>62841.15</v>
      </c>
      <c r="AH1721">
        <v>0</v>
      </c>
      <c r="AI1721" s="1">
        <v>0</v>
      </c>
      <c r="AJ1721" s="1">
        <v>0</v>
      </c>
      <c r="AK1721" s="1">
        <v>0</v>
      </c>
      <c r="AL1721" s="1">
        <v>0</v>
      </c>
      <c r="AM1721" s="1">
        <v>0</v>
      </c>
      <c r="AN1721" s="1">
        <v>15.24</v>
      </c>
      <c r="AO1721" s="1">
        <v>152.34</v>
      </c>
      <c r="AP1721" s="8">
        <f t="shared" si="104"/>
        <v>152.34</v>
      </c>
      <c r="AQ1721" s="9">
        <f t="shared" si="105"/>
        <v>15.24</v>
      </c>
      <c r="AR1721" s="3">
        <f t="shared" si="106"/>
        <v>-10076.32</v>
      </c>
      <c r="AS1721" s="10">
        <f t="shared" si="107"/>
        <v>167.58</v>
      </c>
    </row>
    <row r="1722" spans="1:45" x14ac:dyDescent="0.25">
      <c r="A1722">
        <v>1</v>
      </c>
      <c r="B1722" s="7">
        <v>44378</v>
      </c>
      <c r="C1722" s="7">
        <v>44409</v>
      </c>
      <c r="D1722">
        <v>200418</v>
      </c>
      <c r="E1722" s="7">
        <v>44378</v>
      </c>
      <c r="F1722" s="13">
        <v>0</v>
      </c>
      <c r="G1722">
        <v>0</v>
      </c>
      <c r="H1722">
        <v>2.3E-2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 t="s">
        <v>181</v>
      </c>
      <c r="W1722" s="4" t="s">
        <v>102</v>
      </c>
      <c r="X1722">
        <v>15</v>
      </c>
      <c r="Y1722" t="s">
        <v>53</v>
      </c>
      <c r="Z1722" t="s">
        <v>103</v>
      </c>
      <c r="AA1722">
        <v>0</v>
      </c>
      <c r="AB1722">
        <v>0</v>
      </c>
      <c r="AC1722" t="s">
        <v>168</v>
      </c>
      <c r="AD1722" s="1">
        <v>0</v>
      </c>
      <c r="AE1722" s="1">
        <v>0</v>
      </c>
      <c r="AF1722">
        <v>0</v>
      </c>
      <c r="AG1722" s="1">
        <v>0</v>
      </c>
      <c r="AH1722">
        <v>0</v>
      </c>
      <c r="AI1722" s="1">
        <v>0</v>
      </c>
      <c r="AJ1722" s="1">
        <v>0</v>
      </c>
      <c r="AK1722" s="1">
        <v>0</v>
      </c>
      <c r="AL1722" s="1">
        <v>0</v>
      </c>
      <c r="AM1722" s="1">
        <v>0</v>
      </c>
      <c r="AN1722" s="1">
        <v>0</v>
      </c>
      <c r="AO1722" s="1">
        <v>0</v>
      </c>
      <c r="AP1722" s="8">
        <f t="shared" si="104"/>
        <v>0</v>
      </c>
      <c r="AQ1722" s="9">
        <f t="shared" si="105"/>
        <v>0</v>
      </c>
      <c r="AR1722" s="3">
        <f t="shared" si="106"/>
        <v>0</v>
      </c>
      <c r="AS1722" s="10">
        <f t="shared" si="107"/>
        <v>0</v>
      </c>
    </row>
    <row r="1723" spans="1:45" x14ac:dyDescent="0.25">
      <c r="A1723">
        <v>1</v>
      </c>
      <c r="B1723" s="7">
        <v>44378</v>
      </c>
      <c r="C1723" s="7">
        <v>44409</v>
      </c>
      <c r="D1723">
        <v>200418</v>
      </c>
      <c r="E1723" s="7">
        <v>44409</v>
      </c>
      <c r="F1723" s="13">
        <v>0</v>
      </c>
      <c r="G1723">
        <v>0</v>
      </c>
      <c r="H1723">
        <v>2.3E-2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 t="s">
        <v>181</v>
      </c>
      <c r="W1723" s="4" t="s">
        <v>102</v>
      </c>
      <c r="X1723">
        <v>15</v>
      </c>
      <c r="Y1723" t="s">
        <v>53</v>
      </c>
      <c r="Z1723" t="s">
        <v>103</v>
      </c>
      <c r="AA1723">
        <v>0</v>
      </c>
      <c r="AB1723">
        <v>0</v>
      </c>
      <c r="AC1723" t="s">
        <v>168</v>
      </c>
      <c r="AD1723" s="1">
        <v>0</v>
      </c>
      <c r="AE1723" s="1">
        <v>0</v>
      </c>
      <c r="AF1723">
        <v>0</v>
      </c>
      <c r="AG1723" s="1">
        <v>0</v>
      </c>
      <c r="AH1723">
        <v>0</v>
      </c>
      <c r="AI1723" s="1">
        <v>0</v>
      </c>
      <c r="AJ1723" s="1">
        <v>0</v>
      </c>
      <c r="AK1723" s="1">
        <v>0</v>
      </c>
      <c r="AL1723" s="1">
        <v>0</v>
      </c>
      <c r="AM1723" s="1">
        <v>0</v>
      </c>
      <c r="AN1723" s="1">
        <v>0</v>
      </c>
      <c r="AO1723" s="1">
        <v>0</v>
      </c>
      <c r="AP1723" s="8">
        <f t="shared" si="104"/>
        <v>0</v>
      </c>
      <c r="AQ1723" s="9">
        <f t="shared" si="105"/>
        <v>0</v>
      </c>
      <c r="AR1723" s="3">
        <f t="shared" si="106"/>
        <v>0</v>
      </c>
      <c r="AS1723" s="10">
        <f t="shared" si="107"/>
        <v>0</v>
      </c>
    </row>
    <row r="1724" spans="1:45" x14ac:dyDescent="0.25">
      <c r="A1724">
        <v>1</v>
      </c>
      <c r="B1724" s="7">
        <v>44378</v>
      </c>
      <c r="C1724" s="7">
        <v>44409</v>
      </c>
      <c r="D1724">
        <v>200</v>
      </c>
      <c r="E1724" s="7">
        <v>44378</v>
      </c>
      <c r="F1724" s="13">
        <v>24376.11</v>
      </c>
      <c r="G1724">
        <v>24376.11</v>
      </c>
      <c r="H1724">
        <v>0.04</v>
      </c>
      <c r="I1724">
        <v>81.25</v>
      </c>
      <c r="J1724">
        <v>24376.11</v>
      </c>
      <c r="K1724">
        <v>0</v>
      </c>
      <c r="L1724">
        <v>0</v>
      </c>
      <c r="M1724">
        <v>-81.25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 t="s">
        <v>182</v>
      </c>
      <c r="W1724" s="4" t="s">
        <v>105</v>
      </c>
      <c r="X1724">
        <v>15</v>
      </c>
      <c r="Y1724" t="s">
        <v>53</v>
      </c>
      <c r="Z1724" t="s">
        <v>106</v>
      </c>
      <c r="AA1724">
        <v>0</v>
      </c>
      <c r="AB1724">
        <v>0</v>
      </c>
      <c r="AC1724" t="s">
        <v>168</v>
      </c>
      <c r="AD1724" s="1">
        <v>0</v>
      </c>
      <c r="AE1724" s="1">
        <v>0</v>
      </c>
      <c r="AF1724">
        <v>0</v>
      </c>
      <c r="AG1724" s="1">
        <v>24376.11</v>
      </c>
      <c r="AH1724">
        <v>0</v>
      </c>
      <c r="AI1724" s="1">
        <v>0</v>
      </c>
      <c r="AJ1724" s="1">
        <v>0</v>
      </c>
      <c r="AK1724" s="1">
        <v>0</v>
      </c>
      <c r="AL1724" s="1">
        <v>0</v>
      </c>
      <c r="AM1724" s="1">
        <v>0</v>
      </c>
      <c r="AN1724" s="1">
        <v>0</v>
      </c>
      <c r="AO1724" s="1">
        <v>0</v>
      </c>
      <c r="AP1724" s="8">
        <f t="shared" si="104"/>
        <v>0</v>
      </c>
      <c r="AQ1724" s="9">
        <f t="shared" si="105"/>
        <v>0</v>
      </c>
      <c r="AR1724" s="3">
        <f t="shared" si="106"/>
        <v>24376.11</v>
      </c>
      <c r="AS1724" s="10">
        <f t="shared" si="107"/>
        <v>0</v>
      </c>
    </row>
    <row r="1725" spans="1:45" x14ac:dyDescent="0.25">
      <c r="A1725">
        <v>1</v>
      </c>
      <c r="B1725" s="7">
        <v>44378</v>
      </c>
      <c r="C1725" s="7">
        <v>44409</v>
      </c>
      <c r="D1725">
        <v>200</v>
      </c>
      <c r="E1725" s="7">
        <v>44409</v>
      </c>
      <c r="F1725" s="13">
        <v>24376.11</v>
      </c>
      <c r="G1725">
        <v>24376.11</v>
      </c>
      <c r="H1725">
        <v>0.04</v>
      </c>
      <c r="I1725">
        <v>81.25</v>
      </c>
      <c r="J1725">
        <v>24376.11</v>
      </c>
      <c r="K1725">
        <v>0</v>
      </c>
      <c r="L1725">
        <v>0</v>
      </c>
      <c r="M1725">
        <v>-81.25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 t="s">
        <v>182</v>
      </c>
      <c r="W1725" s="4" t="s">
        <v>105</v>
      </c>
      <c r="X1725">
        <v>15</v>
      </c>
      <c r="Y1725" t="s">
        <v>53</v>
      </c>
      <c r="Z1725" t="s">
        <v>106</v>
      </c>
      <c r="AA1725">
        <v>0</v>
      </c>
      <c r="AB1725">
        <v>0</v>
      </c>
      <c r="AC1725" t="s">
        <v>168</v>
      </c>
      <c r="AD1725" s="1">
        <v>0</v>
      </c>
      <c r="AE1725" s="1">
        <v>0</v>
      </c>
      <c r="AF1725">
        <v>0</v>
      </c>
      <c r="AG1725" s="1">
        <v>24376.11</v>
      </c>
      <c r="AH1725">
        <v>0</v>
      </c>
      <c r="AI1725" s="1">
        <v>0</v>
      </c>
      <c r="AJ1725" s="1">
        <v>0</v>
      </c>
      <c r="AK1725" s="1">
        <v>0</v>
      </c>
      <c r="AL1725" s="1">
        <v>0</v>
      </c>
      <c r="AM1725" s="1">
        <v>0</v>
      </c>
      <c r="AN1725" s="1">
        <v>0</v>
      </c>
      <c r="AO1725" s="1">
        <v>0</v>
      </c>
      <c r="AP1725" s="8">
        <f t="shared" si="104"/>
        <v>0</v>
      </c>
      <c r="AQ1725" s="9">
        <f t="shared" si="105"/>
        <v>0</v>
      </c>
      <c r="AR1725" s="3">
        <f t="shared" si="106"/>
        <v>24376.11</v>
      </c>
      <c r="AS1725" s="10">
        <f t="shared" si="107"/>
        <v>0</v>
      </c>
    </row>
    <row r="1726" spans="1:45" x14ac:dyDescent="0.25">
      <c r="A1726">
        <v>1</v>
      </c>
      <c r="B1726" s="7">
        <v>44378</v>
      </c>
      <c r="C1726" s="7">
        <v>44409</v>
      </c>
      <c r="D1726">
        <v>201</v>
      </c>
      <c r="E1726" s="7">
        <v>44378</v>
      </c>
      <c r="F1726" s="13">
        <v>0</v>
      </c>
      <c r="G1726">
        <v>0</v>
      </c>
      <c r="H1726">
        <v>0.05</v>
      </c>
      <c r="I1726">
        <v>0</v>
      </c>
      <c r="J1726">
        <v>-225.84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-8.92</v>
      </c>
      <c r="U1726">
        <v>0</v>
      </c>
      <c r="V1726" t="s">
        <v>183</v>
      </c>
      <c r="W1726" s="4" t="s">
        <v>125</v>
      </c>
      <c r="X1726">
        <v>16</v>
      </c>
      <c r="Y1726" t="s">
        <v>109</v>
      </c>
      <c r="Z1726" t="s">
        <v>126</v>
      </c>
      <c r="AA1726">
        <v>0</v>
      </c>
      <c r="AB1726">
        <v>0</v>
      </c>
      <c r="AC1726" t="s">
        <v>168</v>
      </c>
      <c r="AD1726" s="1">
        <v>0</v>
      </c>
      <c r="AE1726" s="1">
        <v>0</v>
      </c>
      <c r="AF1726">
        <v>0</v>
      </c>
      <c r="AG1726" s="1">
        <v>0</v>
      </c>
      <c r="AH1726">
        <v>0</v>
      </c>
      <c r="AI1726" s="1">
        <v>0</v>
      </c>
      <c r="AJ1726" s="1">
        <v>0</v>
      </c>
      <c r="AK1726" s="1">
        <v>0</v>
      </c>
      <c r="AL1726" s="1">
        <v>0</v>
      </c>
      <c r="AM1726" s="1">
        <v>0</v>
      </c>
      <c r="AN1726" s="1">
        <v>0</v>
      </c>
      <c r="AO1726" s="1">
        <v>0</v>
      </c>
      <c r="AP1726" s="8">
        <f t="shared" si="104"/>
        <v>-8.92</v>
      </c>
      <c r="AQ1726" s="9">
        <f t="shared" si="105"/>
        <v>0</v>
      </c>
      <c r="AR1726" s="3">
        <f t="shared" si="106"/>
        <v>-225.84</v>
      </c>
      <c r="AS1726" s="10">
        <f t="shared" si="107"/>
        <v>-8.92</v>
      </c>
    </row>
    <row r="1727" spans="1:45" x14ac:dyDescent="0.25">
      <c r="A1727">
        <v>1</v>
      </c>
      <c r="B1727" s="7">
        <v>44378</v>
      </c>
      <c r="C1727" s="7">
        <v>44409</v>
      </c>
      <c r="D1727">
        <v>201</v>
      </c>
      <c r="E1727" s="7">
        <v>44409</v>
      </c>
      <c r="F1727" s="13">
        <v>0</v>
      </c>
      <c r="G1727">
        <v>0</v>
      </c>
      <c r="H1727">
        <v>0.05</v>
      </c>
      <c r="I1727">
        <v>0</v>
      </c>
      <c r="J1727">
        <v>-234.76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-8.92</v>
      </c>
      <c r="U1727">
        <v>0</v>
      </c>
      <c r="V1727" t="s">
        <v>183</v>
      </c>
      <c r="W1727" s="4" t="s">
        <v>125</v>
      </c>
      <c r="X1727">
        <v>16</v>
      </c>
      <c r="Y1727" t="s">
        <v>109</v>
      </c>
      <c r="Z1727" t="s">
        <v>126</v>
      </c>
      <c r="AA1727">
        <v>0</v>
      </c>
      <c r="AB1727">
        <v>0</v>
      </c>
      <c r="AC1727" t="s">
        <v>168</v>
      </c>
      <c r="AD1727" s="1">
        <v>0</v>
      </c>
      <c r="AE1727" s="1">
        <v>0</v>
      </c>
      <c r="AF1727">
        <v>0</v>
      </c>
      <c r="AG1727" s="1">
        <v>0</v>
      </c>
      <c r="AH1727">
        <v>0</v>
      </c>
      <c r="AI1727" s="1">
        <v>0</v>
      </c>
      <c r="AJ1727" s="1">
        <v>0</v>
      </c>
      <c r="AK1727" s="1">
        <v>0</v>
      </c>
      <c r="AL1727" s="1">
        <v>0</v>
      </c>
      <c r="AM1727" s="1">
        <v>0</v>
      </c>
      <c r="AN1727" s="1">
        <v>0</v>
      </c>
      <c r="AO1727" s="1">
        <v>0</v>
      </c>
      <c r="AP1727" s="8">
        <f t="shared" si="104"/>
        <v>-8.92</v>
      </c>
      <c r="AQ1727" s="9">
        <f t="shared" si="105"/>
        <v>0</v>
      </c>
      <c r="AR1727" s="3">
        <f t="shared" si="106"/>
        <v>-234.76</v>
      </c>
      <c r="AS1727" s="10">
        <f t="shared" si="107"/>
        <v>-8.92</v>
      </c>
    </row>
    <row r="1728" spans="1:45" x14ac:dyDescent="0.25">
      <c r="A1728">
        <v>1</v>
      </c>
      <c r="B1728" s="7">
        <v>44378</v>
      </c>
      <c r="C1728" s="7">
        <v>44409</v>
      </c>
      <c r="D1728">
        <v>202</v>
      </c>
      <c r="E1728" s="7">
        <v>44378</v>
      </c>
      <c r="F1728" s="13">
        <v>4684.4799999999996</v>
      </c>
      <c r="G1728">
        <v>4684.4799999999996</v>
      </c>
      <c r="H1728">
        <v>0.1</v>
      </c>
      <c r="I1728">
        <v>39.04</v>
      </c>
      <c r="J1728">
        <v>695.09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5.75</v>
      </c>
      <c r="U1728">
        <v>0</v>
      </c>
      <c r="V1728" t="s">
        <v>184</v>
      </c>
      <c r="W1728" s="4" t="s">
        <v>134</v>
      </c>
      <c r="X1728">
        <v>16</v>
      </c>
      <c r="Y1728" t="s">
        <v>109</v>
      </c>
      <c r="Z1728" t="s">
        <v>132</v>
      </c>
      <c r="AA1728">
        <v>0</v>
      </c>
      <c r="AB1728">
        <v>0</v>
      </c>
      <c r="AC1728" t="s">
        <v>168</v>
      </c>
      <c r="AD1728" s="1">
        <v>0</v>
      </c>
      <c r="AE1728" s="1">
        <v>0</v>
      </c>
      <c r="AF1728">
        <v>0</v>
      </c>
      <c r="AG1728" s="1">
        <v>4684.4799999999996</v>
      </c>
      <c r="AH1728">
        <v>0</v>
      </c>
      <c r="AI1728" s="1">
        <v>0</v>
      </c>
      <c r="AJ1728" s="1">
        <v>0</v>
      </c>
      <c r="AK1728" s="1">
        <v>0</v>
      </c>
      <c r="AL1728" s="1">
        <v>0</v>
      </c>
      <c r="AM1728" s="1">
        <v>0</v>
      </c>
      <c r="AN1728" s="1">
        <v>0</v>
      </c>
      <c r="AO1728" s="1">
        <v>39.04</v>
      </c>
      <c r="AP1728" s="8">
        <f t="shared" si="104"/>
        <v>44.79</v>
      </c>
      <c r="AQ1728" s="9">
        <f t="shared" si="105"/>
        <v>0</v>
      </c>
      <c r="AR1728" s="3">
        <f t="shared" si="106"/>
        <v>695.09</v>
      </c>
      <c r="AS1728" s="10">
        <f t="shared" si="107"/>
        <v>44.79</v>
      </c>
    </row>
    <row r="1729" spans="1:45" x14ac:dyDescent="0.25">
      <c r="A1729">
        <v>1</v>
      </c>
      <c r="B1729" s="7">
        <v>44378</v>
      </c>
      <c r="C1729" s="7">
        <v>44409</v>
      </c>
      <c r="D1729">
        <v>202</v>
      </c>
      <c r="E1729" s="7">
        <v>44409</v>
      </c>
      <c r="F1729" s="13">
        <v>4684.4799999999996</v>
      </c>
      <c r="G1729">
        <v>4684.4799999999996</v>
      </c>
      <c r="H1729">
        <v>0.1</v>
      </c>
      <c r="I1729">
        <v>39.04</v>
      </c>
      <c r="J1729">
        <v>739.88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5.75</v>
      </c>
      <c r="U1729">
        <v>0</v>
      </c>
      <c r="V1729" t="s">
        <v>184</v>
      </c>
      <c r="W1729" s="4" t="s">
        <v>134</v>
      </c>
      <c r="X1729">
        <v>16</v>
      </c>
      <c r="Y1729" t="s">
        <v>109</v>
      </c>
      <c r="Z1729" t="s">
        <v>132</v>
      </c>
      <c r="AA1729">
        <v>0</v>
      </c>
      <c r="AB1729">
        <v>0</v>
      </c>
      <c r="AC1729" t="s">
        <v>168</v>
      </c>
      <c r="AD1729" s="1">
        <v>0</v>
      </c>
      <c r="AE1729" s="1">
        <v>0</v>
      </c>
      <c r="AF1729">
        <v>0</v>
      </c>
      <c r="AG1729" s="1">
        <v>4684.4799999999996</v>
      </c>
      <c r="AH1729">
        <v>0</v>
      </c>
      <c r="AI1729" s="1">
        <v>0</v>
      </c>
      <c r="AJ1729" s="1">
        <v>0</v>
      </c>
      <c r="AK1729" s="1">
        <v>0</v>
      </c>
      <c r="AL1729" s="1">
        <v>0</v>
      </c>
      <c r="AM1729" s="1">
        <v>0</v>
      </c>
      <c r="AN1729" s="1">
        <v>0</v>
      </c>
      <c r="AO1729" s="1">
        <v>39.04</v>
      </c>
      <c r="AP1729" s="8">
        <f t="shared" si="104"/>
        <v>44.79</v>
      </c>
      <c r="AQ1729" s="9">
        <f t="shared" si="105"/>
        <v>0</v>
      </c>
      <c r="AR1729" s="3">
        <f t="shared" si="106"/>
        <v>739.88</v>
      </c>
      <c r="AS1729" s="10">
        <f t="shared" si="107"/>
        <v>44.79</v>
      </c>
    </row>
    <row r="1730" spans="1:45" x14ac:dyDescent="0.25">
      <c r="A1730">
        <v>1</v>
      </c>
      <c r="B1730" s="7">
        <v>44378</v>
      </c>
      <c r="C1730" s="7">
        <v>44409</v>
      </c>
      <c r="D1730">
        <v>519</v>
      </c>
      <c r="E1730" s="7">
        <v>44378</v>
      </c>
      <c r="F1730" s="13">
        <v>28000</v>
      </c>
      <c r="G1730">
        <v>28000</v>
      </c>
      <c r="H1730">
        <v>8.4000000000000005E-2</v>
      </c>
      <c r="I1730">
        <v>196</v>
      </c>
      <c r="J1730">
        <v>28000</v>
      </c>
      <c r="K1730">
        <v>0</v>
      </c>
      <c r="L1730">
        <v>0</v>
      </c>
      <c r="M1730">
        <v>-196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 t="s">
        <v>185</v>
      </c>
      <c r="W1730" s="4" t="s">
        <v>139</v>
      </c>
      <c r="X1730">
        <v>16</v>
      </c>
      <c r="Y1730" t="s">
        <v>109</v>
      </c>
      <c r="Z1730" t="s">
        <v>140</v>
      </c>
      <c r="AA1730">
        <v>0</v>
      </c>
      <c r="AB1730">
        <v>0</v>
      </c>
      <c r="AC1730" t="s">
        <v>168</v>
      </c>
      <c r="AD1730" s="1">
        <v>0</v>
      </c>
      <c r="AE1730" s="1">
        <v>0</v>
      </c>
      <c r="AF1730">
        <v>0</v>
      </c>
      <c r="AG1730" s="1">
        <v>28000</v>
      </c>
      <c r="AH1730">
        <v>0</v>
      </c>
      <c r="AI1730" s="1">
        <v>0</v>
      </c>
      <c r="AJ1730" s="1">
        <v>0</v>
      </c>
      <c r="AK1730" s="1">
        <v>0</v>
      </c>
      <c r="AL1730" s="1">
        <v>0</v>
      </c>
      <c r="AM1730" s="1">
        <v>0</v>
      </c>
      <c r="AN1730" s="1">
        <v>0</v>
      </c>
      <c r="AO1730" s="1">
        <v>0</v>
      </c>
      <c r="AP1730" s="8">
        <f t="shared" ref="AP1730:AP1793" si="108">I1730+K1730+M1730+T1730</f>
        <v>0</v>
      </c>
      <c r="AQ1730" s="9">
        <f t="shared" ref="AQ1730:AQ1793" si="109">AD1730+AL1730</f>
        <v>0</v>
      </c>
      <c r="AR1730" s="3">
        <f t="shared" ref="AR1730:AR1793" si="110">AE1730+J1730</f>
        <v>28000</v>
      </c>
      <c r="AS1730" s="10">
        <f t="shared" ref="AS1730:AS1793" si="111">I1730+K1730+M1730+T1730+AD1730+AL1730</f>
        <v>0</v>
      </c>
    </row>
    <row r="1731" spans="1:45" x14ac:dyDescent="0.25">
      <c r="A1731">
        <v>1</v>
      </c>
      <c r="B1731" s="7">
        <v>44378</v>
      </c>
      <c r="C1731" s="7">
        <v>44409</v>
      </c>
      <c r="D1731">
        <v>519</v>
      </c>
      <c r="E1731" s="7">
        <v>44409</v>
      </c>
      <c r="F1731" s="13">
        <v>28000</v>
      </c>
      <c r="G1731">
        <v>28000</v>
      </c>
      <c r="H1731">
        <v>8.4000000000000005E-2</v>
      </c>
      <c r="I1731">
        <v>196</v>
      </c>
      <c r="J1731">
        <v>28000</v>
      </c>
      <c r="K1731">
        <v>0</v>
      </c>
      <c r="L1731">
        <v>0</v>
      </c>
      <c r="M1731">
        <v>-196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 t="s">
        <v>185</v>
      </c>
      <c r="W1731" s="4" t="s">
        <v>139</v>
      </c>
      <c r="X1731">
        <v>16</v>
      </c>
      <c r="Y1731" t="s">
        <v>109</v>
      </c>
      <c r="Z1731" t="s">
        <v>140</v>
      </c>
      <c r="AA1731">
        <v>0</v>
      </c>
      <c r="AB1731">
        <v>0</v>
      </c>
      <c r="AC1731" t="s">
        <v>168</v>
      </c>
      <c r="AD1731" s="1">
        <v>0</v>
      </c>
      <c r="AE1731" s="1">
        <v>0</v>
      </c>
      <c r="AF1731">
        <v>0</v>
      </c>
      <c r="AG1731" s="1">
        <v>28000</v>
      </c>
      <c r="AH1731">
        <v>0</v>
      </c>
      <c r="AI1731" s="1">
        <v>0</v>
      </c>
      <c r="AJ1731" s="1">
        <v>0</v>
      </c>
      <c r="AK1731" s="1">
        <v>0</v>
      </c>
      <c r="AL1731" s="1">
        <v>0</v>
      </c>
      <c r="AM1731" s="1">
        <v>0</v>
      </c>
      <c r="AN1731" s="1">
        <v>0</v>
      </c>
      <c r="AO1731" s="1">
        <v>0</v>
      </c>
      <c r="AP1731" s="8">
        <f t="shared" si="108"/>
        <v>0</v>
      </c>
      <c r="AQ1731" s="9">
        <f t="shared" si="109"/>
        <v>0</v>
      </c>
      <c r="AR1731" s="3">
        <f t="shared" si="110"/>
        <v>28000</v>
      </c>
      <c r="AS1731" s="10">
        <f t="shared" si="111"/>
        <v>0</v>
      </c>
    </row>
    <row r="1732" spans="1:45" x14ac:dyDescent="0.25">
      <c r="A1732">
        <v>1</v>
      </c>
      <c r="B1732" s="7">
        <v>44378</v>
      </c>
      <c r="C1732" s="7">
        <v>44409</v>
      </c>
      <c r="D1732">
        <v>203</v>
      </c>
      <c r="E1732" s="7">
        <v>44378</v>
      </c>
      <c r="F1732" s="13">
        <v>0</v>
      </c>
      <c r="G1732">
        <v>0</v>
      </c>
      <c r="H1732">
        <v>0.17399999999999999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 t="s">
        <v>186</v>
      </c>
      <c r="W1732" s="4" t="s">
        <v>145</v>
      </c>
      <c r="X1732">
        <v>16</v>
      </c>
      <c r="Y1732" t="s">
        <v>109</v>
      </c>
      <c r="Z1732" t="s">
        <v>146</v>
      </c>
      <c r="AA1732">
        <v>0</v>
      </c>
      <c r="AB1732">
        <v>0</v>
      </c>
      <c r="AC1732" t="s">
        <v>168</v>
      </c>
      <c r="AD1732" s="1">
        <v>0</v>
      </c>
      <c r="AE1732" s="1">
        <v>0</v>
      </c>
      <c r="AF1732">
        <v>0</v>
      </c>
      <c r="AG1732" s="1">
        <v>0</v>
      </c>
      <c r="AH1732">
        <v>0</v>
      </c>
      <c r="AI1732" s="1">
        <v>0</v>
      </c>
      <c r="AJ1732" s="1">
        <v>0</v>
      </c>
      <c r="AK1732" s="1">
        <v>0</v>
      </c>
      <c r="AL1732" s="1">
        <v>0</v>
      </c>
      <c r="AM1732" s="1">
        <v>0</v>
      </c>
      <c r="AN1732" s="1">
        <v>0</v>
      </c>
      <c r="AO1732" s="1">
        <v>0</v>
      </c>
      <c r="AP1732" s="8">
        <f t="shared" si="108"/>
        <v>0</v>
      </c>
      <c r="AQ1732" s="9">
        <f t="shared" si="109"/>
        <v>0</v>
      </c>
      <c r="AR1732" s="3">
        <f t="shared" si="110"/>
        <v>0</v>
      </c>
      <c r="AS1732" s="10">
        <f t="shared" si="111"/>
        <v>0</v>
      </c>
    </row>
    <row r="1733" spans="1:45" x14ac:dyDescent="0.25">
      <c r="A1733">
        <v>1</v>
      </c>
      <c r="B1733" s="7">
        <v>44378</v>
      </c>
      <c r="C1733" s="7">
        <v>44409</v>
      </c>
      <c r="D1733">
        <v>203</v>
      </c>
      <c r="E1733" s="7">
        <v>44409</v>
      </c>
      <c r="F1733" s="13">
        <v>0</v>
      </c>
      <c r="G1733">
        <v>0</v>
      </c>
      <c r="H1733">
        <v>0.17399999999999999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 t="s">
        <v>186</v>
      </c>
      <c r="W1733" s="4" t="s">
        <v>145</v>
      </c>
      <c r="X1733">
        <v>16</v>
      </c>
      <c r="Y1733" t="s">
        <v>109</v>
      </c>
      <c r="Z1733" t="s">
        <v>146</v>
      </c>
      <c r="AA1733">
        <v>0</v>
      </c>
      <c r="AB1733">
        <v>0</v>
      </c>
      <c r="AC1733" t="s">
        <v>168</v>
      </c>
      <c r="AD1733" s="1">
        <v>0</v>
      </c>
      <c r="AE1733" s="1">
        <v>0</v>
      </c>
      <c r="AF1733">
        <v>0</v>
      </c>
      <c r="AG1733" s="1">
        <v>0</v>
      </c>
      <c r="AH1733">
        <v>0</v>
      </c>
      <c r="AI1733" s="1">
        <v>0</v>
      </c>
      <c r="AJ1733" s="1">
        <v>0</v>
      </c>
      <c r="AK1733" s="1">
        <v>0</v>
      </c>
      <c r="AL1733" s="1">
        <v>0</v>
      </c>
      <c r="AM1733" s="1">
        <v>0</v>
      </c>
      <c r="AN1733" s="1">
        <v>0</v>
      </c>
      <c r="AO1733" s="1">
        <v>0</v>
      </c>
      <c r="AP1733" s="8">
        <f t="shared" si="108"/>
        <v>0</v>
      </c>
      <c r="AQ1733" s="9">
        <f t="shared" si="109"/>
        <v>0</v>
      </c>
      <c r="AR1733" s="3">
        <f t="shared" si="110"/>
        <v>0</v>
      </c>
      <c r="AS1733" s="10">
        <f t="shared" si="111"/>
        <v>0</v>
      </c>
    </row>
    <row r="1734" spans="1:45" x14ac:dyDescent="0.25">
      <c r="A1734">
        <v>1</v>
      </c>
      <c r="B1734" s="7">
        <v>44378</v>
      </c>
      <c r="C1734" s="7">
        <v>44409</v>
      </c>
      <c r="D1734">
        <v>189</v>
      </c>
      <c r="E1734" s="7">
        <v>44378</v>
      </c>
      <c r="F1734" s="13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 t="s">
        <v>187</v>
      </c>
      <c r="W1734" s="4" t="s">
        <v>188</v>
      </c>
      <c r="X1734">
        <v>18</v>
      </c>
      <c r="Y1734" t="s">
        <v>165</v>
      </c>
      <c r="Z1734" t="s">
        <v>189</v>
      </c>
      <c r="AA1734">
        <v>0</v>
      </c>
      <c r="AB1734">
        <v>0</v>
      </c>
      <c r="AC1734" t="s">
        <v>168</v>
      </c>
      <c r="AD1734" s="1">
        <v>0</v>
      </c>
      <c r="AE1734" s="1">
        <v>0</v>
      </c>
      <c r="AF1734">
        <v>0</v>
      </c>
      <c r="AG1734" s="1">
        <v>0</v>
      </c>
      <c r="AH1734">
        <v>0</v>
      </c>
      <c r="AI1734" s="1">
        <v>0</v>
      </c>
      <c r="AJ1734" s="1">
        <v>0</v>
      </c>
      <c r="AK1734" s="1">
        <v>0</v>
      </c>
      <c r="AL1734" s="1">
        <v>0</v>
      </c>
      <c r="AM1734" s="1">
        <v>0</v>
      </c>
      <c r="AN1734" s="1">
        <v>0</v>
      </c>
      <c r="AO1734" s="1">
        <v>0</v>
      </c>
      <c r="AP1734" s="8">
        <f t="shared" si="108"/>
        <v>0</v>
      </c>
      <c r="AQ1734" s="9">
        <f t="shared" si="109"/>
        <v>0</v>
      </c>
      <c r="AR1734" s="3">
        <f t="shared" si="110"/>
        <v>0</v>
      </c>
      <c r="AS1734" s="10">
        <f t="shared" si="111"/>
        <v>0</v>
      </c>
    </row>
    <row r="1735" spans="1:45" x14ac:dyDescent="0.25">
      <c r="A1735">
        <v>1</v>
      </c>
      <c r="B1735" s="7">
        <v>44378</v>
      </c>
      <c r="C1735" s="7">
        <v>44409</v>
      </c>
      <c r="D1735">
        <v>189</v>
      </c>
      <c r="E1735" s="7">
        <v>44409</v>
      </c>
      <c r="F1735" s="13">
        <v>0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 t="s">
        <v>187</v>
      </c>
      <c r="W1735" s="4" t="s">
        <v>188</v>
      </c>
      <c r="X1735">
        <v>18</v>
      </c>
      <c r="Y1735" t="s">
        <v>165</v>
      </c>
      <c r="Z1735" t="s">
        <v>189</v>
      </c>
      <c r="AA1735">
        <v>0</v>
      </c>
      <c r="AB1735">
        <v>0</v>
      </c>
      <c r="AC1735" t="s">
        <v>168</v>
      </c>
      <c r="AD1735" s="1">
        <v>0</v>
      </c>
      <c r="AE1735" s="1">
        <v>0</v>
      </c>
      <c r="AF1735">
        <v>0</v>
      </c>
      <c r="AG1735" s="1">
        <v>0</v>
      </c>
      <c r="AH1735">
        <v>0</v>
      </c>
      <c r="AI1735" s="1">
        <v>0</v>
      </c>
      <c r="AJ1735" s="1">
        <v>0</v>
      </c>
      <c r="AK1735" s="1">
        <v>0</v>
      </c>
      <c r="AL1735" s="1">
        <v>0</v>
      </c>
      <c r="AM1735" s="1">
        <v>0</v>
      </c>
      <c r="AN1735" s="1">
        <v>0</v>
      </c>
      <c r="AO1735" s="1">
        <v>0</v>
      </c>
      <c r="AP1735" s="8">
        <f t="shared" si="108"/>
        <v>0</v>
      </c>
      <c r="AQ1735" s="9">
        <f t="shared" si="109"/>
        <v>0</v>
      </c>
      <c r="AR1735" s="3">
        <f t="shared" si="110"/>
        <v>0</v>
      </c>
      <c r="AS1735" s="10">
        <f t="shared" si="111"/>
        <v>0</v>
      </c>
    </row>
    <row r="1736" spans="1:45" x14ac:dyDescent="0.25">
      <c r="A1736">
        <v>1</v>
      </c>
      <c r="B1736" s="7">
        <v>44378</v>
      </c>
      <c r="C1736" s="7">
        <v>44409</v>
      </c>
      <c r="D1736">
        <v>919391</v>
      </c>
      <c r="E1736" s="7">
        <v>44378</v>
      </c>
      <c r="F1736" s="13">
        <v>20500</v>
      </c>
      <c r="G1736">
        <v>20500</v>
      </c>
      <c r="H1736">
        <v>5.5E-2</v>
      </c>
      <c r="I1736">
        <v>93.96</v>
      </c>
      <c r="J1736">
        <v>1315.44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 t="s">
        <v>190</v>
      </c>
      <c r="W1736" s="4" t="s">
        <v>52</v>
      </c>
      <c r="X1736">
        <v>15</v>
      </c>
      <c r="Y1736" t="s">
        <v>53</v>
      </c>
      <c r="Z1736" t="s">
        <v>57</v>
      </c>
      <c r="AA1736">
        <v>0</v>
      </c>
      <c r="AB1736">
        <v>0</v>
      </c>
      <c r="AC1736" t="s">
        <v>191</v>
      </c>
      <c r="AD1736" s="1">
        <v>0</v>
      </c>
      <c r="AE1736" s="1">
        <v>0</v>
      </c>
      <c r="AF1736">
        <v>0</v>
      </c>
      <c r="AG1736" s="1">
        <v>20500</v>
      </c>
      <c r="AH1736">
        <v>0</v>
      </c>
      <c r="AI1736" s="1">
        <v>0</v>
      </c>
      <c r="AJ1736" s="1">
        <v>0</v>
      </c>
      <c r="AK1736" s="1">
        <v>0</v>
      </c>
      <c r="AL1736" s="1">
        <v>0</v>
      </c>
      <c r="AM1736" s="1">
        <v>0</v>
      </c>
      <c r="AN1736" s="1">
        <v>0</v>
      </c>
      <c r="AO1736" s="1">
        <v>93.960000000000008</v>
      </c>
      <c r="AP1736" s="8">
        <f t="shared" si="108"/>
        <v>93.96</v>
      </c>
      <c r="AQ1736" s="9">
        <f t="shared" si="109"/>
        <v>0</v>
      </c>
      <c r="AR1736" s="3">
        <f t="shared" si="110"/>
        <v>1315.44</v>
      </c>
      <c r="AS1736" s="10">
        <f t="shared" si="111"/>
        <v>93.96</v>
      </c>
    </row>
    <row r="1737" spans="1:45" x14ac:dyDescent="0.25">
      <c r="A1737">
        <v>1</v>
      </c>
      <c r="B1737" s="7">
        <v>44378</v>
      </c>
      <c r="C1737" s="7">
        <v>44409</v>
      </c>
      <c r="D1737">
        <v>919391</v>
      </c>
      <c r="E1737" s="7">
        <v>44409</v>
      </c>
      <c r="F1737" s="13">
        <v>20500</v>
      </c>
      <c r="G1737">
        <v>20500</v>
      </c>
      <c r="H1737">
        <v>5.5E-2</v>
      </c>
      <c r="I1737">
        <v>93.96</v>
      </c>
      <c r="J1737">
        <v>1409.4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 t="s">
        <v>190</v>
      </c>
      <c r="W1737" s="4" t="s">
        <v>52</v>
      </c>
      <c r="X1737">
        <v>15</v>
      </c>
      <c r="Y1737" t="s">
        <v>53</v>
      </c>
      <c r="Z1737" t="s">
        <v>57</v>
      </c>
      <c r="AA1737">
        <v>0</v>
      </c>
      <c r="AB1737">
        <v>0</v>
      </c>
      <c r="AC1737" t="s">
        <v>191</v>
      </c>
      <c r="AD1737" s="1">
        <v>0</v>
      </c>
      <c r="AE1737" s="1">
        <v>0</v>
      </c>
      <c r="AF1737">
        <v>0</v>
      </c>
      <c r="AG1737" s="1">
        <v>20500</v>
      </c>
      <c r="AH1737">
        <v>0</v>
      </c>
      <c r="AI1737" s="1">
        <v>0</v>
      </c>
      <c r="AJ1737" s="1">
        <v>0</v>
      </c>
      <c r="AK1737" s="1">
        <v>0</v>
      </c>
      <c r="AL1737" s="1">
        <v>0</v>
      </c>
      <c r="AM1737" s="1">
        <v>0</v>
      </c>
      <c r="AN1737" s="1">
        <v>0</v>
      </c>
      <c r="AO1737" s="1">
        <v>93.960000000000008</v>
      </c>
      <c r="AP1737" s="8">
        <f t="shared" si="108"/>
        <v>93.96</v>
      </c>
      <c r="AQ1737" s="9">
        <f t="shared" si="109"/>
        <v>0</v>
      </c>
      <c r="AR1737" s="3">
        <f t="shared" si="110"/>
        <v>1409.4</v>
      </c>
      <c r="AS1737" s="10">
        <f t="shared" si="111"/>
        <v>93.96</v>
      </c>
    </row>
    <row r="1738" spans="1:45" x14ac:dyDescent="0.25">
      <c r="A1738">
        <v>1</v>
      </c>
      <c r="B1738" s="7">
        <v>44378</v>
      </c>
      <c r="C1738" s="7">
        <v>44409</v>
      </c>
      <c r="D1738">
        <v>501</v>
      </c>
      <c r="E1738" s="7">
        <v>44378</v>
      </c>
      <c r="F1738" s="13">
        <v>462705.36</v>
      </c>
      <c r="G1738">
        <v>462705.36</v>
      </c>
      <c r="H1738">
        <v>1.8100000000000002E-2</v>
      </c>
      <c r="I1738">
        <v>697.91</v>
      </c>
      <c r="J1738">
        <v>137134.57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 t="s">
        <v>192</v>
      </c>
      <c r="W1738" s="4" t="s">
        <v>62</v>
      </c>
      <c r="X1738">
        <v>15</v>
      </c>
      <c r="Y1738" t="s">
        <v>53</v>
      </c>
      <c r="Z1738" t="s">
        <v>63</v>
      </c>
      <c r="AA1738">
        <v>0</v>
      </c>
      <c r="AB1738">
        <v>0</v>
      </c>
      <c r="AC1738" t="s">
        <v>191</v>
      </c>
      <c r="AD1738" s="1">
        <v>111.82</v>
      </c>
      <c r="AE1738" s="1">
        <v>51242.96</v>
      </c>
      <c r="AF1738">
        <v>2.8999999999999998E-3</v>
      </c>
      <c r="AG1738" s="1">
        <v>462705.36</v>
      </c>
      <c r="AH1738">
        <v>0</v>
      </c>
      <c r="AI1738" s="1">
        <v>0</v>
      </c>
      <c r="AJ1738" s="1">
        <v>0</v>
      </c>
      <c r="AK1738" s="1">
        <v>0</v>
      </c>
      <c r="AL1738" s="1">
        <v>0</v>
      </c>
      <c r="AM1738" s="1">
        <v>0</v>
      </c>
      <c r="AN1738" s="1">
        <v>111.82000000000001</v>
      </c>
      <c r="AO1738" s="1">
        <v>697.91</v>
      </c>
      <c r="AP1738" s="8">
        <f t="shared" si="108"/>
        <v>697.91</v>
      </c>
      <c r="AQ1738" s="9">
        <f t="shared" si="109"/>
        <v>111.82</v>
      </c>
      <c r="AR1738" s="3">
        <f t="shared" si="110"/>
        <v>188377.53</v>
      </c>
      <c r="AS1738" s="10">
        <f t="shared" si="111"/>
        <v>809.73</v>
      </c>
    </row>
    <row r="1739" spans="1:45" x14ac:dyDescent="0.25">
      <c r="A1739">
        <v>1</v>
      </c>
      <c r="B1739" s="7">
        <v>44378</v>
      </c>
      <c r="C1739" s="7">
        <v>44409</v>
      </c>
      <c r="D1739">
        <v>501</v>
      </c>
      <c r="E1739" s="7">
        <v>44409</v>
      </c>
      <c r="F1739" s="13">
        <v>462705.36</v>
      </c>
      <c r="G1739">
        <v>462705.36</v>
      </c>
      <c r="H1739">
        <v>1.8100000000000002E-2</v>
      </c>
      <c r="I1739">
        <v>697.91</v>
      </c>
      <c r="J1739">
        <v>137832.48000000001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 t="s">
        <v>192</v>
      </c>
      <c r="W1739" s="4" t="s">
        <v>62</v>
      </c>
      <c r="X1739">
        <v>15</v>
      </c>
      <c r="Y1739" t="s">
        <v>53</v>
      </c>
      <c r="Z1739" t="s">
        <v>63</v>
      </c>
      <c r="AA1739">
        <v>0</v>
      </c>
      <c r="AB1739">
        <v>0</v>
      </c>
      <c r="AC1739" t="s">
        <v>191</v>
      </c>
      <c r="AD1739" s="1">
        <v>111.82</v>
      </c>
      <c r="AE1739" s="1">
        <v>51354.78</v>
      </c>
      <c r="AF1739">
        <v>2.8999999999999998E-3</v>
      </c>
      <c r="AG1739" s="1">
        <v>462705.36</v>
      </c>
      <c r="AH1739">
        <v>0</v>
      </c>
      <c r="AI1739" s="1">
        <v>0</v>
      </c>
      <c r="AJ1739" s="1">
        <v>0</v>
      </c>
      <c r="AK1739" s="1">
        <v>0</v>
      </c>
      <c r="AL1739" s="1">
        <v>0</v>
      </c>
      <c r="AM1739" s="1">
        <v>0</v>
      </c>
      <c r="AN1739" s="1">
        <v>111.82000000000001</v>
      </c>
      <c r="AO1739" s="1">
        <v>697.91</v>
      </c>
      <c r="AP1739" s="8">
        <f t="shared" si="108"/>
        <v>697.91</v>
      </c>
      <c r="AQ1739" s="9">
        <f t="shared" si="109"/>
        <v>111.82</v>
      </c>
      <c r="AR1739" s="3">
        <f t="shared" si="110"/>
        <v>189187.26</v>
      </c>
      <c r="AS1739" s="10">
        <f t="shared" si="111"/>
        <v>809.73</v>
      </c>
    </row>
    <row r="1740" spans="1:45" x14ac:dyDescent="0.25">
      <c r="A1740">
        <v>1</v>
      </c>
      <c r="B1740" s="7">
        <v>44378</v>
      </c>
      <c r="C1740" s="7">
        <v>44409</v>
      </c>
      <c r="D1740">
        <v>502</v>
      </c>
      <c r="E1740" s="7">
        <v>44378</v>
      </c>
      <c r="F1740" s="13">
        <v>887798.71</v>
      </c>
      <c r="G1740">
        <v>887798.71</v>
      </c>
      <c r="H1740">
        <v>1.719E-2</v>
      </c>
      <c r="I1740">
        <v>1271.77</v>
      </c>
      <c r="J1740">
        <v>306975.84000000003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 t="s">
        <v>193</v>
      </c>
      <c r="W1740" s="4" t="s">
        <v>65</v>
      </c>
      <c r="X1740">
        <v>15</v>
      </c>
      <c r="Y1740" t="s">
        <v>53</v>
      </c>
      <c r="Z1740" t="s">
        <v>66</v>
      </c>
      <c r="AA1740">
        <v>0</v>
      </c>
      <c r="AB1740">
        <v>0</v>
      </c>
      <c r="AC1740" t="s">
        <v>191</v>
      </c>
      <c r="AD1740" s="1">
        <v>355.86</v>
      </c>
      <c r="AE1740" s="1">
        <v>103030.58</v>
      </c>
      <c r="AF1740">
        <v>4.81E-3</v>
      </c>
      <c r="AG1740" s="1">
        <v>887798.71</v>
      </c>
      <c r="AH1740">
        <v>0</v>
      </c>
      <c r="AI1740" s="1">
        <v>0</v>
      </c>
      <c r="AJ1740" s="1">
        <v>0</v>
      </c>
      <c r="AK1740" s="1">
        <v>0</v>
      </c>
      <c r="AL1740" s="1">
        <v>0</v>
      </c>
      <c r="AM1740" s="1">
        <v>0</v>
      </c>
      <c r="AN1740" s="1">
        <v>355.86</v>
      </c>
      <c r="AO1740" s="1">
        <v>1271.77</v>
      </c>
      <c r="AP1740" s="8">
        <f t="shared" si="108"/>
        <v>1271.77</v>
      </c>
      <c r="AQ1740" s="9">
        <f t="shared" si="109"/>
        <v>355.86</v>
      </c>
      <c r="AR1740" s="3">
        <f t="shared" si="110"/>
        <v>410006.42000000004</v>
      </c>
      <c r="AS1740" s="10">
        <f t="shared" si="111"/>
        <v>1627.63</v>
      </c>
    </row>
    <row r="1741" spans="1:45" x14ac:dyDescent="0.25">
      <c r="A1741">
        <v>1</v>
      </c>
      <c r="B1741" s="7">
        <v>44378</v>
      </c>
      <c r="C1741" s="7">
        <v>44409</v>
      </c>
      <c r="D1741">
        <v>502</v>
      </c>
      <c r="E1741" s="7">
        <v>44409</v>
      </c>
      <c r="F1741" s="13">
        <v>887798.71</v>
      </c>
      <c r="G1741">
        <v>887798.71</v>
      </c>
      <c r="H1741">
        <v>1.719E-2</v>
      </c>
      <c r="I1741">
        <v>1271.77</v>
      </c>
      <c r="J1741">
        <v>308247.61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 t="s">
        <v>193</v>
      </c>
      <c r="W1741" s="4" t="s">
        <v>65</v>
      </c>
      <c r="X1741">
        <v>15</v>
      </c>
      <c r="Y1741" t="s">
        <v>53</v>
      </c>
      <c r="Z1741" t="s">
        <v>66</v>
      </c>
      <c r="AA1741">
        <v>0</v>
      </c>
      <c r="AB1741">
        <v>0</v>
      </c>
      <c r="AC1741" t="s">
        <v>191</v>
      </c>
      <c r="AD1741" s="1">
        <v>355.86</v>
      </c>
      <c r="AE1741" s="1">
        <v>103386.44</v>
      </c>
      <c r="AF1741">
        <v>4.81E-3</v>
      </c>
      <c r="AG1741" s="1">
        <v>887798.71</v>
      </c>
      <c r="AH1741">
        <v>0</v>
      </c>
      <c r="AI1741" s="1">
        <v>0</v>
      </c>
      <c r="AJ1741" s="1">
        <v>0</v>
      </c>
      <c r="AK1741" s="1">
        <v>0</v>
      </c>
      <c r="AL1741" s="1">
        <v>0</v>
      </c>
      <c r="AM1741" s="1">
        <v>0</v>
      </c>
      <c r="AN1741" s="1">
        <v>355.86</v>
      </c>
      <c r="AO1741" s="1">
        <v>1271.77</v>
      </c>
      <c r="AP1741" s="8">
        <f t="shared" si="108"/>
        <v>1271.77</v>
      </c>
      <c r="AQ1741" s="9">
        <f t="shared" si="109"/>
        <v>355.86</v>
      </c>
      <c r="AR1741" s="3">
        <f t="shared" si="110"/>
        <v>411634.05</v>
      </c>
      <c r="AS1741" s="10">
        <f t="shared" si="111"/>
        <v>1627.63</v>
      </c>
    </row>
    <row r="1742" spans="1:45" x14ac:dyDescent="0.25">
      <c r="A1742">
        <v>1</v>
      </c>
      <c r="B1742" s="7">
        <v>44378</v>
      </c>
      <c r="C1742" s="7">
        <v>44409</v>
      </c>
      <c r="D1742">
        <v>503</v>
      </c>
      <c r="E1742" s="7">
        <v>44378</v>
      </c>
      <c r="F1742" s="13">
        <v>465762.02</v>
      </c>
      <c r="G1742">
        <v>465762.02</v>
      </c>
      <c r="H1742">
        <v>3.3329999999999999E-2</v>
      </c>
      <c r="I1742">
        <v>1293.6500000000001</v>
      </c>
      <c r="J1742">
        <v>134515.21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 t="s">
        <v>194</v>
      </c>
      <c r="W1742" s="4" t="s">
        <v>71</v>
      </c>
      <c r="X1742">
        <v>15</v>
      </c>
      <c r="Y1742" t="s">
        <v>53</v>
      </c>
      <c r="Z1742" t="s">
        <v>72</v>
      </c>
      <c r="AA1742">
        <v>0</v>
      </c>
      <c r="AB1742">
        <v>0</v>
      </c>
      <c r="AC1742" t="s">
        <v>191</v>
      </c>
      <c r="AD1742" s="1">
        <v>64.819999999999993</v>
      </c>
      <c r="AE1742" s="1">
        <v>-4294.07</v>
      </c>
      <c r="AF1742">
        <v>1.67E-3</v>
      </c>
      <c r="AG1742" s="1">
        <v>465762.02</v>
      </c>
      <c r="AH1742">
        <v>0</v>
      </c>
      <c r="AI1742" s="1">
        <v>0</v>
      </c>
      <c r="AJ1742" s="1">
        <v>0</v>
      </c>
      <c r="AK1742" s="1">
        <v>0</v>
      </c>
      <c r="AL1742" s="1">
        <v>0</v>
      </c>
      <c r="AM1742" s="1">
        <v>0</v>
      </c>
      <c r="AN1742" s="1">
        <v>64.820000000000007</v>
      </c>
      <c r="AO1742" s="1">
        <v>1293.6500000000001</v>
      </c>
      <c r="AP1742" s="8">
        <f t="shared" si="108"/>
        <v>1293.6500000000001</v>
      </c>
      <c r="AQ1742" s="9">
        <f t="shared" si="109"/>
        <v>64.819999999999993</v>
      </c>
      <c r="AR1742" s="3">
        <f t="shared" si="110"/>
        <v>130221.13999999998</v>
      </c>
      <c r="AS1742" s="10">
        <f t="shared" si="111"/>
        <v>1358.47</v>
      </c>
    </row>
    <row r="1743" spans="1:45" x14ac:dyDescent="0.25">
      <c r="A1743">
        <v>1</v>
      </c>
      <c r="B1743" s="7">
        <v>44378</v>
      </c>
      <c r="C1743" s="7">
        <v>44409</v>
      </c>
      <c r="D1743">
        <v>503</v>
      </c>
      <c r="E1743" s="7">
        <v>44409</v>
      </c>
      <c r="F1743" s="13">
        <v>465762.02</v>
      </c>
      <c r="G1743">
        <v>465762.02</v>
      </c>
      <c r="H1743">
        <v>3.3329999999999999E-2</v>
      </c>
      <c r="I1743">
        <v>1293.6500000000001</v>
      </c>
      <c r="J1743">
        <v>135808.85999999999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 t="s">
        <v>194</v>
      </c>
      <c r="W1743" s="4" t="s">
        <v>71</v>
      </c>
      <c r="X1743">
        <v>15</v>
      </c>
      <c r="Y1743" t="s">
        <v>53</v>
      </c>
      <c r="Z1743" t="s">
        <v>72</v>
      </c>
      <c r="AA1743">
        <v>0</v>
      </c>
      <c r="AB1743">
        <v>0</v>
      </c>
      <c r="AC1743" t="s">
        <v>191</v>
      </c>
      <c r="AD1743" s="1">
        <v>64.819999999999993</v>
      </c>
      <c r="AE1743" s="1">
        <v>-4229.25</v>
      </c>
      <c r="AF1743">
        <v>1.67E-3</v>
      </c>
      <c r="AG1743" s="1">
        <v>465762.02</v>
      </c>
      <c r="AH1743">
        <v>0</v>
      </c>
      <c r="AI1743" s="1">
        <v>0</v>
      </c>
      <c r="AJ1743" s="1">
        <v>0</v>
      </c>
      <c r="AK1743" s="1">
        <v>0</v>
      </c>
      <c r="AL1743" s="1">
        <v>0</v>
      </c>
      <c r="AM1743" s="1">
        <v>0</v>
      </c>
      <c r="AN1743" s="1">
        <v>64.820000000000007</v>
      </c>
      <c r="AO1743" s="1">
        <v>1293.6500000000001</v>
      </c>
      <c r="AP1743" s="8">
        <f t="shared" si="108"/>
        <v>1293.6500000000001</v>
      </c>
      <c r="AQ1743" s="9">
        <f t="shared" si="109"/>
        <v>64.819999999999993</v>
      </c>
      <c r="AR1743" s="3">
        <f t="shared" si="110"/>
        <v>131579.60999999999</v>
      </c>
      <c r="AS1743" s="10">
        <f t="shared" si="111"/>
        <v>1358.47</v>
      </c>
    </row>
    <row r="1744" spans="1:45" x14ac:dyDescent="0.25">
      <c r="A1744">
        <v>1</v>
      </c>
      <c r="B1744" s="7">
        <v>44378</v>
      </c>
      <c r="C1744" s="7">
        <v>44409</v>
      </c>
      <c r="D1744">
        <v>504</v>
      </c>
      <c r="E1744" s="7">
        <v>44378</v>
      </c>
      <c r="F1744" s="13">
        <v>9374.42</v>
      </c>
      <c r="G1744">
        <v>9374.42</v>
      </c>
      <c r="H1744">
        <v>2.9520000000000001E-2</v>
      </c>
      <c r="I1744">
        <v>23.06</v>
      </c>
      <c r="J1744">
        <v>1068.9000000000001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 t="s">
        <v>195</v>
      </c>
      <c r="W1744" s="4" t="s">
        <v>74</v>
      </c>
      <c r="X1744">
        <v>15</v>
      </c>
      <c r="Y1744" t="s">
        <v>53</v>
      </c>
      <c r="Z1744" t="s">
        <v>75</v>
      </c>
      <c r="AA1744">
        <v>0</v>
      </c>
      <c r="AB1744">
        <v>0</v>
      </c>
      <c r="AC1744" t="s">
        <v>191</v>
      </c>
      <c r="AD1744" s="1">
        <v>1.1599999999999999</v>
      </c>
      <c r="AE1744" s="1">
        <v>-770.6</v>
      </c>
      <c r="AF1744">
        <v>1.48E-3</v>
      </c>
      <c r="AG1744" s="1">
        <v>9374.42</v>
      </c>
      <c r="AH1744">
        <v>0</v>
      </c>
      <c r="AI1744" s="1">
        <v>0</v>
      </c>
      <c r="AJ1744" s="1">
        <v>0</v>
      </c>
      <c r="AK1744" s="1">
        <v>0</v>
      </c>
      <c r="AL1744" s="1">
        <v>0</v>
      </c>
      <c r="AM1744" s="1">
        <v>0</v>
      </c>
      <c r="AN1744" s="1">
        <v>1.1599999999999999</v>
      </c>
      <c r="AO1744" s="1">
        <v>23.06</v>
      </c>
      <c r="AP1744" s="8">
        <f t="shared" si="108"/>
        <v>23.06</v>
      </c>
      <c r="AQ1744" s="9">
        <f t="shared" si="109"/>
        <v>1.1599999999999999</v>
      </c>
      <c r="AR1744" s="3">
        <f t="shared" si="110"/>
        <v>298.30000000000007</v>
      </c>
      <c r="AS1744" s="10">
        <f t="shared" si="111"/>
        <v>24.22</v>
      </c>
    </row>
    <row r="1745" spans="1:45" x14ac:dyDescent="0.25">
      <c r="A1745">
        <v>1</v>
      </c>
      <c r="B1745" s="7">
        <v>44378</v>
      </c>
      <c r="C1745" s="7">
        <v>44409</v>
      </c>
      <c r="D1745">
        <v>504</v>
      </c>
      <c r="E1745" s="7">
        <v>44409</v>
      </c>
      <c r="F1745" s="13">
        <v>9374.42</v>
      </c>
      <c r="G1745">
        <v>9374.42</v>
      </c>
      <c r="H1745">
        <v>2.9520000000000001E-2</v>
      </c>
      <c r="I1745">
        <v>23.06</v>
      </c>
      <c r="J1745">
        <v>1091.96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0</v>
      </c>
      <c r="U1745">
        <v>0</v>
      </c>
      <c r="V1745" t="s">
        <v>195</v>
      </c>
      <c r="W1745" s="4" t="s">
        <v>74</v>
      </c>
      <c r="X1745">
        <v>15</v>
      </c>
      <c r="Y1745" t="s">
        <v>53</v>
      </c>
      <c r="Z1745" t="s">
        <v>75</v>
      </c>
      <c r="AA1745">
        <v>0</v>
      </c>
      <c r="AB1745">
        <v>0</v>
      </c>
      <c r="AC1745" t="s">
        <v>191</v>
      </c>
      <c r="AD1745" s="1">
        <v>1.1599999999999999</v>
      </c>
      <c r="AE1745" s="1">
        <v>-769.44</v>
      </c>
      <c r="AF1745">
        <v>1.48E-3</v>
      </c>
      <c r="AG1745" s="1">
        <v>9374.42</v>
      </c>
      <c r="AH1745">
        <v>0</v>
      </c>
      <c r="AI1745" s="1">
        <v>0</v>
      </c>
      <c r="AJ1745" s="1">
        <v>0</v>
      </c>
      <c r="AK1745" s="1">
        <v>0</v>
      </c>
      <c r="AL1745" s="1">
        <v>0</v>
      </c>
      <c r="AM1745" s="1">
        <v>0</v>
      </c>
      <c r="AN1745" s="1">
        <v>1.1599999999999999</v>
      </c>
      <c r="AO1745" s="1">
        <v>23.06</v>
      </c>
      <c r="AP1745" s="8">
        <f t="shared" si="108"/>
        <v>23.06</v>
      </c>
      <c r="AQ1745" s="9">
        <f t="shared" si="109"/>
        <v>1.1599999999999999</v>
      </c>
      <c r="AR1745" s="3">
        <f t="shared" si="110"/>
        <v>322.52</v>
      </c>
      <c r="AS1745" s="10">
        <f t="shared" si="111"/>
        <v>24.22</v>
      </c>
    </row>
    <row r="1746" spans="1:45" x14ac:dyDescent="0.25">
      <c r="A1746">
        <v>1</v>
      </c>
      <c r="B1746" s="7">
        <v>44378</v>
      </c>
      <c r="C1746" s="7">
        <v>44409</v>
      </c>
      <c r="D1746">
        <v>505</v>
      </c>
      <c r="E1746" s="7">
        <v>44378</v>
      </c>
      <c r="F1746" s="13">
        <v>105303.03999999999</v>
      </c>
      <c r="G1746">
        <v>105303.03999999999</v>
      </c>
      <c r="H1746">
        <v>1.8030000000000001E-2</v>
      </c>
      <c r="I1746">
        <v>158.22</v>
      </c>
      <c r="J1746">
        <v>120983.9</v>
      </c>
      <c r="K1746">
        <v>0</v>
      </c>
      <c r="L1746">
        <v>0</v>
      </c>
      <c r="M1746">
        <v>-158.22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 t="s">
        <v>196</v>
      </c>
      <c r="W1746" s="4" t="s">
        <v>77</v>
      </c>
      <c r="X1746">
        <v>15</v>
      </c>
      <c r="Y1746" t="s">
        <v>53</v>
      </c>
      <c r="Z1746" t="s">
        <v>78</v>
      </c>
      <c r="AA1746">
        <v>0</v>
      </c>
      <c r="AB1746">
        <v>0</v>
      </c>
      <c r="AC1746" t="s">
        <v>191</v>
      </c>
      <c r="AD1746" s="1">
        <v>34.840000000000003</v>
      </c>
      <c r="AE1746" s="1">
        <v>13283.7</v>
      </c>
      <c r="AF1746">
        <v>3.9699999999999996E-3</v>
      </c>
      <c r="AG1746" s="1">
        <v>105303.03999999999</v>
      </c>
      <c r="AH1746">
        <v>0</v>
      </c>
      <c r="AI1746" s="1">
        <v>0</v>
      </c>
      <c r="AJ1746" s="1">
        <v>0</v>
      </c>
      <c r="AK1746" s="1">
        <v>0</v>
      </c>
      <c r="AL1746" s="1">
        <v>0</v>
      </c>
      <c r="AM1746" s="1">
        <v>0</v>
      </c>
      <c r="AN1746" s="1">
        <v>34.840000000000003</v>
      </c>
      <c r="AO1746" s="1">
        <v>0</v>
      </c>
      <c r="AP1746" s="8">
        <f t="shared" si="108"/>
        <v>0</v>
      </c>
      <c r="AQ1746" s="9">
        <f t="shared" si="109"/>
        <v>34.840000000000003</v>
      </c>
      <c r="AR1746" s="3">
        <f t="shared" si="110"/>
        <v>134267.6</v>
      </c>
      <c r="AS1746" s="10">
        <f t="shared" si="111"/>
        <v>34.840000000000003</v>
      </c>
    </row>
    <row r="1747" spans="1:45" x14ac:dyDescent="0.25">
      <c r="A1747">
        <v>1</v>
      </c>
      <c r="B1747" s="7">
        <v>44378</v>
      </c>
      <c r="C1747" s="7">
        <v>44409</v>
      </c>
      <c r="D1747">
        <v>505</v>
      </c>
      <c r="E1747" s="7">
        <v>44409</v>
      </c>
      <c r="F1747" s="13">
        <v>105303.03999999999</v>
      </c>
      <c r="G1747">
        <v>105303.03999999999</v>
      </c>
      <c r="H1747">
        <v>1.8030000000000001E-2</v>
      </c>
      <c r="I1747">
        <v>158.22</v>
      </c>
      <c r="J1747">
        <v>120983.9</v>
      </c>
      <c r="K1747">
        <v>0</v>
      </c>
      <c r="L1747">
        <v>0</v>
      </c>
      <c r="M1747">
        <v>-158.22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 t="s">
        <v>196</v>
      </c>
      <c r="W1747" s="4" t="s">
        <v>77</v>
      </c>
      <c r="X1747">
        <v>15</v>
      </c>
      <c r="Y1747" t="s">
        <v>53</v>
      </c>
      <c r="Z1747" t="s">
        <v>78</v>
      </c>
      <c r="AA1747">
        <v>0</v>
      </c>
      <c r="AB1747">
        <v>0</v>
      </c>
      <c r="AC1747" t="s">
        <v>191</v>
      </c>
      <c r="AD1747" s="1">
        <v>34.840000000000003</v>
      </c>
      <c r="AE1747" s="1">
        <v>13318.54</v>
      </c>
      <c r="AF1747">
        <v>3.9699999999999996E-3</v>
      </c>
      <c r="AG1747" s="1">
        <v>105303.03999999999</v>
      </c>
      <c r="AH1747">
        <v>0</v>
      </c>
      <c r="AI1747" s="1">
        <v>0</v>
      </c>
      <c r="AJ1747" s="1">
        <v>0</v>
      </c>
      <c r="AK1747" s="1">
        <v>0</v>
      </c>
      <c r="AL1747" s="1">
        <v>0</v>
      </c>
      <c r="AM1747" s="1">
        <v>0</v>
      </c>
      <c r="AN1747" s="1">
        <v>34.840000000000003</v>
      </c>
      <c r="AO1747" s="1">
        <v>0</v>
      </c>
      <c r="AP1747" s="8">
        <f t="shared" si="108"/>
        <v>0</v>
      </c>
      <c r="AQ1747" s="9">
        <f t="shared" si="109"/>
        <v>34.840000000000003</v>
      </c>
      <c r="AR1747" s="3">
        <f t="shared" si="110"/>
        <v>134302.44</v>
      </c>
      <c r="AS1747" s="10">
        <f t="shared" si="111"/>
        <v>34.840000000000003</v>
      </c>
    </row>
    <row r="1748" spans="1:45" x14ac:dyDescent="0.25">
      <c r="A1748">
        <v>1</v>
      </c>
      <c r="B1748" s="7">
        <v>44378</v>
      </c>
      <c r="C1748" s="7">
        <v>44409</v>
      </c>
      <c r="D1748">
        <v>506</v>
      </c>
      <c r="E1748" s="7">
        <v>44378</v>
      </c>
      <c r="F1748" s="13">
        <v>294203.84000000003</v>
      </c>
      <c r="G1748">
        <v>294203.84000000003</v>
      </c>
      <c r="H1748">
        <v>3.5999999999999997E-2</v>
      </c>
      <c r="I1748">
        <v>882.61</v>
      </c>
      <c r="J1748">
        <v>74954.399999999994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 t="s">
        <v>197</v>
      </c>
      <c r="W1748" s="4" t="s">
        <v>86</v>
      </c>
      <c r="X1748">
        <v>15</v>
      </c>
      <c r="Y1748" t="s">
        <v>53</v>
      </c>
      <c r="Z1748" t="s">
        <v>87</v>
      </c>
      <c r="AA1748">
        <v>0</v>
      </c>
      <c r="AB1748">
        <v>0</v>
      </c>
      <c r="AC1748" t="s">
        <v>191</v>
      </c>
      <c r="AD1748" s="1">
        <v>0</v>
      </c>
      <c r="AE1748" s="1">
        <v>0</v>
      </c>
      <c r="AF1748">
        <v>0</v>
      </c>
      <c r="AG1748" s="1">
        <v>294203.84000000003</v>
      </c>
      <c r="AH1748">
        <v>0</v>
      </c>
      <c r="AI1748" s="1">
        <v>0</v>
      </c>
      <c r="AJ1748" s="1">
        <v>0</v>
      </c>
      <c r="AK1748" s="1">
        <v>0</v>
      </c>
      <c r="AL1748" s="1">
        <v>0</v>
      </c>
      <c r="AM1748" s="1">
        <v>0</v>
      </c>
      <c r="AN1748" s="1">
        <v>0</v>
      </c>
      <c r="AO1748" s="1">
        <v>882.61</v>
      </c>
      <c r="AP1748" s="8">
        <f t="shared" si="108"/>
        <v>882.61</v>
      </c>
      <c r="AQ1748" s="9">
        <f t="shared" si="109"/>
        <v>0</v>
      </c>
      <c r="AR1748" s="3">
        <f t="shared" si="110"/>
        <v>74954.399999999994</v>
      </c>
      <c r="AS1748" s="10">
        <f t="shared" si="111"/>
        <v>882.61</v>
      </c>
    </row>
    <row r="1749" spans="1:45" x14ac:dyDescent="0.25">
      <c r="A1749">
        <v>1</v>
      </c>
      <c r="B1749" s="7">
        <v>44378</v>
      </c>
      <c r="C1749" s="7">
        <v>44409</v>
      </c>
      <c r="D1749">
        <v>506</v>
      </c>
      <c r="E1749" s="7">
        <v>44409</v>
      </c>
      <c r="F1749" s="13">
        <v>294203.84000000003</v>
      </c>
      <c r="G1749">
        <v>294203.84000000003</v>
      </c>
      <c r="H1749">
        <v>3.5999999999999997E-2</v>
      </c>
      <c r="I1749">
        <v>882.61</v>
      </c>
      <c r="J1749">
        <v>75837.009999999995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 t="s">
        <v>197</v>
      </c>
      <c r="W1749" s="4" t="s">
        <v>86</v>
      </c>
      <c r="X1749">
        <v>15</v>
      </c>
      <c r="Y1749" t="s">
        <v>53</v>
      </c>
      <c r="Z1749" t="s">
        <v>87</v>
      </c>
      <c r="AA1749">
        <v>0</v>
      </c>
      <c r="AB1749">
        <v>0</v>
      </c>
      <c r="AC1749" t="s">
        <v>191</v>
      </c>
      <c r="AD1749" s="1">
        <v>0</v>
      </c>
      <c r="AE1749" s="1">
        <v>0</v>
      </c>
      <c r="AF1749">
        <v>0</v>
      </c>
      <c r="AG1749" s="1">
        <v>294203.84000000003</v>
      </c>
      <c r="AH1749">
        <v>0</v>
      </c>
      <c r="AI1749" s="1">
        <v>0</v>
      </c>
      <c r="AJ1749" s="1">
        <v>0</v>
      </c>
      <c r="AK1749" s="1">
        <v>0</v>
      </c>
      <c r="AL1749" s="1">
        <v>0</v>
      </c>
      <c r="AM1749" s="1">
        <v>0</v>
      </c>
      <c r="AN1749" s="1">
        <v>0</v>
      </c>
      <c r="AO1749" s="1">
        <v>882.61</v>
      </c>
      <c r="AP1749" s="8">
        <f t="shared" si="108"/>
        <v>882.61</v>
      </c>
      <c r="AQ1749" s="9">
        <f t="shared" si="109"/>
        <v>0</v>
      </c>
      <c r="AR1749" s="3">
        <f t="shared" si="110"/>
        <v>75837.009999999995</v>
      </c>
      <c r="AS1749" s="10">
        <f t="shared" si="111"/>
        <v>882.61</v>
      </c>
    </row>
    <row r="1750" spans="1:45" x14ac:dyDescent="0.25">
      <c r="A1750">
        <v>1</v>
      </c>
      <c r="B1750" s="7">
        <v>44378</v>
      </c>
      <c r="C1750" s="7">
        <v>44409</v>
      </c>
      <c r="D1750">
        <v>507</v>
      </c>
      <c r="E1750" s="7">
        <v>44378</v>
      </c>
      <c r="F1750" s="13">
        <v>248092.27</v>
      </c>
      <c r="G1750">
        <v>248092.27</v>
      </c>
      <c r="H1750">
        <v>2.9090000000000001E-2</v>
      </c>
      <c r="I1750">
        <v>601.41999999999996</v>
      </c>
      <c r="J1750">
        <v>42227.02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 t="s">
        <v>198</v>
      </c>
      <c r="W1750" s="4" t="s">
        <v>91</v>
      </c>
      <c r="X1750">
        <v>15</v>
      </c>
      <c r="Y1750" t="s">
        <v>53</v>
      </c>
      <c r="Z1750" t="s">
        <v>92</v>
      </c>
      <c r="AA1750">
        <v>0</v>
      </c>
      <c r="AB1750">
        <v>0</v>
      </c>
      <c r="AC1750" t="s">
        <v>191</v>
      </c>
      <c r="AD1750" s="1">
        <v>60.16</v>
      </c>
      <c r="AE1750" s="1">
        <v>3584.96</v>
      </c>
      <c r="AF1750">
        <v>2.9099999999999998E-3</v>
      </c>
      <c r="AG1750" s="1">
        <v>248092.27</v>
      </c>
      <c r="AH1750">
        <v>0</v>
      </c>
      <c r="AI1750" s="1">
        <v>0</v>
      </c>
      <c r="AJ1750" s="1">
        <v>0</v>
      </c>
      <c r="AK1750" s="1">
        <v>0</v>
      </c>
      <c r="AL1750" s="1">
        <v>0</v>
      </c>
      <c r="AM1750" s="1">
        <v>0</v>
      </c>
      <c r="AN1750" s="1">
        <v>60.160000000000004</v>
      </c>
      <c r="AO1750" s="1">
        <v>601.41999999999996</v>
      </c>
      <c r="AP1750" s="8">
        <f t="shared" si="108"/>
        <v>601.41999999999996</v>
      </c>
      <c r="AQ1750" s="9">
        <f t="shared" si="109"/>
        <v>60.16</v>
      </c>
      <c r="AR1750" s="3">
        <f t="shared" si="110"/>
        <v>45811.979999999996</v>
      </c>
      <c r="AS1750" s="10">
        <f t="shared" si="111"/>
        <v>661.57999999999993</v>
      </c>
    </row>
    <row r="1751" spans="1:45" x14ac:dyDescent="0.25">
      <c r="A1751">
        <v>1</v>
      </c>
      <c r="B1751" s="7">
        <v>44378</v>
      </c>
      <c r="C1751" s="7">
        <v>44409</v>
      </c>
      <c r="D1751">
        <v>507</v>
      </c>
      <c r="E1751" s="7">
        <v>44409</v>
      </c>
      <c r="F1751" s="13">
        <v>248092.27</v>
      </c>
      <c r="G1751">
        <v>248092.27</v>
      </c>
      <c r="H1751">
        <v>2.9090000000000001E-2</v>
      </c>
      <c r="I1751">
        <v>601.41999999999996</v>
      </c>
      <c r="J1751">
        <v>42828.44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 t="s">
        <v>198</v>
      </c>
      <c r="W1751" s="4" t="s">
        <v>91</v>
      </c>
      <c r="X1751">
        <v>15</v>
      </c>
      <c r="Y1751" t="s">
        <v>53</v>
      </c>
      <c r="Z1751" t="s">
        <v>92</v>
      </c>
      <c r="AA1751">
        <v>0</v>
      </c>
      <c r="AB1751">
        <v>0</v>
      </c>
      <c r="AC1751" t="s">
        <v>191</v>
      </c>
      <c r="AD1751" s="1">
        <v>60.16</v>
      </c>
      <c r="AE1751" s="1">
        <v>3645.12</v>
      </c>
      <c r="AF1751">
        <v>2.9099999999999998E-3</v>
      </c>
      <c r="AG1751" s="1">
        <v>248092.27</v>
      </c>
      <c r="AH1751">
        <v>0</v>
      </c>
      <c r="AI1751" s="1">
        <v>0</v>
      </c>
      <c r="AJ1751" s="1">
        <v>0</v>
      </c>
      <c r="AK1751" s="1">
        <v>0</v>
      </c>
      <c r="AL1751" s="1">
        <v>0</v>
      </c>
      <c r="AM1751" s="1">
        <v>0</v>
      </c>
      <c r="AN1751" s="1">
        <v>60.160000000000004</v>
      </c>
      <c r="AO1751" s="1">
        <v>601.41999999999996</v>
      </c>
      <c r="AP1751" s="8">
        <f t="shared" si="108"/>
        <v>601.41999999999996</v>
      </c>
      <c r="AQ1751" s="9">
        <f t="shared" si="109"/>
        <v>60.16</v>
      </c>
      <c r="AR1751" s="3">
        <f t="shared" si="110"/>
        <v>46473.560000000005</v>
      </c>
      <c r="AS1751" s="10">
        <f t="shared" si="111"/>
        <v>661.57999999999993</v>
      </c>
    </row>
    <row r="1752" spans="1:45" x14ac:dyDescent="0.25">
      <c r="A1752">
        <v>1</v>
      </c>
      <c r="B1752" s="7">
        <v>44378</v>
      </c>
      <c r="C1752" s="7">
        <v>44409</v>
      </c>
      <c r="D1752">
        <v>508</v>
      </c>
      <c r="E1752" s="7">
        <v>44378</v>
      </c>
      <c r="F1752" s="13">
        <v>20315.86</v>
      </c>
      <c r="G1752">
        <v>20315.86</v>
      </c>
      <c r="H1752">
        <v>3.3000000000000002E-2</v>
      </c>
      <c r="I1752">
        <v>55.87</v>
      </c>
      <c r="J1752">
        <v>13600.49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 t="s">
        <v>199</v>
      </c>
      <c r="W1752" s="4" t="s">
        <v>96</v>
      </c>
      <c r="X1752">
        <v>15</v>
      </c>
      <c r="Y1752" t="s">
        <v>53</v>
      </c>
      <c r="Z1752" t="s">
        <v>97</v>
      </c>
      <c r="AA1752">
        <v>0</v>
      </c>
      <c r="AB1752">
        <v>0</v>
      </c>
      <c r="AC1752" t="s">
        <v>191</v>
      </c>
      <c r="AD1752" s="1">
        <v>0</v>
      </c>
      <c r="AE1752" s="1">
        <v>0</v>
      </c>
      <c r="AF1752">
        <v>0</v>
      </c>
      <c r="AG1752" s="1">
        <v>20315.86</v>
      </c>
      <c r="AH1752">
        <v>0</v>
      </c>
      <c r="AI1752" s="1">
        <v>0</v>
      </c>
      <c r="AJ1752" s="1">
        <v>0</v>
      </c>
      <c r="AK1752" s="1">
        <v>0</v>
      </c>
      <c r="AL1752" s="1">
        <v>0</v>
      </c>
      <c r="AM1752" s="1">
        <v>0</v>
      </c>
      <c r="AN1752" s="1">
        <v>0</v>
      </c>
      <c r="AO1752" s="1">
        <v>55.870000000000005</v>
      </c>
      <c r="AP1752" s="8">
        <f t="shared" si="108"/>
        <v>55.87</v>
      </c>
      <c r="AQ1752" s="9">
        <f t="shared" si="109"/>
        <v>0</v>
      </c>
      <c r="AR1752" s="3">
        <f t="shared" si="110"/>
        <v>13600.49</v>
      </c>
      <c r="AS1752" s="10">
        <f t="shared" si="111"/>
        <v>55.87</v>
      </c>
    </row>
    <row r="1753" spans="1:45" x14ac:dyDescent="0.25">
      <c r="A1753">
        <v>1</v>
      </c>
      <c r="B1753" s="7">
        <v>44378</v>
      </c>
      <c r="C1753" s="7">
        <v>44409</v>
      </c>
      <c r="D1753">
        <v>508</v>
      </c>
      <c r="E1753" s="7">
        <v>44409</v>
      </c>
      <c r="F1753" s="13">
        <v>20315.86</v>
      </c>
      <c r="G1753">
        <v>20315.86</v>
      </c>
      <c r="H1753">
        <v>3.3000000000000002E-2</v>
      </c>
      <c r="I1753">
        <v>55.87</v>
      </c>
      <c r="J1753">
        <v>13656.36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 t="s">
        <v>199</v>
      </c>
      <c r="W1753" s="4" t="s">
        <v>96</v>
      </c>
      <c r="X1753">
        <v>15</v>
      </c>
      <c r="Y1753" t="s">
        <v>53</v>
      </c>
      <c r="Z1753" t="s">
        <v>97</v>
      </c>
      <c r="AA1753">
        <v>0</v>
      </c>
      <c r="AB1753">
        <v>0</v>
      </c>
      <c r="AC1753" t="s">
        <v>191</v>
      </c>
      <c r="AD1753" s="1">
        <v>0</v>
      </c>
      <c r="AE1753" s="1">
        <v>0</v>
      </c>
      <c r="AF1753">
        <v>0</v>
      </c>
      <c r="AG1753" s="1">
        <v>20315.86</v>
      </c>
      <c r="AH1753">
        <v>0</v>
      </c>
      <c r="AI1753" s="1">
        <v>0</v>
      </c>
      <c r="AJ1753" s="1">
        <v>0</v>
      </c>
      <c r="AK1753" s="1">
        <v>0</v>
      </c>
      <c r="AL1753" s="1">
        <v>0</v>
      </c>
      <c r="AM1753" s="1">
        <v>0</v>
      </c>
      <c r="AN1753" s="1">
        <v>0</v>
      </c>
      <c r="AO1753" s="1">
        <v>55.870000000000005</v>
      </c>
      <c r="AP1753" s="8">
        <f t="shared" si="108"/>
        <v>55.87</v>
      </c>
      <c r="AQ1753" s="9">
        <f t="shared" si="109"/>
        <v>0</v>
      </c>
      <c r="AR1753" s="3">
        <f t="shared" si="110"/>
        <v>13656.36</v>
      </c>
      <c r="AS1753" s="10">
        <f t="shared" si="111"/>
        <v>55.87</v>
      </c>
    </row>
    <row r="1754" spans="1:45" x14ac:dyDescent="0.25">
      <c r="A1754">
        <v>1</v>
      </c>
      <c r="B1754" s="7">
        <v>44378</v>
      </c>
      <c r="C1754" s="7">
        <v>44409</v>
      </c>
      <c r="D1754">
        <v>200417</v>
      </c>
      <c r="E1754" s="7">
        <v>44378</v>
      </c>
      <c r="F1754" s="13">
        <v>0</v>
      </c>
      <c r="G1754">
        <v>0</v>
      </c>
      <c r="H1754">
        <v>2.7E-2</v>
      </c>
      <c r="I1754">
        <v>0</v>
      </c>
      <c r="J1754">
        <v>0.44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0</v>
      </c>
      <c r="R1754">
        <v>0</v>
      </c>
      <c r="S1754">
        <v>0</v>
      </c>
      <c r="T1754">
        <v>0</v>
      </c>
      <c r="U1754">
        <v>0</v>
      </c>
      <c r="V1754" t="s">
        <v>200</v>
      </c>
      <c r="W1754" s="4" t="s">
        <v>99</v>
      </c>
      <c r="X1754">
        <v>15</v>
      </c>
      <c r="Y1754" t="s">
        <v>53</v>
      </c>
      <c r="Z1754" t="s">
        <v>100</v>
      </c>
      <c r="AA1754">
        <v>0</v>
      </c>
      <c r="AB1754">
        <v>0</v>
      </c>
      <c r="AC1754" t="s">
        <v>191</v>
      </c>
      <c r="AD1754" s="1">
        <v>0</v>
      </c>
      <c r="AE1754" s="1">
        <v>0</v>
      </c>
      <c r="AF1754">
        <v>0</v>
      </c>
      <c r="AG1754" s="1">
        <v>0</v>
      </c>
      <c r="AH1754">
        <v>0</v>
      </c>
      <c r="AI1754" s="1">
        <v>0</v>
      </c>
      <c r="AJ1754" s="1">
        <v>0</v>
      </c>
      <c r="AK1754" s="1">
        <v>0</v>
      </c>
      <c r="AL1754" s="1">
        <v>0</v>
      </c>
      <c r="AM1754" s="1">
        <v>0</v>
      </c>
      <c r="AN1754" s="1">
        <v>0</v>
      </c>
      <c r="AO1754" s="1">
        <v>0</v>
      </c>
      <c r="AP1754" s="8">
        <f t="shared" si="108"/>
        <v>0</v>
      </c>
      <c r="AQ1754" s="9">
        <f t="shared" si="109"/>
        <v>0</v>
      </c>
      <c r="AR1754" s="3">
        <f t="shared" si="110"/>
        <v>0.44</v>
      </c>
      <c r="AS1754" s="10">
        <f t="shared" si="111"/>
        <v>0</v>
      </c>
    </row>
    <row r="1755" spans="1:45" x14ac:dyDescent="0.25">
      <c r="A1755">
        <v>1</v>
      </c>
      <c r="B1755" s="7">
        <v>44378</v>
      </c>
      <c r="C1755" s="7">
        <v>44409</v>
      </c>
      <c r="D1755">
        <v>200417</v>
      </c>
      <c r="E1755" s="7">
        <v>44409</v>
      </c>
      <c r="F1755" s="13">
        <v>0</v>
      </c>
      <c r="G1755">
        <v>0</v>
      </c>
      <c r="H1755">
        <v>2.7E-2</v>
      </c>
      <c r="I1755">
        <v>0</v>
      </c>
      <c r="J1755">
        <v>0.44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 t="s">
        <v>200</v>
      </c>
      <c r="W1755" s="4" t="s">
        <v>99</v>
      </c>
      <c r="X1755">
        <v>15</v>
      </c>
      <c r="Y1755" t="s">
        <v>53</v>
      </c>
      <c r="Z1755" t="s">
        <v>100</v>
      </c>
      <c r="AA1755">
        <v>0</v>
      </c>
      <c r="AB1755">
        <v>0</v>
      </c>
      <c r="AC1755" t="s">
        <v>191</v>
      </c>
      <c r="AD1755" s="1">
        <v>0</v>
      </c>
      <c r="AE1755" s="1">
        <v>0</v>
      </c>
      <c r="AF1755">
        <v>0</v>
      </c>
      <c r="AG1755" s="1">
        <v>0</v>
      </c>
      <c r="AH1755">
        <v>0</v>
      </c>
      <c r="AI1755" s="1">
        <v>0</v>
      </c>
      <c r="AJ1755" s="1">
        <v>0</v>
      </c>
      <c r="AK1755" s="1">
        <v>0</v>
      </c>
      <c r="AL1755" s="1">
        <v>0</v>
      </c>
      <c r="AM1755" s="1">
        <v>0</v>
      </c>
      <c r="AN1755" s="1">
        <v>0</v>
      </c>
      <c r="AO1755" s="1">
        <v>0</v>
      </c>
      <c r="AP1755" s="8">
        <f t="shared" si="108"/>
        <v>0</v>
      </c>
      <c r="AQ1755" s="9">
        <f t="shared" si="109"/>
        <v>0</v>
      </c>
      <c r="AR1755" s="3">
        <f t="shared" si="110"/>
        <v>0.44</v>
      </c>
      <c r="AS1755" s="10">
        <f t="shared" si="111"/>
        <v>0</v>
      </c>
    </row>
    <row r="1756" spans="1:45" x14ac:dyDescent="0.25">
      <c r="A1756">
        <v>1</v>
      </c>
      <c r="B1756" s="7">
        <v>44378</v>
      </c>
      <c r="C1756" s="7">
        <v>44409</v>
      </c>
      <c r="D1756">
        <v>509</v>
      </c>
      <c r="E1756" s="7">
        <v>44378</v>
      </c>
      <c r="F1756" s="13">
        <v>99570.17</v>
      </c>
      <c r="G1756">
        <v>99570.17</v>
      </c>
      <c r="H1756">
        <v>2.3E-2</v>
      </c>
      <c r="I1756">
        <v>190.84</v>
      </c>
      <c r="J1756">
        <v>99570.17</v>
      </c>
      <c r="K1756">
        <v>0</v>
      </c>
      <c r="L1756">
        <v>0</v>
      </c>
      <c r="M1756">
        <v>-190.84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 t="s">
        <v>201</v>
      </c>
      <c r="W1756" s="4" t="s">
        <v>102</v>
      </c>
      <c r="X1756">
        <v>15</v>
      </c>
      <c r="Y1756" t="s">
        <v>53</v>
      </c>
      <c r="Z1756" t="s">
        <v>103</v>
      </c>
      <c r="AA1756">
        <v>0</v>
      </c>
      <c r="AB1756">
        <v>0</v>
      </c>
      <c r="AC1756" t="s">
        <v>191</v>
      </c>
      <c r="AD1756" s="1">
        <v>0</v>
      </c>
      <c r="AE1756" s="1">
        <v>0</v>
      </c>
      <c r="AF1756">
        <v>0</v>
      </c>
      <c r="AG1756" s="1">
        <v>99570.17</v>
      </c>
      <c r="AH1756">
        <v>0</v>
      </c>
      <c r="AI1756" s="1">
        <v>0</v>
      </c>
      <c r="AJ1756" s="1">
        <v>0</v>
      </c>
      <c r="AK1756" s="1">
        <v>0</v>
      </c>
      <c r="AL1756" s="1">
        <v>0</v>
      </c>
      <c r="AM1756" s="1">
        <v>0</v>
      </c>
      <c r="AN1756" s="1">
        <v>0</v>
      </c>
      <c r="AO1756" s="1">
        <v>0</v>
      </c>
      <c r="AP1756" s="8">
        <f t="shared" si="108"/>
        <v>0</v>
      </c>
      <c r="AQ1756" s="9">
        <f t="shared" si="109"/>
        <v>0</v>
      </c>
      <c r="AR1756" s="3">
        <f t="shared" si="110"/>
        <v>99570.17</v>
      </c>
      <c r="AS1756" s="10">
        <f t="shared" si="111"/>
        <v>0</v>
      </c>
    </row>
    <row r="1757" spans="1:45" x14ac:dyDescent="0.25">
      <c r="A1757">
        <v>1</v>
      </c>
      <c r="B1757" s="7">
        <v>44378</v>
      </c>
      <c r="C1757" s="7">
        <v>44409</v>
      </c>
      <c r="D1757">
        <v>509</v>
      </c>
      <c r="E1757" s="7">
        <v>44409</v>
      </c>
      <c r="F1757" s="13">
        <v>99570.17</v>
      </c>
      <c r="G1757">
        <v>99570.17</v>
      </c>
      <c r="H1757">
        <v>2.3E-2</v>
      </c>
      <c r="I1757">
        <v>190.84</v>
      </c>
      <c r="J1757">
        <v>99570.17</v>
      </c>
      <c r="K1757">
        <v>0</v>
      </c>
      <c r="L1757">
        <v>0</v>
      </c>
      <c r="M1757">
        <v>-190.84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 t="s">
        <v>201</v>
      </c>
      <c r="W1757" s="4" t="s">
        <v>102</v>
      </c>
      <c r="X1757">
        <v>15</v>
      </c>
      <c r="Y1757" t="s">
        <v>53</v>
      </c>
      <c r="Z1757" t="s">
        <v>103</v>
      </c>
      <c r="AA1757">
        <v>0</v>
      </c>
      <c r="AB1757">
        <v>0</v>
      </c>
      <c r="AC1757" t="s">
        <v>191</v>
      </c>
      <c r="AD1757" s="1">
        <v>0</v>
      </c>
      <c r="AE1757" s="1">
        <v>0</v>
      </c>
      <c r="AF1757">
        <v>0</v>
      </c>
      <c r="AG1757" s="1">
        <v>99570.17</v>
      </c>
      <c r="AH1757">
        <v>0</v>
      </c>
      <c r="AI1757" s="1">
        <v>0</v>
      </c>
      <c r="AJ1757" s="1">
        <v>0</v>
      </c>
      <c r="AK1757" s="1">
        <v>0</v>
      </c>
      <c r="AL1757" s="1">
        <v>0</v>
      </c>
      <c r="AM1757" s="1">
        <v>0</v>
      </c>
      <c r="AN1757" s="1">
        <v>0</v>
      </c>
      <c r="AO1757" s="1">
        <v>0</v>
      </c>
      <c r="AP1757" s="8">
        <f t="shared" si="108"/>
        <v>0</v>
      </c>
      <c r="AQ1757" s="9">
        <f t="shared" si="109"/>
        <v>0</v>
      </c>
      <c r="AR1757" s="3">
        <f t="shared" si="110"/>
        <v>99570.17</v>
      </c>
      <c r="AS1757" s="10">
        <f t="shared" si="111"/>
        <v>0</v>
      </c>
    </row>
    <row r="1758" spans="1:45" x14ac:dyDescent="0.25">
      <c r="A1758">
        <v>1</v>
      </c>
      <c r="B1758" s="7">
        <v>44378</v>
      </c>
      <c r="C1758" s="7">
        <v>44409</v>
      </c>
      <c r="D1758">
        <v>520</v>
      </c>
      <c r="E1758" s="7">
        <v>44378</v>
      </c>
      <c r="F1758" s="13">
        <v>0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 t="s">
        <v>202</v>
      </c>
      <c r="W1758" s="4" t="s">
        <v>108</v>
      </c>
      <c r="X1758">
        <v>16</v>
      </c>
      <c r="Y1758" t="s">
        <v>109</v>
      </c>
      <c r="Z1758" t="s">
        <v>110</v>
      </c>
      <c r="AA1758">
        <v>0</v>
      </c>
      <c r="AB1758">
        <v>0</v>
      </c>
      <c r="AC1758" t="s">
        <v>191</v>
      </c>
      <c r="AD1758" s="1">
        <v>0</v>
      </c>
      <c r="AE1758" s="1">
        <v>0</v>
      </c>
      <c r="AF1758">
        <v>0</v>
      </c>
      <c r="AG1758" s="1">
        <v>0</v>
      </c>
      <c r="AH1758">
        <v>0</v>
      </c>
      <c r="AI1758" s="1">
        <v>0</v>
      </c>
      <c r="AJ1758" s="1">
        <v>0</v>
      </c>
      <c r="AK1758" s="1">
        <v>0</v>
      </c>
      <c r="AL1758" s="1">
        <v>0</v>
      </c>
      <c r="AM1758" s="1">
        <v>0</v>
      </c>
      <c r="AN1758" s="1">
        <v>0</v>
      </c>
      <c r="AO1758" s="1">
        <v>0</v>
      </c>
      <c r="AP1758" s="8">
        <f t="shared" si="108"/>
        <v>0</v>
      </c>
      <c r="AQ1758" s="9">
        <f t="shared" si="109"/>
        <v>0</v>
      </c>
      <c r="AR1758" s="3">
        <f t="shared" si="110"/>
        <v>0</v>
      </c>
      <c r="AS1758" s="10">
        <f t="shared" si="111"/>
        <v>0</v>
      </c>
    </row>
    <row r="1759" spans="1:45" x14ac:dyDescent="0.25">
      <c r="A1759">
        <v>1</v>
      </c>
      <c r="B1759" s="7">
        <v>44378</v>
      </c>
      <c r="C1759" s="7">
        <v>44409</v>
      </c>
      <c r="D1759">
        <v>520</v>
      </c>
      <c r="E1759" s="7">
        <v>44409</v>
      </c>
      <c r="F1759" s="13">
        <v>0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 t="s">
        <v>202</v>
      </c>
      <c r="W1759" s="4" t="s">
        <v>108</v>
      </c>
      <c r="X1759">
        <v>16</v>
      </c>
      <c r="Y1759" t="s">
        <v>109</v>
      </c>
      <c r="Z1759" t="s">
        <v>110</v>
      </c>
      <c r="AA1759">
        <v>0</v>
      </c>
      <c r="AB1759">
        <v>0</v>
      </c>
      <c r="AC1759" t="s">
        <v>191</v>
      </c>
      <c r="AD1759" s="1">
        <v>0</v>
      </c>
      <c r="AE1759" s="1">
        <v>0</v>
      </c>
      <c r="AF1759">
        <v>0</v>
      </c>
      <c r="AG1759" s="1">
        <v>0</v>
      </c>
      <c r="AH1759">
        <v>0</v>
      </c>
      <c r="AI1759" s="1">
        <v>0</v>
      </c>
      <c r="AJ1759" s="1">
        <v>0</v>
      </c>
      <c r="AK1759" s="1">
        <v>0</v>
      </c>
      <c r="AL1759" s="1">
        <v>0</v>
      </c>
      <c r="AM1759" s="1">
        <v>0</v>
      </c>
      <c r="AN1759" s="1">
        <v>0</v>
      </c>
      <c r="AO1759" s="1">
        <v>0</v>
      </c>
      <c r="AP1759" s="8">
        <f t="shared" si="108"/>
        <v>0</v>
      </c>
      <c r="AQ1759" s="9">
        <f t="shared" si="109"/>
        <v>0</v>
      </c>
      <c r="AR1759" s="3">
        <f t="shared" si="110"/>
        <v>0</v>
      </c>
      <c r="AS1759" s="10">
        <f t="shared" si="111"/>
        <v>0</v>
      </c>
    </row>
    <row r="1760" spans="1:45" x14ac:dyDescent="0.25">
      <c r="A1760">
        <v>1</v>
      </c>
      <c r="B1760" s="7">
        <v>44378</v>
      </c>
      <c r="C1760" s="7">
        <v>44409</v>
      </c>
      <c r="D1760">
        <v>521</v>
      </c>
      <c r="E1760" s="7">
        <v>44378</v>
      </c>
      <c r="F1760" s="13">
        <v>1266.3900000000001</v>
      </c>
      <c r="G1760">
        <v>1266.3900000000001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v>0</v>
      </c>
      <c r="V1760" t="s">
        <v>203</v>
      </c>
      <c r="W1760" s="4" t="s">
        <v>112</v>
      </c>
      <c r="X1760">
        <v>16</v>
      </c>
      <c r="Y1760" t="s">
        <v>109</v>
      </c>
      <c r="Z1760" t="s">
        <v>110</v>
      </c>
      <c r="AA1760">
        <v>0</v>
      </c>
      <c r="AB1760">
        <v>0</v>
      </c>
      <c r="AC1760" t="s">
        <v>191</v>
      </c>
      <c r="AD1760" s="1">
        <v>0</v>
      </c>
      <c r="AE1760" s="1">
        <v>0</v>
      </c>
      <c r="AF1760">
        <v>0</v>
      </c>
      <c r="AG1760" s="1">
        <v>1266.3900000000001</v>
      </c>
      <c r="AH1760">
        <v>0</v>
      </c>
      <c r="AI1760" s="1">
        <v>0</v>
      </c>
      <c r="AJ1760" s="1">
        <v>0</v>
      </c>
      <c r="AK1760" s="1">
        <v>0</v>
      </c>
      <c r="AL1760" s="1">
        <v>0</v>
      </c>
      <c r="AM1760" s="1">
        <v>0</v>
      </c>
      <c r="AN1760" s="1">
        <v>0</v>
      </c>
      <c r="AO1760" s="1">
        <v>0</v>
      </c>
      <c r="AP1760" s="8">
        <f t="shared" si="108"/>
        <v>0</v>
      </c>
      <c r="AQ1760" s="9">
        <f t="shared" si="109"/>
        <v>0</v>
      </c>
      <c r="AR1760" s="3">
        <f t="shared" si="110"/>
        <v>0</v>
      </c>
      <c r="AS1760" s="10">
        <f t="shared" si="111"/>
        <v>0</v>
      </c>
    </row>
    <row r="1761" spans="1:45" x14ac:dyDescent="0.25">
      <c r="A1761">
        <v>1</v>
      </c>
      <c r="B1761" s="7">
        <v>44378</v>
      </c>
      <c r="C1761" s="7">
        <v>44409</v>
      </c>
      <c r="D1761">
        <v>521</v>
      </c>
      <c r="E1761" s="7">
        <v>44409</v>
      </c>
      <c r="F1761" s="13">
        <v>1266.3900000000001</v>
      </c>
      <c r="G1761">
        <v>1266.3900000000001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 t="s">
        <v>203</v>
      </c>
      <c r="W1761" s="4" t="s">
        <v>112</v>
      </c>
      <c r="X1761">
        <v>16</v>
      </c>
      <c r="Y1761" t="s">
        <v>109</v>
      </c>
      <c r="Z1761" t="s">
        <v>110</v>
      </c>
      <c r="AA1761">
        <v>0</v>
      </c>
      <c r="AB1761">
        <v>0</v>
      </c>
      <c r="AC1761" t="s">
        <v>191</v>
      </c>
      <c r="AD1761" s="1">
        <v>0</v>
      </c>
      <c r="AE1761" s="1">
        <v>0</v>
      </c>
      <c r="AF1761">
        <v>0</v>
      </c>
      <c r="AG1761" s="1">
        <v>1266.3900000000001</v>
      </c>
      <c r="AH1761">
        <v>0</v>
      </c>
      <c r="AI1761" s="1">
        <v>0</v>
      </c>
      <c r="AJ1761" s="1">
        <v>0</v>
      </c>
      <c r="AK1761" s="1">
        <v>0</v>
      </c>
      <c r="AL1761" s="1">
        <v>0</v>
      </c>
      <c r="AM1761" s="1">
        <v>0</v>
      </c>
      <c r="AN1761" s="1">
        <v>0</v>
      </c>
      <c r="AO1761" s="1">
        <v>0</v>
      </c>
      <c r="AP1761" s="8">
        <f t="shared" si="108"/>
        <v>0</v>
      </c>
      <c r="AQ1761" s="9">
        <f t="shared" si="109"/>
        <v>0</v>
      </c>
      <c r="AR1761" s="3">
        <f t="shared" si="110"/>
        <v>0</v>
      </c>
      <c r="AS1761" s="10">
        <f t="shared" si="111"/>
        <v>0</v>
      </c>
    </row>
    <row r="1762" spans="1:45" x14ac:dyDescent="0.25">
      <c r="A1762">
        <v>1</v>
      </c>
      <c r="B1762" s="7">
        <v>44378</v>
      </c>
      <c r="C1762" s="7">
        <v>44409</v>
      </c>
      <c r="D1762">
        <v>510</v>
      </c>
      <c r="E1762" s="7">
        <v>44378</v>
      </c>
      <c r="F1762" s="13">
        <v>4010.19</v>
      </c>
      <c r="G1762">
        <v>4010.19</v>
      </c>
      <c r="H1762">
        <v>2.3E-2</v>
      </c>
      <c r="I1762">
        <v>7.69</v>
      </c>
      <c r="J1762">
        <v>660.35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 t="s">
        <v>204</v>
      </c>
      <c r="W1762" s="4" t="s">
        <v>117</v>
      </c>
      <c r="X1762">
        <v>16</v>
      </c>
      <c r="Y1762" t="s">
        <v>109</v>
      </c>
      <c r="Z1762" t="s">
        <v>115</v>
      </c>
      <c r="AA1762">
        <v>0</v>
      </c>
      <c r="AB1762">
        <v>0</v>
      </c>
      <c r="AC1762" t="s">
        <v>191</v>
      </c>
      <c r="AD1762" s="1">
        <v>0</v>
      </c>
      <c r="AE1762" s="1">
        <v>0</v>
      </c>
      <c r="AF1762">
        <v>0</v>
      </c>
      <c r="AG1762" s="1">
        <v>4010.19</v>
      </c>
      <c r="AH1762">
        <v>0</v>
      </c>
      <c r="AI1762" s="1">
        <v>0</v>
      </c>
      <c r="AJ1762" s="1">
        <v>0</v>
      </c>
      <c r="AK1762" s="1">
        <v>0</v>
      </c>
      <c r="AL1762" s="1">
        <v>0</v>
      </c>
      <c r="AM1762" s="1">
        <v>0</v>
      </c>
      <c r="AN1762" s="1">
        <v>0</v>
      </c>
      <c r="AO1762" s="1">
        <v>7.69</v>
      </c>
      <c r="AP1762" s="8">
        <f t="shared" si="108"/>
        <v>7.69</v>
      </c>
      <c r="AQ1762" s="9">
        <f t="shared" si="109"/>
        <v>0</v>
      </c>
      <c r="AR1762" s="3">
        <f t="shared" si="110"/>
        <v>660.35</v>
      </c>
      <c r="AS1762" s="10">
        <f t="shared" si="111"/>
        <v>7.69</v>
      </c>
    </row>
    <row r="1763" spans="1:45" x14ac:dyDescent="0.25">
      <c r="A1763">
        <v>1</v>
      </c>
      <c r="B1763" s="7">
        <v>44378</v>
      </c>
      <c r="C1763" s="7">
        <v>44409</v>
      </c>
      <c r="D1763">
        <v>510</v>
      </c>
      <c r="E1763" s="7">
        <v>44409</v>
      </c>
      <c r="F1763" s="13">
        <v>4010.19</v>
      </c>
      <c r="G1763">
        <v>4010.19</v>
      </c>
      <c r="H1763">
        <v>2.3E-2</v>
      </c>
      <c r="I1763">
        <v>7.69</v>
      </c>
      <c r="J1763">
        <v>668.04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 t="s">
        <v>204</v>
      </c>
      <c r="W1763" s="4" t="s">
        <v>117</v>
      </c>
      <c r="X1763">
        <v>16</v>
      </c>
      <c r="Y1763" t="s">
        <v>109</v>
      </c>
      <c r="Z1763" t="s">
        <v>115</v>
      </c>
      <c r="AA1763">
        <v>0</v>
      </c>
      <c r="AB1763">
        <v>0</v>
      </c>
      <c r="AC1763" t="s">
        <v>191</v>
      </c>
      <c r="AD1763" s="1">
        <v>0</v>
      </c>
      <c r="AE1763" s="1">
        <v>0</v>
      </c>
      <c r="AF1763">
        <v>0</v>
      </c>
      <c r="AG1763" s="1">
        <v>4010.19</v>
      </c>
      <c r="AH1763">
        <v>0</v>
      </c>
      <c r="AI1763" s="1">
        <v>0</v>
      </c>
      <c r="AJ1763" s="1">
        <v>0</v>
      </c>
      <c r="AK1763" s="1">
        <v>0</v>
      </c>
      <c r="AL1763" s="1">
        <v>0</v>
      </c>
      <c r="AM1763" s="1">
        <v>0</v>
      </c>
      <c r="AN1763" s="1">
        <v>0</v>
      </c>
      <c r="AO1763" s="1">
        <v>7.69</v>
      </c>
      <c r="AP1763" s="8">
        <f t="shared" si="108"/>
        <v>7.69</v>
      </c>
      <c r="AQ1763" s="9">
        <f t="shared" si="109"/>
        <v>0</v>
      </c>
      <c r="AR1763" s="3">
        <f t="shared" si="110"/>
        <v>668.04</v>
      </c>
      <c r="AS1763" s="10">
        <f t="shared" si="111"/>
        <v>7.69</v>
      </c>
    </row>
    <row r="1764" spans="1:45" x14ac:dyDescent="0.25">
      <c r="A1764">
        <v>1</v>
      </c>
      <c r="B1764" s="7">
        <v>44378</v>
      </c>
      <c r="C1764" s="7">
        <v>44409</v>
      </c>
      <c r="D1764">
        <v>200414</v>
      </c>
      <c r="E1764" s="7">
        <v>44378</v>
      </c>
      <c r="F1764" s="13">
        <v>0</v>
      </c>
      <c r="G1764">
        <v>0</v>
      </c>
      <c r="H1764">
        <v>0.1</v>
      </c>
      <c r="I1764">
        <v>0</v>
      </c>
      <c r="J1764">
        <v>-4724.34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-182.42</v>
      </c>
      <c r="U1764">
        <v>0</v>
      </c>
      <c r="V1764" t="s">
        <v>205</v>
      </c>
      <c r="W1764" s="4" t="s">
        <v>122</v>
      </c>
      <c r="X1764">
        <v>16</v>
      </c>
      <c r="Y1764" t="s">
        <v>109</v>
      </c>
      <c r="Z1764" t="s">
        <v>123</v>
      </c>
      <c r="AA1764">
        <v>0</v>
      </c>
      <c r="AB1764">
        <v>0</v>
      </c>
      <c r="AC1764" t="s">
        <v>191</v>
      </c>
      <c r="AD1764" s="1">
        <v>0</v>
      </c>
      <c r="AE1764" s="1">
        <v>0</v>
      </c>
      <c r="AF1764">
        <v>0</v>
      </c>
      <c r="AG1764" s="1">
        <v>0</v>
      </c>
      <c r="AH1764">
        <v>0</v>
      </c>
      <c r="AI1764" s="1">
        <v>0</v>
      </c>
      <c r="AJ1764" s="1">
        <v>0</v>
      </c>
      <c r="AK1764" s="1">
        <v>0</v>
      </c>
      <c r="AL1764" s="1">
        <v>0</v>
      </c>
      <c r="AM1764" s="1">
        <v>0</v>
      </c>
      <c r="AN1764" s="1">
        <v>0</v>
      </c>
      <c r="AO1764" s="1">
        <v>0</v>
      </c>
      <c r="AP1764" s="8">
        <f t="shared" si="108"/>
        <v>-182.42</v>
      </c>
      <c r="AQ1764" s="9">
        <f t="shared" si="109"/>
        <v>0</v>
      </c>
      <c r="AR1764" s="3">
        <f t="shared" si="110"/>
        <v>-4724.34</v>
      </c>
      <c r="AS1764" s="10">
        <f t="shared" si="111"/>
        <v>-182.42</v>
      </c>
    </row>
    <row r="1765" spans="1:45" x14ac:dyDescent="0.25">
      <c r="A1765">
        <v>1</v>
      </c>
      <c r="B1765" s="7">
        <v>44378</v>
      </c>
      <c r="C1765" s="7">
        <v>44409</v>
      </c>
      <c r="D1765">
        <v>200414</v>
      </c>
      <c r="E1765" s="7">
        <v>44409</v>
      </c>
      <c r="F1765" s="13">
        <v>0</v>
      </c>
      <c r="G1765">
        <v>0</v>
      </c>
      <c r="H1765">
        <v>0.1</v>
      </c>
      <c r="I1765">
        <v>0</v>
      </c>
      <c r="J1765">
        <v>-4906.76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-182.42</v>
      </c>
      <c r="U1765">
        <v>0</v>
      </c>
      <c r="V1765" t="s">
        <v>205</v>
      </c>
      <c r="W1765" s="4" t="s">
        <v>122</v>
      </c>
      <c r="X1765">
        <v>16</v>
      </c>
      <c r="Y1765" t="s">
        <v>109</v>
      </c>
      <c r="Z1765" t="s">
        <v>123</v>
      </c>
      <c r="AA1765">
        <v>0</v>
      </c>
      <c r="AB1765">
        <v>0</v>
      </c>
      <c r="AC1765" t="s">
        <v>191</v>
      </c>
      <c r="AD1765" s="1">
        <v>0</v>
      </c>
      <c r="AE1765" s="1">
        <v>0</v>
      </c>
      <c r="AF1765">
        <v>0</v>
      </c>
      <c r="AG1765" s="1">
        <v>0</v>
      </c>
      <c r="AH1765">
        <v>0</v>
      </c>
      <c r="AI1765" s="1">
        <v>0</v>
      </c>
      <c r="AJ1765" s="1">
        <v>0</v>
      </c>
      <c r="AK1765" s="1">
        <v>0</v>
      </c>
      <c r="AL1765" s="1">
        <v>0</v>
      </c>
      <c r="AM1765" s="1">
        <v>0</v>
      </c>
      <c r="AN1765" s="1">
        <v>0</v>
      </c>
      <c r="AO1765" s="1">
        <v>0</v>
      </c>
      <c r="AP1765" s="8">
        <f t="shared" si="108"/>
        <v>-182.42</v>
      </c>
      <c r="AQ1765" s="9">
        <f t="shared" si="109"/>
        <v>0</v>
      </c>
      <c r="AR1765" s="3">
        <f t="shared" si="110"/>
        <v>-4906.76</v>
      </c>
      <c r="AS1765" s="10">
        <f t="shared" si="111"/>
        <v>-182.42</v>
      </c>
    </row>
    <row r="1766" spans="1:45" x14ac:dyDescent="0.25">
      <c r="A1766">
        <v>1</v>
      </c>
      <c r="B1766" s="7">
        <v>44378</v>
      </c>
      <c r="C1766" s="7">
        <v>44409</v>
      </c>
      <c r="D1766">
        <v>511</v>
      </c>
      <c r="E1766" s="7">
        <v>44378</v>
      </c>
      <c r="F1766" s="13">
        <v>13227.98</v>
      </c>
      <c r="G1766">
        <v>13227.98</v>
      </c>
      <c r="H1766">
        <v>0.05</v>
      </c>
      <c r="I1766">
        <v>55.12</v>
      </c>
      <c r="J1766">
        <v>13072.66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49.67</v>
      </c>
      <c r="U1766">
        <v>0</v>
      </c>
      <c r="V1766" t="s">
        <v>206</v>
      </c>
      <c r="W1766" s="4" t="s">
        <v>125</v>
      </c>
      <c r="X1766">
        <v>16</v>
      </c>
      <c r="Y1766" t="s">
        <v>109</v>
      </c>
      <c r="Z1766" t="s">
        <v>126</v>
      </c>
      <c r="AA1766">
        <v>0</v>
      </c>
      <c r="AB1766">
        <v>0</v>
      </c>
      <c r="AC1766" t="s">
        <v>191</v>
      </c>
      <c r="AD1766" s="1">
        <v>0</v>
      </c>
      <c r="AE1766" s="1">
        <v>0</v>
      </c>
      <c r="AF1766">
        <v>0</v>
      </c>
      <c r="AG1766" s="1">
        <v>13227.98</v>
      </c>
      <c r="AH1766">
        <v>0</v>
      </c>
      <c r="AI1766" s="1">
        <v>0</v>
      </c>
      <c r="AJ1766" s="1">
        <v>0</v>
      </c>
      <c r="AK1766" s="1">
        <v>0</v>
      </c>
      <c r="AL1766" s="1">
        <v>0</v>
      </c>
      <c r="AM1766" s="1">
        <v>0</v>
      </c>
      <c r="AN1766" s="1">
        <v>0</v>
      </c>
      <c r="AO1766" s="1">
        <v>55.120000000000005</v>
      </c>
      <c r="AP1766" s="8">
        <f t="shared" si="108"/>
        <v>104.78999999999999</v>
      </c>
      <c r="AQ1766" s="9">
        <f t="shared" si="109"/>
        <v>0</v>
      </c>
      <c r="AR1766" s="3">
        <f t="shared" si="110"/>
        <v>13072.66</v>
      </c>
      <c r="AS1766" s="10">
        <f t="shared" si="111"/>
        <v>104.78999999999999</v>
      </c>
    </row>
    <row r="1767" spans="1:45" x14ac:dyDescent="0.25">
      <c r="A1767">
        <v>1</v>
      </c>
      <c r="B1767" s="7">
        <v>44378</v>
      </c>
      <c r="C1767" s="7">
        <v>44409</v>
      </c>
      <c r="D1767">
        <v>511</v>
      </c>
      <c r="E1767" s="7">
        <v>44409</v>
      </c>
      <c r="F1767" s="13">
        <v>13227.98</v>
      </c>
      <c r="G1767">
        <v>13227.98</v>
      </c>
      <c r="H1767">
        <v>0.05</v>
      </c>
      <c r="I1767">
        <v>55.12</v>
      </c>
      <c r="J1767">
        <v>13177.45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49.67</v>
      </c>
      <c r="U1767">
        <v>0</v>
      </c>
      <c r="V1767" t="s">
        <v>206</v>
      </c>
      <c r="W1767" s="4" t="s">
        <v>125</v>
      </c>
      <c r="X1767">
        <v>16</v>
      </c>
      <c r="Y1767" t="s">
        <v>109</v>
      </c>
      <c r="Z1767" t="s">
        <v>126</v>
      </c>
      <c r="AA1767">
        <v>0</v>
      </c>
      <c r="AB1767">
        <v>0</v>
      </c>
      <c r="AC1767" t="s">
        <v>191</v>
      </c>
      <c r="AD1767" s="1">
        <v>0</v>
      </c>
      <c r="AE1767" s="1">
        <v>0</v>
      </c>
      <c r="AF1767">
        <v>0</v>
      </c>
      <c r="AG1767" s="1">
        <v>13227.98</v>
      </c>
      <c r="AH1767">
        <v>0</v>
      </c>
      <c r="AI1767" s="1">
        <v>0</v>
      </c>
      <c r="AJ1767" s="1">
        <v>0</v>
      </c>
      <c r="AK1767" s="1">
        <v>0</v>
      </c>
      <c r="AL1767" s="1">
        <v>0</v>
      </c>
      <c r="AM1767" s="1">
        <v>0</v>
      </c>
      <c r="AN1767" s="1">
        <v>0</v>
      </c>
      <c r="AO1767" s="1">
        <v>55.120000000000005</v>
      </c>
      <c r="AP1767" s="8">
        <f t="shared" si="108"/>
        <v>104.78999999999999</v>
      </c>
      <c r="AQ1767" s="9">
        <f t="shared" si="109"/>
        <v>0</v>
      </c>
      <c r="AR1767" s="3">
        <f t="shared" si="110"/>
        <v>13177.45</v>
      </c>
      <c r="AS1767" s="10">
        <f t="shared" si="111"/>
        <v>104.78999999999999</v>
      </c>
    </row>
    <row r="1768" spans="1:45" x14ac:dyDescent="0.25">
      <c r="A1768">
        <v>1</v>
      </c>
      <c r="B1768" s="7">
        <v>44378</v>
      </c>
      <c r="C1768" s="7">
        <v>44409</v>
      </c>
      <c r="D1768">
        <v>512</v>
      </c>
      <c r="E1768" s="7">
        <v>44378</v>
      </c>
      <c r="F1768" s="13">
        <v>81030.259999999995</v>
      </c>
      <c r="G1768">
        <v>81030.259999999995</v>
      </c>
      <c r="H1768">
        <v>0.1</v>
      </c>
      <c r="I1768">
        <v>675.25</v>
      </c>
      <c r="J1768">
        <v>38581.18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-45.67</v>
      </c>
      <c r="U1768">
        <v>0</v>
      </c>
      <c r="V1768" t="s">
        <v>207</v>
      </c>
      <c r="W1768" s="4" t="s">
        <v>128</v>
      </c>
      <c r="X1768">
        <v>16</v>
      </c>
      <c r="Y1768" t="s">
        <v>109</v>
      </c>
      <c r="Z1768" t="s">
        <v>129</v>
      </c>
      <c r="AA1768">
        <v>0</v>
      </c>
      <c r="AB1768">
        <v>0</v>
      </c>
      <c r="AC1768" t="s">
        <v>191</v>
      </c>
      <c r="AD1768" s="1">
        <v>0</v>
      </c>
      <c r="AE1768" s="1">
        <v>0</v>
      </c>
      <c r="AF1768">
        <v>0</v>
      </c>
      <c r="AG1768" s="1">
        <v>81030.259999999995</v>
      </c>
      <c r="AH1768">
        <v>0</v>
      </c>
      <c r="AI1768" s="1">
        <v>0</v>
      </c>
      <c r="AJ1768" s="1">
        <v>0</v>
      </c>
      <c r="AK1768" s="1">
        <v>0</v>
      </c>
      <c r="AL1768" s="1">
        <v>0</v>
      </c>
      <c r="AM1768" s="1">
        <v>0</v>
      </c>
      <c r="AN1768" s="1">
        <v>0</v>
      </c>
      <c r="AO1768" s="1">
        <v>675.25</v>
      </c>
      <c r="AP1768" s="8">
        <f t="shared" si="108"/>
        <v>629.58000000000004</v>
      </c>
      <c r="AQ1768" s="9">
        <f t="shared" si="109"/>
        <v>0</v>
      </c>
      <c r="AR1768" s="3">
        <f t="shared" si="110"/>
        <v>38581.18</v>
      </c>
      <c r="AS1768" s="10">
        <f t="shared" si="111"/>
        <v>629.58000000000004</v>
      </c>
    </row>
    <row r="1769" spans="1:45" x14ac:dyDescent="0.25">
      <c r="A1769">
        <v>1</v>
      </c>
      <c r="B1769" s="7">
        <v>44378</v>
      </c>
      <c r="C1769" s="7">
        <v>44409</v>
      </c>
      <c r="D1769">
        <v>512</v>
      </c>
      <c r="E1769" s="7">
        <v>44409</v>
      </c>
      <c r="F1769" s="13">
        <v>81030.259999999995</v>
      </c>
      <c r="G1769">
        <v>81030.259999999995</v>
      </c>
      <c r="H1769">
        <v>0.1</v>
      </c>
      <c r="I1769">
        <v>675.25</v>
      </c>
      <c r="J1769">
        <v>39210.76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-45.67</v>
      </c>
      <c r="U1769">
        <v>0</v>
      </c>
      <c r="V1769" t="s">
        <v>207</v>
      </c>
      <c r="W1769" s="4" t="s">
        <v>128</v>
      </c>
      <c r="X1769">
        <v>16</v>
      </c>
      <c r="Y1769" t="s">
        <v>109</v>
      </c>
      <c r="Z1769" t="s">
        <v>129</v>
      </c>
      <c r="AA1769">
        <v>0</v>
      </c>
      <c r="AB1769">
        <v>0</v>
      </c>
      <c r="AC1769" t="s">
        <v>191</v>
      </c>
      <c r="AD1769" s="1">
        <v>0</v>
      </c>
      <c r="AE1769" s="1">
        <v>0</v>
      </c>
      <c r="AF1769">
        <v>0</v>
      </c>
      <c r="AG1769" s="1">
        <v>81030.259999999995</v>
      </c>
      <c r="AH1769">
        <v>0</v>
      </c>
      <c r="AI1769" s="1">
        <v>0</v>
      </c>
      <c r="AJ1769" s="1">
        <v>0</v>
      </c>
      <c r="AK1769" s="1">
        <v>0</v>
      </c>
      <c r="AL1769" s="1">
        <v>0</v>
      </c>
      <c r="AM1769" s="1">
        <v>0</v>
      </c>
      <c r="AN1769" s="1">
        <v>0</v>
      </c>
      <c r="AO1769" s="1">
        <v>675.25</v>
      </c>
      <c r="AP1769" s="8">
        <f t="shared" si="108"/>
        <v>629.58000000000004</v>
      </c>
      <c r="AQ1769" s="9">
        <f t="shared" si="109"/>
        <v>0</v>
      </c>
      <c r="AR1769" s="3">
        <f t="shared" si="110"/>
        <v>39210.76</v>
      </c>
      <c r="AS1769" s="10">
        <f t="shared" si="111"/>
        <v>629.58000000000004</v>
      </c>
    </row>
    <row r="1770" spans="1:45" x14ac:dyDescent="0.25">
      <c r="A1770">
        <v>1</v>
      </c>
      <c r="B1770" s="7">
        <v>44378</v>
      </c>
      <c r="C1770" s="7">
        <v>44409</v>
      </c>
      <c r="D1770">
        <v>513</v>
      </c>
      <c r="E1770" s="7">
        <v>44378</v>
      </c>
      <c r="F1770" s="13">
        <v>374.07</v>
      </c>
      <c r="G1770">
        <v>374.07</v>
      </c>
      <c r="H1770">
        <v>7.1428569999999997E-2</v>
      </c>
      <c r="I1770">
        <v>2.23</v>
      </c>
      <c r="J1770">
        <v>35.54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-3.33</v>
      </c>
      <c r="U1770">
        <v>0</v>
      </c>
      <c r="V1770" t="s">
        <v>208</v>
      </c>
      <c r="W1770" s="4" t="s">
        <v>131</v>
      </c>
      <c r="X1770">
        <v>16</v>
      </c>
      <c r="Y1770" t="s">
        <v>109</v>
      </c>
      <c r="Z1770" t="s">
        <v>132</v>
      </c>
      <c r="AA1770">
        <v>0</v>
      </c>
      <c r="AB1770">
        <v>0</v>
      </c>
      <c r="AC1770" t="s">
        <v>191</v>
      </c>
      <c r="AD1770" s="1">
        <v>0</v>
      </c>
      <c r="AE1770" s="1">
        <v>0</v>
      </c>
      <c r="AF1770">
        <v>0</v>
      </c>
      <c r="AG1770" s="1">
        <v>374.07</v>
      </c>
      <c r="AH1770">
        <v>0</v>
      </c>
      <c r="AI1770" s="1">
        <v>0</v>
      </c>
      <c r="AJ1770" s="1">
        <v>0</v>
      </c>
      <c r="AK1770" s="1">
        <v>0</v>
      </c>
      <c r="AL1770" s="1">
        <v>0</v>
      </c>
      <c r="AM1770" s="1">
        <v>0</v>
      </c>
      <c r="AN1770" s="1">
        <v>0</v>
      </c>
      <c r="AO1770" s="1">
        <v>2.23</v>
      </c>
      <c r="AP1770" s="8">
        <f t="shared" si="108"/>
        <v>-1.1000000000000001</v>
      </c>
      <c r="AQ1770" s="9">
        <f t="shared" si="109"/>
        <v>0</v>
      </c>
      <c r="AR1770" s="3">
        <f t="shared" si="110"/>
        <v>35.54</v>
      </c>
      <c r="AS1770" s="10">
        <f t="shared" si="111"/>
        <v>-1.1000000000000001</v>
      </c>
    </row>
    <row r="1771" spans="1:45" x14ac:dyDescent="0.25">
      <c r="A1771">
        <v>1</v>
      </c>
      <c r="B1771" s="7">
        <v>44378</v>
      </c>
      <c r="C1771" s="7">
        <v>44409</v>
      </c>
      <c r="D1771">
        <v>513</v>
      </c>
      <c r="E1771" s="7">
        <v>44409</v>
      </c>
      <c r="F1771" s="13">
        <v>374.07</v>
      </c>
      <c r="G1771">
        <v>374.07</v>
      </c>
      <c r="H1771">
        <v>7.1428569999999997E-2</v>
      </c>
      <c r="I1771">
        <v>2.23</v>
      </c>
      <c r="J1771">
        <v>34.44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-3.33</v>
      </c>
      <c r="U1771">
        <v>0</v>
      </c>
      <c r="V1771" t="s">
        <v>208</v>
      </c>
      <c r="W1771" s="4" t="s">
        <v>131</v>
      </c>
      <c r="X1771">
        <v>16</v>
      </c>
      <c r="Y1771" t="s">
        <v>109</v>
      </c>
      <c r="Z1771" t="s">
        <v>132</v>
      </c>
      <c r="AA1771">
        <v>0</v>
      </c>
      <c r="AB1771">
        <v>0</v>
      </c>
      <c r="AC1771" t="s">
        <v>191</v>
      </c>
      <c r="AD1771" s="1">
        <v>0</v>
      </c>
      <c r="AE1771" s="1">
        <v>0</v>
      </c>
      <c r="AF1771">
        <v>0</v>
      </c>
      <c r="AG1771" s="1">
        <v>374.07</v>
      </c>
      <c r="AH1771">
        <v>0</v>
      </c>
      <c r="AI1771" s="1">
        <v>0</v>
      </c>
      <c r="AJ1771" s="1">
        <v>0</v>
      </c>
      <c r="AK1771" s="1">
        <v>0</v>
      </c>
      <c r="AL1771" s="1">
        <v>0</v>
      </c>
      <c r="AM1771" s="1">
        <v>0</v>
      </c>
      <c r="AN1771" s="1">
        <v>0</v>
      </c>
      <c r="AO1771" s="1">
        <v>2.23</v>
      </c>
      <c r="AP1771" s="8">
        <f t="shared" si="108"/>
        <v>-1.1000000000000001</v>
      </c>
      <c r="AQ1771" s="9">
        <f t="shared" si="109"/>
        <v>0</v>
      </c>
      <c r="AR1771" s="3">
        <f t="shared" si="110"/>
        <v>34.44</v>
      </c>
      <c r="AS1771" s="10">
        <f t="shared" si="111"/>
        <v>-1.1000000000000001</v>
      </c>
    </row>
    <row r="1772" spans="1:45" x14ac:dyDescent="0.25">
      <c r="A1772">
        <v>1</v>
      </c>
      <c r="B1772" s="7">
        <v>44378</v>
      </c>
      <c r="C1772" s="7">
        <v>44409</v>
      </c>
      <c r="D1772">
        <v>134</v>
      </c>
      <c r="E1772" s="7">
        <v>44378</v>
      </c>
      <c r="F1772" s="13">
        <v>1331.9</v>
      </c>
      <c r="G1772">
        <v>1331.9</v>
      </c>
      <c r="H1772">
        <v>0.1</v>
      </c>
      <c r="I1772">
        <v>11.1</v>
      </c>
      <c r="J1772">
        <v>357.5</v>
      </c>
      <c r="K1772">
        <v>0</v>
      </c>
      <c r="L1772">
        <v>0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 t="s">
        <v>209</v>
      </c>
      <c r="W1772" s="4" t="s">
        <v>134</v>
      </c>
      <c r="X1772">
        <v>16</v>
      </c>
      <c r="Y1772" t="s">
        <v>109</v>
      </c>
      <c r="Z1772" t="s">
        <v>132</v>
      </c>
      <c r="AA1772">
        <v>0</v>
      </c>
      <c r="AB1772">
        <v>0</v>
      </c>
      <c r="AC1772" t="s">
        <v>191</v>
      </c>
      <c r="AD1772" s="1">
        <v>0</v>
      </c>
      <c r="AE1772" s="1">
        <v>0</v>
      </c>
      <c r="AF1772">
        <v>0</v>
      </c>
      <c r="AG1772" s="1">
        <v>1331.9</v>
      </c>
      <c r="AH1772">
        <v>0</v>
      </c>
      <c r="AI1772" s="1">
        <v>0</v>
      </c>
      <c r="AJ1772" s="1">
        <v>0</v>
      </c>
      <c r="AK1772" s="1">
        <v>0</v>
      </c>
      <c r="AL1772" s="1">
        <v>0</v>
      </c>
      <c r="AM1772" s="1">
        <v>0</v>
      </c>
      <c r="AN1772" s="1">
        <v>0</v>
      </c>
      <c r="AO1772" s="1">
        <v>11.1</v>
      </c>
      <c r="AP1772" s="8">
        <f t="shared" si="108"/>
        <v>11.1</v>
      </c>
      <c r="AQ1772" s="9">
        <f t="shared" si="109"/>
        <v>0</v>
      </c>
      <c r="AR1772" s="3">
        <f t="shared" si="110"/>
        <v>357.5</v>
      </c>
      <c r="AS1772" s="10">
        <f t="shared" si="111"/>
        <v>11.1</v>
      </c>
    </row>
    <row r="1773" spans="1:45" x14ac:dyDescent="0.25">
      <c r="A1773">
        <v>1</v>
      </c>
      <c r="B1773" s="7">
        <v>44378</v>
      </c>
      <c r="C1773" s="7">
        <v>44409</v>
      </c>
      <c r="D1773">
        <v>134</v>
      </c>
      <c r="E1773" s="7">
        <v>44409</v>
      </c>
      <c r="F1773" s="13">
        <v>1331.9</v>
      </c>
      <c r="G1773">
        <v>1331.9</v>
      </c>
      <c r="H1773">
        <v>0.1</v>
      </c>
      <c r="I1773">
        <v>11.1</v>
      </c>
      <c r="J1773">
        <v>368.6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 t="s">
        <v>209</v>
      </c>
      <c r="W1773" s="4" t="s">
        <v>134</v>
      </c>
      <c r="X1773">
        <v>16</v>
      </c>
      <c r="Y1773" t="s">
        <v>109</v>
      </c>
      <c r="Z1773" t="s">
        <v>132</v>
      </c>
      <c r="AA1773">
        <v>0</v>
      </c>
      <c r="AB1773">
        <v>0</v>
      </c>
      <c r="AC1773" t="s">
        <v>191</v>
      </c>
      <c r="AD1773" s="1">
        <v>0</v>
      </c>
      <c r="AE1773" s="1">
        <v>0</v>
      </c>
      <c r="AF1773">
        <v>0</v>
      </c>
      <c r="AG1773" s="1">
        <v>1331.9</v>
      </c>
      <c r="AH1773">
        <v>0</v>
      </c>
      <c r="AI1773" s="1">
        <v>0</v>
      </c>
      <c r="AJ1773" s="1">
        <v>0</v>
      </c>
      <c r="AK1773" s="1">
        <v>0</v>
      </c>
      <c r="AL1773" s="1">
        <v>0</v>
      </c>
      <c r="AM1773" s="1">
        <v>0</v>
      </c>
      <c r="AN1773" s="1">
        <v>0</v>
      </c>
      <c r="AO1773" s="1">
        <v>11.1</v>
      </c>
      <c r="AP1773" s="8">
        <f t="shared" si="108"/>
        <v>11.1</v>
      </c>
      <c r="AQ1773" s="9">
        <f t="shared" si="109"/>
        <v>0</v>
      </c>
      <c r="AR1773" s="3">
        <f t="shared" si="110"/>
        <v>368.6</v>
      </c>
      <c r="AS1773" s="10">
        <f t="shared" si="111"/>
        <v>11.1</v>
      </c>
    </row>
    <row r="1774" spans="1:45" x14ac:dyDescent="0.25">
      <c r="A1774">
        <v>1</v>
      </c>
      <c r="B1774" s="7">
        <v>44378</v>
      </c>
      <c r="C1774" s="7">
        <v>44409</v>
      </c>
      <c r="D1774">
        <v>136</v>
      </c>
      <c r="E1774" s="7">
        <v>44378</v>
      </c>
      <c r="F1774" s="13">
        <v>0</v>
      </c>
      <c r="G1774">
        <v>0</v>
      </c>
      <c r="H1774">
        <v>0.17399999999999999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 t="s">
        <v>210</v>
      </c>
      <c r="W1774" s="4" t="s">
        <v>136</v>
      </c>
      <c r="X1774">
        <v>16</v>
      </c>
      <c r="Y1774" t="s">
        <v>109</v>
      </c>
      <c r="Z1774" t="s">
        <v>137</v>
      </c>
      <c r="AA1774">
        <v>0</v>
      </c>
      <c r="AB1774">
        <v>0</v>
      </c>
      <c r="AC1774" t="s">
        <v>191</v>
      </c>
      <c r="AD1774" s="1">
        <v>0</v>
      </c>
      <c r="AE1774" s="1">
        <v>0</v>
      </c>
      <c r="AF1774">
        <v>0</v>
      </c>
      <c r="AG1774" s="1">
        <v>0</v>
      </c>
      <c r="AH1774">
        <v>0</v>
      </c>
      <c r="AI1774" s="1">
        <v>0</v>
      </c>
      <c r="AJ1774" s="1">
        <v>0</v>
      </c>
      <c r="AK1774" s="1">
        <v>0</v>
      </c>
      <c r="AL1774" s="1">
        <v>0</v>
      </c>
      <c r="AM1774" s="1">
        <v>0</v>
      </c>
      <c r="AN1774" s="1">
        <v>0</v>
      </c>
      <c r="AO1774" s="1">
        <v>0</v>
      </c>
      <c r="AP1774" s="8">
        <f t="shared" si="108"/>
        <v>0</v>
      </c>
      <c r="AQ1774" s="9">
        <f t="shared" si="109"/>
        <v>0</v>
      </c>
      <c r="AR1774" s="3">
        <f t="shared" si="110"/>
        <v>0</v>
      </c>
      <c r="AS1774" s="10">
        <f t="shared" si="111"/>
        <v>0</v>
      </c>
    </row>
    <row r="1775" spans="1:45" x14ac:dyDescent="0.25">
      <c r="A1775">
        <v>1</v>
      </c>
      <c r="B1775" s="7">
        <v>44378</v>
      </c>
      <c r="C1775" s="7">
        <v>44409</v>
      </c>
      <c r="D1775">
        <v>136</v>
      </c>
      <c r="E1775" s="7">
        <v>44409</v>
      </c>
      <c r="F1775" s="13">
        <v>0</v>
      </c>
      <c r="G1775">
        <v>0</v>
      </c>
      <c r="H1775">
        <v>0.17399999999999999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 t="s">
        <v>210</v>
      </c>
      <c r="W1775" s="4" t="s">
        <v>136</v>
      </c>
      <c r="X1775">
        <v>16</v>
      </c>
      <c r="Y1775" t="s">
        <v>109</v>
      </c>
      <c r="Z1775" t="s">
        <v>137</v>
      </c>
      <c r="AA1775">
        <v>0</v>
      </c>
      <c r="AB1775">
        <v>0</v>
      </c>
      <c r="AC1775" t="s">
        <v>191</v>
      </c>
      <c r="AD1775" s="1">
        <v>0</v>
      </c>
      <c r="AE1775" s="1">
        <v>0</v>
      </c>
      <c r="AF1775">
        <v>0</v>
      </c>
      <c r="AG1775" s="1">
        <v>0</v>
      </c>
      <c r="AH1775">
        <v>0</v>
      </c>
      <c r="AI1775" s="1">
        <v>0</v>
      </c>
      <c r="AJ1775" s="1">
        <v>0</v>
      </c>
      <c r="AK1775" s="1">
        <v>0</v>
      </c>
      <c r="AL1775" s="1">
        <v>0</v>
      </c>
      <c r="AM1775" s="1">
        <v>0</v>
      </c>
      <c r="AN1775" s="1">
        <v>0</v>
      </c>
      <c r="AO1775" s="1">
        <v>0</v>
      </c>
      <c r="AP1775" s="8">
        <f t="shared" si="108"/>
        <v>0</v>
      </c>
      <c r="AQ1775" s="9">
        <f t="shared" si="109"/>
        <v>0</v>
      </c>
      <c r="AR1775" s="3">
        <f t="shared" si="110"/>
        <v>0</v>
      </c>
      <c r="AS1775" s="10">
        <f t="shared" si="111"/>
        <v>0</v>
      </c>
    </row>
    <row r="1776" spans="1:45" x14ac:dyDescent="0.25">
      <c r="A1776">
        <v>1</v>
      </c>
      <c r="B1776" s="7">
        <v>44378</v>
      </c>
      <c r="C1776" s="7">
        <v>44409</v>
      </c>
      <c r="D1776">
        <v>137</v>
      </c>
      <c r="E1776" s="7">
        <v>44378</v>
      </c>
      <c r="F1776" s="13">
        <v>0</v>
      </c>
      <c r="G1776">
        <v>0</v>
      </c>
      <c r="H1776">
        <v>8.4000000000000005E-2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 t="s">
        <v>211</v>
      </c>
      <c r="W1776" s="4" t="s">
        <v>139</v>
      </c>
      <c r="X1776">
        <v>16</v>
      </c>
      <c r="Y1776" t="s">
        <v>109</v>
      </c>
      <c r="Z1776" t="s">
        <v>140</v>
      </c>
      <c r="AA1776">
        <v>0</v>
      </c>
      <c r="AB1776">
        <v>0</v>
      </c>
      <c r="AC1776" t="s">
        <v>191</v>
      </c>
      <c r="AD1776" s="1">
        <v>0</v>
      </c>
      <c r="AE1776" s="1">
        <v>0</v>
      </c>
      <c r="AF1776">
        <v>0</v>
      </c>
      <c r="AG1776" s="1">
        <v>0</v>
      </c>
      <c r="AH1776">
        <v>0</v>
      </c>
      <c r="AI1776" s="1">
        <v>0</v>
      </c>
      <c r="AJ1776" s="1">
        <v>0</v>
      </c>
      <c r="AK1776" s="1">
        <v>0</v>
      </c>
      <c r="AL1776" s="1">
        <v>0</v>
      </c>
      <c r="AM1776" s="1">
        <v>0</v>
      </c>
      <c r="AN1776" s="1">
        <v>0</v>
      </c>
      <c r="AO1776" s="1">
        <v>0</v>
      </c>
      <c r="AP1776" s="8">
        <f t="shared" si="108"/>
        <v>0</v>
      </c>
      <c r="AQ1776" s="9">
        <f t="shared" si="109"/>
        <v>0</v>
      </c>
      <c r="AR1776" s="3">
        <f t="shared" si="110"/>
        <v>0</v>
      </c>
      <c r="AS1776" s="10">
        <f t="shared" si="111"/>
        <v>0</v>
      </c>
    </row>
    <row r="1777" spans="1:45" x14ac:dyDescent="0.25">
      <c r="A1777">
        <v>1</v>
      </c>
      <c r="B1777" s="7">
        <v>44378</v>
      </c>
      <c r="C1777" s="7">
        <v>44409</v>
      </c>
      <c r="D1777">
        <v>137</v>
      </c>
      <c r="E1777" s="7">
        <v>44409</v>
      </c>
      <c r="F1777" s="13">
        <v>0</v>
      </c>
      <c r="G1777">
        <v>0</v>
      </c>
      <c r="H1777">
        <v>8.4000000000000005E-2</v>
      </c>
      <c r="I1777">
        <v>0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 t="s">
        <v>211</v>
      </c>
      <c r="W1777" s="4" t="s">
        <v>139</v>
      </c>
      <c r="X1777">
        <v>16</v>
      </c>
      <c r="Y1777" t="s">
        <v>109</v>
      </c>
      <c r="Z1777" t="s">
        <v>140</v>
      </c>
      <c r="AA1777">
        <v>0</v>
      </c>
      <c r="AB1777">
        <v>0</v>
      </c>
      <c r="AC1777" t="s">
        <v>191</v>
      </c>
      <c r="AD1777" s="1">
        <v>0</v>
      </c>
      <c r="AE1777" s="1">
        <v>0</v>
      </c>
      <c r="AF1777">
        <v>0</v>
      </c>
      <c r="AG1777" s="1">
        <v>0</v>
      </c>
      <c r="AH1777">
        <v>0</v>
      </c>
      <c r="AI1777" s="1">
        <v>0</v>
      </c>
      <c r="AJ1777" s="1">
        <v>0</v>
      </c>
      <c r="AK1777" s="1">
        <v>0</v>
      </c>
      <c r="AL1777" s="1">
        <v>0</v>
      </c>
      <c r="AM1777" s="1">
        <v>0</v>
      </c>
      <c r="AN1777" s="1">
        <v>0</v>
      </c>
      <c r="AO1777" s="1">
        <v>0</v>
      </c>
      <c r="AP1777" s="8">
        <f t="shared" si="108"/>
        <v>0</v>
      </c>
      <c r="AQ1777" s="9">
        <f t="shared" si="109"/>
        <v>0</v>
      </c>
      <c r="AR1777" s="3">
        <f t="shared" si="110"/>
        <v>0</v>
      </c>
      <c r="AS1777" s="10">
        <f t="shared" si="111"/>
        <v>0</v>
      </c>
    </row>
    <row r="1778" spans="1:45" x14ac:dyDescent="0.25">
      <c r="A1778">
        <v>1</v>
      </c>
      <c r="B1778" s="7">
        <v>44378</v>
      </c>
      <c r="C1778" s="7">
        <v>44409</v>
      </c>
      <c r="D1778">
        <v>138</v>
      </c>
      <c r="E1778" s="7">
        <v>44378</v>
      </c>
      <c r="F1778" s="13">
        <v>0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 t="s">
        <v>212</v>
      </c>
      <c r="W1778" s="4" t="s">
        <v>213</v>
      </c>
      <c r="X1778">
        <v>16</v>
      </c>
      <c r="Y1778" t="s">
        <v>109</v>
      </c>
      <c r="Z1778" t="s">
        <v>214</v>
      </c>
      <c r="AA1778">
        <v>0</v>
      </c>
      <c r="AB1778">
        <v>0</v>
      </c>
      <c r="AC1778" t="s">
        <v>191</v>
      </c>
      <c r="AD1778" s="1">
        <v>0</v>
      </c>
      <c r="AE1778" s="1">
        <v>0</v>
      </c>
      <c r="AF1778">
        <v>0</v>
      </c>
      <c r="AG1778" s="1">
        <v>0</v>
      </c>
      <c r="AH1778">
        <v>0</v>
      </c>
      <c r="AI1778" s="1">
        <v>0</v>
      </c>
      <c r="AJ1778" s="1">
        <v>0</v>
      </c>
      <c r="AK1778" s="1">
        <v>0</v>
      </c>
      <c r="AL1778" s="1">
        <v>0</v>
      </c>
      <c r="AM1778" s="1">
        <v>0</v>
      </c>
      <c r="AN1778" s="1">
        <v>0</v>
      </c>
      <c r="AO1778" s="1">
        <v>0</v>
      </c>
      <c r="AP1778" s="8">
        <f t="shared" si="108"/>
        <v>0</v>
      </c>
      <c r="AQ1778" s="9">
        <f t="shared" si="109"/>
        <v>0</v>
      </c>
      <c r="AR1778" s="3">
        <f t="shared" si="110"/>
        <v>0</v>
      </c>
      <c r="AS1778" s="10">
        <f t="shared" si="111"/>
        <v>0</v>
      </c>
    </row>
    <row r="1779" spans="1:45" x14ac:dyDescent="0.25">
      <c r="A1779">
        <v>1</v>
      </c>
      <c r="B1779" s="7">
        <v>44378</v>
      </c>
      <c r="C1779" s="7">
        <v>44409</v>
      </c>
      <c r="D1779">
        <v>138</v>
      </c>
      <c r="E1779" s="7">
        <v>44409</v>
      </c>
      <c r="F1779" s="13">
        <v>0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0</v>
      </c>
      <c r="U1779">
        <v>0</v>
      </c>
      <c r="V1779" t="s">
        <v>212</v>
      </c>
      <c r="W1779" s="4" t="s">
        <v>213</v>
      </c>
      <c r="X1779">
        <v>16</v>
      </c>
      <c r="Y1779" t="s">
        <v>109</v>
      </c>
      <c r="Z1779" t="s">
        <v>214</v>
      </c>
      <c r="AA1779">
        <v>0</v>
      </c>
      <c r="AB1779">
        <v>0</v>
      </c>
      <c r="AC1779" t="s">
        <v>191</v>
      </c>
      <c r="AD1779" s="1">
        <v>0</v>
      </c>
      <c r="AE1779" s="1">
        <v>0</v>
      </c>
      <c r="AF1779">
        <v>0</v>
      </c>
      <c r="AG1779" s="1">
        <v>0</v>
      </c>
      <c r="AH1779">
        <v>0</v>
      </c>
      <c r="AI1779" s="1">
        <v>0</v>
      </c>
      <c r="AJ1779" s="1">
        <v>0</v>
      </c>
      <c r="AK1779" s="1">
        <v>0</v>
      </c>
      <c r="AL1779" s="1">
        <v>0</v>
      </c>
      <c r="AM1779" s="1">
        <v>0</v>
      </c>
      <c r="AN1779" s="1">
        <v>0</v>
      </c>
      <c r="AO1779" s="1">
        <v>0</v>
      </c>
      <c r="AP1779" s="8">
        <f t="shared" si="108"/>
        <v>0</v>
      </c>
      <c r="AQ1779" s="9">
        <f t="shared" si="109"/>
        <v>0</v>
      </c>
      <c r="AR1779" s="3">
        <f t="shared" si="110"/>
        <v>0</v>
      </c>
      <c r="AS1779" s="10">
        <f t="shared" si="111"/>
        <v>0</v>
      </c>
    </row>
    <row r="1780" spans="1:45" x14ac:dyDescent="0.25">
      <c r="A1780">
        <v>1</v>
      </c>
      <c r="B1780" s="7">
        <v>44378</v>
      </c>
      <c r="C1780" s="7">
        <v>44409</v>
      </c>
      <c r="D1780">
        <v>139</v>
      </c>
      <c r="E1780" s="7">
        <v>44378</v>
      </c>
      <c r="F1780" s="13">
        <v>0</v>
      </c>
      <c r="G1780">
        <v>0</v>
      </c>
      <c r="H1780">
        <v>5.8000000000000003E-2</v>
      </c>
      <c r="I1780">
        <v>0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  <c r="T1780">
        <v>0</v>
      </c>
      <c r="U1780">
        <v>0</v>
      </c>
      <c r="V1780" t="s">
        <v>215</v>
      </c>
      <c r="W1780" s="4" t="s">
        <v>142</v>
      </c>
      <c r="X1780">
        <v>16</v>
      </c>
      <c r="Y1780" t="s">
        <v>109</v>
      </c>
      <c r="Z1780" t="s">
        <v>143</v>
      </c>
      <c r="AA1780">
        <v>0</v>
      </c>
      <c r="AB1780">
        <v>0</v>
      </c>
      <c r="AC1780" t="s">
        <v>191</v>
      </c>
      <c r="AD1780" s="1">
        <v>0</v>
      </c>
      <c r="AE1780" s="1">
        <v>0</v>
      </c>
      <c r="AF1780">
        <v>0</v>
      </c>
      <c r="AG1780" s="1">
        <v>0</v>
      </c>
      <c r="AH1780">
        <v>0</v>
      </c>
      <c r="AI1780" s="1">
        <v>0</v>
      </c>
      <c r="AJ1780" s="1">
        <v>0</v>
      </c>
      <c r="AK1780" s="1">
        <v>0</v>
      </c>
      <c r="AL1780" s="1">
        <v>0</v>
      </c>
      <c r="AM1780" s="1">
        <v>0</v>
      </c>
      <c r="AN1780" s="1">
        <v>0</v>
      </c>
      <c r="AO1780" s="1">
        <v>0</v>
      </c>
      <c r="AP1780" s="8">
        <f t="shared" si="108"/>
        <v>0</v>
      </c>
      <c r="AQ1780" s="9">
        <f t="shared" si="109"/>
        <v>0</v>
      </c>
      <c r="AR1780" s="3">
        <f t="shared" si="110"/>
        <v>0</v>
      </c>
      <c r="AS1780" s="10">
        <f t="shared" si="111"/>
        <v>0</v>
      </c>
    </row>
    <row r="1781" spans="1:45" x14ac:dyDescent="0.25">
      <c r="A1781">
        <v>1</v>
      </c>
      <c r="B1781" s="7">
        <v>44378</v>
      </c>
      <c r="C1781" s="7">
        <v>44409</v>
      </c>
      <c r="D1781">
        <v>139</v>
      </c>
      <c r="E1781" s="7">
        <v>44409</v>
      </c>
      <c r="F1781" s="13">
        <v>0</v>
      </c>
      <c r="G1781">
        <v>0</v>
      </c>
      <c r="H1781">
        <v>5.8000000000000003E-2</v>
      </c>
      <c r="I1781">
        <v>0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0</v>
      </c>
      <c r="U1781">
        <v>0</v>
      </c>
      <c r="V1781" t="s">
        <v>215</v>
      </c>
      <c r="W1781" s="4" t="s">
        <v>142</v>
      </c>
      <c r="X1781">
        <v>16</v>
      </c>
      <c r="Y1781" t="s">
        <v>109</v>
      </c>
      <c r="Z1781" t="s">
        <v>143</v>
      </c>
      <c r="AA1781">
        <v>0</v>
      </c>
      <c r="AB1781">
        <v>0</v>
      </c>
      <c r="AC1781" t="s">
        <v>191</v>
      </c>
      <c r="AD1781" s="1">
        <v>0</v>
      </c>
      <c r="AE1781" s="1">
        <v>0</v>
      </c>
      <c r="AF1781">
        <v>0</v>
      </c>
      <c r="AG1781" s="1">
        <v>0</v>
      </c>
      <c r="AH1781">
        <v>0</v>
      </c>
      <c r="AI1781" s="1">
        <v>0</v>
      </c>
      <c r="AJ1781" s="1">
        <v>0</v>
      </c>
      <c r="AK1781" s="1">
        <v>0</v>
      </c>
      <c r="AL1781" s="1">
        <v>0</v>
      </c>
      <c r="AM1781" s="1">
        <v>0</v>
      </c>
      <c r="AN1781" s="1">
        <v>0</v>
      </c>
      <c r="AO1781" s="1">
        <v>0</v>
      </c>
      <c r="AP1781" s="8">
        <f t="shared" si="108"/>
        <v>0</v>
      </c>
      <c r="AQ1781" s="9">
        <f t="shared" si="109"/>
        <v>0</v>
      </c>
      <c r="AR1781" s="3">
        <f t="shared" si="110"/>
        <v>0</v>
      </c>
      <c r="AS1781" s="10">
        <f t="shared" si="111"/>
        <v>0</v>
      </c>
    </row>
    <row r="1782" spans="1:45" x14ac:dyDescent="0.25">
      <c r="A1782">
        <v>1</v>
      </c>
      <c r="B1782" s="7">
        <v>44378</v>
      </c>
      <c r="C1782" s="7">
        <v>44409</v>
      </c>
      <c r="D1782">
        <v>135</v>
      </c>
      <c r="E1782" s="7">
        <v>44378</v>
      </c>
      <c r="F1782" s="13">
        <v>0</v>
      </c>
      <c r="G1782">
        <v>0</v>
      </c>
      <c r="H1782">
        <v>0.17399999999999999</v>
      </c>
      <c r="I1782">
        <v>0</v>
      </c>
      <c r="J1782">
        <v>0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 t="s">
        <v>216</v>
      </c>
      <c r="W1782" s="4" t="s">
        <v>145</v>
      </c>
      <c r="X1782">
        <v>16</v>
      </c>
      <c r="Y1782" t="s">
        <v>109</v>
      </c>
      <c r="Z1782" t="s">
        <v>146</v>
      </c>
      <c r="AA1782">
        <v>0</v>
      </c>
      <c r="AB1782">
        <v>0</v>
      </c>
      <c r="AC1782" t="s">
        <v>191</v>
      </c>
      <c r="AD1782" s="1">
        <v>0</v>
      </c>
      <c r="AE1782" s="1">
        <v>0</v>
      </c>
      <c r="AF1782">
        <v>0</v>
      </c>
      <c r="AG1782" s="1">
        <v>0</v>
      </c>
      <c r="AH1782">
        <v>0</v>
      </c>
      <c r="AI1782" s="1">
        <v>0</v>
      </c>
      <c r="AJ1782" s="1">
        <v>0</v>
      </c>
      <c r="AK1782" s="1">
        <v>0</v>
      </c>
      <c r="AL1782" s="1">
        <v>0</v>
      </c>
      <c r="AM1782" s="1">
        <v>0</v>
      </c>
      <c r="AN1782" s="1">
        <v>0</v>
      </c>
      <c r="AO1782" s="1">
        <v>0</v>
      </c>
      <c r="AP1782" s="8">
        <f t="shared" si="108"/>
        <v>0</v>
      </c>
      <c r="AQ1782" s="9">
        <f t="shared" si="109"/>
        <v>0</v>
      </c>
      <c r="AR1782" s="3">
        <f t="shared" si="110"/>
        <v>0</v>
      </c>
      <c r="AS1782" s="10">
        <f t="shared" si="111"/>
        <v>0</v>
      </c>
    </row>
    <row r="1783" spans="1:45" x14ac:dyDescent="0.25">
      <c r="A1783">
        <v>1</v>
      </c>
      <c r="B1783" s="7">
        <v>44378</v>
      </c>
      <c r="C1783" s="7">
        <v>44409</v>
      </c>
      <c r="D1783">
        <v>135</v>
      </c>
      <c r="E1783" s="7">
        <v>44409</v>
      </c>
      <c r="F1783" s="13">
        <v>0</v>
      </c>
      <c r="G1783">
        <v>0</v>
      </c>
      <c r="H1783">
        <v>0.17399999999999999</v>
      </c>
      <c r="I1783">
        <v>0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 t="s">
        <v>216</v>
      </c>
      <c r="W1783" s="4" t="s">
        <v>145</v>
      </c>
      <c r="X1783">
        <v>16</v>
      </c>
      <c r="Y1783" t="s">
        <v>109</v>
      </c>
      <c r="Z1783" t="s">
        <v>146</v>
      </c>
      <c r="AA1783">
        <v>0</v>
      </c>
      <c r="AB1783">
        <v>0</v>
      </c>
      <c r="AC1783" t="s">
        <v>191</v>
      </c>
      <c r="AD1783" s="1">
        <v>0</v>
      </c>
      <c r="AE1783" s="1">
        <v>0</v>
      </c>
      <c r="AF1783">
        <v>0</v>
      </c>
      <c r="AG1783" s="1">
        <v>0</v>
      </c>
      <c r="AH1783">
        <v>0</v>
      </c>
      <c r="AI1783" s="1">
        <v>0</v>
      </c>
      <c r="AJ1783" s="1">
        <v>0</v>
      </c>
      <c r="AK1783" s="1">
        <v>0</v>
      </c>
      <c r="AL1783" s="1">
        <v>0</v>
      </c>
      <c r="AM1783" s="1">
        <v>0</v>
      </c>
      <c r="AN1783" s="1">
        <v>0</v>
      </c>
      <c r="AO1783" s="1">
        <v>0</v>
      </c>
      <c r="AP1783" s="8">
        <f t="shared" si="108"/>
        <v>0</v>
      </c>
      <c r="AQ1783" s="9">
        <f t="shared" si="109"/>
        <v>0</v>
      </c>
      <c r="AR1783" s="3">
        <f t="shared" si="110"/>
        <v>0</v>
      </c>
      <c r="AS1783" s="10">
        <f t="shared" si="111"/>
        <v>0</v>
      </c>
    </row>
    <row r="1784" spans="1:45" x14ac:dyDescent="0.25">
      <c r="A1784">
        <v>1</v>
      </c>
      <c r="B1784" s="7">
        <v>44378</v>
      </c>
      <c r="C1784" s="7">
        <v>44409</v>
      </c>
      <c r="D1784">
        <v>140</v>
      </c>
      <c r="E1784" s="7">
        <v>44378</v>
      </c>
      <c r="F1784" s="13">
        <v>0</v>
      </c>
      <c r="G1784">
        <v>0</v>
      </c>
      <c r="H1784">
        <v>3.7999999999999999E-2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  <c r="U1784">
        <v>0</v>
      </c>
      <c r="V1784" t="s">
        <v>217</v>
      </c>
      <c r="W1784" s="4" t="s">
        <v>218</v>
      </c>
      <c r="X1784">
        <v>16</v>
      </c>
      <c r="Y1784" t="s">
        <v>109</v>
      </c>
      <c r="Z1784" t="s">
        <v>219</v>
      </c>
      <c r="AA1784">
        <v>0</v>
      </c>
      <c r="AB1784">
        <v>0</v>
      </c>
      <c r="AC1784" t="s">
        <v>191</v>
      </c>
      <c r="AD1784" s="1">
        <v>0</v>
      </c>
      <c r="AE1784" s="1">
        <v>0</v>
      </c>
      <c r="AF1784">
        <v>0</v>
      </c>
      <c r="AG1784" s="1">
        <v>0</v>
      </c>
      <c r="AH1784">
        <v>0</v>
      </c>
      <c r="AI1784" s="1">
        <v>0</v>
      </c>
      <c r="AJ1784" s="1">
        <v>0</v>
      </c>
      <c r="AK1784" s="1">
        <v>0</v>
      </c>
      <c r="AL1784" s="1">
        <v>0</v>
      </c>
      <c r="AM1784" s="1">
        <v>0</v>
      </c>
      <c r="AN1784" s="1">
        <v>0</v>
      </c>
      <c r="AO1784" s="1">
        <v>0</v>
      </c>
      <c r="AP1784" s="8">
        <f t="shared" si="108"/>
        <v>0</v>
      </c>
      <c r="AQ1784" s="9">
        <f t="shared" si="109"/>
        <v>0</v>
      </c>
      <c r="AR1784" s="3">
        <f t="shared" si="110"/>
        <v>0</v>
      </c>
      <c r="AS1784" s="10">
        <f t="shared" si="111"/>
        <v>0</v>
      </c>
    </row>
    <row r="1785" spans="1:45" x14ac:dyDescent="0.25">
      <c r="A1785">
        <v>1</v>
      </c>
      <c r="B1785" s="7">
        <v>44378</v>
      </c>
      <c r="C1785" s="7">
        <v>44409</v>
      </c>
      <c r="D1785">
        <v>140</v>
      </c>
      <c r="E1785" s="7">
        <v>44409</v>
      </c>
      <c r="F1785" s="13">
        <v>0</v>
      </c>
      <c r="G1785">
        <v>0</v>
      </c>
      <c r="H1785">
        <v>3.7999999999999999E-2</v>
      </c>
      <c r="I1785">
        <v>0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0</v>
      </c>
      <c r="U1785">
        <v>0</v>
      </c>
      <c r="V1785" t="s">
        <v>217</v>
      </c>
      <c r="W1785" s="4" t="s">
        <v>218</v>
      </c>
      <c r="X1785">
        <v>16</v>
      </c>
      <c r="Y1785" t="s">
        <v>109</v>
      </c>
      <c r="Z1785" t="s">
        <v>219</v>
      </c>
      <c r="AA1785">
        <v>0</v>
      </c>
      <c r="AB1785">
        <v>0</v>
      </c>
      <c r="AC1785" t="s">
        <v>191</v>
      </c>
      <c r="AD1785" s="1">
        <v>0</v>
      </c>
      <c r="AE1785" s="1">
        <v>0</v>
      </c>
      <c r="AF1785">
        <v>0</v>
      </c>
      <c r="AG1785" s="1">
        <v>0</v>
      </c>
      <c r="AH1785">
        <v>0</v>
      </c>
      <c r="AI1785" s="1">
        <v>0</v>
      </c>
      <c r="AJ1785" s="1">
        <v>0</v>
      </c>
      <c r="AK1785" s="1">
        <v>0</v>
      </c>
      <c r="AL1785" s="1">
        <v>0</v>
      </c>
      <c r="AM1785" s="1">
        <v>0</v>
      </c>
      <c r="AN1785" s="1">
        <v>0</v>
      </c>
      <c r="AO1785" s="1">
        <v>0</v>
      </c>
      <c r="AP1785" s="8">
        <f t="shared" si="108"/>
        <v>0</v>
      </c>
      <c r="AQ1785" s="9">
        <f t="shared" si="109"/>
        <v>0</v>
      </c>
      <c r="AR1785" s="3">
        <f t="shared" si="110"/>
        <v>0</v>
      </c>
      <c r="AS1785" s="10">
        <f t="shared" si="111"/>
        <v>0</v>
      </c>
    </row>
    <row r="1786" spans="1:45" x14ac:dyDescent="0.25">
      <c r="A1786">
        <v>1</v>
      </c>
      <c r="B1786" s="7">
        <v>44378</v>
      </c>
      <c r="C1786" s="7">
        <v>44409</v>
      </c>
      <c r="D1786">
        <v>141</v>
      </c>
      <c r="E1786" s="7">
        <v>44378</v>
      </c>
      <c r="F1786" s="13">
        <v>13438.12</v>
      </c>
      <c r="G1786">
        <v>13438.12</v>
      </c>
      <c r="H1786">
        <v>6.6666699999999995E-2</v>
      </c>
      <c r="I1786">
        <v>74.66</v>
      </c>
      <c r="J1786">
        <v>9304.44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  <c r="T1786">
        <v>56.83</v>
      </c>
      <c r="U1786">
        <v>0</v>
      </c>
      <c r="V1786" t="s">
        <v>220</v>
      </c>
      <c r="W1786" s="4" t="s">
        <v>148</v>
      </c>
      <c r="X1786">
        <v>16</v>
      </c>
      <c r="Y1786" t="s">
        <v>109</v>
      </c>
      <c r="Z1786" t="s">
        <v>149</v>
      </c>
      <c r="AA1786">
        <v>0</v>
      </c>
      <c r="AB1786">
        <v>0</v>
      </c>
      <c r="AC1786" t="s">
        <v>191</v>
      </c>
      <c r="AD1786" s="1">
        <v>0</v>
      </c>
      <c r="AE1786" s="1">
        <v>0</v>
      </c>
      <c r="AF1786">
        <v>0</v>
      </c>
      <c r="AG1786" s="1">
        <v>13438.12</v>
      </c>
      <c r="AH1786">
        <v>0</v>
      </c>
      <c r="AI1786" s="1">
        <v>0</v>
      </c>
      <c r="AJ1786" s="1">
        <v>0</v>
      </c>
      <c r="AK1786" s="1">
        <v>0</v>
      </c>
      <c r="AL1786" s="1">
        <v>0</v>
      </c>
      <c r="AM1786" s="1">
        <v>0</v>
      </c>
      <c r="AN1786" s="1">
        <v>0</v>
      </c>
      <c r="AO1786" s="1">
        <v>74.66</v>
      </c>
      <c r="AP1786" s="8">
        <f t="shared" si="108"/>
        <v>131.49</v>
      </c>
      <c r="AQ1786" s="9">
        <f t="shared" si="109"/>
        <v>0</v>
      </c>
      <c r="AR1786" s="3">
        <f t="shared" si="110"/>
        <v>9304.44</v>
      </c>
      <c r="AS1786" s="10">
        <f t="shared" si="111"/>
        <v>131.49</v>
      </c>
    </row>
    <row r="1787" spans="1:45" x14ac:dyDescent="0.25">
      <c r="A1787">
        <v>1</v>
      </c>
      <c r="B1787" s="7">
        <v>44378</v>
      </c>
      <c r="C1787" s="7">
        <v>44409</v>
      </c>
      <c r="D1787">
        <v>141</v>
      </c>
      <c r="E1787" s="7">
        <v>44409</v>
      </c>
      <c r="F1787" s="13">
        <v>13438.12</v>
      </c>
      <c r="G1787">
        <v>13438.12</v>
      </c>
      <c r="H1787">
        <v>6.6666699999999995E-2</v>
      </c>
      <c r="I1787">
        <v>74.66</v>
      </c>
      <c r="J1787">
        <v>9435.93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56.83</v>
      </c>
      <c r="U1787">
        <v>0</v>
      </c>
      <c r="V1787" t="s">
        <v>220</v>
      </c>
      <c r="W1787" s="4" t="s">
        <v>148</v>
      </c>
      <c r="X1787">
        <v>16</v>
      </c>
      <c r="Y1787" t="s">
        <v>109</v>
      </c>
      <c r="Z1787" t="s">
        <v>149</v>
      </c>
      <c r="AA1787">
        <v>0</v>
      </c>
      <c r="AB1787">
        <v>0</v>
      </c>
      <c r="AC1787" t="s">
        <v>191</v>
      </c>
      <c r="AD1787" s="1">
        <v>0</v>
      </c>
      <c r="AE1787" s="1">
        <v>0</v>
      </c>
      <c r="AF1787">
        <v>0</v>
      </c>
      <c r="AG1787" s="1">
        <v>13438.12</v>
      </c>
      <c r="AH1787">
        <v>0</v>
      </c>
      <c r="AI1787" s="1">
        <v>0</v>
      </c>
      <c r="AJ1787" s="1">
        <v>0</v>
      </c>
      <c r="AK1787" s="1">
        <v>0</v>
      </c>
      <c r="AL1787" s="1">
        <v>0</v>
      </c>
      <c r="AM1787" s="1">
        <v>0</v>
      </c>
      <c r="AN1787" s="1">
        <v>0</v>
      </c>
      <c r="AO1787" s="1">
        <v>74.66</v>
      </c>
      <c r="AP1787" s="8">
        <f t="shared" si="108"/>
        <v>131.49</v>
      </c>
      <c r="AQ1787" s="9">
        <f t="shared" si="109"/>
        <v>0</v>
      </c>
      <c r="AR1787" s="3">
        <f t="shared" si="110"/>
        <v>9435.93</v>
      </c>
      <c r="AS1787" s="10">
        <f t="shared" si="111"/>
        <v>131.49</v>
      </c>
    </row>
    <row r="1788" spans="1:45" x14ac:dyDescent="0.25">
      <c r="A1788">
        <v>1</v>
      </c>
      <c r="B1788" s="7">
        <v>44378</v>
      </c>
      <c r="C1788" s="7">
        <v>44409</v>
      </c>
      <c r="D1788">
        <v>142</v>
      </c>
      <c r="E1788" s="7">
        <v>44378</v>
      </c>
      <c r="F1788" s="13">
        <v>58312.73</v>
      </c>
      <c r="G1788">
        <v>58312.73</v>
      </c>
      <c r="H1788">
        <v>5.0999999999999997E-2</v>
      </c>
      <c r="I1788">
        <v>247.83</v>
      </c>
      <c r="J1788">
        <v>23411.87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 t="s">
        <v>221</v>
      </c>
      <c r="W1788" s="4" t="s">
        <v>151</v>
      </c>
      <c r="X1788">
        <v>16</v>
      </c>
      <c r="Y1788" t="s">
        <v>109</v>
      </c>
      <c r="Z1788" t="s">
        <v>152</v>
      </c>
      <c r="AA1788">
        <v>0</v>
      </c>
      <c r="AB1788">
        <v>0</v>
      </c>
      <c r="AC1788" t="s">
        <v>191</v>
      </c>
      <c r="AD1788" s="1">
        <v>0</v>
      </c>
      <c r="AE1788" s="1">
        <v>0</v>
      </c>
      <c r="AF1788">
        <v>0</v>
      </c>
      <c r="AG1788" s="1">
        <v>58312.73</v>
      </c>
      <c r="AH1788">
        <v>0</v>
      </c>
      <c r="AI1788" s="1">
        <v>0</v>
      </c>
      <c r="AJ1788" s="1">
        <v>0</v>
      </c>
      <c r="AK1788" s="1">
        <v>0</v>
      </c>
      <c r="AL1788" s="1">
        <v>0</v>
      </c>
      <c r="AM1788" s="1">
        <v>0</v>
      </c>
      <c r="AN1788" s="1">
        <v>0</v>
      </c>
      <c r="AO1788" s="1">
        <v>247.83</v>
      </c>
      <c r="AP1788" s="8">
        <f t="shared" si="108"/>
        <v>247.83</v>
      </c>
      <c r="AQ1788" s="9">
        <f t="shared" si="109"/>
        <v>0</v>
      </c>
      <c r="AR1788" s="3">
        <f t="shared" si="110"/>
        <v>23411.87</v>
      </c>
      <c r="AS1788" s="10">
        <f t="shared" si="111"/>
        <v>247.83</v>
      </c>
    </row>
    <row r="1789" spans="1:45" x14ac:dyDescent="0.25">
      <c r="A1789">
        <v>1</v>
      </c>
      <c r="B1789" s="7">
        <v>44378</v>
      </c>
      <c r="C1789" s="7">
        <v>44409</v>
      </c>
      <c r="D1789">
        <v>142</v>
      </c>
      <c r="E1789" s="7">
        <v>44409</v>
      </c>
      <c r="F1789" s="13">
        <v>58312.73</v>
      </c>
      <c r="G1789">
        <v>58312.73</v>
      </c>
      <c r="H1789">
        <v>5.0999999999999997E-2</v>
      </c>
      <c r="I1789">
        <v>247.83</v>
      </c>
      <c r="J1789">
        <v>23659.7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 t="s">
        <v>221</v>
      </c>
      <c r="W1789" s="4" t="s">
        <v>151</v>
      </c>
      <c r="X1789">
        <v>16</v>
      </c>
      <c r="Y1789" t="s">
        <v>109</v>
      </c>
      <c r="Z1789" t="s">
        <v>152</v>
      </c>
      <c r="AA1789">
        <v>0</v>
      </c>
      <c r="AB1789">
        <v>0</v>
      </c>
      <c r="AC1789" t="s">
        <v>191</v>
      </c>
      <c r="AD1789" s="1">
        <v>0</v>
      </c>
      <c r="AE1789" s="1">
        <v>0</v>
      </c>
      <c r="AF1789">
        <v>0</v>
      </c>
      <c r="AG1789" s="1">
        <v>58312.73</v>
      </c>
      <c r="AH1789">
        <v>0</v>
      </c>
      <c r="AI1789" s="1">
        <v>0</v>
      </c>
      <c r="AJ1789" s="1">
        <v>0</v>
      </c>
      <c r="AK1789" s="1">
        <v>0</v>
      </c>
      <c r="AL1789" s="1">
        <v>0</v>
      </c>
      <c r="AM1789" s="1">
        <v>0</v>
      </c>
      <c r="AN1789" s="1">
        <v>0</v>
      </c>
      <c r="AO1789" s="1">
        <v>247.83</v>
      </c>
      <c r="AP1789" s="8">
        <f t="shared" si="108"/>
        <v>247.83</v>
      </c>
      <c r="AQ1789" s="9">
        <f t="shared" si="109"/>
        <v>0</v>
      </c>
      <c r="AR1789" s="3">
        <f t="shared" si="110"/>
        <v>23659.7</v>
      </c>
      <c r="AS1789" s="10">
        <f t="shared" si="111"/>
        <v>247.83</v>
      </c>
    </row>
    <row r="1790" spans="1:45" x14ac:dyDescent="0.25">
      <c r="A1790">
        <v>1</v>
      </c>
      <c r="B1790" s="7">
        <v>44378</v>
      </c>
      <c r="C1790" s="7">
        <v>44409</v>
      </c>
      <c r="D1790">
        <v>522</v>
      </c>
      <c r="E1790" s="7">
        <v>44378</v>
      </c>
      <c r="F1790" s="13">
        <v>13647.24</v>
      </c>
      <c r="G1790">
        <v>13647.24</v>
      </c>
      <c r="H1790">
        <v>5.8823529999999999E-2</v>
      </c>
      <c r="I1790">
        <v>66.900000000000006</v>
      </c>
      <c r="J1790">
        <v>13215.5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-87.5</v>
      </c>
      <c r="U1790">
        <v>0</v>
      </c>
      <c r="V1790" t="s">
        <v>222</v>
      </c>
      <c r="W1790" s="4" t="s">
        <v>159</v>
      </c>
      <c r="X1790">
        <v>16</v>
      </c>
      <c r="Y1790" t="s">
        <v>109</v>
      </c>
      <c r="Z1790" t="s">
        <v>160</v>
      </c>
      <c r="AA1790">
        <v>0</v>
      </c>
      <c r="AB1790">
        <v>0</v>
      </c>
      <c r="AC1790" t="s">
        <v>191</v>
      </c>
      <c r="AD1790" s="1">
        <v>0</v>
      </c>
      <c r="AE1790" s="1">
        <v>0</v>
      </c>
      <c r="AF1790">
        <v>0</v>
      </c>
      <c r="AG1790" s="1">
        <v>13647.24</v>
      </c>
      <c r="AH1790">
        <v>0</v>
      </c>
      <c r="AI1790" s="1">
        <v>0</v>
      </c>
      <c r="AJ1790" s="1">
        <v>0</v>
      </c>
      <c r="AK1790" s="1">
        <v>0</v>
      </c>
      <c r="AL1790" s="1">
        <v>0</v>
      </c>
      <c r="AM1790" s="1">
        <v>0</v>
      </c>
      <c r="AN1790" s="1">
        <v>0</v>
      </c>
      <c r="AO1790" s="1">
        <v>66.900000000000006</v>
      </c>
      <c r="AP1790" s="8">
        <f t="shared" si="108"/>
        <v>-20.599999999999994</v>
      </c>
      <c r="AQ1790" s="9">
        <f t="shared" si="109"/>
        <v>0</v>
      </c>
      <c r="AR1790" s="3">
        <f t="shared" si="110"/>
        <v>13215.5</v>
      </c>
      <c r="AS1790" s="10">
        <f t="shared" si="111"/>
        <v>-20.599999999999994</v>
      </c>
    </row>
    <row r="1791" spans="1:45" x14ac:dyDescent="0.25">
      <c r="A1791">
        <v>1</v>
      </c>
      <c r="B1791" s="7">
        <v>44378</v>
      </c>
      <c r="C1791" s="7">
        <v>44409</v>
      </c>
      <c r="D1791">
        <v>522</v>
      </c>
      <c r="E1791" s="7">
        <v>44409</v>
      </c>
      <c r="F1791" s="13">
        <v>13647.24</v>
      </c>
      <c r="G1791">
        <v>13647.24</v>
      </c>
      <c r="H1791">
        <v>5.8823529999999999E-2</v>
      </c>
      <c r="I1791">
        <v>66.900000000000006</v>
      </c>
      <c r="J1791">
        <v>13194.9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-87.5</v>
      </c>
      <c r="U1791">
        <v>0</v>
      </c>
      <c r="V1791" t="s">
        <v>222</v>
      </c>
      <c r="W1791" s="4" t="s">
        <v>159</v>
      </c>
      <c r="X1791">
        <v>16</v>
      </c>
      <c r="Y1791" t="s">
        <v>109</v>
      </c>
      <c r="Z1791" t="s">
        <v>160</v>
      </c>
      <c r="AA1791">
        <v>0</v>
      </c>
      <c r="AB1791">
        <v>0</v>
      </c>
      <c r="AC1791" t="s">
        <v>191</v>
      </c>
      <c r="AD1791" s="1">
        <v>0</v>
      </c>
      <c r="AE1791" s="1">
        <v>0</v>
      </c>
      <c r="AF1791">
        <v>0</v>
      </c>
      <c r="AG1791" s="1">
        <v>13647.24</v>
      </c>
      <c r="AH1791">
        <v>0</v>
      </c>
      <c r="AI1791" s="1">
        <v>0</v>
      </c>
      <c r="AJ1791" s="1">
        <v>0</v>
      </c>
      <c r="AK1791" s="1">
        <v>0</v>
      </c>
      <c r="AL1791" s="1">
        <v>0</v>
      </c>
      <c r="AM1791" s="1">
        <v>0</v>
      </c>
      <c r="AN1791" s="1">
        <v>0</v>
      </c>
      <c r="AO1791" s="1">
        <v>66.900000000000006</v>
      </c>
      <c r="AP1791" s="8">
        <f t="shared" si="108"/>
        <v>-20.599999999999994</v>
      </c>
      <c r="AQ1791" s="9">
        <f t="shared" si="109"/>
        <v>0</v>
      </c>
      <c r="AR1791" s="3">
        <f t="shared" si="110"/>
        <v>13194.9</v>
      </c>
      <c r="AS1791" s="10">
        <f t="shared" si="111"/>
        <v>-20.599999999999994</v>
      </c>
    </row>
    <row r="1792" spans="1:45" x14ac:dyDescent="0.25">
      <c r="A1792">
        <v>1</v>
      </c>
      <c r="B1792" s="7">
        <v>44378</v>
      </c>
      <c r="C1792" s="7">
        <v>44409</v>
      </c>
      <c r="D1792">
        <v>144</v>
      </c>
      <c r="E1792" s="7">
        <v>44378</v>
      </c>
      <c r="F1792" s="13">
        <v>0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 t="s">
        <v>223</v>
      </c>
      <c r="W1792" s="4" t="s">
        <v>224</v>
      </c>
      <c r="X1792">
        <v>14</v>
      </c>
      <c r="Y1792" t="s">
        <v>49</v>
      </c>
      <c r="Z1792" t="s">
        <v>50</v>
      </c>
      <c r="AA1792">
        <v>0</v>
      </c>
      <c r="AB1792">
        <v>0</v>
      </c>
      <c r="AC1792" t="s">
        <v>225</v>
      </c>
      <c r="AD1792" s="1">
        <v>0</v>
      </c>
      <c r="AE1792" s="1">
        <v>0</v>
      </c>
      <c r="AF1792">
        <v>0</v>
      </c>
      <c r="AG1792" s="1">
        <v>0</v>
      </c>
      <c r="AH1792">
        <v>0</v>
      </c>
      <c r="AI1792" s="1">
        <v>0</v>
      </c>
      <c r="AJ1792" s="1">
        <v>0</v>
      </c>
      <c r="AK1792" s="1">
        <v>0</v>
      </c>
      <c r="AL1792" s="1">
        <v>0</v>
      </c>
      <c r="AM1792" s="1">
        <v>0</v>
      </c>
      <c r="AN1792" s="1">
        <v>0</v>
      </c>
      <c r="AO1792" s="1">
        <v>0</v>
      </c>
      <c r="AP1792" s="8">
        <f t="shared" si="108"/>
        <v>0</v>
      </c>
      <c r="AQ1792" s="9">
        <f t="shared" si="109"/>
        <v>0</v>
      </c>
      <c r="AR1792" s="3">
        <f t="shared" si="110"/>
        <v>0</v>
      </c>
      <c r="AS1792" s="10">
        <f t="shared" si="111"/>
        <v>0</v>
      </c>
    </row>
    <row r="1793" spans="1:45" x14ac:dyDescent="0.25">
      <c r="A1793">
        <v>1</v>
      </c>
      <c r="B1793" s="7">
        <v>44378</v>
      </c>
      <c r="C1793" s="7">
        <v>44409</v>
      </c>
      <c r="D1793">
        <v>144</v>
      </c>
      <c r="E1793" s="7">
        <v>44409</v>
      </c>
      <c r="F1793" s="13">
        <v>0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 t="s">
        <v>223</v>
      </c>
      <c r="W1793" s="4" t="s">
        <v>224</v>
      </c>
      <c r="X1793">
        <v>14</v>
      </c>
      <c r="Y1793" t="s">
        <v>49</v>
      </c>
      <c r="Z1793" t="s">
        <v>50</v>
      </c>
      <c r="AA1793">
        <v>0</v>
      </c>
      <c r="AB1793">
        <v>0</v>
      </c>
      <c r="AC1793" t="s">
        <v>225</v>
      </c>
      <c r="AD1793" s="1">
        <v>0</v>
      </c>
      <c r="AE1793" s="1">
        <v>0</v>
      </c>
      <c r="AF1793">
        <v>0</v>
      </c>
      <c r="AG1793" s="1">
        <v>0</v>
      </c>
      <c r="AH1793">
        <v>0</v>
      </c>
      <c r="AI1793" s="1">
        <v>0</v>
      </c>
      <c r="AJ1793" s="1">
        <v>0</v>
      </c>
      <c r="AK1793" s="1">
        <v>0</v>
      </c>
      <c r="AL1793" s="1">
        <v>0</v>
      </c>
      <c r="AM1793" s="1">
        <v>0</v>
      </c>
      <c r="AN1793" s="1">
        <v>0</v>
      </c>
      <c r="AO1793" s="1">
        <v>0</v>
      </c>
      <c r="AP1793" s="8">
        <f t="shared" si="108"/>
        <v>0</v>
      </c>
      <c r="AQ1793" s="9">
        <f t="shared" si="109"/>
        <v>0</v>
      </c>
      <c r="AR1793" s="3">
        <f t="shared" si="110"/>
        <v>0</v>
      </c>
      <c r="AS1793" s="10">
        <f t="shared" si="111"/>
        <v>0</v>
      </c>
    </row>
    <row r="1794" spans="1:45" x14ac:dyDescent="0.25">
      <c r="A1794">
        <v>1</v>
      </c>
      <c r="B1794" s="7">
        <v>44378</v>
      </c>
      <c r="C1794" s="7">
        <v>44409</v>
      </c>
      <c r="D1794">
        <v>200217</v>
      </c>
      <c r="E1794" s="7">
        <v>44378</v>
      </c>
      <c r="F1794" s="13">
        <v>0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 t="s">
        <v>226</v>
      </c>
      <c r="W1794" s="4" t="s">
        <v>224</v>
      </c>
      <c r="X1794">
        <v>14</v>
      </c>
      <c r="Y1794" t="s">
        <v>49</v>
      </c>
      <c r="Z1794" t="s">
        <v>50</v>
      </c>
      <c r="AA1794">
        <v>0</v>
      </c>
      <c r="AB1794">
        <v>0</v>
      </c>
      <c r="AC1794" t="s">
        <v>225</v>
      </c>
      <c r="AD1794" s="1">
        <v>0</v>
      </c>
      <c r="AE1794" s="1">
        <v>0</v>
      </c>
      <c r="AF1794">
        <v>0</v>
      </c>
      <c r="AG1794" s="1">
        <v>0</v>
      </c>
      <c r="AH1794">
        <v>0</v>
      </c>
      <c r="AI1794" s="1">
        <v>0</v>
      </c>
      <c r="AJ1794" s="1">
        <v>0</v>
      </c>
      <c r="AK1794" s="1">
        <v>0</v>
      </c>
      <c r="AL1794" s="1">
        <v>0</v>
      </c>
      <c r="AM1794" s="1">
        <v>0</v>
      </c>
      <c r="AN1794" s="1">
        <v>0</v>
      </c>
      <c r="AO1794" s="1">
        <v>0</v>
      </c>
      <c r="AP1794" s="8">
        <f t="shared" ref="AP1794:AP1857" si="112">I1794+K1794+M1794+T1794</f>
        <v>0</v>
      </c>
      <c r="AQ1794" s="9">
        <f t="shared" ref="AQ1794:AQ1857" si="113">AD1794+AL1794</f>
        <v>0</v>
      </c>
      <c r="AR1794" s="3">
        <f t="shared" ref="AR1794:AR1857" si="114">AE1794+J1794</f>
        <v>0</v>
      </c>
      <c r="AS1794" s="10">
        <f t="shared" ref="AS1794:AS1857" si="115">I1794+K1794+M1794+T1794+AD1794+AL1794</f>
        <v>0</v>
      </c>
    </row>
    <row r="1795" spans="1:45" x14ac:dyDescent="0.25">
      <c r="A1795">
        <v>1</v>
      </c>
      <c r="B1795" s="7">
        <v>44378</v>
      </c>
      <c r="C1795" s="7">
        <v>44409</v>
      </c>
      <c r="D1795">
        <v>200217</v>
      </c>
      <c r="E1795" s="7">
        <v>44409</v>
      </c>
      <c r="F1795" s="13">
        <v>0</v>
      </c>
      <c r="G1795">
        <v>0</v>
      </c>
      <c r="H1795">
        <v>0</v>
      </c>
      <c r="I1795">
        <v>0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 t="s">
        <v>226</v>
      </c>
      <c r="W1795" s="4" t="s">
        <v>224</v>
      </c>
      <c r="X1795">
        <v>14</v>
      </c>
      <c r="Y1795" t="s">
        <v>49</v>
      </c>
      <c r="Z1795" t="s">
        <v>50</v>
      </c>
      <c r="AA1795">
        <v>0</v>
      </c>
      <c r="AB1795">
        <v>0</v>
      </c>
      <c r="AC1795" t="s">
        <v>225</v>
      </c>
      <c r="AD1795" s="1">
        <v>0</v>
      </c>
      <c r="AE1795" s="1">
        <v>0</v>
      </c>
      <c r="AF1795">
        <v>0</v>
      </c>
      <c r="AG1795" s="1">
        <v>0</v>
      </c>
      <c r="AH1795">
        <v>0</v>
      </c>
      <c r="AI1795" s="1">
        <v>0</v>
      </c>
      <c r="AJ1795" s="1">
        <v>0</v>
      </c>
      <c r="AK1795" s="1">
        <v>0</v>
      </c>
      <c r="AL1795" s="1">
        <v>0</v>
      </c>
      <c r="AM1795" s="1">
        <v>0</v>
      </c>
      <c r="AN1795" s="1">
        <v>0</v>
      </c>
      <c r="AO1795" s="1">
        <v>0</v>
      </c>
      <c r="AP1795" s="8">
        <f t="shared" si="112"/>
        <v>0</v>
      </c>
      <c r="AQ1795" s="9">
        <f t="shared" si="113"/>
        <v>0</v>
      </c>
      <c r="AR1795" s="3">
        <f t="shared" si="114"/>
        <v>0</v>
      </c>
      <c r="AS1795" s="10">
        <f t="shared" si="115"/>
        <v>0</v>
      </c>
    </row>
    <row r="1796" spans="1:45" x14ac:dyDescent="0.25">
      <c r="A1796">
        <v>1</v>
      </c>
      <c r="B1796" s="7">
        <v>44378</v>
      </c>
      <c r="C1796" s="7">
        <v>44409</v>
      </c>
      <c r="D1796">
        <v>200263</v>
      </c>
      <c r="E1796" s="7">
        <v>44378</v>
      </c>
      <c r="F1796" s="13">
        <v>0</v>
      </c>
      <c r="G1796">
        <v>0</v>
      </c>
      <c r="H1796">
        <v>0</v>
      </c>
      <c r="I1796">
        <v>0</v>
      </c>
      <c r="J1796">
        <v>0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0</v>
      </c>
      <c r="U1796">
        <v>0</v>
      </c>
      <c r="V1796" t="s">
        <v>227</v>
      </c>
      <c r="W1796" s="4" t="s">
        <v>224</v>
      </c>
      <c r="X1796">
        <v>14</v>
      </c>
      <c r="Y1796" t="s">
        <v>49</v>
      </c>
      <c r="Z1796" t="s">
        <v>50</v>
      </c>
      <c r="AA1796">
        <v>0</v>
      </c>
      <c r="AB1796">
        <v>0</v>
      </c>
      <c r="AC1796" t="s">
        <v>225</v>
      </c>
      <c r="AD1796" s="1">
        <v>0</v>
      </c>
      <c r="AE1796" s="1">
        <v>0</v>
      </c>
      <c r="AF1796">
        <v>0</v>
      </c>
      <c r="AG1796" s="1">
        <v>0</v>
      </c>
      <c r="AH1796">
        <v>0</v>
      </c>
      <c r="AI1796" s="1">
        <v>0</v>
      </c>
      <c r="AJ1796" s="1">
        <v>0</v>
      </c>
      <c r="AK1796" s="1">
        <v>0</v>
      </c>
      <c r="AL1796" s="1">
        <v>0</v>
      </c>
      <c r="AM1796" s="1">
        <v>0</v>
      </c>
      <c r="AN1796" s="1">
        <v>0</v>
      </c>
      <c r="AO1796" s="1">
        <v>0</v>
      </c>
      <c r="AP1796" s="8">
        <f t="shared" si="112"/>
        <v>0</v>
      </c>
      <c r="AQ1796" s="9">
        <f t="shared" si="113"/>
        <v>0</v>
      </c>
      <c r="AR1796" s="3">
        <f t="shared" si="114"/>
        <v>0</v>
      </c>
      <c r="AS1796" s="10">
        <f t="shared" si="115"/>
        <v>0</v>
      </c>
    </row>
    <row r="1797" spans="1:45" x14ac:dyDescent="0.25">
      <c r="A1797">
        <v>1</v>
      </c>
      <c r="B1797" s="7">
        <v>44378</v>
      </c>
      <c r="C1797" s="7">
        <v>44409</v>
      </c>
      <c r="D1797">
        <v>200263</v>
      </c>
      <c r="E1797" s="7">
        <v>44409</v>
      </c>
      <c r="F1797" s="13">
        <v>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 t="s">
        <v>227</v>
      </c>
      <c r="W1797" s="4" t="s">
        <v>224</v>
      </c>
      <c r="X1797">
        <v>14</v>
      </c>
      <c r="Y1797" t="s">
        <v>49</v>
      </c>
      <c r="Z1797" t="s">
        <v>50</v>
      </c>
      <c r="AA1797">
        <v>0</v>
      </c>
      <c r="AB1797">
        <v>0</v>
      </c>
      <c r="AC1797" t="s">
        <v>225</v>
      </c>
      <c r="AD1797" s="1">
        <v>0</v>
      </c>
      <c r="AE1797" s="1">
        <v>0</v>
      </c>
      <c r="AF1797">
        <v>0</v>
      </c>
      <c r="AG1797" s="1">
        <v>0</v>
      </c>
      <c r="AH1797">
        <v>0</v>
      </c>
      <c r="AI1797" s="1">
        <v>0</v>
      </c>
      <c r="AJ1797" s="1">
        <v>0</v>
      </c>
      <c r="AK1797" s="1">
        <v>0</v>
      </c>
      <c r="AL1797" s="1">
        <v>0</v>
      </c>
      <c r="AM1797" s="1">
        <v>0</v>
      </c>
      <c r="AN1797" s="1">
        <v>0</v>
      </c>
      <c r="AO1797" s="1">
        <v>0</v>
      </c>
      <c r="AP1797" s="8">
        <f t="shared" si="112"/>
        <v>0</v>
      </c>
      <c r="AQ1797" s="9">
        <f t="shared" si="113"/>
        <v>0</v>
      </c>
      <c r="AR1797" s="3">
        <f t="shared" si="114"/>
        <v>0</v>
      </c>
      <c r="AS1797" s="10">
        <f t="shared" si="115"/>
        <v>0</v>
      </c>
    </row>
    <row r="1798" spans="1:45" x14ac:dyDescent="0.25">
      <c r="A1798">
        <v>1</v>
      </c>
      <c r="B1798" s="7">
        <v>44378</v>
      </c>
      <c r="C1798" s="7">
        <v>44409</v>
      </c>
      <c r="D1798">
        <v>200309</v>
      </c>
      <c r="E1798" s="7">
        <v>44378</v>
      </c>
      <c r="F1798" s="13">
        <v>0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 t="s">
        <v>228</v>
      </c>
      <c r="W1798" s="4" t="s">
        <v>224</v>
      </c>
      <c r="X1798">
        <v>14</v>
      </c>
      <c r="Y1798" t="s">
        <v>49</v>
      </c>
      <c r="Z1798" t="s">
        <v>50</v>
      </c>
      <c r="AA1798">
        <v>0</v>
      </c>
      <c r="AB1798">
        <v>0</v>
      </c>
      <c r="AC1798" t="s">
        <v>225</v>
      </c>
      <c r="AD1798" s="1">
        <v>0</v>
      </c>
      <c r="AE1798" s="1">
        <v>0</v>
      </c>
      <c r="AF1798">
        <v>0</v>
      </c>
      <c r="AG1798" s="1">
        <v>0</v>
      </c>
      <c r="AH1798">
        <v>0</v>
      </c>
      <c r="AI1798" s="1">
        <v>0</v>
      </c>
      <c r="AJ1798" s="1">
        <v>0</v>
      </c>
      <c r="AK1798" s="1">
        <v>0</v>
      </c>
      <c r="AL1798" s="1">
        <v>0</v>
      </c>
      <c r="AM1798" s="1">
        <v>0</v>
      </c>
      <c r="AN1798" s="1">
        <v>0</v>
      </c>
      <c r="AO1798" s="1">
        <v>0</v>
      </c>
      <c r="AP1798" s="8">
        <f t="shared" si="112"/>
        <v>0</v>
      </c>
      <c r="AQ1798" s="9">
        <f t="shared" si="113"/>
        <v>0</v>
      </c>
      <c r="AR1798" s="3">
        <f t="shared" si="114"/>
        <v>0</v>
      </c>
      <c r="AS1798" s="10">
        <f t="shared" si="115"/>
        <v>0</v>
      </c>
    </row>
    <row r="1799" spans="1:45" x14ac:dyDescent="0.25">
      <c r="A1799">
        <v>1</v>
      </c>
      <c r="B1799" s="7">
        <v>44378</v>
      </c>
      <c r="C1799" s="7">
        <v>44409</v>
      </c>
      <c r="D1799">
        <v>200309</v>
      </c>
      <c r="E1799" s="7">
        <v>44409</v>
      </c>
      <c r="F1799" s="13">
        <v>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 t="s">
        <v>228</v>
      </c>
      <c r="W1799" s="4" t="s">
        <v>224</v>
      </c>
      <c r="X1799">
        <v>14</v>
      </c>
      <c r="Y1799" t="s">
        <v>49</v>
      </c>
      <c r="Z1799" t="s">
        <v>50</v>
      </c>
      <c r="AA1799">
        <v>0</v>
      </c>
      <c r="AB1799">
        <v>0</v>
      </c>
      <c r="AC1799" t="s">
        <v>225</v>
      </c>
      <c r="AD1799" s="1">
        <v>0</v>
      </c>
      <c r="AE1799" s="1">
        <v>0</v>
      </c>
      <c r="AF1799">
        <v>0</v>
      </c>
      <c r="AG1799" s="1">
        <v>0</v>
      </c>
      <c r="AH1799">
        <v>0</v>
      </c>
      <c r="AI1799" s="1">
        <v>0</v>
      </c>
      <c r="AJ1799" s="1">
        <v>0</v>
      </c>
      <c r="AK1799" s="1">
        <v>0</v>
      </c>
      <c r="AL1799" s="1">
        <v>0</v>
      </c>
      <c r="AM1799" s="1">
        <v>0</v>
      </c>
      <c r="AN1799" s="1">
        <v>0</v>
      </c>
      <c r="AO1799" s="1">
        <v>0</v>
      </c>
      <c r="AP1799" s="8">
        <f t="shared" si="112"/>
        <v>0</v>
      </c>
      <c r="AQ1799" s="9">
        <f t="shared" si="113"/>
        <v>0</v>
      </c>
      <c r="AR1799" s="3">
        <f t="shared" si="114"/>
        <v>0</v>
      </c>
      <c r="AS1799" s="10">
        <f t="shared" si="115"/>
        <v>0</v>
      </c>
    </row>
    <row r="1800" spans="1:45" x14ac:dyDescent="0.25">
      <c r="A1800">
        <v>1</v>
      </c>
      <c r="B1800" s="7">
        <v>44378</v>
      </c>
      <c r="C1800" s="7">
        <v>44409</v>
      </c>
      <c r="D1800">
        <v>145</v>
      </c>
      <c r="E1800" s="7">
        <v>44378</v>
      </c>
      <c r="F1800" s="13">
        <v>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 t="s">
        <v>229</v>
      </c>
      <c r="W1800" s="4" t="s">
        <v>48</v>
      </c>
      <c r="X1800">
        <v>14</v>
      </c>
      <c r="Y1800" t="s">
        <v>49</v>
      </c>
      <c r="Z1800" t="s">
        <v>50</v>
      </c>
      <c r="AA1800">
        <v>0</v>
      </c>
      <c r="AB1800">
        <v>0</v>
      </c>
      <c r="AC1800" t="s">
        <v>225</v>
      </c>
      <c r="AD1800" s="1">
        <v>0</v>
      </c>
      <c r="AE1800" s="1">
        <v>0</v>
      </c>
      <c r="AF1800">
        <v>0</v>
      </c>
      <c r="AG1800" s="1">
        <v>0</v>
      </c>
      <c r="AH1800">
        <v>0</v>
      </c>
      <c r="AI1800" s="1">
        <v>0</v>
      </c>
      <c r="AJ1800" s="1">
        <v>0</v>
      </c>
      <c r="AK1800" s="1">
        <v>0</v>
      </c>
      <c r="AL1800" s="1">
        <v>0</v>
      </c>
      <c r="AM1800" s="1">
        <v>0</v>
      </c>
      <c r="AN1800" s="1">
        <v>0</v>
      </c>
      <c r="AO1800" s="1">
        <v>0</v>
      </c>
      <c r="AP1800" s="8">
        <f t="shared" si="112"/>
        <v>0</v>
      </c>
      <c r="AQ1800" s="9">
        <f t="shared" si="113"/>
        <v>0</v>
      </c>
      <c r="AR1800" s="3">
        <f t="shared" si="114"/>
        <v>0</v>
      </c>
      <c r="AS1800" s="10">
        <f t="shared" si="115"/>
        <v>0</v>
      </c>
    </row>
    <row r="1801" spans="1:45" x14ac:dyDescent="0.25">
      <c r="A1801">
        <v>1</v>
      </c>
      <c r="B1801" s="7">
        <v>44378</v>
      </c>
      <c r="C1801" s="7">
        <v>44409</v>
      </c>
      <c r="D1801">
        <v>145</v>
      </c>
      <c r="E1801" s="7">
        <v>44409</v>
      </c>
      <c r="F1801" s="13">
        <v>0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  <c r="U1801">
        <v>0</v>
      </c>
      <c r="V1801" t="s">
        <v>229</v>
      </c>
      <c r="W1801" s="4" t="s">
        <v>48</v>
      </c>
      <c r="X1801">
        <v>14</v>
      </c>
      <c r="Y1801" t="s">
        <v>49</v>
      </c>
      <c r="Z1801" t="s">
        <v>50</v>
      </c>
      <c r="AA1801">
        <v>0</v>
      </c>
      <c r="AB1801">
        <v>0</v>
      </c>
      <c r="AC1801" t="s">
        <v>225</v>
      </c>
      <c r="AD1801" s="1">
        <v>0</v>
      </c>
      <c r="AE1801" s="1">
        <v>0</v>
      </c>
      <c r="AF1801">
        <v>0</v>
      </c>
      <c r="AG1801" s="1">
        <v>0</v>
      </c>
      <c r="AH1801">
        <v>0</v>
      </c>
      <c r="AI1801" s="1">
        <v>0</v>
      </c>
      <c r="AJ1801" s="1">
        <v>0</v>
      </c>
      <c r="AK1801" s="1">
        <v>0</v>
      </c>
      <c r="AL1801" s="1">
        <v>0</v>
      </c>
      <c r="AM1801" s="1">
        <v>0</v>
      </c>
      <c r="AN1801" s="1">
        <v>0</v>
      </c>
      <c r="AO1801" s="1">
        <v>0</v>
      </c>
      <c r="AP1801" s="8">
        <f t="shared" si="112"/>
        <v>0</v>
      </c>
      <c r="AQ1801" s="9">
        <f t="shared" si="113"/>
        <v>0</v>
      </c>
      <c r="AR1801" s="3">
        <f t="shared" si="114"/>
        <v>0</v>
      </c>
      <c r="AS1801" s="10">
        <f t="shared" si="115"/>
        <v>0</v>
      </c>
    </row>
    <row r="1802" spans="1:45" x14ac:dyDescent="0.25">
      <c r="A1802">
        <v>1</v>
      </c>
      <c r="B1802" s="7">
        <v>44378</v>
      </c>
      <c r="C1802" s="7">
        <v>44409</v>
      </c>
      <c r="D1802">
        <v>200218</v>
      </c>
      <c r="E1802" s="7">
        <v>44378</v>
      </c>
      <c r="F1802" s="13">
        <v>0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 t="s">
        <v>230</v>
      </c>
      <c r="W1802" s="4" t="s">
        <v>48</v>
      </c>
      <c r="X1802">
        <v>14</v>
      </c>
      <c r="Y1802" t="s">
        <v>49</v>
      </c>
      <c r="Z1802" t="s">
        <v>50</v>
      </c>
      <c r="AA1802">
        <v>0</v>
      </c>
      <c r="AB1802">
        <v>0</v>
      </c>
      <c r="AC1802" t="s">
        <v>225</v>
      </c>
      <c r="AD1802" s="1">
        <v>0</v>
      </c>
      <c r="AE1802" s="1">
        <v>0</v>
      </c>
      <c r="AF1802">
        <v>0</v>
      </c>
      <c r="AG1802" s="1">
        <v>0</v>
      </c>
      <c r="AH1802">
        <v>0</v>
      </c>
      <c r="AI1802" s="1">
        <v>0</v>
      </c>
      <c r="AJ1802" s="1">
        <v>0</v>
      </c>
      <c r="AK1802" s="1">
        <v>0</v>
      </c>
      <c r="AL1802" s="1">
        <v>0</v>
      </c>
      <c r="AM1802" s="1">
        <v>0</v>
      </c>
      <c r="AN1802" s="1">
        <v>0</v>
      </c>
      <c r="AO1802" s="1">
        <v>0</v>
      </c>
      <c r="AP1802" s="8">
        <f t="shared" si="112"/>
        <v>0</v>
      </c>
      <c r="AQ1802" s="9">
        <f t="shared" si="113"/>
        <v>0</v>
      </c>
      <c r="AR1802" s="3">
        <f t="shared" si="114"/>
        <v>0</v>
      </c>
      <c r="AS1802" s="10">
        <f t="shared" si="115"/>
        <v>0</v>
      </c>
    </row>
    <row r="1803" spans="1:45" x14ac:dyDescent="0.25">
      <c r="A1803">
        <v>1</v>
      </c>
      <c r="B1803" s="7">
        <v>44378</v>
      </c>
      <c r="C1803" s="7">
        <v>44409</v>
      </c>
      <c r="D1803">
        <v>200218</v>
      </c>
      <c r="E1803" s="7">
        <v>44409</v>
      </c>
      <c r="F1803" s="13">
        <v>0</v>
      </c>
      <c r="G1803">
        <v>0</v>
      </c>
      <c r="H1803">
        <v>0</v>
      </c>
      <c r="I1803">
        <v>0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 t="s">
        <v>230</v>
      </c>
      <c r="W1803" s="4" t="s">
        <v>48</v>
      </c>
      <c r="X1803">
        <v>14</v>
      </c>
      <c r="Y1803" t="s">
        <v>49</v>
      </c>
      <c r="Z1803" t="s">
        <v>50</v>
      </c>
      <c r="AA1803">
        <v>0</v>
      </c>
      <c r="AB1803">
        <v>0</v>
      </c>
      <c r="AC1803" t="s">
        <v>225</v>
      </c>
      <c r="AD1803" s="1">
        <v>0</v>
      </c>
      <c r="AE1803" s="1">
        <v>0</v>
      </c>
      <c r="AF1803">
        <v>0</v>
      </c>
      <c r="AG1803" s="1">
        <v>0</v>
      </c>
      <c r="AH1803">
        <v>0</v>
      </c>
      <c r="AI1803" s="1">
        <v>0</v>
      </c>
      <c r="AJ1803" s="1">
        <v>0</v>
      </c>
      <c r="AK1803" s="1">
        <v>0</v>
      </c>
      <c r="AL1803" s="1">
        <v>0</v>
      </c>
      <c r="AM1803" s="1">
        <v>0</v>
      </c>
      <c r="AN1803" s="1">
        <v>0</v>
      </c>
      <c r="AO1803" s="1">
        <v>0</v>
      </c>
      <c r="AP1803" s="8">
        <f t="shared" si="112"/>
        <v>0</v>
      </c>
      <c r="AQ1803" s="9">
        <f t="shared" si="113"/>
        <v>0</v>
      </c>
      <c r="AR1803" s="3">
        <f t="shared" si="114"/>
        <v>0</v>
      </c>
      <c r="AS1803" s="10">
        <f t="shared" si="115"/>
        <v>0</v>
      </c>
    </row>
    <row r="1804" spans="1:45" x14ac:dyDescent="0.25">
      <c r="A1804">
        <v>1</v>
      </c>
      <c r="B1804" s="7">
        <v>44378</v>
      </c>
      <c r="C1804" s="7">
        <v>44409</v>
      </c>
      <c r="D1804">
        <v>200264</v>
      </c>
      <c r="E1804" s="7">
        <v>44378</v>
      </c>
      <c r="F1804" s="13">
        <v>0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0</v>
      </c>
      <c r="Q1804">
        <v>0</v>
      </c>
      <c r="R1804">
        <v>0</v>
      </c>
      <c r="S1804">
        <v>0</v>
      </c>
      <c r="T1804">
        <v>0</v>
      </c>
      <c r="U1804">
        <v>0</v>
      </c>
      <c r="V1804" t="s">
        <v>231</v>
      </c>
      <c r="W1804" s="4" t="s">
        <v>48</v>
      </c>
      <c r="X1804">
        <v>14</v>
      </c>
      <c r="Y1804" t="s">
        <v>49</v>
      </c>
      <c r="Z1804" t="s">
        <v>50</v>
      </c>
      <c r="AA1804">
        <v>0</v>
      </c>
      <c r="AB1804">
        <v>0</v>
      </c>
      <c r="AC1804" t="s">
        <v>225</v>
      </c>
      <c r="AD1804" s="1">
        <v>0</v>
      </c>
      <c r="AE1804" s="1">
        <v>0</v>
      </c>
      <c r="AF1804">
        <v>0</v>
      </c>
      <c r="AG1804" s="1">
        <v>0</v>
      </c>
      <c r="AH1804">
        <v>0</v>
      </c>
      <c r="AI1804" s="1">
        <v>0</v>
      </c>
      <c r="AJ1804" s="1">
        <v>0</v>
      </c>
      <c r="AK1804" s="1">
        <v>0</v>
      </c>
      <c r="AL1804" s="1">
        <v>0</v>
      </c>
      <c r="AM1804" s="1">
        <v>0</v>
      </c>
      <c r="AN1804" s="1">
        <v>0</v>
      </c>
      <c r="AO1804" s="1">
        <v>0</v>
      </c>
      <c r="AP1804" s="8">
        <f t="shared" si="112"/>
        <v>0</v>
      </c>
      <c r="AQ1804" s="9">
        <f t="shared" si="113"/>
        <v>0</v>
      </c>
      <c r="AR1804" s="3">
        <f t="shared" si="114"/>
        <v>0</v>
      </c>
      <c r="AS1804" s="10">
        <f t="shared" si="115"/>
        <v>0</v>
      </c>
    </row>
    <row r="1805" spans="1:45" x14ac:dyDescent="0.25">
      <c r="A1805">
        <v>1</v>
      </c>
      <c r="B1805" s="7">
        <v>44378</v>
      </c>
      <c r="C1805" s="7">
        <v>44409</v>
      </c>
      <c r="D1805">
        <v>200264</v>
      </c>
      <c r="E1805" s="7">
        <v>44409</v>
      </c>
      <c r="F1805" s="13">
        <v>0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 t="s">
        <v>231</v>
      </c>
      <c r="W1805" s="4" t="s">
        <v>48</v>
      </c>
      <c r="X1805">
        <v>14</v>
      </c>
      <c r="Y1805" t="s">
        <v>49</v>
      </c>
      <c r="Z1805" t="s">
        <v>50</v>
      </c>
      <c r="AA1805">
        <v>0</v>
      </c>
      <c r="AB1805">
        <v>0</v>
      </c>
      <c r="AC1805" t="s">
        <v>225</v>
      </c>
      <c r="AD1805" s="1">
        <v>0</v>
      </c>
      <c r="AE1805" s="1">
        <v>0</v>
      </c>
      <c r="AF1805">
        <v>0</v>
      </c>
      <c r="AG1805" s="1">
        <v>0</v>
      </c>
      <c r="AH1805">
        <v>0</v>
      </c>
      <c r="AI1805" s="1">
        <v>0</v>
      </c>
      <c r="AJ1805" s="1">
        <v>0</v>
      </c>
      <c r="AK1805" s="1">
        <v>0</v>
      </c>
      <c r="AL1805" s="1">
        <v>0</v>
      </c>
      <c r="AM1805" s="1">
        <v>0</v>
      </c>
      <c r="AN1805" s="1">
        <v>0</v>
      </c>
      <c r="AO1805" s="1">
        <v>0</v>
      </c>
      <c r="AP1805" s="8">
        <f t="shared" si="112"/>
        <v>0</v>
      </c>
      <c r="AQ1805" s="9">
        <f t="shared" si="113"/>
        <v>0</v>
      </c>
      <c r="AR1805" s="3">
        <f t="shared" si="114"/>
        <v>0</v>
      </c>
      <c r="AS1805" s="10">
        <f t="shared" si="115"/>
        <v>0</v>
      </c>
    </row>
    <row r="1806" spans="1:45" x14ac:dyDescent="0.25">
      <c r="A1806">
        <v>1</v>
      </c>
      <c r="B1806" s="7">
        <v>44378</v>
      </c>
      <c r="C1806" s="7">
        <v>44409</v>
      </c>
      <c r="D1806">
        <v>200310</v>
      </c>
      <c r="E1806" s="7">
        <v>44378</v>
      </c>
      <c r="F1806" s="13">
        <v>0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 t="s">
        <v>232</v>
      </c>
      <c r="W1806" s="4" t="s">
        <v>48</v>
      </c>
      <c r="X1806">
        <v>14</v>
      </c>
      <c r="Y1806" t="s">
        <v>49</v>
      </c>
      <c r="Z1806" t="s">
        <v>50</v>
      </c>
      <c r="AA1806">
        <v>0</v>
      </c>
      <c r="AB1806">
        <v>0</v>
      </c>
      <c r="AC1806" t="s">
        <v>225</v>
      </c>
      <c r="AD1806" s="1">
        <v>0</v>
      </c>
      <c r="AE1806" s="1">
        <v>0</v>
      </c>
      <c r="AF1806">
        <v>0</v>
      </c>
      <c r="AG1806" s="1">
        <v>0</v>
      </c>
      <c r="AH1806">
        <v>0</v>
      </c>
      <c r="AI1806" s="1">
        <v>0</v>
      </c>
      <c r="AJ1806" s="1">
        <v>0</v>
      </c>
      <c r="AK1806" s="1">
        <v>0</v>
      </c>
      <c r="AL1806" s="1">
        <v>0</v>
      </c>
      <c r="AM1806" s="1">
        <v>0</v>
      </c>
      <c r="AN1806" s="1">
        <v>0</v>
      </c>
      <c r="AO1806" s="1">
        <v>0</v>
      </c>
      <c r="AP1806" s="8">
        <f t="shared" si="112"/>
        <v>0</v>
      </c>
      <c r="AQ1806" s="9">
        <f t="shared" si="113"/>
        <v>0</v>
      </c>
      <c r="AR1806" s="3">
        <f t="shared" si="114"/>
        <v>0</v>
      </c>
      <c r="AS1806" s="10">
        <f t="shared" si="115"/>
        <v>0</v>
      </c>
    </row>
    <row r="1807" spans="1:45" x14ac:dyDescent="0.25">
      <c r="A1807">
        <v>1</v>
      </c>
      <c r="B1807" s="7">
        <v>44378</v>
      </c>
      <c r="C1807" s="7">
        <v>44409</v>
      </c>
      <c r="D1807">
        <v>200310</v>
      </c>
      <c r="E1807" s="7">
        <v>44409</v>
      </c>
      <c r="F1807" s="13">
        <v>0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 t="s">
        <v>232</v>
      </c>
      <c r="W1807" s="4" t="s">
        <v>48</v>
      </c>
      <c r="X1807">
        <v>14</v>
      </c>
      <c r="Y1807" t="s">
        <v>49</v>
      </c>
      <c r="Z1807" t="s">
        <v>50</v>
      </c>
      <c r="AA1807">
        <v>0</v>
      </c>
      <c r="AB1807">
        <v>0</v>
      </c>
      <c r="AC1807" t="s">
        <v>225</v>
      </c>
      <c r="AD1807" s="1">
        <v>0</v>
      </c>
      <c r="AE1807" s="1">
        <v>0</v>
      </c>
      <c r="AF1807">
        <v>0</v>
      </c>
      <c r="AG1807" s="1">
        <v>0</v>
      </c>
      <c r="AH1807">
        <v>0</v>
      </c>
      <c r="AI1807" s="1">
        <v>0</v>
      </c>
      <c r="AJ1807" s="1">
        <v>0</v>
      </c>
      <c r="AK1807" s="1">
        <v>0</v>
      </c>
      <c r="AL1807" s="1">
        <v>0</v>
      </c>
      <c r="AM1807" s="1">
        <v>0</v>
      </c>
      <c r="AN1807" s="1">
        <v>0</v>
      </c>
      <c r="AO1807" s="1">
        <v>0</v>
      </c>
      <c r="AP1807" s="8">
        <f t="shared" si="112"/>
        <v>0</v>
      </c>
      <c r="AQ1807" s="9">
        <f t="shared" si="113"/>
        <v>0</v>
      </c>
      <c r="AR1807" s="3">
        <f t="shared" si="114"/>
        <v>0</v>
      </c>
      <c r="AS1807" s="10">
        <f t="shared" si="115"/>
        <v>0</v>
      </c>
    </row>
    <row r="1808" spans="1:45" x14ac:dyDescent="0.25">
      <c r="A1808">
        <v>1</v>
      </c>
      <c r="B1808" s="7">
        <v>44378</v>
      </c>
      <c r="C1808" s="7">
        <v>44409</v>
      </c>
      <c r="D1808">
        <v>147</v>
      </c>
      <c r="E1808" s="7">
        <v>44378</v>
      </c>
      <c r="F1808" s="13">
        <v>0</v>
      </c>
      <c r="G1808">
        <v>0</v>
      </c>
      <c r="H1808">
        <v>5.5E-2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 t="s">
        <v>233</v>
      </c>
      <c r="W1808" s="4" t="s">
        <v>52</v>
      </c>
      <c r="X1808">
        <v>15</v>
      </c>
      <c r="Y1808" t="s">
        <v>53</v>
      </c>
      <c r="Z1808" t="s">
        <v>54</v>
      </c>
      <c r="AA1808">
        <v>0</v>
      </c>
      <c r="AB1808">
        <v>0</v>
      </c>
      <c r="AC1808" t="s">
        <v>225</v>
      </c>
      <c r="AD1808" s="1">
        <v>0</v>
      </c>
      <c r="AE1808" s="1">
        <v>0</v>
      </c>
      <c r="AF1808">
        <v>0</v>
      </c>
      <c r="AG1808" s="1">
        <v>0</v>
      </c>
      <c r="AH1808">
        <v>0</v>
      </c>
      <c r="AI1808" s="1">
        <v>0</v>
      </c>
      <c r="AJ1808" s="1">
        <v>0</v>
      </c>
      <c r="AK1808" s="1">
        <v>0</v>
      </c>
      <c r="AL1808" s="1">
        <v>0</v>
      </c>
      <c r="AM1808" s="1">
        <v>0</v>
      </c>
      <c r="AN1808" s="1">
        <v>0</v>
      </c>
      <c r="AO1808" s="1">
        <v>0</v>
      </c>
      <c r="AP1808" s="8">
        <f t="shared" si="112"/>
        <v>0</v>
      </c>
      <c r="AQ1808" s="9">
        <f t="shared" si="113"/>
        <v>0</v>
      </c>
      <c r="AR1808" s="3">
        <f t="shared" si="114"/>
        <v>0</v>
      </c>
      <c r="AS1808" s="10">
        <f t="shared" si="115"/>
        <v>0</v>
      </c>
    </row>
    <row r="1809" spans="1:45" x14ac:dyDescent="0.25">
      <c r="A1809">
        <v>1</v>
      </c>
      <c r="B1809" s="7">
        <v>44378</v>
      </c>
      <c r="C1809" s="7">
        <v>44409</v>
      </c>
      <c r="D1809">
        <v>147</v>
      </c>
      <c r="E1809" s="7">
        <v>44409</v>
      </c>
      <c r="F1809" s="13">
        <v>0</v>
      </c>
      <c r="G1809">
        <v>0</v>
      </c>
      <c r="H1809">
        <v>5.5E-2</v>
      </c>
      <c r="I1809">
        <v>0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 t="s">
        <v>233</v>
      </c>
      <c r="W1809" s="4" t="s">
        <v>52</v>
      </c>
      <c r="X1809">
        <v>15</v>
      </c>
      <c r="Y1809" t="s">
        <v>53</v>
      </c>
      <c r="Z1809" t="s">
        <v>54</v>
      </c>
      <c r="AA1809">
        <v>0</v>
      </c>
      <c r="AB1809">
        <v>0</v>
      </c>
      <c r="AC1809" t="s">
        <v>225</v>
      </c>
      <c r="AD1809" s="1">
        <v>0</v>
      </c>
      <c r="AE1809" s="1">
        <v>0</v>
      </c>
      <c r="AF1809">
        <v>0</v>
      </c>
      <c r="AG1809" s="1">
        <v>0</v>
      </c>
      <c r="AH1809">
        <v>0</v>
      </c>
      <c r="AI1809" s="1">
        <v>0</v>
      </c>
      <c r="AJ1809" s="1">
        <v>0</v>
      </c>
      <c r="AK1809" s="1">
        <v>0</v>
      </c>
      <c r="AL1809" s="1">
        <v>0</v>
      </c>
      <c r="AM1809" s="1">
        <v>0</v>
      </c>
      <c r="AN1809" s="1">
        <v>0</v>
      </c>
      <c r="AO1809" s="1">
        <v>0</v>
      </c>
      <c r="AP1809" s="8">
        <f t="shared" si="112"/>
        <v>0</v>
      </c>
      <c r="AQ1809" s="9">
        <f t="shared" si="113"/>
        <v>0</v>
      </c>
      <c r="AR1809" s="3">
        <f t="shared" si="114"/>
        <v>0</v>
      </c>
      <c r="AS1809" s="10">
        <f t="shared" si="115"/>
        <v>0</v>
      </c>
    </row>
    <row r="1810" spans="1:45" x14ac:dyDescent="0.25">
      <c r="A1810">
        <v>1</v>
      </c>
      <c r="B1810" s="7">
        <v>44378</v>
      </c>
      <c r="C1810" s="7">
        <v>44409</v>
      </c>
      <c r="D1810">
        <v>200220</v>
      </c>
      <c r="E1810" s="7">
        <v>44378</v>
      </c>
      <c r="F1810" s="13">
        <v>0</v>
      </c>
      <c r="G1810">
        <v>0</v>
      </c>
      <c r="H1810">
        <v>5.5E-2</v>
      </c>
      <c r="I1810">
        <v>0</v>
      </c>
      <c r="J1810">
        <v>59.17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0</v>
      </c>
      <c r="T1810">
        <v>0</v>
      </c>
      <c r="U1810">
        <v>0</v>
      </c>
      <c r="V1810" t="s">
        <v>234</v>
      </c>
      <c r="W1810" s="4" t="s">
        <v>52</v>
      </c>
      <c r="X1810">
        <v>15</v>
      </c>
      <c r="Y1810" t="s">
        <v>53</v>
      </c>
      <c r="Z1810" t="s">
        <v>54</v>
      </c>
      <c r="AA1810">
        <v>0</v>
      </c>
      <c r="AB1810">
        <v>0</v>
      </c>
      <c r="AC1810" t="s">
        <v>225</v>
      </c>
      <c r="AD1810" s="1">
        <v>0</v>
      </c>
      <c r="AE1810" s="1">
        <v>0</v>
      </c>
      <c r="AF1810">
        <v>0</v>
      </c>
      <c r="AG1810" s="1">
        <v>0</v>
      </c>
      <c r="AH1810">
        <v>0</v>
      </c>
      <c r="AI1810" s="1">
        <v>0</v>
      </c>
      <c r="AJ1810" s="1">
        <v>0</v>
      </c>
      <c r="AK1810" s="1">
        <v>0</v>
      </c>
      <c r="AL1810" s="1">
        <v>0</v>
      </c>
      <c r="AM1810" s="1">
        <v>0</v>
      </c>
      <c r="AN1810" s="1">
        <v>0</v>
      </c>
      <c r="AO1810" s="1">
        <v>0</v>
      </c>
      <c r="AP1810" s="8">
        <f t="shared" si="112"/>
        <v>0</v>
      </c>
      <c r="AQ1810" s="9">
        <f t="shared" si="113"/>
        <v>0</v>
      </c>
      <c r="AR1810" s="3">
        <f t="shared" si="114"/>
        <v>59.17</v>
      </c>
      <c r="AS1810" s="10">
        <f t="shared" si="115"/>
        <v>0</v>
      </c>
    </row>
    <row r="1811" spans="1:45" x14ac:dyDescent="0.25">
      <c r="A1811">
        <v>1</v>
      </c>
      <c r="B1811" s="7">
        <v>44378</v>
      </c>
      <c r="C1811" s="7">
        <v>44409</v>
      </c>
      <c r="D1811">
        <v>200220</v>
      </c>
      <c r="E1811" s="7">
        <v>44409</v>
      </c>
      <c r="F1811" s="13">
        <v>0</v>
      </c>
      <c r="G1811">
        <v>0</v>
      </c>
      <c r="H1811">
        <v>5.5E-2</v>
      </c>
      <c r="I1811">
        <v>0</v>
      </c>
      <c r="J1811">
        <v>59.17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 t="s">
        <v>234</v>
      </c>
      <c r="W1811" s="4" t="s">
        <v>52</v>
      </c>
      <c r="X1811">
        <v>15</v>
      </c>
      <c r="Y1811" t="s">
        <v>53</v>
      </c>
      <c r="Z1811" t="s">
        <v>54</v>
      </c>
      <c r="AA1811">
        <v>0</v>
      </c>
      <c r="AB1811">
        <v>0</v>
      </c>
      <c r="AC1811" t="s">
        <v>225</v>
      </c>
      <c r="AD1811" s="1">
        <v>0</v>
      </c>
      <c r="AE1811" s="1">
        <v>0</v>
      </c>
      <c r="AF1811">
        <v>0</v>
      </c>
      <c r="AG1811" s="1">
        <v>0</v>
      </c>
      <c r="AH1811">
        <v>0</v>
      </c>
      <c r="AI1811" s="1">
        <v>0</v>
      </c>
      <c r="AJ1811" s="1">
        <v>0</v>
      </c>
      <c r="AK1811" s="1">
        <v>0</v>
      </c>
      <c r="AL1811" s="1">
        <v>0</v>
      </c>
      <c r="AM1811" s="1">
        <v>0</v>
      </c>
      <c r="AN1811" s="1">
        <v>0</v>
      </c>
      <c r="AO1811" s="1">
        <v>0</v>
      </c>
      <c r="AP1811" s="8">
        <f t="shared" si="112"/>
        <v>0</v>
      </c>
      <c r="AQ1811" s="9">
        <f t="shared" si="113"/>
        <v>0</v>
      </c>
      <c r="AR1811" s="3">
        <f t="shared" si="114"/>
        <v>59.17</v>
      </c>
      <c r="AS1811" s="10">
        <f t="shared" si="115"/>
        <v>0</v>
      </c>
    </row>
    <row r="1812" spans="1:45" x14ac:dyDescent="0.25">
      <c r="A1812">
        <v>1</v>
      </c>
      <c r="B1812" s="7">
        <v>44378</v>
      </c>
      <c r="C1812" s="7">
        <v>44409</v>
      </c>
      <c r="D1812">
        <v>200266</v>
      </c>
      <c r="E1812" s="7">
        <v>44378</v>
      </c>
      <c r="F1812" s="13">
        <v>0</v>
      </c>
      <c r="G1812">
        <v>0</v>
      </c>
      <c r="H1812">
        <v>5.5E-2</v>
      </c>
      <c r="I1812">
        <v>0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 t="s">
        <v>235</v>
      </c>
      <c r="W1812" s="4" t="s">
        <v>52</v>
      </c>
      <c r="X1812">
        <v>15</v>
      </c>
      <c r="Y1812" t="s">
        <v>53</v>
      </c>
      <c r="Z1812" t="s">
        <v>54</v>
      </c>
      <c r="AA1812">
        <v>0</v>
      </c>
      <c r="AB1812">
        <v>0</v>
      </c>
      <c r="AC1812" t="s">
        <v>225</v>
      </c>
      <c r="AD1812" s="1">
        <v>0</v>
      </c>
      <c r="AE1812" s="1">
        <v>0</v>
      </c>
      <c r="AF1812">
        <v>0</v>
      </c>
      <c r="AG1812" s="1">
        <v>0</v>
      </c>
      <c r="AH1812">
        <v>0</v>
      </c>
      <c r="AI1812" s="1">
        <v>0</v>
      </c>
      <c r="AJ1812" s="1">
        <v>0</v>
      </c>
      <c r="AK1812" s="1">
        <v>0</v>
      </c>
      <c r="AL1812" s="1">
        <v>0</v>
      </c>
      <c r="AM1812" s="1">
        <v>0</v>
      </c>
      <c r="AN1812" s="1">
        <v>0</v>
      </c>
      <c r="AO1812" s="1">
        <v>0</v>
      </c>
      <c r="AP1812" s="8">
        <f t="shared" si="112"/>
        <v>0</v>
      </c>
      <c r="AQ1812" s="9">
        <f t="shared" si="113"/>
        <v>0</v>
      </c>
      <c r="AR1812" s="3">
        <f t="shared" si="114"/>
        <v>0</v>
      </c>
      <c r="AS1812" s="10">
        <f t="shared" si="115"/>
        <v>0</v>
      </c>
    </row>
    <row r="1813" spans="1:45" x14ac:dyDescent="0.25">
      <c r="A1813">
        <v>1</v>
      </c>
      <c r="B1813" s="7">
        <v>44378</v>
      </c>
      <c r="C1813" s="7">
        <v>44409</v>
      </c>
      <c r="D1813">
        <v>200266</v>
      </c>
      <c r="E1813" s="7">
        <v>44409</v>
      </c>
      <c r="F1813" s="13">
        <v>0</v>
      </c>
      <c r="G1813">
        <v>0</v>
      </c>
      <c r="H1813">
        <v>5.5E-2</v>
      </c>
      <c r="I1813">
        <v>0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 t="s">
        <v>235</v>
      </c>
      <c r="W1813" s="4" t="s">
        <v>52</v>
      </c>
      <c r="X1813">
        <v>15</v>
      </c>
      <c r="Y1813" t="s">
        <v>53</v>
      </c>
      <c r="Z1813" t="s">
        <v>54</v>
      </c>
      <c r="AA1813">
        <v>0</v>
      </c>
      <c r="AB1813">
        <v>0</v>
      </c>
      <c r="AC1813" t="s">
        <v>225</v>
      </c>
      <c r="AD1813" s="1">
        <v>0</v>
      </c>
      <c r="AE1813" s="1">
        <v>0</v>
      </c>
      <c r="AF1813">
        <v>0</v>
      </c>
      <c r="AG1813" s="1">
        <v>0</v>
      </c>
      <c r="AH1813">
        <v>0</v>
      </c>
      <c r="AI1813" s="1">
        <v>0</v>
      </c>
      <c r="AJ1813" s="1">
        <v>0</v>
      </c>
      <c r="AK1813" s="1">
        <v>0</v>
      </c>
      <c r="AL1813" s="1">
        <v>0</v>
      </c>
      <c r="AM1813" s="1">
        <v>0</v>
      </c>
      <c r="AN1813" s="1">
        <v>0</v>
      </c>
      <c r="AO1813" s="1">
        <v>0</v>
      </c>
      <c r="AP1813" s="8">
        <f t="shared" si="112"/>
        <v>0</v>
      </c>
      <c r="AQ1813" s="9">
        <f t="shared" si="113"/>
        <v>0</v>
      </c>
      <c r="AR1813" s="3">
        <f t="shared" si="114"/>
        <v>0</v>
      </c>
      <c r="AS1813" s="10">
        <f t="shared" si="115"/>
        <v>0</v>
      </c>
    </row>
    <row r="1814" spans="1:45" x14ac:dyDescent="0.25">
      <c r="A1814">
        <v>1</v>
      </c>
      <c r="B1814" s="7">
        <v>44378</v>
      </c>
      <c r="C1814" s="7">
        <v>44409</v>
      </c>
      <c r="D1814">
        <v>200312</v>
      </c>
      <c r="E1814" s="7">
        <v>44378</v>
      </c>
      <c r="F1814" s="13">
        <v>12909.53</v>
      </c>
      <c r="G1814">
        <v>12909.53</v>
      </c>
      <c r="H1814">
        <v>5.5E-2</v>
      </c>
      <c r="I1814">
        <v>59.17</v>
      </c>
      <c r="J1814">
        <v>9392.59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 t="s">
        <v>236</v>
      </c>
      <c r="W1814" s="4" t="s">
        <v>52</v>
      </c>
      <c r="X1814">
        <v>15</v>
      </c>
      <c r="Y1814" t="s">
        <v>53</v>
      </c>
      <c r="Z1814" t="s">
        <v>54</v>
      </c>
      <c r="AA1814">
        <v>0</v>
      </c>
      <c r="AB1814">
        <v>0</v>
      </c>
      <c r="AC1814" t="s">
        <v>225</v>
      </c>
      <c r="AD1814" s="1">
        <v>0</v>
      </c>
      <c r="AE1814" s="1">
        <v>0</v>
      </c>
      <c r="AF1814">
        <v>0</v>
      </c>
      <c r="AG1814" s="1">
        <v>12909.53</v>
      </c>
      <c r="AH1814">
        <v>0</v>
      </c>
      <c r="AI1814" s="1">
        <v>0</v>
      </c>
      <c r="AJ1814" s="1">
        <v>0</v>
      </c>
      <c r="AK1814" s="1">
        <v>0</v>
      </c>
      <c r="AL1814" s="1">
        <v>0</v>
      </c>
      <c r="AM1814" s="1">
        <v>0</v>
      </c>
      <c r="AN1814" s="1">
        <v>0</v>
      </c>
      <c r="AO1814" s="1">
        <v>59.17</v>
      </c>
      <c r="AP1814" s="8">
        <f t="shared" si="112"/>
        <v>59.17</v>
      </c>
      <c r="AQ1814" s="9">
        <f t="shared" si="113"/>
        <v>0</v>
      </c>
      <c r="AR1814" s="3">
        <f t="shared" si="114"/>
        <v>9392.59</v>
      </c>
      <c r="AS1814" s="10">
        <f t="shared" si="115"/>
        <v>59.17</v>
      </c>
    </row>
    <row r="1815" spans="1:45" x14ac:dyDescent="0.25">
      <c r="A1815">
        <v>1</v>
      </c>
      <c r="B1815" s="7">
        <v>44378</v>
      </c>
      <c r="C1815" s="7">
        <v>44409</v>
      </c>
      <c r="D1815">
        <v>200312</v>
      </c>
      <c r="E1815" s="7">
        <v>44409</v>
      </c>
      <c r="F1815" s="13">
        <v>12909.53</v>
      </c>
      <c r="G1815">
        <v>12909.53</v>
      </c>
      <c r="H1815">
        <v>5.5E-2</v>
      </c>
      <c r="I1815">
        <v>59.17</v>
      </c>
      <c r="J1815">
        <v>9451.76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0</v>
      </c>
      <c r="T1815">
        <v>0</v>
      </c>
      <c r="U1815">
        <v>0</v>
      </c>
      <c r="V1815" t="s">
        <v>236</v>
      </c>
      <c r="W1815" s="4" t="s">
        <v>52</v>
      </c>
      <c r="X1815">
        <v>15</v>
      </c>
      <c r="Y1815" t="s">
        <v>53</v>
      </c>
      <c r="Z1815" t="s">
        <v>54</v>
      </c>
      <c r="AA1815">
        <v>0</v>
      </c>
      <c r="AB1815">
        <v>0</v>
      </c>
      <c r="AC1815" t="s">
        <v>225</v>
      </c>
      <c r="AD1815" s="1">
        <v>0</v>
      </c>
      <c r="AE1815" s="1">
        <v>0</v>
      </c>
      <c r="AF1815">
        <v>0</v>
      </c>
      <c r="AG1815" s="1">
        <v>12909.53</v>
      </c>
      <c r="AH1815">
        <v>0</v>
      </c>
      <c r="AI1815" s="1">
        <v>0</v>
      </c>
      <c r="AJ1815" s="1">
        <v>0</v>
      </c>
      <c r="AK1815" s="1">
        <v>0</v>
      </c>
      <c r="AL1815" s="1">
        <v>0</v>
      </c>
      <c r="AM1815" s="1">
        <v>0</v>
      </c>
      <c r="AN1815" s="1">
        <v>0</v>
      </c>
      <c r="AO1815" s="1">
        <v>59.17</v>
      </c>
      <c r="AP1815" s="8">
        <f t="shared" si="112"/>
        <v>59.17</v>
      </c>
      <c r="AQ1815" s="9">
        <f t="shared" si="113"/>
        <v>0</v>
      </c>
      <c r="AR1815" s="3">
        <f t="shared" si="114"/>
        <v>9451.76</v>
      </c>
      <c r="AS1815" s="10">
        <f t="shared" si="115"/>
        <v>59.17</v>
      </c>
    </row>
    <row r="1816" spans="1:45" x14ac:dyDescent="0.25">
      <c r="A1816">
        <v>1</v>
      </c>
      <c r="B1816" s="7">
        <v>44378</v>
      </c>
      <c r="C1816" s="7">
        <v>44409</v>
      </c>
      <c r="D1816">
        <v>146</v>
      </c>
      <c r="E1816" s="7">
        <v>44378</v>
      </c>
      <c r="F1816" s="13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 t="s">
        <v>237</v>
      </c>
      <c r="W1816" s="4" t="s">
        <v>56</v>
      </c>
      <c r="X1816">
        <v>15</v>
      </c>
      <c r="Y1816" t="s">
        <v>53</v>
      </c>
      <c r="Z1816" t="s">
        <v>57</v>
      </c>
      <c r="AA1816">
        <v>0</v>
      </c>
      <c r="AB1816">
        <v>0</v>
      </c>
      <c r="AC1816" t="s">
        <v>225</v>
      </c>
      <c r="AD1816" s="1">
        <v>0</v>
      </c>
      <c r="AE1816" s="1">
        <v>0</v>
      </c>
      <c r="AF1816">
        <v>0</v>
      </c>
      <c r="AG1816" s="1">
        <v>0</v>
      </c>
      <c r="AH1816">
        <v>0</v>
      </c>
      <c r="AI1816" s="1">
        <v>0</v>
      </c>
      <c r="AJ1816" s="1">
        <v>0</v>
      </c>
      <c r="AK1816" s="1">
        <v>0</v>
      </c>
      <c r="AL1816" s="1">
        <v>0</v>
      </c>
      <c r="AM1816" s="1">
        <v>0</v>
      </c>
      <c r="AN1816" s="1">
        <v>0</v>
      </c>
      <c r="AO1816" s="1">
        <v>0</v>
      </c>
      <c r="AP1816" s="8">
        <f t="shared" si="112"/>
        <v>0</v>
      </c>
      <c r="AQ1816" s="9">
        <f t="shared" si="113"/>
        <v>0</v>
      </c>
      <c r="AR1816" s="3">
        <f t="shared" si="114"/>
        <v>0</v>
      </c>
      <c r="AS1816" s="10">
        <f t="shared" si="115"/>
        <v>0</v>
      </c>
    </row>
    <row r="1817" spans="1:45" x14ac:dyDescent="0.25">
      <c r="A1817">
        <v>1</v>
      </c>
      <c r="B1817" s="7">
        <v>44378</v>
      </c>
      <c r="C1817" s="7">
        <v>44409</v>
      </c>
      <c r="D1817">
        <v>146</v>
      </c>
      <c r="E1817" s="7">
        <v>44409</v>
      </c>
      <c r="F1817" s="13">
        <v>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 t="s">
        <v>237</v>
      </c>
      <c r="W1817" s="4" t="s">
        <v>56</v>
      </c>
      <c r="X1817">
        <v>15</v>
      </c>
      <c r="Y1817" t="s">
        <v>53</v>
      </c>
      <c r="Z1817" t="s">
        <v>57</v>
      </c>
      <c r="AA1817">
        <v>0</v>
      </c>
      <c r="AB1817">
        <v>0</v>
      </c>
      <c r="AC1817" t="s">
        <v>225</v>
      </c>
      <c r="AD1817" s="1">
        <v>0</v>
      </c>
      <c r="AE1817" s="1">
        <v>0</v>
      </c>
      <c r="AF1817">
        <v>0</v>
      </c>
      <c r="AG1817" s="1">
        <v>0</v>
      </c>
      <c r="AH1817">
        <v>0</v>
      </c>
      <c r="AI1817" s="1">
        <v>0</v>
      </c>
      <c r="AJ1817" s="1">
        <v>0</v>
      </c>
      <c r="AK1817" s="1">
        <v>0</v>
      </c>
      <c r="AL1817" s="1">
        <v>0</v>
      </c>
      <c r="AM1817" s="1">
        <v>0</v>
      </c>
      <c r="AN1817" s="1">
        <v>0</v>
      </c>
      <c r="AO1817" s="1">
        <v>0</v>
      </c>
      <c r="AP1817" s="8">
        <f t="shared" si="112"/>
        <v>0</v>
      </c>
      <c r="AQ1817" s="9">
        <f t="shared" si="113"/>
        <v>0</v>
      </c>
      <c r="AR1817" s="3">
        <f t="shared" si="114"/>
        <v>0</v>
      </c>
      <c r="AS1817" s="10">
        <f t="shared" si="115"/>
        <v>0</v>
      </c>
    </row>
    <row r="1818" spans="1:45" x14ac:dyDescent="0.25">
      <c r="A1818">
        <v>1</v>
      </c>
      <c r="B1818" s="7">
        <v>44378</v>
      </c>
      <c r="C1818" s="7">
        <v>44409</v>
      </c>
      <c r="D1818">
        <v>200219</v>
      </c>
      <c r="E1818" s="7">
        <v>44378</v>
      </c>
      <c r="F1818" s="13">
        <v>44421.79</v>
      </c>
      <c r="G1818">
        <v>44421.79</v>
      </c>
      <c r="H1818">
        <v>0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 t="s">
        <v>238</v>
      </c>
      <c r="W1818" s="4" t="s">
        <v>56</v>
      </c>
      <c r="X1818">
        <v>15</v>
      </c>
      <c r="Y1818" t="s">
        <v>53</v>
      </c>
      <c r="Z1818" t="s">
        <v>57</v>
      </c>
      <c r="AA1818">
        <v>0</v>
      </c>
      <c r="AB1818">
        <v>0</v>
      </c>
      <c r="AC1818" t="s">
        <v>225</v>
      </c>
      <c r="AD1818" s="1">
        <v>0</v>
      </c>
      <c r="AE1818" s="1">
        <v>0</v>
      </c>
      <c r="AF1818">
        <v>0</v>
      </c>
      <c r="AG1818" s="1">
        <v>44421.79</v>
      </c>
      <c r="AH1818">
        <v>0</v>
      </c>
      <c r="AI1818" s="1">
        <v>0</v>
      </c>
      <c r="AJ1818" s="1">
        <v>0</v>
      </c>
      <c r="AK1818" s="1">
        <v>0</v>
      </c>
      <c r="AL1818" s="1">
        <v>0</v>
      </c>
      <c r="AM1818" s="1">
        <v>0</v>
      </c>
      <c r="AN1818" s="1">
        <v>0</v>
      </c>
      <c r="AO1818" s="1">
        <v>0</v>
      </c>
      <c r="AP1818" s="8">
        <f t="shared" si="112"/>
        <v>0</v>
      </c>
      <c r="AQ1818" s="9">
        <f t="shared" si="113"/>
        <v>0</v>
      </c>
      <c r="AR1818" s="3">
        <f t="shared" si="114"/>
        <v>0</v>
      </c>
      <c r="AS1818" s="10">
        <f t="shared" si="115"/>
        <v>0</v>
      </c>
    </row>
    <row r="1819" spans="1:45" x14ac:dyDescent="0.25">
      <c r="A1819">
        <v>1</v>
      </c>
      <c r="B1819" s="7">
        <v>44378</v>
      </c>
      <c r="C1819" s="7">
        <v>44409</v>
      </c>
      <c r="D1819">
        <v>200219</v>
      </c>
      <c r="E1819" s="7">
        <v>44409</v>
      </c>
      <c r="F1819" s="13">
        <v>44421.79</v>
      </c>
      <c r="G1819">
        <v>44421.79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v>0</v>
      </c>
      <c r="V1819" t="s">
        <v>238</v>
      </c>
      <c r="W1819" s="4" t="s">
        <v>56</v>
      </c>
      <c r="X1819">
        <v>15</v>
      </c>
      <c r="Y1819" t="s">
        <v>53</v>
      </c>
      <c r="Z1819" t="s">
        <v>57</v>
      </c>
      <c r="AA1819">
        <v>0</v>
      </c>
      <c r="AB1819">
        <v>0</v>
      </c>
      <c r="AC1819" t="s">
        <v>225</v>
      </c>
      <c r="AD1819" s="1">
        <v>0</v>
      </c>
      <c r="AE1819" s="1">
        <v>0</v>
      </c>
      <c r="AF1819">
        <v>0</v>
      </c>
      <c r="AG1819" s="1">
        <v>44421.79</v>
      </c>
      <c r="AH1819">
        <v>0</v>
      </c>
      <c r="AI1819" s="1">
        <v>0</v>
      </c>
      <c r="AJ1819" s="1">
        <v>0</v>
      </c>
      <c r="AK1819" s="1">
        <v>0</v>
      </c>
      <c r="AL1819" s="1">
        <v>0</v>
      </c>
      <c r="AM1819" s="1">
        <v>0</v>
      </c>
      <c r="AN1819" s="1">
        <v>0</v>
      </c>
      <c r="AO1819" s="1">
        <v>0</v>
      </c>
      <c r="AP1819" s="8">
        <f t="shared" si="112"/>
        <v>0</v>
      </c>
      <c r="AQ1819" s="9">
        <f t="shared" si="113"/>
        <v>0</v>
      </c>
      <c r="AR1819" s="3">
        <f t="shared" si="114"/>
        <v>0</v>
      </c>
      <c r="AS1819" s="10">
        <f t="shared" si="115"/>
        <v>0</v>
      </c>
    </row>
    <row r="1820" spans="1:45" x14ac:dyDescent="0.25">
      <c r="A1820">
        <v>1</v>
      </c>
      <c r="B1820" s="7">
        <v>44378</v>
      </c>
      <c r="C1820" s="7">
        <v>44409</v>
      </c>
      <c r="D1820">
        <v>200265</v>
      </c>
      <c r="E1820" s="7">
        <v>44378</v>
      </c>
      <c r="F1820" s="13">
        <v>0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 t="s">
        <v>239</v>
      </c>
      <c r="W1820" s="4" t="s">
        <v>56</v>
      </c>
      <c r="X1820">
        <v>15</v>
      </c>
      <c r="Y1820" t="s">
        <v>53</v>
      </c>
      <c r="Z1820" t="s">
        <v>57</v>
      </c>
      <c r="AA1820">
        <v>0</v>
      </c>
      <c r="AB1820">
        <v>0</v>
      </c>
      <c r="AC1820" t="s">
        <v>225</v>
      </c>
      <c r="AD1820" s="1">
        <v>0</v>
      </c>
      <c r="AE1820" s="1">
        <v>0</v>
      </c>
      <c r="AF1820">
        <v>0</v>
      </c>
      <c r="AG1820" s="1">
        <v>0</v>
      </c>
      <c r="AH1820">
        <v>0</v>
      </c>
      <c r="AI1820" s="1">
        <v>0</v>
      </c>
      <c r="AJ1820" s="1">
        <v>0</v>
      </c>
      <c r="AK1820" s="1">
        <v>0</v>
      </c>
      <c r="AL1820" s="1">
        <v>0</v>
      </c>
      <c r="AM1820" s="1">
        <v>0</v>
      </c>
      <c r="AN1820" s="1">
        <v>0</v>
      </c>
      <c r="AO1820" s="1">
        <v>0</v>
      </c>
      <c r="AP1820" s="8">
        <f t="shared" si="112"/>
        <v>0</v>
      </c>
      <c r="AQ1820" s="9">
        <f t="shared" si="113"/>
        <v>0</v>
      </c>
      <c r="AR1820" s="3">
        <f t="shared" si="114"/>
        <v>0</v>
      </c>
      <c r="AS1820" s="10">
        <f t="shared" si="115"/>
        <v>0</v>
      </c>
    </row>
    <row r="1821" spans="1:45" x14ac:dyDescent="0.25">
      <c r="A1821">
        <v>1</v>
      </c>
      <c r="B1821" s="7">
        <v>44378</v>
      </c>
      <c r="C1821" s="7">
        <v>44409</v>
      </c>
      <c r="D1821">
        <v>200265</v>
      </c>
      <c r="E1821" s="7">
        <v>44409</v>
      </c>
      <c r="F1821" s="13">
        <v>0</v>
      </c>
      <c r="G1821">
        <v>0</v>
      </c>
      <c r="H1821">
        <v>0</v>
      </c>
      <c r="I1821">
        <v>0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v>0</v>
      </c>
      <c r="V1821" t="s">
        <v>239</v>
      </c>
      <c r="W1821" s="4" t="s">
        <v>56</v>
      </c>
      <c r="X1821">
        <v>15</v>
      </c>
      <c r="Y1821" t="s">
        <v>53</v>
      </c>
      <c r="Z1821" t="s">
        <v>57</v>
      </c>
      <c r="AA1821">
        <v>0</v>
      </c>
      <c r="AB1821">
        <v>0</v>
      </c>
      <c r="AC1821" t="s">
        <v>225</v>
      </c>
      <c r="AD1821" s="1">
        <v>0</v>
      </c>
      <c r="AE1821" s="1">
        <v>0</v>
      </c>
      <c r="AF1821">
        <v>0</v>
      </c>
      <c r="AG1821" s="1">
        <v>0</v>
      </c>
      <c r="AH1821">
        <v>0</v>
      </c>
      <c r="AI1821" s="1">
        <v>0</v>
      </c>
      <c r="AJ1821" s="1">
        <v>0</v>
      </c>
      <c r="AK1821" s="1">
        <v>0</v>
      </c>
      <c r="AL1821" s="1">
        <v>0</v>
      </c>
      <c r="AM1821" s="1">
        <v>0</v>
      </c>
      <c r="AN1821" s="1">
        <v>0</v>
      </c>
      <c r="AO1821" s="1">
        <v>0</v>
      </c>
      <c r="AP1821" s="8">
        <f t="shared" si="112"/>
        <v>0</v>
      </c>
      <c r="AQ1821" s="9">
        <f t="shared" si="113"/>
        <v>0</v>
      </c>
      <c r="AR1821" s="3">
        <f t="shared" si="114"/>
        <v>0</v>
      </c>
      <c r="AS1821" s="10">
        <f t="shared" si="115"/>
        <v>0</v>
      </c>
    </row>
    <row r="1822" spans="1:45" x14ac:dyDescent="0.25">
      <c r="A1822">
        <v>1</v>
      </c>
      <c r="B1822" s="7">
        <v>44378</v>
      </c>
      <c r="C1822" s="7">
        <v>44409</v>
      </c>
      <c r="D1822">
        <v>200311</v>
      </c>
      <c r="E1822" s="7">
        <v>44378</v>
      </c>
      <c r="F1822" s="13">
        <v>120186.26</v>
      </c>
      <c r="G1822">
        <v>120186.26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 t="s">
        <v>240</v>
      </c>
      <c r="W1822" s="4" t="s">
        <v>56</v>
      </c>
      <c r="X1822">
        <v>15</v>
      </c>
      <c r="Y1822" t="s">
        <v>53</v>
      </c>
      <c r="Z1822" t="s">
        <v>57</v>
      </c>
      <c r="AA1822">
        <v>0</v>
      </c>
      <c r="AB1822">
        <v>0</v>
      </c>
      <c r="AC1822" t="s">
        <v>225</v>
      </c>
      <c r="AD1822" s="1">
        <v>0</v>
      </c>
      <c r="AE1822" s="1">
        <v>0</v>
      </c>
      <c r="AF1822">
        <v>0</v>
      </c>
      <c r="AG1822" s="1">
        <v>120186.26</v>
      </c>
      <c r="AH1822">
        <v>0</v>
      </c>
      <c r="AI1822" s="1">
        <v>0</v>
      </c>
      <c r="AJ1822" s="1">
        <v>0</v>
      </c>
      <c r="AK1822" s="1">
        <v>0</v>
      </c>
      <c r="AL1822" s="1">
        <v>0</v>
      </c>
      <c r="AM1822" s="1">
        <v>0</v>
      </c>
      <c r="AN1822" s="1">
        <v>0</v>
      </c>
      <c r="AO1822" s="1">
        <v>0</v>
      </c>
      <c r="AP1822" s="8">
        <f t="shared" si="112"/>
        <v>0</v>
      </c>
      <c r="AQ1822" s="9">
        <f t="shared" si="113"/>
        <v>0</v>
      </c>
      <c r="AR1822" s="3">
        <f t="shared" si="114"/>
        <v>0</v>
      </c>
      <c r="AS1822" s="10">
        <f t="shared" si="115"/>
        <v>0</v>
      </c>
    </row>
    <row r="1823" spans="1:45" x14ac:dyDescent="0.25">
      <c r="A1823">
        <v>1</v>
      </c>
      <c r="B1823" s="7">
        <v>44378</v>
      </c>
      <c r="C1823" s="7">
        <v>44409</v>
      </c>
      <c r="D1823">
        <v>200311</v>
      </c>
      <c r="E1823" s="7">
        <v>44409</v>
      </c>
      <c r="F1823" s="13">
        <v>120186.26</v>
      </c>
      <c r="G1823">
        <v>120186.26</v>
      </c>
      <c r="H1823">
        <v>0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 t="s">
        <v>240</v>
      </c>
      <c r="W1823" s="4" t="s">
        <v>56</v>
      </c>
      <c r="X1823">
        <v>15</v>
      </c>
      <c r="Y1823" t="s">
        <v>53</v>
      </c>
      <c r="Z1823" t="s">
        <v>57</v>
      </c>
      <c r="AA1823">
        <v>0</v>
      </c>
      <c r="AB1823">
        <v>0</v>
      </c>
      <c r="AC1823" t="s">
        <v>225</v>
      </c>
      <c r="AD1823" s="1">
        <v>0</v>
      </c>
      <c r="AE1823" s="1">
        <v>0</v>
      </c>
      <c r="AF1823">
        <v>0</v>
      </c>
      <c r="AG1823" s="1">
        <v>120186.26</v>
      </c>
      <c r="AH1823">
        <v>0</v>
      </c>
      <c r="AI1823" s="1">
        <v>0</v>
      </c>
      <c r="AJ1823" s="1">
        <v>0</v>
      </c>
      <c r="AK1823" s="1">
        <v>0</v>
      </c>
      <c r="AL1823" s="1">
        <v>0</v>
      </c>
      <c r="AM1823" s="1">
        <v>0</v>
      </c>
      <c r="AN1823" s="1">
        <v>0</v>
      </c>
      <c r="AO1823" s="1">
        <v>0</v>
      </c>
      <c r="AP1823" s="8">
        <f t="shared" si="112"/>
        <v>0</v>
      </c>
      <c r="AQ1823" s="9">
        <f t="shared" si="113"/>
        <v>0</v>
      </c>
      <c r="AR1823" s="3">
        <f t="shared" si="114"/>
        <v>0</v>
      </c>
      <c r="AS1823" s="10">
        <f t="shared" si="115"/>
        <v>0</v>
      </c>
    </row>
    <row r="1824" spans="1:45" x14ac:dyDescent="0.25">
      <c r="A1824">
        <v>1</v>
      </c>
      <c r="B1824" s="7">
        <v>44378</v>
      </c>
      <c r="C1824" s="7">
        <v>44409</v>
      </c>
      <c r="D1824">
        <v>148</v>
      </c>
      <c r="E1824" s="7">
        <v>44378</v>
      </c>
      <c r="F1824" s="13">
        <v>0</v>
      </c>
      <c r="G1824">
        <v>0</v>
      </c>
      <c r="H1824">
        <v>2.5000000000000001E-2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 t="s">
        <v>241</v>
      </c>
      <c r="W1824" s="4" t="s">
        <v>59</v>
      </c>
      <c r="X1824">
        <v>15</v>
      </c>
      <c r="Y1824" t="s">
        <v>53</v>
      </c>
      <c r="Z1824" t="s">
        <v>60</v>
      </c>
      <c r="AA1824">
        <v>0</v>
      </c>
      <c r="AB1824">
        <v>0</v>
      </c>
      <c r="AC1824" t="s">
        <v>225</v>
      </c>
      <c r="AD1824" s="1">
        <v>0</v>
      </c>
      <c r="AE1824" s="1">
        <v>0</v>
      </c>
      <c r="AF1824">
        <v>0</v>
      </c>
      <c r="AG1824" s="1">
        <v>0</v>
      </c>
      <c r="AH1824">
        <v>0</v>
      </c>
      <c r="AI1824" s="1">
        <v>0</v>
      </c>
      <c r="AJ1824" s="1">
        <v>0</v>
      </c>
      <c r="AK1824" s="1">
        <v>0</v>
      </c>
      <c r="AL1824" s="1">
        <v>0</v>
      </c>
      <c r="AM1824" s="1">
        <v>0</v>
      </c>
      <c r="AN1824" s="1">
        <v>0</v>
      </c>
      <c r="AO1824" s="1">
        <v>0</v>
      </c>
      <c r="AP1824" s="8">
        <f t="shared" si="112"/>
        <v>0</v>
      </c>
      <c r="AQ1824" s="9">
        <f t="shared" si="113"/>
        <v>0</v>
      </c>
      <c r="AR1824" s="3">
        <f t="shared" si="114"/>
        <v>0</v>
      </c>
      <c r="AS1824" s="10">
        <f t="shared" si="115"/>
        <v>0</v>
      </c>
    </row>
    <row r="1825" spans="1:45" x14ac:dyDescent="0.25">
      <c r="A1825">
        <v>1</v>
      </c>
      <c r="B1825" s="7">
        <v>44378</v>
      </c>
      <c r="C1825" s="7">
        <v>44409</v>
      </c>
      <c r="D1825">
        <v>148</v>
      </c>
      <c r="E1825" s="7">
        <v>44409</v>
      </c>
      <c r="F1825" s="13">
        <v>0</v>
      </c>
      <c r="G1825">
        <v>0</v>
      </c>
      <c r="H1825">
        <v>2.5000000000000001E-2</v>
      </c>
      <c r="I1825">
        <v>0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0</v>
      </c>
      <c r="T1825">
        <v>0</v>
      </c>
      <c r="U1825">
        <v>0</v>
      </c>
      <c r="V1825" t="s">
        <v>241</v>
      </c>
      <c r="W1825" s="4" t="s">
        <v>59</v>
      </c>
      <c r="X1825">
        <v>15</v>
      </c>
      <c r="Y1825" t="s">
        <v>53</v>
      </c>
      <c r="Z1825" t="s">
        <v>60</v>
      </c>
      <c r="AA1825">
        <v>0</v>
      </c>
      <c r="AB1825">
        <v>0</v>
      </c>
      <c r="AC1825" t="s">
        <v>225</v>
      </c>
      <c r="AD1825" s="1">
        <v>0</v>
      </c>
      <c r="AE1825" s="1">
        <v>0</v>
      </c>
      <c r="AF1825">
        <v>0</v>
      </c>
      <c r="AG1825" s="1">
        <v>0</v>
      </c>
      <c r="AH1825">
        <v>0</v>
      </c>
      <c r="AI1825" s="1">
        <v>0</v>
      </c>
      <c r="AJ1825" s="1">
        <v>0</v>
      </c>
      <c r="AK1825" s="1">
        <v>0</v>
      </c>
      <c r="AL1825" s="1">
        <v>0</v>
      </c>
      <c r="AM1825" s="1">
        <v>0</v>
      </c>
      <c r="AN1825" s="1">
        <v>0</v>
      </c>
      <c r="AO1825" s="1">
        <v>0</v>
      </c>
      <c r="AP1825" s="8">
        <f t="shared" si="112"/>
        <v>0</v>
      </c>
      <c r="AQ1825" s="9">
        <f t="shared" si="113"/>
        <v>0</v>
      </c>
      <c r="AR1825" s="3">
        <f t="shared" si="114"/>
        <v>0</v>
      </c>
      <c r="AS1825" s="10">
        <f t="shared" si="115"/>
        <v>0</v>
      </c>
    </row>
    <row r="1826" spans="1:45" x14ac:dyDescent="0.25">
      <c r="A1826">
        <v>1</v>
      </c>
      <c r="B1826" s="7">
        <v>44378</v>
      </c>
      <c r="C1826" s="7">
        <v>44409</v>
      </c>
      <c r="D1826">
        <v>200221</v>
      </c>
      <c r="E1826" s="7">
        <v>44378</v>
      </c>
      <c r="F1826" s="13">
        <v>470966.51</v>
      </c>
      <c r="G1826">
        <v>470966.51</v>
      </c>
      <c r="H1826">
        <v>2.5000000000000001E-2</v>
      </c>
      <c r="I1826">
        <v>981.18</v>
      </c>
      <c r="J1826">
        <v>-201057.56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 t="s">
        <v>242</v>
      </c>
      <c r="W1826" s="4" t="s">
        <v>59</v>
      </c>
      <c r="X1826">
        <v>15</v>
      </c>
      <c r="Y1826" t="s">
        <v>53</v>
      </c>
      <c r="Z1826" t="s">
        <v>60</v>
      </c>
      <c r="AA1826">
        <v>0</v>
      </c>
      <c r="AB1826">
        <v>0</v>
      </c>
      <c r="AC1826" t="s">
        <v>225</v>
      </c>
      <c r="AD1826" s="1">
        <v>0</v>
      </c>
      <c r="AE1826" s="1">
        <v>0</v>
      </c>
      <c r="AF1826">
        <v>0</v>
      </c>
      <c r="AG1826" s="1">
        <v>470966.51</v>
      </c>
      <c r="AH1826">
        <v>0</v>
      </c>
      <c r="AI1826" s="1">
        <v>0</v>
      </c>
      <c r="AJ1826" s="1">
        <v>0</v>
      </c>
      <c r="AK1826" s="1">
        <v>0</v>
      </c>
      <c r="AL1826" s="1">
        <v>0</v>
      </c>
      <c r="AM1826" s="1">
        <v>0</v>
      </c>
      <c r="AN1826" s="1">
        <v>0</v>
      </c>
      <c r="AO1826" s="1">
        <v>981.18000000000006</v>
      </c>
      <c r="AP1826" s="8">
        <f t="shared" si="112"/>
        <v>981.18</v>
      </c>
      <c r="AQ1826" s="9">
        <f t="shared" si="113"/>
        <v>0</v>
      </c>
      <c r="AR1826" s="3">
        <f t="shared" si="114"/>
        <v>-201057.56</v>
      </c>
      <c r="AS1826" s="10">
        <f t="shared" si="115"/>
        <v>981.18</v>
      </c>
    </row>
    <row r="1827" spans="1:45" x14ac:dyDescent="0.25">
      <c r="A1827">
        <v>1</v>
      </c>
      <c r="B1827" s="7">
        <v>44378</v>
      </c>
      <c r="C1827" s="7">
        <v>44409</v>
      </c>
      <c r="D1827">
        <v>200221</v>
      </c>
      <c r="E1827" s="7">
        <v>44409</v>
      </c>
      <c r="F1827" s="13">
        <v>470966.51</v>
      </c>
      <c r="G1827">
        <v>470966.51</v>
      </c>
      <c r="H1827">
        <v>2.5000000000000001E-2</v>
      </c>
      <c r="I1827">
        <v>981.18</v>
      </c>
      <c r="J1827">
        <v>-200076.38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 t="s">
        <v>242</v>
      </c>
      <c r="W1827" s="4" t="s">
        <v>59</v>
      </c>
      <c r="X1827">
        <v>15</v>
      </c>
      <c r="Y1827" t="s">
        <v>53</v>
      </c>
      <c r="Z1827" t="s">
        <v>60</v>
      </c>
      <c r="AA1827">
        <v>0</v>
      </c>
      <c r="AB1827">
        <v>0</v>
      </c>
      <c r="AC1827" t="s">
        <v>225</v>
      </c>
      <c r="AD1827" s="1">
        <v>0</v>
      </c>
      <c r="AE1827" s="1">
        <v>0</v>
      </c>
      <c r="AF1827">
        <v>0</v>
      </c>
      <c r="AG1827" s="1">
        <v>470966.51</v>
      </c>
      <c r="AH1827">
        <v>0</v>
      </c>
      <c r="AI1827" s="1">
        <v>0</v>
      </c>
      <c r="AJ1827" s="1">
        <v>0</v>
      </c>
      <c r="AK1827" s="1">
        <v>0</v>
      </c>
      <c r="AL1827" s="1">
        <v>0</v>
      </c>
      <c r="AM1827" s="1">
        <v>0</v>
      </c>
      <c r="AN1827" s="1">
        <v>0</v>
      </c>
      <c r="AO1827" s="1">
        <v>981.18000000000006</v>
      </c>
      <c r="AP1827" s="8">
        <f t="shared" si="112"/>
        <v>981.18</v>
      </c>
      <c r="AQ1827" s="9">
        <f t="shared" si="113"/>
        <v>0</v>
      </c>
      <c r="AR1827" s="3">
        <f t="shared" si="114"/>
        <v>-200076.38</v>
      </c>
      <c r="AS1827" s="10">
        <f t="shared" si="115"/>
        <v>981.18</v>
      </c>
    </row>
    <row r="1828" spans="1:45" x14ac:dyDescent="0.25">
      <c r="A1828">
        <v>1</v>
      </c>
      <c r="B1828" s="7">
        <v>44378</v>
      </c>
      <c r="C1828" s="7">
        <v>44409</v>
      </c>
      <c r="D1828">
        <v>200267</v>
      </c>
      <c r="E1828" s="7">
        <v>44378</v>
      </c>
      <c r="F1828" s="13">
        <v>21532.6</v>
      </c>
      <c r="G1828">
        <v>21532.6</v>
      </c>
      <c r="H1828">
        <v>2.5000000000000001E-2</v>
      </c>
      <c r="I1828">
        <v>44.86</v>
      </c>
      <c r="J1828">
        <v>283.38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 t="s">
        <v>243</v>
      </c>
      <c r="W1828" s="4" t="s">
        <v>59</v>
      </c>
      <c r="X1828">
        <v>15</v>
      </c>
      <c r="Y1828" t="s">
        <v>53</v>
      </c>
      <c r="Z1828" t="s">
        <v>60</v>
      </c>
      <c r="AA1828">
        <v>0</v>
      </c>
      <c r="AB1828">
        <v>0</v>
      </c>
      <c r="AC1828" t="s">
        <v>225</v>
      </c>
      <c r="AD1828" s="1">
        <v>0</v>
      </c>
      <c r="AE1828" s="1">
        <v>0</v>
      </c>
      <c r="AF1828">
        <v>0</v>
      </c>
      <c r="AG1828" s="1">
        <v>21532.6</v>
      </c>
      <c r="AH1828">
        <v>0</v>
      </c>
      <c r="AI1828" s="1">
        <v>0</v>
      </c>
      <c r="AJ1828" s="1">
        <v>0</v>
      </c>
      <c r="AK1828" s="1">
        <v>0</v>
      </c>
      <c r="AL1828" s="1">
        <v>0</v>
      </c>
      <c r="AM1828" s="1">
        <v>0</v>
      </c>
      <c r="AN1828" s="1">
        <v>0</v>
      </c>
      <c r="AO1828" s="1">
        <v>44.86</v>
      </c>
      <c r="AP1828" s="8">
        <f t="shared" si="112"/>
        <v>44.86</v>
      </c>
      <c r="AQ1828" s="9">
        <f t="shared" si="113"/>
        <v>0</v>
      </c>
      <c r="AR1828" s="3">
        <f t="shared" si="114"/>
        <v>283.38</v>
      </c>
      <c r="AS1828" s="10">
        <f t="shared" si="115"/>
        <v>44.86</v>
      </c>
    </row>
    <row r="1829" spans="1:45" x14ac:dyDescent="0.25">
      <c r="A1829">
        <v>1</v>
      </c>
      <c r="B1829" s="7">
        <v>44378</v>
      </c>
      <c r="C1829" s="7">
        <v>44409</v>
      </c>
      <c r="D1829">
        <v>200267</v>
      </c>
      <c r="E1829" s="7">
        <v>44409</v>
      </c>
      <c r="F1829" s="13">
        <v>21532.6</v>
      </c>
      <c r="G1829">
        <v>21532.6</v>
      </c>
      <c r="H1829">
        <v>2.5000000000000001E-2</v>
      </c>
      <c r="I1829">
        <v>44.86</v>
      </c>
      <c r="J1829">
        <v>328.24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 t="s">
        <v>243</v>
      </c>
      <c r="W1829" s="4" t="s">
        <v>59</v>
      </c>
      <c r="X1829">
        <v>15</v>
      </c>
      <c r="Y1829" t="s">
        <v>53</v>
      </c>
      <c r="Z1829" t="s">
        <v>60</v>
      </c>
      <c r="AA1829">
        <v>0</v>
      </c>
      <c r="AB1829">
        <v>0</v>
      </c>
      <c r="AC1829" t="s">
        <v>225</v>
      </c>
      <c r="AD1829" s="1">
        <v>0</v>
      </c>
      <c r="AE1829" s="1">
        <v>0</v>
      </c>
      <c r="AF1829">
        <v>0</v>
      </c>
      <c r="AG1829" s="1">
        <v>21532.6</v>
      </c>
      <c r="AH1829">
        <v>0</v>
      </c>
      <c r="AI1829" s="1">
        <v>0</v>
      </c>
      <c r="AJ1829" s="1">
        <v>0</v>
      </c>
      <c r="AK1829" s="1">
        <v>0</v>
      </c>
      <c r="AL1829" s="1">
        <v>0</v>
      </c>
      <c r="AM1829" s="1">
        <v>0</v>
      </c>
      <c r="AN1829" s="1">
        <v>0</v>
      </c>
      <c r="AO1829" s="1">
        <v>44.86</v>
      </c>
      <c r="AP1829" s="8">
        <f t="shared" si="112"/>
        <v>44.86</v>
      </c>
      <c r="AQ1829" s="9">
        <f t="shared" si="113"/>
        <v>0</v>
      </c>
      <c r="AR1829" s="3">
        <f t="shared" si="114"/>
        <v>328.24</v>
      </c>
      <c r="AS1829" s="10">
        <f t="shared" si="115"/>
        <v>44.86</v>
      </c>
    </row>
    <row r="1830" spans="1:45" x14ac:dyDescent="0.25">
      <c r="A1830">
        <v>1</v>
      </c>
      <c r="B1830" s="7">
        <v>44378</v>
      </c>
      <c r="C1830" s="7">
        <v>44409</v>
      </c>
      <c r="D1830">
        <v>200313</v>
      </c>
      <c r="E1830" s="7">
        <v>44378</v>
      </c>
      <c r="F1830" s="13">
        <v>210864.89</v>
      </c>
      <c r="G1830">
        <v>210864.89</v>
      </c>
      <c r="H1830">
        <v>2.5000000000000001E-2</v>
      </c>
      <c r="I1830">
        <v>439.3</v>
      </c>
      <c r="J1830">
        <v>238259.39</v>
      </c>
      <c r="K1830">
        <v>439.3</v>
      </c>
      <c r="L1830">
        <v>0</v>
      </c>
      <c r="M1830">
        <v>-439.3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v>0</v>
      </c>
      <c r="V1830" t="s">
        <v>244</v>
      </c>
      <c r="W1830" s="4" t="s">
        <v>59</v>
      </c>
      <c r="X1830">
        <v>15</v>
      </c>
      <c r="Y1830" t="s">
        <v>53</v>
      </c>
      <c r="Z1830" t="s">
        <v>60</v>
      </c>
      <c r="AA1830">
        <v>0</v>
      </c>
      <c r="AB1830">
        <v>0</v>
      </c>
      <c r="AC1830" t="s">
        <v>225</v>
      </c>
      <c r="AD1830" s="1">
        <v>0</v>
      </c>
      <c r="AE1830" s="1">
        <v>0</v>
      </c>
      <c r="AF1830">
        <v>0</v>
      </c>
      <c r="AG1830" s="1">
        <v>210864.89</v>
      </c>
      <c r="AH1830">
        <v>0</v>
      </c>
      <c r="AI1830" s="1">
        <v>0</v>
      </c>
      <c r="AJ1830" s="1">
        <v>0</v>
      </c>
      <c r="AK1830" s="1">
        <v>0</v>
      </c>
      <c r="AL1830" s="1">
        <v>0</v>
      </c>
      <c r="AM1830" s="1">
        <v>0</v>
      </c>
      <c r="AN1830" s="1">
        <v>0</v>
      </c>
      <c r="AO1830" s="1">
        <v>439.3</v>
      </c>
      <c r="AP1830" s="8">
        <f t="shared" si="112"/>
        <v>439.3</v>
      </c>
      <c r="AQ1830" s="9">
        <f t="shared" si="113"/>
        <v>0</v>
      </c>
      <c r="AR1830" s="3">
        <f t="shared" si="114"/>
        <v>238259.39</v>
      </c>
      <c r="AS1830" s="10">
        <f t="shared" si="115"/>
        <v>439.3</v>
      </c>
    </row>
    <row r="1831" spans="1:45" x14ac:dyDescent="0.25">
      <c r="A1831">
        <v>1</v>
      </c>
      <c r="B1831" s="7">
        <v>44378</v>
      </c>
      <c r="C1831" s="7">
        <v>44409</v>
      </c>
      <c r="D1831">
        <v>200313</v>
      </c>
      <c r="E1831" s="7">
        <v>44409</v>
      </c>
      <c r="F1831" s="13">
        <v>210864.89</v>
      </c>
      <c r="G1831">
        <v>210864.89</v>
      </c>
      <c r="H1831">
        <v>2.5000000000000001E-2</v>
      </c>
      <c r="I1831">
        <v>439.3</v>
      </c>
      <c r="J1831">
        <v>238259.39</v>
      </c>
      <c r="K1831">
        <v>0</v>
      </c>
      <c r="L1831">
        <v>0</v>
      </c>
      <c r="M1831">
        <v>-439.3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 t="s">
        <v>244</v>
      </c>
      <c r="W1831" s="4" t="s">
        <v>59</v>
      </c>
      <c r="X1831">
        <v>15</v>
      </c>
      <c r="Y1831" t="s">
        <v>53</v>
      </c>
      <c r="Z1831" t="s">
        <v>60</v>
      </c>
      <c r="AA1831">
        <v>0</v>
      </c>
      <c r="AB1831">
        <v>0</v>
      </c>
      <c r="AC1831" t="s">
        <v>225</v>
      </c>
      <c r="AD1831" s="1">
        <v>0</v>
      </c>
      <c r="AE1831" s="1">
        <v>0</v>
      </c>
      <c r="AF1831">
        <v>0</v>
      </c>
      <c r="AG1831" s="1">
        <v>210864.89</v>
      </c>
      <c r="AH1831">
        <v>0</v>
      </c>
      <c r="AI1831" s="1">
        <v>0</v>
      </c>
      <c r="AJ1831" s="1">
        <v>0</v>
      </c>
      <c r="AK1831" s="1">
        <v>0</v>
      </c>
      <c r="AL1831" s="1">
        <v>0</v>
      </c>
      <c r="AM1831" s="1">
        <v>0</v>
      </c>
      <c r="AN1831" s="1">
        <v>0</v>
      </c>
      <c r="AO1831" s="1">
        <v>0</v>
      </c>
      <c r="AP1831" s="8">
        <f t="shared" si="112"/>
        <v>0</v>
      </c>
      <c r="AQ1831" s="9">
        <f t="shared" si="113"/>
        <v>0</v>
      </c>
      <c r="AR1831" s="3">
        <f t="shared" si="114"/>
        <v>238259.39</v>
      </c>
      <c r="AS1831" s="10">
        <f t="shared" si="115"/>
        <v>0</v>
      </c>
    </row>
    <row r="1832" spans="1:45" x14ac:dyDescent="0.25">
      <c r="A1832">
        <v>1</v>
      </c>
      <c r="B1832" s="7">
        <v>44378</v>
      </c>
      <c r="C1832" s="7">
        <v>44409</v>
      </c>
      <c r="D1832">
        <v>149</v>
      </c>
      <c r="E1832" s="7">
        <v>44378</v>
      </c>
      <c r="F1832" s="13">
        <v>0</v>
      </c>
      <c r="G1832">
        <v>0</v>
      </c>
      <c r="H1832">
        <v>1.8100000000000002E-2</v>
      </c>
      <c r="I1832">
        <v>0</v>
      </c>
      <c r="J1832">
        <v>-0.02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 t="s">
        <v>245</v>
      </c>
      <c r="W1832" s="4" t="s">
        <v>62</v>
      </c>
      <c r="X1832">
        <v>15</v>
      </c>
      <c r="Y1832" t="s">
        <v>53</v>
      </c>
      <c r="Z1832" t="s">
        <v>63</v>
      </c>
      <c r="AA1832">
        <v>0</v>
      </c>
      <c r="AB1832">
        <v>0</v>
      </c>
      <c r="AC1832" t="s">
        <v>225</v>
      </c>
      <c r="AD1832" s="1">
        <v>0</v>
      </c>
      <c r="AE1832" s="1">
        <v>0.05</v>
      </c>
      <c r="AF1832">
        <v>2.8999999999999998E-3</v>
      </c>
      <c r="AG1832" s="1">
        <v>0</v>
      </c>
      <c r="AH1832">
        <v>0</v>
      </c>
      <c r="AI1832" s="1">
        <v>0</v>
      </c>
      <c r="AJ1832" s="1">
        <v>0</v>
      </c>
      <c r="AK1832" s="1">
        <v>0</v>
      </c>
      <c r="AL1832" s="1">
        <v>0</v>
      </c>
      <c r="AM1832" s="1">
        <v>0</v>
      </c>
      <c r="AN1832" s="1">
        <v>0</v>
      </c>
      <c r="AO1832" s="1">
        <v>0</v>
      </c>
      <c r="AP1832" s="8">
        <f t="shared" si="112"/>
        <v>0</v>
      </c>
      <c r="AQ1832" s="9">
        <f t="shared" si="113"/>
        <v>0</v>
      </c>
      <c r="AR1832" s="3">
        <f t="shared" si="114"/>
        <v>3.0000000000000002E-2</v>
      </c>
      <c r="AS1832" s="10">
        <f t="shared" si="115"/>
        <v>0</v>
      </c>
    </row>
    <row r="1833" spans="1:45" x14ac:dyDescent="0.25">
      <c r="A1833">
        <v>1</v>
      </c>
      <c r="B1833" s="7">
        <v>44378</v>
      </c>
      <c r="C1833" s="7">
        <v>44409</v>
      </c>
      <c r="D1833">
        <v>149</v>
      </c>
      <c r="E1833" s="7">
        <v>44409</v>
      </c>
      <c r="F1833" s="13">
        <v>0</v>
      </c>
      <c r="G1833">
        <v>0</v>
      </c>
      <c r="H1833">
        <v>1.8100000000000002E-2</v>
      </c>
      <c r="I1833">
        <v>0</v>
      </c>
      <c r="J1833">
        <v>-0.02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 t="s">
        <v>245</v>
      </c>
      <c r="W1833" s="4" t="s">
        <v>62</v>
      </c>
      <c r="X1833">
        <v>15</v>
      </c>
      <c r="Y1833" t="s">
        <v>53</v>
      </c>
      <c r="Z1833" t="s">
        <v>63</v>
      </c>
      <c r="AA1833">
        <v>0</v>
      </c>
      <c r="AB1833">
        <v>0</v>
      </c>
      <c r="AC1833" t="s">
        <v>225</v>
      </c>
      <c r="AD1833" s="1">
        <v>0</v>
      </c>
      <c r="AE1833" s="1">
        <v>0.05</v>
      </c>
      <c r="AF1833">
        <v>2.8999999999999998E-3</v>
      </c>
      <c r="AG1833" s="1">
        <v>0</v>
      </c>
      <c r="AH1833">
        <v>0</v>
      </c>
      <c r="AI1833" s="1">
        <v>0</v>
      </c>
      <c r="AJ1833" s="1">
        <v>0</v>
      </c>
      <c r="AK1833" s="1">
        <v>0</v>
      </c>
      <c r="AL1833" s="1">
        <v>0</v>
      </c>
      <c r="AM1833" s="1">
        <v>0</v>
      </c>
      <c r="AN1833" s="1">
        <v>0</v>
      </c>
      <c r="AO1833" s="1">
        <v>0</v>
      </c>
      <c r="AP1833" s="8">
        <f t="shared" si="112"/>
        <v>0</v>
      </c>
      <c r="AQ1833" s="9">
        <f t="shared" si="113"/>
        <v>0</v>
      </c>
      <c r="AR1833" s="3">
        <f t="shared" si="114"/>
        <v>3.0000000000000002E-2</v>
      </c>
      <c r="AS1833" s="10">
        <f t="shared" si="115"/>
        <v>0</v>
      </c>
    </row>
    <row r="1834" spans="1:45" x14ac:dyDescent="0.25">
      <c r="A1834">
        <v>1</v>
      </c>
      <c r="B1834" s="7">
        <v>44378</v>
      </c>
      <c r="C1834" s="7">
        <v>44409</v>
      </c>
      <c r="D1834">
        <v>200222</v>
      </c>
      <c r="E1834" s="7">
        <v>44378</v>
      </c>
      <c r="F1834" s="13">
        <v>21238214.989999998</v>
      </c>
      <c r="G1834">
        <v>21238214.989999998</v>
      </c>
      <c r="H1834">
        <v>1.8100000000000002E-2</v>
      </c>
      <c r="I1834">
        <v>32034.31</v>
      </c>
      <c r="J1834">
        <v>1703919.86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0</v>
      </c>
      <c r="V1834" t="s">
        <v>246</v>
      </c>
      <c r="W1834" s="4" t="s">
        <v>62</v>
      </c>
      <c r="X1834">
        <v>15</v>
      </c>
      <c r="Y1834" t="s">
        <v>53</v>
      </c>
      <c r="Z1834" t="s">
        <v>63</v>
      </c>
      <c r="AA1834">
        <v>0</v>
      </c>
      <c r="AB1834">
        <v>0</v>
      </c>
      <c r="AC1834" t="s">
        <v>225</v>
      </c>
      <c r="AD1834" s="1">
        <v>5132.57</v>
      </c>
      <c r="AE1834" s="1">
        <v>118503.55</v>
      </c>
      <c r="AF1834">
        <v>2.8999999999999998E-3</v>
      </c>
      <c r="AG1834" s="1">
        <v>21238214.989999998</v>
      </c>
      <c r="AH1834">
        <v>0</v>
      </c>
      <c r="AI1834" s="1">
        <v>0</v>
      </c>
      <c r="AJ1834" s="1">
        <v>0</v>
      </c>
      <c r="AK1834" s="1">
        <v>0</v>
      </c>
      <c r="AL1834" s="1">
        <v>0</v>
      </c>
      <c r="AM1834" s="1">
        <v>0</v>
      </c>
      <c r="AN1834" s="1">
        <v>5132.57</v>
      </c>
      <c r="AO1834" s="1">
        <v>32034.31</v>
      </c>
      <c r="AP1834" s="8">
        <f t="shared" si="112"/>
        <v>32034.31</v>
      </c>
      <c r="AQ1834" s="9">
        <f t="shared" si="113"/>
        <v>5132.57</v>
      </c>
      <c r="AR1834" s="3">
        <f t="shared" si="114"/>
        <v>1822423.4100000001</v>
      </c>
      <c r="AS1834" s="10">
        <f t="shared" si="115"/>
        <v>37166.880000000005</v>
      </c>
    </row>
    <row r="1835" spans="1:45" x14ac:dyDescent="0.25">
      <c r="A1835">
        <v>1</v>
      </c>
      <c r="B1835" s="7">
        <v>44378</v>
      </c>
      <c r="C1835" s="7">
        <v>44409</v>
      </c>
      <c r="D1835">
        <v>200222</v>
      </c>
      <c r="E1835" s="7">
        <v>44409</v>
      </c>
      <c r="F1835" s="13">
        <v>21321350.149999999</v>
      </c>
      <c r="G1835">
        <v>21321350.149999999</v>
      </c>
      <c r="H1835">
        <v>1.8100000000000002E-2</v>
      </c>
      <c r="I1835">
        <v>32159.7</v>
      </c>
      <c r="J1835">
        <v>1736079.56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 t="s">
        <v>246</v>
      </c>
      <c r="W1835" s="4" t="s">
        <v>62</v>
      </c>
      <c r="X1835">
        <v>15</v>
      </c>
      <c r="Y1835" t="s">
        <v>53</v>
      </c>
      <c r="Z1835" t="s">
        <v>63</v>
      </c>
      <c r="AA1835">
        <v>0</v>
      </c>
      <c r="AB1835">
        <v>0</v>
      </c>
      <c r="AC1835" t="s">
        <v>225</v>
      </c>
      <c r="AD1835" s="1">
        <v>5152.66</v>
      </c>
      <c r="AE1835" s="1">
        <v>123656.21</v>
      </c>
      <c r="AF1835">
        <v>2.8999999999999998E-3</v>
      </c>
      <c r="AG1835" s="1">
        <v>21321350.149999999</v>
      </c>
      <c r="AH1835">
        <v>0</v>
      </c>
      <c r="AI1835" s="1">
        <v>0</v>
      </c>
      <c r="AJ1835" s="1">
        <v>0</v>
      </c>
      <c r="AK1835" s="1">
        <v>0</v>
      </c>
      <c r="AL1835" s="1">
        <v>0</v>
      </c>
      <c r="AM1835" s="1">
        <v>0</v>
      </c>
      <c r="AN1835" s="1">
        <v>5152.66</v>
      </c>
      <c r="AO1835" s="1">
        <v>32159.7</v>
      </c>
      <c r="AP1835" s="8">
        <f t="shared" si="112"/>
        <v>32159.7</v>
      </c>
      <c r="AQ1835" s="9">
        <f t="shared" si="113"/>
        <v>5152.66</v>
      </c>
      <c r="AR1835" s="3">
        <f t="shared" si="114"/>
        <v>1859735.77</v>
      </c>
      <c r="AS1835" s="10">
        <f t="shared" si="115"/>
        <v>37312.36</v>
      </c>
    </row>
    <row r="1836" spans="1:45" x14ac:dyDescent="0.25">
      <c r="A1836">
        <v>1</v>
      </c>
      <c r="B1836" s="7">
        <v>44378</v>
      </c>
      <c r="C1836" s="7">
        <v>44409</v>
      </c>
      <c r="D1836">
        <v>200268</v>
      </c>
      <c r="E1836" s="7">
        <v>44378</v>
      </c>
      <c r="F1836" s="13">
        <v>6950359.1299999999</v>
      </c>
      <c r="G1836">
        <v>6950359.1299999999</v>
      </c>
      <c r="H1836">
        <v>1.8100000000000002E-2</v>
      </c>
      <c r="I1836">
        <v>10483.459999999999</v>
      </c>
      <c r="J1836">
        <v>842074.44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  <c r="U1836">
        <v>0</v>
      </c>
      <c r="V1836" t="s">
        <v>247</v>
      </c>
      <c r="W1836" s="4" t="s">
        <v>62</v>
      </c>
      <c r="X1836">
        <v>15</v>
      </c>
      <c r="Y1836" t="s">
        <v>53</v>
      </c>
      <c r="Z1836" t="s">
        <v>63</v>
      </c>
      <c r="AA1836">
        <v>0</v>
      </c>
      <c r="AB1836">
        <v>0</v>
      </c>
      <c r="AC1836" t="s">
        <v>225</v>
      </c>
      <c r="AD1836" s="1">
        <v>1679.67</v>
      </c>
      <c r="AE1836" s="1">
        <v>125641.8</v>
      </c>
      <c r="AF1836">
        <v>2.8999999999999998E-3</v>
      </c>
      <c r="AG1836" s="1">
        <v>6950359.1299999999</v>
      </c>
      <c r="AH1836">
        <v>0</v>
      </c>
      <c r="AI1836" s="1">
        <v>0</v>
      </c>
      <c r="AJ1836" s="1">
        <v>0</v>
      </c>
      <c r="AK1836" s="1">
        <v>0</v>
      </c>
      <c r="AL1836" s="1">
        <v>0</v>
      </c>
      <c r="AM1836" s="1">
        <v>0</v>
      </c>
      <c r="AN1836" s="1">
        <v>1679.67</v>
      </c>
      <c r="AO1836" s="1">
        <v>10483.460000000001</v>
      </c>
      <c r="AP1836" s="8">
        <f t="shared" si="112"/>
        <v>10483.459999999999</v>
      </c>
      <c r="AQ1836" s="9">
        <f t="shared" si="113"/>
        <v>1679.67</v>
      </c>
      <c r="AR1836" s="3">
        <f t="shared" si="114"/>
        <v>967716.24</v>
      </c>
      <c r="AS1836" s="10">
        <f t="shared" si="115"/>
        <v>12163.13</v>
      </c>
    </row>
    <row r="1837" spans="1:45" x14ac:dyDescent="0.25">
      <c r="A1837">
        <v>1</v>
      </c>
      <c r="B1837" s="7">
        <v>44378</v>
      </c>
      <c r="C1837" s="7">
        <v>44409</v>
      </c>
      <c r="D1837">
        <v>200268</v>
      </c>
      <c r="E1837" s="7">
        <v>44409</v>
      </c>
      <c r="F1837" s="13">
        <v>6952201.9199999999</v>
      </c>
      <c r="G1837">
        <v>6952201.9199999999</v>
      </c>
      <c r="H1837">
        <v>1.8100000000000002E-2</v>
      </c>
      <c r="I1837">
        <v>10486.24</v>
      </c>
      <c r="J1837">
        <v>852560.68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 t="s">
        <v>247</v>
      </c>
      <c r="W1837" s="4" t="s">
        <v>62</v>
      </c>
      <c r="X1837">
        <v>15</v>
      </c>
      <c r="Y1837" t="s">
        <v>53</v>
      </c>
      <c r="Z1837" t="s">
        <v>63</v>
      </c>
      <c r="AA1837">
        <v>0</v>
      </c>
      <c r="AB1837">
        <v>0</v>
      </c>
      <c r="AC1837" t="s">
        <v>225</v>
      </c>
      <c r="AD1837" s="1">
        <v>1680.12</v>
      </c>
      <c r="AE1837" s="1">
        <v>127321.92</v>
      </c>
      <c r="AF1837">
        <v>2.8999999999999998E-3</v>
      </c>
      <c r="AG1837" s="1">
        <v>6952201.9199999999</v>
      </c>
      <c r="AH1837">
        <v>0</v>
      </c>
      <c r="AI1837" s="1">
        <v>0</v>
      </c>
      <c r="AJ1837" s="1">
        <v>0</v>
      </c>
      <c r="AK1837" s="1">
        <v>0</v>
      </c>
      <c r="AL1837" s="1">
        <v>0</v>
      </c>
      <c r="AM1837" s="1">
        <v>0</v>
      </c>
      <c r="AN1837" s="1">
        <v>1680.1200000000001</v>
      </c>
      <c r="AO1837" s="1">
        <v>10486.24</v>
      </c>
      <c r="AP1837" s="8">
        <f t="shared" si="112"/>
        <v>10486.24</v>
      </c>
      <c r="AQ1837" s="9">
        <f t="shared" si="113"/>
        <v>1680.12</v>
      </c>
      <c r="AR1837" s="3">
        <f t="shared" si="114"/>
        <v>979882.60000000009</v>
      </c>
      <c r="AS1837" s="10">
        <f t="shared" si="115"/>
        <v>12166.36</v>
      </c>
    </row>
    <row r="1838" spans="1:45" x14ac:dyDescent="0.25">
      <c r="A1838">
        <v>1</v>
      </c>
      <c r="B1838" s="7">
        <v>44378</v>
      </c>
      <c r="C1838" s="7">
        <v>44409</v>
      </c>
      <c r="D1838">
        <v>200314</v>
      </c>
      <c r="E1838" s="7">
        <v>44378</v>
      </c>
      <c r="F1838" s="13">
        <v>50114070.229999997</v>
      </c>
      <c r="G1838">
        <v>50114070.229999997</v>
      </c>
      <c r="H1838">
        <v>1.8100000000000002E-2</v>
      </c>
      <c r="I1838">
        <v>75588.72</v>
      </c>
      <c r="J1838">
        <v>14299608.75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 t="s">
        <v>248</v>
      </c>
      <c r="W1838" s="4" t="s">
        <v>62</v>
      </c>
      <c r="X1838">
        <v>15</v>
      </c>
      <c r="Y1838" t="s">
        <v>53</v>
      </c>
      <c r="Z1838" t="s">
        <v>63</v>
      </c>
      <c r="AA1838">
        <v>0</v>
      </c>
      <c r="AB1838">
        <v>0</v>
      </c>
      <c r="AC1838" t="s">
        <v>225</v>
      </c>
      <c r="AD1838" s="1">
        <v>12110.9</v>
      </c>
      <c r="AE1838" s="1">
        <v>1475776.19</v>
      </c>
      <c r="AF1838">
        <v>2.8999999999999998E-3</v>
      </c>
      <c r="AG1838" s="1">
        <v>50114070.229999997</v>
      </c>
      <c r="AH1838">
        <v>0</v>
      </c>
      <c r="AI1838" s="1">
        <v>0</v>
      </c>
      <c r="AJ1838" s="1">
        <v>0</v>
      </c>
      <c r="AK1838" s="1">
        <v>0</v>
      </c>
      <c r="AL1838" s="1">
        <v>0</v>
      </c>
      <c r="AM1838" s="1">
        <v>0</v>
      </c>
      <c r="AN1838" s="1">
        <v>12110.9</v>
      </c>
      <c r="AO1838" s="1">
        <v>75588.72</v>
      </c>
      <c r="AP1838" s="8">
        <f t="shared" si="112"/>
        <v>75588.72</v>
      </c>
      <c r="AQ1838" s="9">
        <f t="shared" si="113"/>
        <v>12110.9</v>
      </c>
      <c r="AR1838" s="3">
        <f t="shared" si="114"/>
        <v>15775384.939999999</v>
      </c>
      <c r="AS1838" s="10">
        <f t="shared" si="115"/>
        <v>87699.62</v>
      </c>
    </row>
    <row r="1839" spans="1:45" x14ac:dyDescent="0.25">
      <c r="A1839">
        <v>1</v>
      </c>
      <c r="B1839" s="7">
        <v>44378</v>
      </c>
      <c r="C1839" s="7">
        <v>44409</v>
      </c>
      <c r="D1839">
        <v>200314</v>
      </c>
      <c r="E1839" s="7">
        <v>44409</v>
      </c>
      <c r="F1839" s="13">
        <v>49502247.420000002</v>
      </c>
      <c r="G1839">
        <v>49502247.420000002</v>
      </c>
      <c r="H1839">
        <v>1.8100000000000002E-2</v>
      </c>
      <c r="I1839">
        <v>74665.89</v>
      </c>
      <c r="J1839">
        <v>14374274.640000001</v>
      </c>
      <c r="K1839">
        <v>0</v>
      </c>
      <c r="L1839">
        <v>77.25</v>
      </c>
      <c r="M1839">
        <v>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 t="s">
        <v>248</v>
      </c>
      <c r="W1839" s="4" t="s">
        <v>62</v>
      </c>
      <c r="X1839">
        <v>15</v>
      </c>
      <c r="Y1839" t="s">
        <v>53</v>
      </c>
      <c r="Z1839" t="s">
        <v>63</v>
      </c>
      <c r="AA1839">
        <v>0</v>
      </c>
      <c r="AB1839">
        <v>0</v>
      </c>
      <c r="AC1839" t="s">
        <v>225</v>
      </c>
      <c r="AD1839" s="1">
        <v>11963.04</v>
      </c>
      <c r="AE1839" s="1">
        <v>1487816.48</v>
      </c>
      <c r="AF1839">
        <v>2.8999999999999998E-3</v>
      </c>
      <c r="AG1839" s="1">
        <v>49502247.420000002</v>
      </c>
      <c r="AH1839">
        <v>0</v>
      </c>
      <c r="AI1839" s="1">
        <v>0</v>
      </c>
      <c r="AJ1839" s="1">
        <v>0</v>
      </c>
      <c r="AK1839" s="1">
        <v>0</v>
      </c>
      <c r="AL1839" s="1">
        <v>0</v>
      </c>
      <c r="AM1839" s="1">
        <v>0</v>
      </c>
      <c r="AN1839" s="1">
        <v>11963.04</v>
      </c>
      <c r="AO1839" s="1">
        <v>74665.89</v>
      </c>
      <c r="AP1839" s="8">
        <f t="shared" si="112"/>
        <v>74665.89</v>
      </c>
      <c r="AQ1839" s="9">
        <f t="shared" si="113"/>
        <v>11963.04</v>
      </c>
      <c r="AR1839" s="3">
        <f t="shared" si="114"/>
        <v>15862091.120000001</v>
      </c>
      <c r="AS1839" s="10">
        <f t="shared" si="115"/>
        <v>86628.93</v>
      </c>
    </row>
    <row r="1840" spans="1:45" x14ac:dyDescent="0.25">
      <c r="A1840">
        <v>1</v>
      </c>
      <c r="B1840" s="7">
        <v>44378</v>
      </c>
      <c r="C1840" s="7">
        <v>44409</v>
      </c>
      <c r="D1840">
        <v>150</v>
      </c>
      <c r="E1840" s="7">
        <v>44378</v>
      </c>
      <c r="F1840" s="13">
        <v>0</v>
      </c>
      <c r="G1840">
        <v>0</v>
      </c>
      <c r="H1840">
        <v>1.719E-2</v>
      </c>
      <c r="I1840">
        <v>0</v>
      </c>
      <c r="J1840">
        <v>-0.01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 t="s">
        <v>249</v>
      </c>
      <c r="W1840" s="4" t="s">
        <v>65</v>
      </c>
      <c r="X1840">
        <v>15</v>
      </c>
      <c r="Y1840" t="s">
        <v>53</v>
      </c>
      <c r="Z1840" t="s">
        <v>66</v>
      </c>
      <c r="AA1840">
        <v>0</v>
      </c>
      <c r="AB1840">
        <v>0</v>
      </c>
      <c r="AC1840" t="s">
        <v>225</v>
      </c>
      <c r="AD1840" s="1">
        <v>0</v>
      </c>
      <c r="AE1840" s="1">
        <v>-0.03</v>
      </c>
      <c r="AF1840">
        <v>4.81E-3</v>
      </c>
      <c r="AG1840" s="1">
        <v>0</v>
      </c>
      <c r="AH1840">
        <v>0</v>
      </c>
      <c r="AI1840" s="1">
        <v>0</v>
      </c>
      <c r="AJ1840" s="1">
        <v>0</v>
      </c>
      <c r="AK1840" s="1">
        <v>0</v>
      </c>
      <c r="AL1840" s="1">
        <v>0</v>
      </c>
      <c r="AM1840" s="1">
        <v>0</v>
      </c>
      <c r="AN1840" s="1">
        <v>0</v>
      </c>
      <c r="AO1840" s="1">
        <v>0</v>
      </c>
      <c r="AP1840" s="8">
        <f t="shared" si="112"/>
        <v>0</v>
      </c>
      <c r="AQ1840" s="9">
        <f t="shared" si="113"/>
        <v>0</v>
      </c>
      <c r="AR1840" s="3">
        <f t="shared" si="114"/>
        <v>-0.04</v>
      </c>
      <c r="AS1840" s="10">
        <f t="shared" si="115"/>
        <v>0</v>
      </c>
    </row>
    <row r="1841" spans="1:45" x14ac:dyDescent="0.25">
      <c r="A1841">
        <v>1</v>
      </c>
      <c r="B1841" s="7">
        <v>44378</v>
      </c>
      <c r="C1841" s="7">
        <v>44409</v>
      </c>
      <c r="D1841">
        <v>150</v>
      </c>
      <c r="E1841" s="7">
        <v>44409</v>
      </c>
      <c r="F1841" s="13">
        <v>0</v>
      </c>
      <c r="G1841">
        <v>0</v>
      </c>
      <c r="H1841">
        <v>1.719E-2</v>
      </c>
      <c r="I1841">
        <v>0</v>
      </c>
      <c r="J1841">
        <v>-0.01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 t="s">
        <v>249</v>
      </c>
      <c r="W1841" s="4" t="s">
        <v>65</v>
      </c>
      <c r="X1841">
        <v>15</v>
      </c>
      <c r="Y1841" t="s">
        <v>53</v>
      </c>
      <c r="Z1841" t="s">
        <v>66</v>
      </c>
      <c r="AA1841">
        <v>0</v>
      </c>
      <c r="AB1841">
        <v>0</v>
      </c>
      <c r="AC1841" t="s">
        <v>225</v>
      </c>
      <c r="AD1841" s="1">
        <v>0</v>
      </c>
      <c r="AE1841" s="1">
        <v>-0.03</v>
      </c>
      <c r="AF1841">
        <v>4.81E-3</v>
      </c>
      <c r="AG1841" s="1">
        <v>0</v>
      </c>
      <c r="AH1841">
        <v>0</v>
      </c>
      <c r="AI1841" s="1">
        <v>0</v>
      </c>
      <c r="AJ1841" s="1">
        <v>0</v>
      </c>
      <c r="AK1841" s="1">
        <v>0</v>
      </c>
      <c r="AL1841" s="1">
        <v>0</v>
      </c>
      <c r="AM1841" s="1">
        <v>0</v>
      </c>
      <c r="AN1841" s="1">
        <v>0</v>
      </c>
      <c r="AO1841" s="1">
        <v>0</v>
      </c>
      <c r="AP1841" s="8">
        <f t="shared" si="112"/>
        <v>0</v>
      </c>
      <c r="AQ1841" s="9">
        <f t="shared" si="113"/>
        <v>0</v>
      </c>
      <c r="AR1841" s="3">
        <f t="shared" si="114"/>
        <v>-0.04</v>
      </c>
      <c r="AS1841" s="10">
        <f t="shared" si="115"/>
        <v>0</v>
      </c>
    </row>
    <row r="1842" spans="1:45" x14ac:dyDescent="0.25">
      <c r="A1842">
        <v>1</v>
      </c>
      <c r="B1842" s="7">
        <v>44378</v>
      </c>
      <c r="C1842" s="7">
        <v>44409</v>
      </c>
      <c r="D1842">
        <v>200223</v>
      </c>
      <c r="E1842" s="7">
        <v>44378</v>
      </c>
      <c r="F1842" s="13">
        <v>7623434.6399999997</v>
      </c>
      <c r="G1842">
        <v>7623434.6399999997</v>
      </c>
      <c r="H1842">
        <v>1.719E-2</v>
      </c>
      <c r="I1842">
        <v>10920.57</v>
      </c>
      <c r="J1842">
        <v>1043186.07</v>
      </c>
      <c r="K1842">
        <v>0</v>
      </c>
      <c r="L1842">
        <v>-470.15</v>
      </c>
      <c r="M1842">
        <v>0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 t="s">
        <v>250</v>
      </c>
      <c r="W1842" s="4" t="s">
        <v>65</v>
      </c>
      <c r="X1842">
        <v>15</v>
      </c>
      <c r="Y1842" t="s">
        <v>53</v>
      </c>
      <c r="Z1842" t="s">
        <v>66</v>
      </c>
      <c r="AA1842">
        <v>0</v>
      </c>
      <c r="AB1842">
        <v>0</v>
      </c>
      <c r="AC1842" t="s">
        <v>225</v>
      </c>
      <c r="AD1842" s="1">
        <v>3055.73</v>
      </c>
      <c r="AE1842" s="1">
        <v>204620.45</v>
      </c>
      <c r="AF1842">
        <v>4.81E-3</v>
      </c>
      <c r="AG1842" s="1">
        <v>7623434.6399999997</v>
      </c>
      <c r="AH1842">
        <v>0</v>
      </c>
      <c r="AI1842" s="1">
        <v>0</v>
      </c>
      <c r="AJ1842" s="1">
        <v>0</v>
      </c>
      <c r="AK1842" s="1">
        <v>0</v>
      </c>
      <c r="AL1842" s="1">
        <v>0</v>
      </c>
      <c r="AM1842" s="1">
        <v>0</v>
      </c>
      <c r="AN1842" s="1">
        <v>3055.73</v>
      </c>
      <c r="AO1842" s="1">
        <v>10920.57</v>
      </c>
      <c r="AP1842" s="8">
        <f t="shared" si="112"/>
        <v>10920.57</v>
      </c>
      <c r="AQ1842" s="9">
        <f t="shared" si="113"/>
        <v>3055.73</v>
      </c>
      <c r="AR1842" s="3">
        <f t="shared" si="114"/>
        <v>1247806.52</v>
      </c>
      <c r="AS1842" s="10">
        <f t="shared" si="115"/>
        <v>13976.3</v>
      </c>
    </row>
    <row r="1843" spans="1:45" x14ac:dyDescent="0.25">
      <c r="A1843">
        <v>1</v>
      </c>
      <c r="B1843" s="7">
        <v>44378</v>
      </c>
      <c r="C1843" s="7">
        <v>44409</v>
      </c>
      <c r="D1843">
        <v>200223</v>
      </c>
      <c r="E1843" s="7">
        <v>44409</v>
      </c>
      <c r="F1843" s="13">
        <v>7623434.6399999997</v>
      </c>
      <c r="G1843">
        <v>7623434.6399999997</v>
      </c>
      <c r="H1843">
        <v>1.719E-2</v>
      </c>
      <c r="I1843">
        <v>10920.57</v>
      </c>
      <c r="J1843">
        <v>1054106.6399999999</v>
      </c>
      <c r="K1843">
        <v>0</v>
      </c>
      <c r="L1843">
        <v>-6633.84</v>
      </c>
      <c r="M1843">
        <v>0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 t="s">
        <v>250</v>
      </c>
      <c r="W1843" s="4" t="s">
        <v>65</v>
      </c>
      <c r="X1843">
        <v>15</v>
      </c>
      <c r="Y1843" t="s">
        <v>53</v>
      </c>
      <c r="Z1843" t="s">
        <v>66</v>
      </c>
      <c r="AA1843">
        <v>0</v>
      </c>
      <c r="AB1843">
        <v>0</v>
      </c>
      <c r="AC1843" t="s">
        <v>225</v>
      </c>
      <c r="AD1843" s="1">
        <v>3055.73</v>
      </c>
      <c r="AE1843" s="1">
        <v>201042.34</v>
      </c>
      <c r="AF1843">
        <v>4.81E-3</v>
      </c>
      <c r="AG1843" s="1">
        <v>7623434.6399999997</v>
      </c>
      <c r="AH1843">
        <v>0</v>
      </c>
      <c r="AI1843" s="1">
        <v>0</v>
      </c>
      <c r="AJ1843" s="1">
        <v>0</v>
      </c>
      <c r="AK1843" s="1">
        <v>0</v>
      </c>
      <c r="AL1843" s="1">
        <v>0</v>
      </c>
      <c r="AM1843" s="1">
        <v>0</v>
      </c>
      <c r="AN1843" s="1">
        <v>3055.73</v>
      </c>
      <c r="AO1843" s="1">
        <v>10920.57</v>
      </c>
      <c r="AP1843" s="8">
        <f t="shared" si="112"/>
        <v>10920.57</v>
      </c>
      <c r="AQ1843" s="9">
        <f t="shared" si="113"/>
        <v>3055.73</v>
      </c>
      <c r="AR1843" s="3">
        <f t="shared" si="114"/>
        <v>1255148.98</v>
      </c>
      <c r="AS1843" s="10">
        <f t="shared" si="115"/>
        <v>13976.3</v>
      </c>
    </row>
    <row r="1844" spans="1:45" x14ac:dyDescent="0.25">
      <c r="A1844">
        <v>1</v>
      </c>
      <c r="B1844" s="7">
        <v>44378</v>
      </c>
      <c r="C1844" s="7">
        <v>44409</v>
      </c>
      <c r="D1844">
        <v>200269</v>
      </c>
      <c r="E1844" s="7">
        <v>44378</v>
      </c>
      <c r="F1844" s="13">
        <v>2845733.07</v>
      </c>
      <c r="G1844">
        <v>2845733.07</v>
      </c>
      <c r="H1844">
        <v>1.719E-2</v>
      </c>
      <c r="I1844">
        <v>4076.51</v>
      </c>
      <c r="J1844">
        <v>259993.51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 t="s">
        <v>251</v>
      </c>
      <c r="W1844" s="4" t="s">
        <v>65</v>
      </c>
      <c r="X1844">
        <v>15</v>
      </c>
      <c r="Y1844" t="s">
        <v>53</v>
      </c>
      <c r="Z1844" t="s">
        <v>66</v>
      </c>
      <c r="AA1844">
        <v>0</v>
      </c>
      <c r="AB1844">
        <v>0</v>
      </c>
      <c r="AC1844" t="s">
        <v>225</v>
      </c>
      <c r="AD1844" s="1">
        <v>1140.6600000000001</v>
      </c>
      <c r="AE1844" s="1">
        <v>72673.81</v>
      </c>
      <c r="AF1844">
        <v>4.81E-3</v>
      </c>
      <c r="AG1844" s="1">
        <v>2845733.07</v>
      </c>
      <c r="AH1844">
        <v>0</v>
      </c>
      <c r="AI1844" s="1">
        <v>0</v>
      </c>
      <c r="AJ1844" s="1">
        <v>0</v>
      </c>
      <c r="AK1844" s="1">
        <v>0</v>
      </c>
      <c r="AL1844" s="1">
        <v>0</v>
      </c>
      <c r="AM1844" s="1">
        <v>0</v>
      </c>
      <c r="AN1844" s="1">
        <v>1140.6600000000001</v>
      </c>
      <c r="AO1844" s="1">
        <v>4076.51</v>
      </c>
      <c r="AP1844" s="8">
        <f t="shared" si="112"/>
        <v>4076.51</v>
      </c>
      <c r="AQ1844" s="9">
        <f t="shared" si="113"/>
        <v>1140.6600000000001</v>
      </c>
      <c r="AR1844" s="3">
        <f t="shared" si="114"/>
        <v>332667.32</v>
      </c>
      <c r="AS1844" s="10">
        <f t="shared" si="115"/>
        <v>5217.17</v>
      </c>
    </row>
    <row r="1845" spans="1:45" x14ac:dyDescent="0.25">
      <c r="A1845">
        <v>1</v>
      </c>
      <c r="B1845" s="7">
        <v>44378</v>
      </c>
      <c r="C1845" s="7">
        <v>44409</v>
      </c>
      <c r="D1845">
        <v>200269</v>
      </c>
      <c r="E1845" s="7">
        <v>44409</v>
      </c>
      <c r="F1845" s="13">
        <v>2849786.2</v>
      </c>
      <c r="G1845">
        <v>2849786.2</v>
      </c>
      <c r="H1845">
        <v>1.719E-2</v>
      </c>
      <c r="I1845">
        <v>4082.32</v>
      </c>
      <c r="J1845">
        <v>264075.83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 t="s">
        <v>251</v>
      </c>
      <c r="W1845" s="4" t="s">
        <v>65</v>
      </c>
      <c r="X1845">
        <v>15</v>
      </c>
      <c r="Y1845" t="s">
        <v>53</v>
      </c>
      <c r="Z1845" t="s">
        <v>66</v>
      </c>
      <c r="AA1845">
        <v>0</v>
      </c>
      <c r="AB1845">
        <v>0</v>
      </c>
      <c r="AC1845" t="s">
        <v>225</v>
      </c>
      <c r="AD1845" s="1">
        <v>1142.29</v>
      </c>
      <c r="AE1845" s="1">
        <v>73816.100000000006</v>
      </c>
      <c r="AF1845">
        <v>4.81E-3</v>
      </c>
      <c r="AG1845" s="1">
        <v>2849786.2</v>
      </c>
      <c r="AH1845">
        <v>0</v>
      </c>
      <c r="AI1845" s="1">
        <v>0</v>
      </c>
      <c r="AJ1845" s="1">
        <v>0</v>
      </c>
      <c r="AK1845" s="1">
        <v>0</v>
      </c>
      <c r="AL1845" s="1">
        <v>0</v>
      </c>
      <c r="AM1845" s="1">
        <v>0</v>
      </c>
      <c r="AN1845" s="1">
        <v>1142.29</v>
      </c>
      <c r="AO1845" s="1">
        <v>4082.32</v>
      </c>
      <c r="AP1845" s="8">
        <f t="shared" si="112"/>
        <v>4082.32</v>
      </c>
      <c r="AQ1845" s="9">
        <f t="shared" si="113"/>
        <v>1142.29</v>
      </c>
      <c r="AR1845" s="3">
        <f t="shared" si="114"/>
        <v>337891.93000000005</v>
      </c>
      <c r="AS1845" s="10">
        <f t="shared" si="115"/>
        <v>5224.6100000000006</v>
      </c>
    </row>
    <row r="1846" spans="1:45" x14ac:dyDescent="0.25">
      <c r="A1846">
        <v>1</v>
      </c>
      <c r="B1846" s="7">
        <v>44378</v>
      </c>
      <c r="C1846" s="7">
        <v>44409</v>
      </c>
      <c r="D1846">
        <v>200315</v>
      </c>
      <c r="E1846" s="7">
        <v>44378</v>
      </c>
      <c r="F1846" s="13">
        <v>28484366.359999999</v>
      </c>
      <c r="G1846">
        <v>28484366.359999999</v>
      </c>
      <c r="H1846">
        <v>1.719E-2</v>
      </c>
      <c r="I1846">
        <v>40803.85</v>
      </c>
      <c r="J1846">
        <v>18975460.48</v>
      </c>
      <c r="K1846">
        <v>0</v>
      </c>
      <c r="L1846">
        <v>-20833.169999999998</v>
      </c>
      <c r="M1846">
        <v>0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v>0</v>
      </c>
      <c r="V1846" t="s">
        <v>252</v>
      </c>
      <c r="W1846" s="4" t="s">
        <v>65</v>
      </c>
      <c r="X1846">
        <v>15</v>
      </c>
      <c r="Y1846" t="s">
        <v>53</v>
      </c>
      <c r="Z1846" t="s">
        <v>66</v>
      </c>
      <c r="AA1846">
        <v>0</v>
      </c>
      <c r="AB1846">
        <v>0</v>
      </c>
      <c r="AC1846" t="s">
        <v>225</v>
      </c>
      <c r="AD1846" s="1">
        <v>11417.48</v>
      </c>
      <c r="AE1846" s="1">
        <v>2660901.59</v>
      </c>
      <c r="AF1846">
        <v>4.81E-3</v>
      </c>
      <c r="AG1846" s="1">
        <v>28484366.359999999</v>
      </c>
      <c r="AH1846">
        <v>0</v>
      </c>
      <c r="AI1846" s="1">
        <v>0</v>
      </c>
      <c r="AJ1846" s="1">
        <v>0</v>
      </c>
      <c r="AK1846" s="1">
        <v>0</v>
      </c>
      <c r="AL1846" s="1">
        <v>0</v>
      </c>
      <c r="AM1846" s="1">
        <v>0</v>
      </c>
      <c r="AN1846" s="1">
        <v>11417.48</v>
      </c>
      <c r="AO1846" s="1">
        <v>40803.85</v>
      </c>
      <c r="AP1846" s="8">
        <f t="shared" si="112"/>
        <v>40803.85</v>
      </c>
      <c r="AQ1846" s="9">
        <f t="shared" si="113"/>
        <v>11417.48</v>
      </c>
      <c r="AR1846" s="3">
        <f t="shared" si="114"/>
        <v>21636362.07</v>
      </c>
      <c r="AS1846" s="10">
        <f t="shared" si="115"/>
        <v>52221.33</v>
      </c>
    </row>
    <row r="1847" spans="1:45" x14ac:dyDescent="0.25">
      <c r="A1847">
        <v>1</v>
      </c>
      <c r="B1847" s="7">
        <v>44378</v>
      </c>
      <c r="C1847" s="7">
        <v>44409</v>
      </c>
      <c r="D1847">
        <v>200315</v>
      </c>
      <c r="E1847" s="7">
        <v>44409</v>
      </c>
      <c r="F1847" s="13">
        <v>28681126.41</v>
      </c>
      <c r="G1847">
        <v>28681126.41</v>
      </c>
      <c r="H1847">
        <v>1.719E-2</v>
      </c>
      <c r="I1847">
        <v>41085.71</v>
      </c>
      <c r="J1847">
        <v>19016546.190000001</v>
      </c>
      <c r="K1847">
        <v>0</v>
      </c>
      <c r="L1847">
        <v>-5860.42</v>
      </c>
      <c r="M1847">
        <v>0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 t="s">
        <v>252</v>
      </c>
      <c r="W1847" s="4" t="s">
        <v>65</v>
      </c>
      <c r="X1847">
        <v>15</v>
      </c>
      <c r="Y1847" t="s">
        <v>53</v>
      </c>
      <c r="Z1847" t="s">
        <v>66</v>
      </c>
      <c r="AA1847">
        <v>0</v>
      </c>
      <c r="AB1847">
        <v>0</v>
      </c>
      <c r="AC1847" t="s">
        <v>225</v>
      </c>
      <c r="AD1847" s="1">
        <v>11496.35</v>
      </c>
      <c r="AE1847" s="1">
        <v>2666537.52</v>
      </c>
      <c r="AF1847">
        <v>4.81E-3</v>
      </c>
      <c r="AG1847" s="1">
        <v>28681126.41</v>
      </c>
      <c r="AH1847">
        <v>0</v>
      </c>
      <c r="AI1847" s="1">
        <v>0</v>
      </c>
      <c r="AJ1847" s="1">
        <v>0</v>
      </c>
      <c r="AK1847" s="1">
        <v>0</v>
      </c>
      <c r="AL1847" s="1">
        <v>0</v>
      </c>
      <c r="AM1847" s="1">
        <v>0</v>
      </c>
      <c r="AN1847" s="1">
        <v>11496.35</v>
      </c>
      <c r="AO1847" s="1">
        <v>41085.71</v>
      </c>
      <c r="AP1847" s="8">
        <f t="shared" si="112"/>
        <v>41085.71</v>
      </c>
      <c r="AQ1847" s="9">
        <f t="shared" si="113"/>
        <v>11496.35</v>
      </c>
      <c r="AR1847" s="3">
        <f t="shared" si="114"/>
        <v>21683083.710000001</v>
      </c>
      <c r="AS1847" s="10">
        <f t="shared" si="115"/>
        <v>52582.06</v>
      </c>
    </row>
    <row r="1848" spans="1:45" x14ac:dyDescent="0.25">
      <c r="A1848">
        <v>1</v>
      </c>
      <c r="B1848" s="7">
        <v>44378</v>
      </c>
      <c r="C1848" s="7">
        <v>44409</v>
      </c>
      <c r="D1848">
        <v>151</v>
      </c>
      <c r="E1848" s="7">
        <v>44378</v>
      </c>
      <c r="F1848" s="13">
        <v>0</v>
      </c>
      <c r="G1848">
        <v>0</v>
      </c>
      <c r="H1848">
        <v>1.8100000000000002E-2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 t="s">
        <v>253</v>
      </c>
      <c r="W1848" s="4" t="s">
        <v>68</v>
      </c>
      <c r="X1848">
        <v>15</v>
      </c>
      <c r="Y1848" t="s">
        <v>53</v>
      </c>
      <c r="Z1848" t="s">
        <v>69</v>
      </c>
      <c r="AA1848">
        <v>0</v>
      </c>
      <c r="AB1848">
        <v>0</v>
      </c>
      <c r="AC1848" t="s">
        <v>225</v>
      </c>
      <c r="AD1848" s="1">
        <v>0</v>
      </c>
      <c r="AE1848" s="1">
        <v>0</v>
      </c>
      <c r="AF1848">
        <v>2.8999999999999998E-3</v>
      </c>
      <c r="AG1848" s="1">
        <v>0</v>
      </c>
      <c r="AH1848">
        <v>0</v>
      </c>
      <c r="AI1848" s="1">
        <v>0</v>
      </c>
      <c r="AJ1848" s="1">
        <v>0</v>
      </c>
      <c r="AK1848" s="1">
        <v>0</v>
      </c>
      <c r="AL1848" s="1">
        <v>0</v>
      </c>
      <c r="AM1848" s="1">
        <v>0</v>
      </c>
      <c r="AN1848" s="1">
        <v>0</v>
      </c>
      <c r="AO1848" s="1">
        <v>0</v>
      </c>
      <c r="AP1848" s="8">
        <f t="shared" si="112"/>
        <v>0</v>
      </c>
      <c r="AQ1848" s="9">
        <f t="shared" si="113"/>
        <v>0</v>
      </c>
      <c r="AR1848" s="3">
        <f t="shared" si="114"/>
        <v>0</v>
      </c>
      <c r="AS1848" s="10">
        <f t="shared" si="115"/>
        <v>0</v>
      </c>
    </row>
    <row r="1849" spans="1:45" x14ac:dyDescent="0.25">
      <c r="A1849">
        <v>1</v>
      </c>
      <c r="B1849" s="7">
        <v>44378</v>
      </c>
      <c r="C1849" s="7">
        <v>44409</v>
      </c>
      <c r="D1849">
        <v>151</v>
      </c>
      <c r="E1849" s="7">
        <v>44409</v>
      </c>
      <c r="F1849" s="13">
        <v>0</v>
      </c>
      <c r="G1849">
        <v>0</v>
      </c>
      <c r="H1849">
        <v>1.8100000000000002E-2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 t="s">
        <v>253</v>
      </c>
      <c r="W1849" s="4" t="s">
        <v>68</v>
      </c>
      <c r="X1849">
        <v>15</v>
      </c>
      <c r="Y1849" t="s">
        <v>53</v>
      </c>
      <c r="Z1849" t="s">
        <v>69</v>
      </c>
      <c r="AA1849">
        <v>0</v>
      </c>
      <c r="AB1849">
        <v>0</v>
      </c>
      <c r="AC1849" t="s">
        <v>225</v>
      </c>
      <c r="AD1849" s="1">
        <v>0</v>
      </c>
      <c r="AE1849" s="1">
        <v>0</v>
      </c>
      <c r="AF1849">
        <v>2.8999999999999998E-3</v>
      </c>
      <c r="AG1849" s="1">
        <v>0</v>
      </c>
      <c r="AH1849">
        <v>0</v>
      </c>
      <c r="AI1849" s="1">
        <v>0</v>
      </c>
      <c r="AJ1849" s="1">
        <v>0</v>
      </c>
      <c r="AK1849" s="1">
        <v>0</v>
      </c>
      <c r="AL1849" s="1">
        <v>0</v>
      </c>
      <c r="AM1849" s="1">
        <v>0</v>
      </c>
      <c r="AN1849" s="1">
        <v>0</v>
      </c>
      <c r="AO1849" s="1">
        <v>0</v>
      </c>
      <c r="AP1849" s="8">
        <f t="shared" si="112"/>
        <v>0</v>
      </c>
      <c r="AQ1849" s="9">
        <f t="shared" si="113"/>
        <v>0</v>
      </c>
      <c r="AR1849" s="3">
        <f t="shared" si="114"/>
        <v>0</v>
      </c>
      <c r="AS1849" s="10">
        <f t="shared" si="115"/>
        <v>0</v>
      </c>
    </row>
    <row r="1850" spans="1:45" x14ac:dyDescent="0.25">
      <c r="A1850">
        <v>1</v>
      </c>
      <c r="B1850" s="7">
        <v>44378</v>
      </c>
      <c r="C1850" s="7">
        <v>44409</v>
      </c>
      <c r="D1850">
        <v>200224</v>
      </c>
      <c r="E1850" s="7">
        <v>44378</v>
      </c>
      <c r="F1850" s="13">
        <v>3522727.11</v>
      </c>
      <c r="G1850">
        <v>3522727.11</v>
      </c>
      <c r="H1850">
        <v>1.8100000000000002E-2</v>
      </c>
      <c r="I1850">
        <v>5313.45</v>
      </c>
      <c r="J1850">
        <v>244187.08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 t="s">
        <v>254</v>
      </c>
      <c r="W1850" s="4" t="s">
        <v>68</v>
      </c>
      <c r="X1850">
        <v>15</v>
      </c>
      <c r="Y1850" t="s">
        <v>53</v>
      </c>
      <c r="Z1850" t="s">
        <v>69</v>
      </c>
      <c r="AA1850">
        <v>0</v>
      </c>
      <c r="AB1850">
        <v>0</v>
      </c>
      <c r="AC1850" t="s">
        <v>225</v>
      </c>
      <c r="AD1850" s="1">
        <v>851.33</v>
      </c>
      <c r="AE1850" s="1">
        <v>35559.440000000002</v>
      </c>
      <c r="AF1850">
        <v>2.8999999999999998E-3</v>
      </c>
      <c r="AG1850" s="1">
        <v>3522727.11</v>
      </c>
      <c r="AH1850">
        <v>0</v>
      </c>
      <c r="AI1850" s="1">
        <v>0</v>
      </c>
      <c r="AJ1850" s="1">
        <v>0</v>
      </c>
      <c r="AK1850" s="1">
        <v>0</v>
      </c>
      <c r="AL1850" s="1">
        <v>0</v>
      </c>
      <c r="AM1850" s="1">
        <v>0</v>
      </c>
      <c r="AN1850" s="1">
        <v>851.33</v>
      </c>
      <c r="AO1850" s="1">
        <v>5313.45</v>
      </c>
      <c r="AP1850" s="8">
        <f t="shared" si="112"/>
        <v>5313.45</v>
      </c>
      <c r="AQ1850" s="9">
        <f t="shared" si="113"/>
        <v>851.33</v>
      </c>
      <c r="AR1850" s="3">
        <f t="shared" si="114"/>
        <v>279746.52</v>
      </c>
      <c r="AS1850" s="10">
        <f t="shared" si="115"/>
        <v>6164.78</v>
      </c>
    </row>
    <row r="1851" spans="1:45" x14ac:dyDescent="0.25">
      <c r="A1851">
        <v>1</v>
      </c>
      <c r="B1851" s="7">
        <v>44378</v>
      </c>
      <c r="C1851" s="7">
        <v>44409</v>
      </c>
      <c r="D1851">
        <v>200224</v>
      </c>
      <c r="E1851" s="7">
        <v>44409</v>
      </c>
      <c r="F1851" s="13">
        <v>3522727.11</v>
      </c>
      <c r="G1851">
        <v>3522727.11</v>
      </c>
      <c r="H1851">
        <v>1.8100000000000002E-2</v>
      </c>
      <c r="I1851">
        <v>5313.45</v>
      </c>
      <c r="J1851">
        <v>249500.53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0</v>
      </c>
      <c r="U1851">
        <v>0</v>
      </c>
      <c r="V1851" t="s">
        <v>254</v>
      </c>
      <c r="W1851" s="4" t="s">
        <v>68</v>
      </c>
      <c r="X1851">
        <v>15</v>
      </c>
      <c r="Y1851" t="s">
        <v>53</v>
      </c>
      <c r="Z1851" t="s">
        <v>69</v>
      </c>
      <c r="AA1851">
        <v>0</v>
      </c>
      <c r="AB1851">
        <v>0</v>
      </c>
      <c r="AC1851" t="s">
        <v>225</v>
      </c>
      <c r="AD1851" s="1">
        <v>851.33</v>
      </c>
      <c r="AE1851" s="1">
        <v>36410.769999999997</v>
      </c>
      <c r="AF1851">
        <v>2.8999999999999998E-3</v>
      </c>
      <c r="AG1851" s="1">
        <v>3522727.11</v>
      </c>
      <c r="AH1851">
        <v>0</v>
      </c>
      <c r="AI1851" s="1">
        <v>0</v>
      </c>
      <c r="AJ1851" s="1">
        <v>0</v>
      </c>
      <c r="AK1851" s="1">
        <v>0</v>
      </c>
      <c r="AL1851" s="1">
        <v>0</v>
      </c>
      <c r="AM1851" s="1">
        <v>0</v>
      </c>
      <c r="AN1851" s="1">
        <v>851.33</v>
      </c>
      <c r="AO1851" s="1">
        <v>5313.45</v>
      </c>
      <c r="AP1851" s="8">
        <f t="shared" si="112"/>
        <v>5313.45</v>
      </c>
      <c r="AQ1851" s="9">
        <f t="shared" si="113"/>
        <v>851.33</v>
      </c>
      <c r="AR1851" s="3">
        <f t="shared" si="114"/>
        <v>285911.3</v>
      </c>
      <c r="AS1851" s="10">
        <f t="shared" si="115"/>
        <v>6164.78</v>
      </c>
    </row>
    <row r="1852" spans="1:45" x14ac:dyDescent="0.25">
      <c r="A1852">
        <v>1</v>
      </c>
      <c r="B1852" s="7">
        <v>44378</v>
      </c>
      <c r="C1852" s="7">
        <v>44409</v>
      </c>
      <c r="D1852">
        <v>200270</v>
      </c>
      <c r="E1852" s="7">
        <v>44378</v>
      </c>
      <c r="F1852" s="13">
        <v>0</v>
      </c>
      <c r="G1852">
        <v>0</v>
      </c>
      <c r="H1852">
        <v>1.8100000000000002E-2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 t="s">
        <v>255</v>
      </c>
      <c r="W1852" s="4" t="s">
        <v>68</v>
      </c>
      <c r="X1852">
        <v>15</v>
      </c>
      <c r="Y1852" t="s">
        <v>53</v>
      </c>
      <c r="Z1852" t="s">
        <v>69</v>
      </c>
      <c r="AA1852">
        <v>0</v>
      </c>
      <c r="AB1852">
        <v>0</v>
      </c>
      <c r="AC1852" t="s">
        <v>225</v>
      </c>
      <c r="AD1852" s="1">
        <v>0</v>
      </c>
      <c r="AE1852" s="1">
        <v>0</v>
      </c>
      <c r="AF1852">
        <v>2.8999999999999998E-3</v>
      </c>
      <c r="AG1852" s="1">
        <v>0</v>
      </c>
      <c r="AH1852">
        <v>0</v>
      </c>
      <c r="AI1852" s="1">
        <v>0</v>
      </c>
      <c r="AJ1852" s="1">
        <v>0</v>
      </c>
      <c r="AK1852" s="1">
        <v>0</v>
      </c>
      <c r="AL1852" s="1">
        <v>0</v>
      </c>
      <c r="AM1852" s="1">
        <v>0</v>
      </c>
      <c r="AN1852" s="1">
        <v>0</v>
      </c>
      <c r="AO1852" s="1">
        <v>0</v>
      </c>
      <c r="AP1852" s="8">
        <f t="shared" si="112"/>
        <v>0</v>
      </c>
      <c r="AQ1852" s="9">
        <f t="shared" si="113"/>
        <v>0</v>
      </c>
      <c r="AR1852" s="3">
        <f t="shared" si="114"/>
        <v>0</v>
      </c>
      <c r="AS1852" s="10">
        <f t="shared" si="115"/>
        <v>0</v>
      </c>
    </row>
    <row r="1853" spans="1:45" x14ac:dyDescent="0.25">
      <c r="A1853">
        <v>1</v>
      </c>
      <c r="B1853" s="7">
        <v>44378</v>
      </c>
      <c r="C1853" s="7">
        <v>44409</v>
      </c>
      <c r="D1853">
        <v>200270</v>
      </c>
      <c r="E1853" s="7">
        <v>44409</v>
      </c>
      <c r="F1853" s="13">
        <v>0</v>
      </c>
      <c r="G1853">
        <v>0</v>
      </c>
      <c r="H1853">
        <v>1.8100000000000002E-2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 t="s">
        <v>255</v>
      </c>
      <c r="W1853" s="4" t="s">
        <v>68</v>
      </c>
      <c r="X1853">
        <v>15</v>
      </c>
      <c r="Y1853" t="s">
        <v>53</v>
      </c>
      <c r="Z1853" t="s">
        <v>69</v>
      </c>
      <c r="AA1853">
        <v>0</v>
      </c>
      <c r="AB1853">
        <v>0</v>
      </c>
      <c r="AC1853" t="s">
        <v>225</v>
      </c>
      <c r="AD1853" s="1">
        <v>0</v>
      </c>
      <c r="AE1853" s="1">
        <v>0</v>
      </c>
      <c r="AF1853">
        <v>2.8999999999999998E-3</v>
      </c>
      <c r="AG1853" s="1">
        <v>0</v>
      </c>
      <c r="AH1853">
        <v>0</v>
      </c>
      <c r="AI1853" s="1">
        <v>0</v>
      </c>
      <c r="AJ1853" s="1">
        <v>0</v>
      </c>
      <c r="AK1853" s="1">
        <v>0</v>
      </c>
      <c r="AL1853" s="1">
        <v>0</v>
      </c>
      <c r="AM1853" s="1">
        <v>0</v>
      </c>
      <c r="AN1853" s="1">
        <v>0</v>
      </c>
      <c r="AO1853" s="1">
        <v>0</v>
      </c>
      <c r="AP1853" s="8">
        <f t="shared" si="112"/>
        <v>0</v>
      </c>
      <c r="AQ1853" s="9">
        <f t="shared" si="113"/>
        <v>0</v>
      </c>
      <c r="AR1853" s="3">
        <f t="shared" si="114"/>
        <v>0</v>
      </c>
      <c r="AS1853" s="10">
        <f t="shared" si="115"/>
        <v>0</v>
      </c>
    </row>
    <row r="1854" spans="1:45" x14ac:dyDescent="0.25">
      <c r="A1854">
        <v>1</v>
      </c>
      <c r="B1854" s="7">
        <v>44378</v>
      </c>
      <c r="C1854" s="7">
        <v>44409</v>
      </c>
      <c r="D1854">
        <v>200316</v>
      </c>
      <c r="E1854" s="7">
        <v>44378</v>
      </c>
      <c r="F1854" s="13">
        <v>89230315.319999993</v>
      </c>
      <c r="G1854">
        <v>89230315.319999993</v>
      </c>
      <c r="H1854">
        <v>1.8100000000000002E-2</v>
      </c>
      <c r="I1854">
        <v>134589.06</v>
      </c>
      <c r="J1854">
        <v>8647444.8300000001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  <c r="Q1854">
        <v>0</v>
      </c>
      <c r="R1854">
        <v>0</v>
      </c>
      <c r="S1854">
        <v>0</v>
      </c>
      <c r="T1854">
        <v>0</v>
      </c>
      <c r="U1854">
        <v>0</v>
      </c>
      <c r="V1854" t="s">
        <v>256</v>
      </c>
      <c r="W1854" s="4" t="s">
        <v>68</v>
      </c>
      <c r="X1854">
        <v>15</v>
      </c>
      <c r="Y1854" t="s">
        <v>53</v>
      </c>
      <c r="Z1854" t="s">
        <v>69</v>
      </c>
      <c r="AA1854">
        <v>0</v>
      </c>
      <c r="AB1854">
        <v>0</v>
      </c>
      <c r="AC1854" t="s">
        <v>225</v>
      </c>
      <c r="AD1854" s="1">
        <v>21563.99</v>
      </c>
      <c r="AE1854" s="1">
        <v>503530.98</v>
      </c>
      <c r="AF1854">
        <v>2.8999999999999998E-3</v>
      </c>
      <c r="AG1854" s="1">
        <v>89230315.319999993</v>
      </c>
      <c r="AH1854">
        <v>0</v>
      </c>
      <c r="AI1854" s="1">
        <v>0</v>
      </c>
      <c r="AJ1854" s="1">
        <v>0</v>
      </c>
      <c r="AK1854" s="1">
        <v>0</v>
      </c>
      <c r="AL1854" s="1">
        <v>0</v>
      </c>
      <c r="AM1854" s="1">
        <v>0</v>
      </c>
      <c r="AN1854" s="1">
        <v>21563.99</v>
      </c>
      <c r="AO1854" s="1">
        <v>134589.06</v>
      </c>
      <c r="AP1854" s="8">
        <f t="shared" si="112"/>
        <v>134589.06</v>
      </c>
      <c r="AQ1854" s="9">
        <f t="shared" si="113"/>
        <v>21563.99</v>
      </c>
      <c r="AR1854" s="3">
        <f t="shared" si="114"/>
        <v>9150975.8100000005</v>
      </c>
      <c r="AS1854" s="10">
        <f t="shared" si="115"/>
        <v>156153.04999999999</v>
      </c>
    </row>
    <row r="1855" spans="1:45" x14ac:dyDescent="0.25">
      <c r="A1855">
        <v>1</v>
      </c>
      <c r="B1855" s="7">
        <v>44378</v>
      </c>
      <c r="C1855" s="7">
        <v>44409</v>
      </c>
      <c r="D1855">
        <v>200316</v>
      </c>
      <c r="E1855" s="7">
        <v>44409</v>
      </c>
      <c r="F1855" s="13">
        <v>89457566.480000004</v>
      </c>
      <c r="G1855">
        <v>89457566.480000004</v>
      </c>
      <c r="H1855">
        <v>1.8100000000000002E-2</v>
      </c>
      <c r="I1855">
        <v>134931.82999999999</v>
      </c>
      <c r="J1855">
        <v>8782376.6600000001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 t="s">
        <v>256</v>
      </c>
      <c r="W1855" s="4" t="s">
        <v>68</v>
      </c>
      <c r="X1855">
        <v>15</v>
      </c>
      <c r="Y1855" t="s">
        <v>53</v>
      </c>
      <c r="Z1855" t="s">
        <v>69</v>
      </c>
      <c r="AA1855">
        <v>0</v>
      </c>
      <c r="AB1855">
        <v>0</v>
      </c>
      <c r="AC1855" t="s">
        <v>225</v>
      </c>
      <c r="AD1855" s="1">
        <v>21618.91</v>
      </c>
      <c r="AE1855" s="1">
        <v>525149.89</v>
      </c>
      <c r="AF1855">
        <v>2.8999999999999998E-3</v>
      </c>
      <c r="AG1855" s="1">
        <v>89457566.480000004</v>
      </c>
      <c r="AH1855">
        <v>0</v>
      </c>
      <c r="AI1855" s="1">
        <v>0</v>
      </c>
      <c r="AJ1855" s="1">
        <v>0</v>
      </c>
      <c r="AK1855" s="1">
        <v>0</v>
      </c>
      <c r="AL1855" s="1">
        <v>0</v>
      </c>
      <c r="AM1855" s="1">
        <v>0</v>
      </c>
      <c r="AN1855" s="1">
        <v>21618.91</v>
      </c>
      <c r="AO1855" s="1">
        <v>134931.83000000002</v>
      </c>
      <c r="AP1855" s="8">
        <f t="shared" si="112"/>
        <v>134931.82999999999</v>
      </c>
      <c r="AQ1855" s="9">
        <f t="shared" si="113"/>
        <v>21618.91</v>
      </c>
      <c r="AR1855" s="3">
        <f t="shared" si="114"/>
        <v>9307526.5500000007</v>
      </c>
      <c r="AS1855" s="10">
        <f t="shared" si="115"/>
        <v>156550.74</v>
      </c>
    </row>
    <row r="1856" spans="1:45" x14ac:dyDescent="0.25">
      <c r="A1856">
        <v>1</v>
      </c>
      <c r="B1856" s="7">
        <v>44378</v>
      </c>
      <c r="C1856" s="7">
        <v>44409</v>
      </c>
      <c r="D1856">
        <v>152</v>
      </c>
      <c r="E1856" s="7">
        <v>44378</v>
      </c>
      <c r="F1856" s="13">
        <v>0</v>
      </c>
      <c r="G1856">
        <v>0</v>
      </c>
      <c r="H1856">
        <v>3.3329999999999999E-2</v>
      </c>
      <c r="I1856">
        <v>0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0</v>
      </c>
      <c r="U1856">
        <v>0</v>
      </c>
      <c r="V1856" t="s">
        <v>257</v>
      </c>
      <c r="W1856" s="4" t="s">
        <v>71</v>
      </c>
      <c r="X1856">
        <v>15</v>
      </c>
      <c r="Y1856" t="s">
        <v>53</v>
      </c>
      <c r="Z1856" t="s">
        <v>72</v>
      </c>
      <c r="AA1856">
        <v>0</v>
      </c>
      <c r="AB1856">
        <v>0</v>
      </c>
      <c r="AC1856" t="s">
        <v>225</v>
      </c>
      <c r="AD1856" s="1">
        <v>0</v>
      </c>
      <c r="AE1856" s="1">
        <v>0</v>
      </c>
      <c r="AF1856">
        <v>1.67E-3</v>
      </c>
      <c r="AG1856" s="1">
        <v>0</v>
      </c>
      <c r="AH1856">
        <v>0</v>
      </c>
      <c r="AI1856" s="1">
        <v>0</v>
      </c>
      <c r="AJ1856" s="1">
        <v>0</v>
      </c>
      <c r="AK1856" s="1">
        <v>0</v>
      </c>
      <c r="AL1856" s="1">
        <v>0</v>
      </c>
      <c r="AM1856" s="1">
        <v>0</v>
      </c>
      <c r="AN1856" s="1">
        <v>0</v>
      </c>
      <c r="AO1856" s="1">
        <v>0</v>
      </c>
      <c r="AP1856" s="8">
        <f t="shared" si="112"/>
        <v>0</v>
      </c>
      <c r="AQ1856" s="9">
        <f t="shared" si="113"/>
        <v>0</v>
      </c>
      <c r="AR1856" s="3">
        <f t="shared" si="114"/>
        <v>0</v>
      </c>
      <c r="AS1856" s="10">
        <f t="shared" si="115"/>
        <v>0</v>
      </c>
    </row>
    <row r="1857" spans="1:45" x14ac:dyDescent="0.25">
      <c r="A1857">
        <v>1</v>
      </c>
      <c r="B1857" s="7">
        <v>44378</v>
      </c>
      <c r="C1857" s="7">
        <v>44409</v>
      </c>
      <c r="D1857">
        <v>152</v>
      </c>
      <c r="E1857" s="7">
        <v>44409</v>
      </c>
      <c r="F1857" s="13">
        <v>0</v>
      </c>
      <c r="G1857">
        <v>0</v>
      </c>
      <c r="H1857">
        <v>3.3329999999999999E-2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 t="s">
        <v>257</v>
      </c>
      <c r="W1857" s="4" t="s">
        <v>71</v>
      </c>
      <c r="X1857">
        <v>15</v>
      </c>
      <c r="Y1857" t="s">
        <v>53</v>
      </c>
      <c r="Z1857" t="s">
        <v>72</v>
      </c>
      <c r="AA1857">
        <v>0</v>
      </c>
      <c r="AB1857">
        <v>0</v>
      </c>
      <c r="AC1857" t="s">
        <v>225</v>
      </c>
      <c r="AD1857" s="1">
        <v>0</v>
      </c>
      <c r="AE1857" s="1">
        <v>0</v>
      </c>
      <c r="AF1857">
        <v>1.67E-3</v>
      </c>
      <c r="AG1857" s="1">
        <v>0</v>
      </c>
      <c r="AH1857">
        <v>0</v>
      </c>
      <c r="AI1857" s="1">
        <v>0</v>
      </c>
      <c r="AJ1857" s="1">
        <v>0</v>
      </c>
      <c r="AK1857" s="1">
        <v>0</v>
      </c>
      <c r="AL1857" s="1">
        <v>0</v>
      </c>
      <c r="AM1857" s="1">
        <v>0</v>
      </c>
      <c r="AN1857" s="1">
        <v>0</v>
      </c>
      <c r="AO1857" s="1">
        <v>0</v>
      </c>
      <c r="AP1857" s="8">
        <f t="shared" si="112"/>
        <v>0</v>
      </c>
      <c r="AQ1857" s="9">
        <f t="shared" si="113"/>
        <v>0</v>
      </c>
      <c r="AR1857" s="3">
        <f t="shared" si="114"/>
        <v>0</v>
      </c>
      <c r="AS1857" s="10">
        <f t="shared" si="115"/>
        <v>0</v>
      </c>
    </row>
    <row r="1858" spans="1:45" x14ac:dyDescent="0.25">
      <c r="A1858">
        <v>1</v>
      </c>
      <c r="B1858" s="7">
        <v>44378</v>
      </c>
      <c r="C1858" s="7">
        <v>44409</v>
      </c>
      <c r="D1858">
        <v>200225</v>
      </c>
      <c r="E1858" s="7">
        <v>44378</v>
      </c>
      <c r="F1858" s="13">
        <v>875259.36</v>
      </c>
      <c r="G1858">
        <v>875259.36</v>
      </c>
      <c r="H1858">
        <v>3.3329999999999999E-2</v>
      </c>
      <c r="I1858">
        <v>2431.0300000000002</v>
      </c>
      <c r="J1858">
        <v>55748.49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 t="s">
        <v>258</v>
      </c>
      <c r="W1858" s="4" t="s">
        <v>71</v>
      </c>
      <c r="X1858">
        <v>15</v>
      </c>
      <c r="Y1858" t="s">
        <v>53</v>
      </c>
      <c r="Z1858" t="s">
        <v>72</v>
      </c>
      <c r="AA1858">
        <v>0</v>
      </c>
      <c r="AB1858">
        <v>0</v>
      </c>
      <c r="AC1858" t="s">
        <v>225</v>
      </c>
      <c r="AD1858" s="1">
        <v>121.81</v>
      </c>
      <c r="AE1858" s="1">
        <v>2760.13</v>
      </c>
      <c r="AF1858">
        <v>1.67E-3</v>
      </c>
      <c r="AG1858" s="1">
        <v>875259.36</v>
      </c>
      <c r="AH1858">
        <v>0</v>
      </c>
      <c r="AI1858" s="1">
        <v>0</v>
      </c>
      <c r="AJ1858" s="1">
        <v>0</v>
      </c>
      <c r="AK1858" s="1">
        <v>0</v>
      </c>
      <c r="AL1858" s="1">
        <v>0</v>
      </c>
      <c r="AM1858" s="1">
        <v>0</v>
      </c>
      <c r="AN1858" s="1">
        <v>121.81</v>
      </c>
      <c r="AO1858" s="1">
        <v>2431.0300000000002</v>
      </c>
      <c r="AP1858" s="8">
        <f t="shared" ref="AP1858:AP1921" si="116">I1858+K1858+M1858+T1858</f>
        <v>2431.0300000000002</v>
      </c>
      <c r="AQ1858" s="9">
        <f t="shared" ref="AQ1858:AQ1921" si="117">AD1858+AL1858</f>
        <v>121.81</v>
      </c>
      <c r="AR1858" s="3">
        <f t="shared" ref="AR1858:AR1921" si="118">AE1858+J1858</f>
        <v>58508.619999999995</v>
      </c>
      <c r="AS1858" s="10">
        <f t="shared" ref="AS1858:AS1921" si="119">I1858+K1858+M1858+T1858+AD1858+AL1858</f>
        <v>2552.84</v>
      </c>
    </row>
    <row r="1859" spans="1:45" x14ac:dyDescent="0.25">
      <c r="A1859">
        <v>1</v>
      </c>
      <c r="B1859" s="7">
        <v>44378</v>
      </c>
      <c r="C1859" s="7">
        <v>44409</v>
      </c>
      <c r="D1859">
        <v>200225</v>
      </c>
      <c r="E1859" s="7">
        <v>44409</v>
      </c>
      <c r="F1859" s="13">
        <v>875259.36</v>
      </c>
      <c r="G1859">
        <v>875259.36</v>
      </c>
      <c r="H1859">
        <v>3.3329999999999999E-2</v>
      </c>
      <c r="I1859">
        <v>2431.0300000000002</v>
      </c>
      <c r="J1859">
        <v>58179.519999999997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0</v>
      </c>
      <c r="R1859">
        <v>0</v>
      </c>
      <c r="S1859">
        <v>0</v>
      </c>
      <c r="T1859">
        <v>0</v>
      </c>
      <c r="U1859">
        <v>0</v>
      </c>
      <c r="V1859" t="s">
        <v>258</v>
      </c>
      <c r="W1859" s="4" t="s">
        <v>71</v>
      </c>
      <c r="X1859">
        <v>15</v>
      </c>
      <c r="Y1859" t="s">
        <v>53</v>
      </c>
      <c r="Z1859" t="s">
        <v>72</v>
      </c>
      <c r="AA1859">
        <v>0</v>
      </c>
      <c r="AB1859">
        <v>0</v>
      </c>
      <c r="AC1859" t="s">
        <v>225</v>
      </c>
      <c r="AD1859" s="1">
        <v>121.81</v>
      </c>
      <c r="AE1859" s="1">
        <v>2881.94</v>
      </c>
      <c r="AF1859">
        <v>1.67E-3</v>
      </c>
      <c r="AG1859" s="1">
        <v>875259.36</v>
      </c>
      <c r="AH1859">
        <v>0</v>
      </c>
      <c r="AI1859" s="1">
        <v>0</v>
      </c>
      <c r="AJ1859" s="1">
        <v>0</v>
      </c>
      <c r="AK1859" s="1">
        <v>0</v>
      </c>
      <c r="AL1859" s="1">
        <v>0</v>
      </c>
      <c r="AM1859" s="1">
        <v>0</v>
      </c>
      <c r="AN1859" s="1">
        <v>121.81</v>
      </c>
      <c r="AO1859" s="1">
        <v>2431.0300000000002</v>
      </c>
      <c r="AP1859" s="8">
        <f t="shared" si="116"/>
        <v>2431.0300000000002</v>
      </c>
      <c r="AQ1859" s="9">
        <f t="shared" si="117"/>
        <v>121.81</v>
      </c>
      <c r="AR1859" s="3">
        <f t="shared" si="118"/>
        <v>61061.46</v>
      </c>
      <c r="AS1859" s="10">
        <f t="shared" si="119"/>
        <v>2552.84</v>
      </c>
    </row>
    <row r="1860" spans="1:45" x14ac:dyDescent="0.25">
      <c r="A1860">
        <v>1</v>
      </c>
      <c r="B1860" s="7">
        <v>44378</v>
      </c>
      <c r="C1860" s="7">
        <v>44409</v>
      </c>
      <c r="D1860">
        <v>200271</v>
      </c>
      <c r="E1860" s="7">
        <v>44378</v>
      </c>
      <c r="F1860" s="13">
        <v>0</v>
      </c>
      <c r="G1860">
        <v>0</v>
      </c>
      <c r="H1860">
        <v>3.3329999999999999E-2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0</v>
      </c>
      <c r="U1860">
        <v>0</v>
      </c>
      <c r="V1860" t="s">
        <v>259</v>
      </c>
      <c r="W1860" s="4" t="s">
        <v>71</v>
      </c>
      <c r="X1860">
        <v>15</v>
      </c>
      <c r="Y1860" t="s">
        <v>53</v>
      </c>
      <c r="Z1860" t="s">
        <v>72</v>
      </c>
      <c r="AA1860">
        <v>0</v>
      </c>
      <c r="AB1860">
        <v>0</v>
      </c>
      <c r="AC1860" t="s">
        <v>225</v>
      </c>
      <c r="AD1860" s="1">
        <v>0</v>
      </c>
      <c r="AE1860" s="1">
        <v>0</v>
      </c>
      <c r="AF1860">
        <v>1.67E-3</v>
      </c>
      <c r="AG1860" s="1">
        <v>0</v>
      </c>
      <c r="AH1860">
        <v>0</v>
      </c>
      <c r="AI1860" s="1">
        <v>0</v>
      </c>
      <c r="AJ1860" s="1">
        <v>0</v>
      </c>
      <c r="AK1860" s="1">
        <v>0</v>
      </c>
      <c r="AL1860" s="1">
        <v>0</v>
      </c>
      <c r="AM1860" s="1">
        <v>0</v>
      </c>
      <c r="AN1860" s="1">
        <v>0</v>
      </c>
      <c r="AO1860" s="1">
        <v>0</v>
      </c>
      <c r="AP1860" s="8">
        <f t="shared" si="116"/>
        <v>0</v>
      </c>
      <c r="AQ1860" s="9">
        <f t="shared" si="117"/>
        <v>0</v>
      </c>
      <c r="AR1860" s="3">
        <f t="shared" si="118"/>
        <v>0</v>
      </c>
      <c r="AS1860" s="10">
        <f t="shared" si="119"/>
        <v>0</v>
      </c>
    </row>
    <row r="1861" spans="1:45" x14ac:dyDescent="0.25">
      <c r="A1861">
        <v>1</v>
      </c>
      <c r="B1861" s="7">
        <v>44378</v>
      </c>
      <c r="C1861" s="7">
        <v>44409</v>
      </c>
      <c r="D1861">
        <v>200271</v>
      </c>
      <c r="E1861" s="7">
        <v>44409</v>
      </c>
      <c r="F1861" s="13">
        <v>0</v>
      </c>
      <c r="G1861">
        <v>0</v>
      </c>
      <c r="H1861">
        <v>3.3329999999999999E-2</v>
      </c>
      <c r="I1861">
        <v>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 t="s">
        <v>259</v>
      </c>
      <c r="W1861" s="4" t="s">
        <v>71</v>
      </c>
      <c r="X1861">
        <v>15</v>
      </c>
      <c r="Y1861" t="s">
        <v>53</v>
      </c>
      <c r="Z1861" t="s">
        <v>72</v>
      </c>
      <c r="AA1861">
        <v>0</v>
      </c>
      <c r="AB1861">
        <v>0</v>
      </c>
      <c r="AC1861" t="s">
        <v>225</v>
      </c>
      <c r="AD1861" s="1">
        <v>0</v>
      </c>
      <c r="AE1861" s="1">
        <v>0</v>
      </c>
      <c r="AF1861">
        <v>1.67E-3</v>
      </c>
      <c r="AG1861" s="1">
        <v>0</v>
      </c>
      <c r="AH1861">
        <v>0</v>
      </c>
      <c r="AI1861" s="1">
        <v>0</v>
      </c>
      <c r="AJ1861" s="1">
        <v>0</v>
      </c>
      <c r="AK1861" s="1">
        <v>0</v>
      </c>
      <c r="AL1861" s="1">
        <v>0</v>
      </c>
      <c r="AM1861" s="1">
        <v>0</v>
      </c>
      <c r="AN1861" s="1">
        <v>0</v>
      </c>
      <c r="AO1861" s="1">
        <v>0</v>
      </c>
      <c r="AP1861" s="8">
        <f t="shared" si="116"/>
        <v>0</v>
      </c>
      <c r="AQ1861" s="9">
        <f t="shared" si="117"/>
        <v>0</v>
      </c>
      <c r="AR1861" s="3">
        <f t="shared" si="118"/>
        <v>0</v>
      </c>
      <c r="AS1861" s="10">
        <f t="shared" si="119"/>
        <v>0</v>
      </c>
    </row>
    <row r="1862" spans="1:45" x14ac:dyDescent="0.25">
      <c r="A1862">
        <v>1</v>
      </c>
      <c r="B1862" s="7">
        <v>44378</v>
      </c>
      <c r="C1862" s="7">
        <v>44409</v>
      </c>
      <c r="D1862">
        <v>200317</v>
      </c>
      <c r="E1862" s="7">
        <v>44378</v>
      </c>
      <c r="F1862" s="13">
        <v>626637.56000000006</v>
      </c>
      <c r="G1862">
        <v>626637.56000000006</v>
      </c>
      <c r="H1862">
        <v>3.3329999999999999E-2</v>
      </c>
      <c r="I1862">
        <v>1740.49</v>
      </c>
      <c r="J1862">
        <v>330351.7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 t="s">
        <v>260</v>
      </c>
      <c r="W1862" s="4" t="s">
        <v>71</v>
      </c>
      <c r="X1862">
        <v>15</v>
      </c>
      <c r="Y1862" t="s">
        <v>53</v>
      </c>
      <c r="Z1862" t="s">
        <v>72</v>
      </c>
      <c r="AA1862">
        <v>0</v>
      </c>
      <c r="AB1862">
        <v>0</v>
      </c>
      <c r="AC1862" t="s">
        <v>225</v>
      </c>
      <c r="AD1862" s="1">
        <v>87.21</v>
      </c>
      <c r="AE1862" s="1">
        <v>3778.8</v>
      </c>
      <c r="AF1862">
        <v>1.67E-3</v>
      </c>
      <c r="AG1862" s="1">
        <v>626637.56000000006</v>
      </c>
      <c r="AH1862">
        <v>0</v>
      </c>
      <c r="AI1862" s="1">
        <v>0</v>
      </c>
      <c r="AJ1862" s="1">
        <v>0</v>
      </c>
      <c r="AK1862" s="1">
        <v>0</v>
      </c>
      <c r="AL1862" s="1">
        <v>0</v>
      </c>
      <c r="AM1862" s="1">
        <v>0</v>
      </c>
      <c r="AN1862" s="1">
        <v>87.210000000000008</v>
      </c>
      <c r="AO1862" s="1">
        <v>1740.49</v>
      </c>
      <c r="AP1862" s="8">
        <f t="shared" si="116"/>
        <v>1740.49</v>
      </c>
      <c r="AQ1862" s="9">
        <f t="shared" si="117"/>
        <v>87.21</v>
      </c>
      <c r="AR1862" s="3">
        <f t="shared" si="118"/>
        <v>334130.5</v>
      </c>
      <c r="AS1862" s="10">
        <f t="shared" si="119"/>
        <v>1827.7</v>
      </c>
    </row>
    <row r="1863" spans="1:45" x14ac:dyDescent="0.25">
      <c r="A1863">
        <v>1</v>
      </c>
      <c r="B1863" s="7">
        <v>44378</v>
      </c>
      <c r="C1863" s="7">
        <v>44409</v>
      </c>
      <c r="D1863">
        <v>200317</v>
      </c>
      <c r="E1863" s="7">
        <v>44409</v>
      </c>
      <c r="F1863" s="13">
        <v>626637.56000000006</v>
      </c>
      <c r="G1863">
        <v>626637.56000000006</v>
      </c>
      <c r="H1863">
        <v>3.3329999999999999E-2</v>
      </c>
      <c r="I1863">
        <v>1740.49</v>
      </c>
      <c r="J1863">
        <v>332092.19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 t="s">
        <v>260</v>
      </c>
      <c r="W1863" s="4" t="s">
        <v>71</v>
      </c>
      <c r="X1863">
        <v>15</v>
      </c>
      <c r="Y1863" t="s">
        <v>53</v>
      </c>
      <c r="Z1863" t="s">
        <v>72</v>
      </c>
      <c r="AA1863">
        <v>0</v>
      </c>
      <c r="AB1863">
        <v>0</v>
      </c>
      <c r="AC1863" t="s">
        <v>225</v>
      </c>
      <c r="AD1863" s="1">
        <v>87.21</v>
      </c>
      <c r="AE1863" s="1">
        <v>3866.01</v>
      </c>
      <c r="AF1863">
        <v>1.67E-3</v>
      </c>
      <c r="AG1863" s="1">
        <v>626637.56000000006</v>
      </c>
      <c r="AH1863">
        <v>0</v>
      </c>
      <c r="AI1863" s="1">
        <v>0</v>
      </c>
      <c r="AJ1863" s="1">
        <v>0</v>
      </c>
      <c r="AK1863" s="1">
        <v>0</v>
      </c>
      <c r="AL1863" s="1">
        <v>0</v>
      </c>
      <c r="AM1863" s="1">
        <v>0</v>
      </c>
      <c r="AN1863" s="1">
        <v>87.210000000000008</v>
      </c>
      <c r="AO1863" s="1">
        <v>1740.49</v>
      </c>
      <c r="AP1863" s="8">
        <f t="shared" si="116"/>
        <v>1740.49</v>
      </c>
      <c r="AQ1863" s="9">
        <f t="shared" si="117"/>
        <v>87.21</v>
      </c>
      <c r="AR1863" s="3">
        <f t="shared" si="118"/>
        <v>335958.2</v>
      </c>
      <c r="AS1863" s="10">
        <f t="shared" si="119"/>
        <v>1827.7</v>
      </c>
    </row>
    <row r="1864" spans="1:45" x14ac:dyDescent="0.25">
      <c r="A1864">
        <v>1</v>
      </c>
      <c r="B1864" s="7">
        <v>44378</v>
      </c>
      <c r="C1864" s="7">
        <v>44409</v>
      </c>
      <c r="D1864">
        <v>153</v>
      </c>
      <c r="E1864" s="7">
        <v>44378</v>
      </c>
      <c r="F1864" s="13">
        <v>0</v>
      </c>
      <c r="G1864">
        <v>0</v>
      </c>
      <c r="H1864">
        <v>2.9520000000000001E-2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 t="s">
        <v>261</v>
      </c>
      <c r="W1864" s="4" t="s">
        <v>74</v>
      </c>
      <c r="X1864">
        <v>15</v>
      </c>
      <c r="Y1864" t="s">
        <v>53</v>
      </c>
      <c r="Z1864" t="s">
        <v>75</v>
      </c>
      <c r="AA1864">
        <v>0</v>
      </c>
      <c r="AB1864">
        <v>0</v>
      </c>
      <c r="AC1864" t="s">
        <v>225</v>
      </c>
      <c r="AD1864" s="1">
        <v>0</v>
      </c>
      <c r="AE1864" s="1">
        <v>0</v>
      </c>
      <c r="AF1864">
        <v>1.48E-3</v>
      </c>
      <c r="AG1864" s="1">
        <v>0</v>
      </c>
      <c r="AH1864">
        <v>0</v>
      </c>
      <c r="AI1864" s="1">
        <v>0</v>
      </c>
      <c r="AJ1864" s="1">
        <v>0</v>
      </c>
      <c r="AK1864" s="1">
        <v>0</v>
      </c>
      <c r="AL1864" s="1">
        <v>0</v>
      </c>
      <c r="AM1864" s="1">
        <v>0</v>
      </c>
      <c r="AN1864" s="1">
        <v>0</v>
      </c>
      <c r="AO1864" s="1">
        <v>0</v>
      </c>
      <c r="AP1864" s="8">
        <f t="shared" si="116"/>
        <v>0</v>
      </c>
      <c r="AQ1864" s="9">
        <f t="shared" si="117"/>
        <v>0</v>
      </c>
      <c r="AR1864" s="3">
        <f t="shared" si="118"/>
        <v>0</v>
      </c>
      <c r="AS1864" s="10">
        <f t="shared" si="119"/>
        <v>0</v>
      </c>
    </row>
    <row r="1865" spans="1:45" x14ac:dyDescent="0.25">
      <c r="A1865">
        <v>1</v>
      </c>
      <c r="B1865" s="7">
        <v>44378</v>
      </c>
      <c r="C1865" s="7">
        <v>44409</v>
      </c>
      <c r="D1865">
        <v>153</v>
      </c>
      <c r="E1865" s="7">
        <v>44409</v>
      </c>
      <c r="F1865" s="13">
        <v>0</v>
      </c>
      <c r="G1865">
        <v>0</v>
      </c>
      <c r="H1865">
        <v>2.9520000000000001E-2</v>
      </c>
      <c r="I1865">
        <v>0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 t="s">
        <v>261</v>
      </c>
      <c r="W1865" s="4" t="s">
        <v>74</v>
      </c>
      <c r="X1865">
        <v>15</v>
      </c>
      <c r="Y1865" t="s">
        <v>53</v>
      </c>
      <c r="Z1865" t="s">
        <v>75</v>
      </c>
      <c r="AA1865">
        <v>0</v>
      </c>
      <c r="AB1865">
        <v>0</v>
      </c>
      <c r="AC1865" t="s">
        <v>225</v>
      </c>
      <c r="AD1865" s="1">
        <v>0</v>
      </c>
      <c r="AE1865" s="1">
        <v>0</v>
      </c>
      <c r="AF1865">
        <v>1.48E-3</v>
      </c>
      <c r="AG1865" s="1">
        <v>0</v>
      </c>
      <c r="AH1865">
        <v>0</v>
      </c>
      <c r="AI1865" s="1">
        <v>0</v>
      </c>
      <c r="AJ1865" s="1">
        <v>0</v>
      </c>
      <c r="AK1865" s="1">
        <v>0</v>
      </c>
      <c r="AL1865" s="1">
        <v>0</v>
      </c>
      <c r="AM1865" s="1">
        <v>0</v>
      </c>
      <c r="AN1865" s="1">
        <v>0</v>
      </c>
      <c r="AO1865" s="1">
        <v>0</v>
      </c>
      <c r="AP1865" s="8">
        <f t="shared" si="116"/>
        <v>0</v>
      </c>
      <c r="AQ1865" s="9">
        <f t="shared" si="117"/>
        <v>0</v>
      </c>
      <c r="AR1865" s="3">
        <f t="shared" si="118"/>
        <v>0</v>
      </c>
      <c r="AS1865" s="10">
        <f t="shared" si="119"/>
        <v>0</v>
      </c>
    </row>
    <row r="1866" spans="1:45" x14ac:dyDescent="0.25">
      <c r="A1866">
        <v>1</v>
      </c>
      <c r="B1866" s="7">
        <v>44378</v>
      </c>
      <c r="C1866" s="7">
        <v>44409</v>
      </c>
      <c r="D1866">
        <v>200226</v>
      </c>
      <c r="E1866" s="7">
        <v>44378</v>
      </c>
      <c r="F1866" s="13">
        <v>1965582.09</v>
      </c>
      <c r="G1866">
        <v>1965582.09</v>
      </c>
      <c r="H1866">
        <v>2.9520000000000001E-2</v>
      </c>
      <c r="I1866">
        <v>4835.33</v>
      </c>
      <c r="J1866">
        <v>213629.43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0</v>
      </c>
      <c r="U1866">
        <v>0</v>
      </c>
      <c r="V1866" t="s">
        <v>262</v>
      </c>
      <c r="W1866" s="4" t="s">
        <v>74</v>
      </c>
      <c r="X1866">
        <v>15</v>
      </c>
      <c r="Y1866" t="s">
        <v>53</v>
      </c>
      <c r="Z1866" t="s">
        <v>75</v>
      </c>
      <c r="AA1866">
        <v>0</v>
      </c>
      <c r="AB1866">
        <v>0</v>
      </c>
      <c r="AC1866" t="s">
        <v>225</v>
      </c>
      <c r="AD1866" s="1">
        <v>242.42</v>
      </c>
      <c r="AE1866" s="1">
        <v>-3078.88</v>
      </c>
      <c r="AF1866">
        <v>1.48E-3</v>
      </c>
      <c r="AG1866" s="1">
        <v>1965582.09</v>
      </c>
      <c r="AH1866">
        <v>0</v>
      </c>
      <c r="AI1866" s="1">
        <v>0</v>
      </c>
      <c r="AJ1866" s="1">
        <v>0</v>
      </c>
      <c r="AK1866" s="1">
        <v>0</v>
      </c>
      <c r="AL1866" s="1">
        <v>0</v>
      </c>
      <c r="AM1866" s="1">
        <v>0</v>
      </c>
      <c r="AN1866" s="1">
        <v>242.42000000000002</v>
      </c>
      <c r="AO1866" s="1">
        <v>4835.33</v>
      </c>
      <c r="AP1866" s="8">
        <f t="shared" si="116"/>
        <v>4835.33</v>
      </c>
      <c r="AQ1866" s="9">
        <f t="shared" si="117"/>
        <v>242.42</v>
      </c>
      <c r="AR1866" s="3">
        <f t="shared" si="118"/>
        <v>210550.55</v>
      </c>
      <c r="AS1866" s="10">
        <f t="shared" si="119"/>
        <v>5077.75</v>
      </c>
    </row>
    <row r="1867" spans="1:45" x14ac:dyDescent="0.25">
      <c r="A1867">
        <v>1</v>
      </c>
      <c r="B1867" s="7">
        <v>44378</v>
      </c>
      <c r="C1867" s="7">
        <v>44409</v>
      </c>
      <c r="D1867">
        <v>200226</v>
      </c>
      <c r="E1867" s="7">
        <v>44409</v>
      </c>
      <c r="F1867" s="13">
        <v>1965582.09</v>
      </c>
      <c r="G1867">
        <v>1965582.09</v>
      </c>
      <c r="H1867">
        <v>2.9520000000000001E-2</v>
      </c>
      <c r="I1867">
        <v>4835.33</v>
      </c>
      <c r="J1867">
        <v>218464.76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 t="s">
        <v>262</v>
      </c>
      <c r="W1867" s="4" t="s">
        <v>74</v>
      </c>
      <c r="X1867">
        <v>15</v>
      </c>
      <c r="Y1867" t="s">
        <v>53</v>
      </c>
      <c r="Z1867" t="s">
        <v>75</v>
      </c>
      <c r="AA1867">
        <v>0</v>
      </c>
      <c r="AB1867">
        <v>0</v>
      </c>
      <c r="AC1867" t="s">
        <v>225</v>
      </c>
      <c r="AD1867" s="1">
        <v>242.42</v>
      </c>
      <c r="AE1867" s="1">
        <v>-2836.46</v>
      </c>
      <c r="AF1867">
        <v>1.48E-3</v>
      </c>
      <c r="AG1867" s="1">
        <v>1965582.09</v>
      </c>
      <c r="AH1867">
        <v>0</v>
      </c>
      <c r="AI1867" s="1">
        <v>0</v>
      </c>
      <c r="AJ1867" s="1">
        <v>0</v>
      </c>
      <c r="AK1867" s="1">
        <v>0</v>
      </c>
      <c r="AL1867" s="1">
        <v>0</v>
      </c>
      <c r="AM1867" s="1">
        <v>0</v>
      </c>
      <c r="AN1867" s="1">
        <v>242.42000000000002</v>
      </c>
      <c r="AO1867" s="1">
        <v>4835.33</v>
      </c>
      <c r="AP1867" s="8">
        <f t="shared" si="116"/>
        <v>4835.33</v>
      </c>
      <c r="AQ1867" s="9">
        <f t="shared" si="117"/>
        <v>242.42</v>
      </c>
      <c r="AR1867" s="3">
        <f t="shared" si="118"/>
        <v>215628.30000000002</v>
      </c>
      <c r="AS1867" s="10">
        <f t="shared" si="119"/>
        <v>5077.75</v>
      </c>
    </row>
    <row r="1868" spans="1:45" x14ac:dyDescent="0.25">
      <c r="A1868">
        <v>1</v>
      </c>
      <c r="B1868" s="7">
        <v>44378</v>
      </c>
      <c r="C1868" s="7">
        <v>44409</v>
      </c>
      <c r="D1868">
        <v>200272</v>
      </c>
      <c r="E1868" s="7">
        <v>44378</v>
      </c>
      <c r="F1868" s="13">
        <v>58747.62</v>
      </c>
      <c r="G1868">
        <v>58747.62</v>
      </c>
      <c r="H1868">
        <v>2.9520000000000001E-2</v>
      </c>
      <c r="I1868">
        <v>144.52000000000001</v>
      </c>
      <c r="J1868">
        <v>10543.12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 t="s">
        <v>263</v>
      </c>
      <c r="W1868" s="4" t="s">
        <v>74</v>
      </c>
      <c r="X1868">
        <v>15</v>
      </c>
      <c r="Y1868" t="s">
        <v>53</v>
      </c>
      <c r="Z1868" t="s">
        <v>75</v>
      </c>
      <c r="AA1868">
        <v>0</v>
      </c>
      <c r="AB1868">
        <v>0</v>
      </c>
      <c r="AC1868" t="s">
        <v>225</v>
      </c>
      <c r="AD1868" s="1">
        <v>7.25</v>
      </c>
      <c r="AE1868" s="1">
        <v>503.51</v>
      </c>
      <c r="AF1868">
        <v>1.48E-3</v>
      </c>
      <c r="AG1868" s="1">
        <v>58747.62</v>
      </c>
      <c r="AH1868">
        <v>0</v>
      </c>
      <c r="AI1868" s="1">
        <v>0</v>
      </c>
      <c r="AJ1868" s="1">
        <v>0</v>
      </c>
      <c r="AK1868" s="1">
        <v>0</v>
      </c>
      <c r="AL1868" s="1">
        <v>0</v>
      </c>
      <c r="AM1868" s="1">
        <v>0</v>
      </c>
      <c r="AN1868" s="1">
        <v>7.25</v>
      </c>
      <c r="AO1868" s="1">
        <v>144.52000000000001</v>
      </c>
      <c r="AP1868" s="8">
        <f t="shared" si="116"/>
        <v>144.52000000000001</v>
      </c>
      <c r="AQ1868" s="9">
        <f t="shared" si="117"/>
        <v>7.25</v>
      </c>
      <c r="AR1868" s="3">
        <f t="shared" si="118"/>
        <v>11046.630000000001</v>
      </c>
      <c r="AS1868" s="10">
        <f t="shared" si="119"/>
        <v>151.77000000000001</v>
      </c>
    </row>
    <row r="1869" spans="1:45" x14ac:dyDescent="0.25">
      <c r="A1869">
        <v>1</v>
      </c>
      <c r="B1869" s="7">
        <v>44378</v>
      </c>
      <c r="C1869" s="7">
        <v>44409</v>
      </c>
      <c r="D1869">
        <v>200272</v>
      </c>
      <c r="E1869" s="7">
        <v>44409</v>
      </c>
      <c r="F1869" s="13">
        <v>58747.62</v>
      </c>
      <c r="G1869">
        <v>58747.62</v>
      </c>
      <c r="H1869">
        <v>2.9520000000000001E-2</v>
      </c>
      <c r="I1869">
        <v>144.52000000000001</v>
      </c>
      <c r="J1869">
        <v>10687.64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 t="s">
        <v>263</v>
      </c>
      <c r="W1869" s="4" t="s">
        <v>74</v>
      </c>
      <c r="X1869">
        <v>15</v>
      </c>
      <c r="Y1869" t="s">
        <v>53</v>
      </c>
      <c r="Z1869" t="s">
        <v>75</v>
      </c>
      <c r="AA1869">
        <v>0</v>
      </c>
      <c r="AB1869">
        <v>0</v>
      </c>
      <c r="AC1869" t="s">
        <v>225</v>
      </c>
      <c r="AD1869" s="1">
        <v>7.25</v>
      </c>
      <c r="AE1869" s="1">
        <v>510.76</v>
      </c>
      <c r="AF1869">
        <v>1.48E-3</v>
      </c>
      <c r="AG1869" s="1">
        <v>58747.62</v>
      </c>
      <c r="AH1869">
        <v>0</v>
      </c>
      <c r="AI1869" s="1">
        <v>0</v>
      </c>
      <c r="AJ1869" s="1">
        <v>0</v>
      </c>
      <c r="AK1869" s="1">
        <v>0</v>
      </c>
      <c r="AL1869" s="1">
        <v>0</v>
      </c>
      <c r="AM1869" s="1">
        <v>0</v>
      </c>
      <c r="AN1869" s="1">
        <v>7.25</v>
      </c>
      <c r="AO1869" s="1">
        <v>144.52000000000001</v>
      </c>
      <c r="AP1869" s="8">
        <f t="shared" si="116"/>
        <v>144.52000000000001</v>
      </c>
      <c r="AQ1869" s="9">
        <f t="shared" si="117"/>
        <v>7.25</v>
      </c>
      <c r="AR1869" s="3">
        <f t="shared" si="118"/>
        <v>11198.4</v>
      </c>
      <c r="AS1869" s="10">
        <f t="shared" si="119"/>
        <v>151.77000000000001</v>
      </c>
    </row>
    <row r="1870" spans="1:45" x14ac:dyDescent="0.25">
      <c r="A1870">
        <v>1</v>
      </c>
      <c r="B1870" s="7">
        <v>44378</v>
      </c>
      <c r="C1870" s="7">
        <v>44409</v>
      </c>
      <c r="D1870">
        <v>200318</v>
      </c>
      <c r="E1870" s="7">
        <v>44378</v>
      </c>
      <c r="F1870" s="13">
        <v>4132977.66</v>
      </c>
      <c r="G1870">
        <v>4132977.66</v>
      </c>
      <c r="H1870">
        <v>2.9520000000000001E-2</v>
      </c>
      <c r="I1870">
        <v>10167.129999999999</v>
      </c>
      <c r="J1870">
        <v>2035974.38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0</v>
      </c>
      <c r="T1870">
        <v>0</v>
      </c>
      <c r="U1870">
        <v>0</v>
      </c>
      <c r="V1870" t="s">
        <v>264</v>
      </c>
      <c r="W1870" s="4" t="s">
        <v>74</v>
      </c>
      <c r="X1870">
        <v>15</v>
      </c>
      <c r="Y1870" t="s">
        <v>53</v>
      </c>
      <c r="Z1870" t="s">
        <v>75</v>
      </c>
      <c r="AA1870">
        <v>0</v>
      </c>
      <c r="AB1870">
        <v>0</v>
      </c>
      <c r="AC1870" t="s">
        <v>225</v>
      </c>
      <c r="AD1870" s="1">
        <v>509.73</v>
      </c>
      <c r="AE1870" s="1">
        <v>-54967.31</v>
      </c>
      <c r="AF1870">
        <v>1.48E-3</v>
      </c>
      <c r="AG1870" s="1">
        <v>4132977.66</v>
      </c>
      <c r="AH1870">
        <v>0</v>
      </c>
      <c r="AI1870" s="1">
        <v>0</v>
      </c>
      <c r="AJ1870" s="1">
        <v>0</v>
      </c>
      <c r="AK1870" s="1">
        <v>0</v>
      </c>
      <c r="AL1870" s="1">
        <v>0</v>
      </c>
      <c r="AM1870" s="1">
        <v>0</v>
      </c>
      <c r="AN1870" s="1">
        <v>509.73</v>
      </c>
      <c r="AO1870" s="1">
        <v>10167.130000000001</v>
      </c>
      <c r="AP1870" s="8">
        <f t="shared" si="116"/>
        <v>10167.129999999999</v>
      </c>
      <c r="AQ1870" s="9">
        <f t="shared" si="117"/>
        <v>509.73</v>
      </c>
      <c r="AR1870" s="3">
        <f t="shared" si="118"/>
        <v>1981007.0699999998</v>
      </c>
      <c r="AS1870" s="10">
        <f t="shared" si="119"/>
        <v>10676.859999999999</v>
      </c>
    </row>
    <row r="1871" spans="1:45" x14ac:dyDescent="0.25">
      <c r="A1871">
        <v>1</v>
      </c>
      <c r="B1871" s="7">
        <v>44378</v>
      </c>
      <c r="C1871" s="7">
        <v>44409</v>
      </c>
      <c r="D1871">
        <v>200318</v>
      </c>
      <c r="E1871" s="7">
        <v>44409</v>
      </c>
      <c r="F1871" s="13">
        <v>4132977.66</v>
      </c>
      <c r="G1871">
        <v>4132977.66</v>
      </c>
      <c r="H1871">
        <v>2.9520000000000001E-2</v>
      </c>
      <c r="I1871">
        <v>10167.129999999999</v>
      </c>
      <c r="J1871">
        <v>2046141.51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 t="s">
        <v>264</v>
      </c>
      <c r="W1871" s="4" t="s">
        <v>74</v>
      </c>
      <c r="X1871">
        <v>15</v>
      </c>
      <c r="Y1871" t="s">
        <v>53</v>
      </c>
      <c r="Z1871" t="s">
        <v>75</v>
      </c>
      <c r="AA1871">
        <v>0</v>
      </c>
      <c r="AB1871">
        <v>0</v>
      </c>
      <c r="AC1871" t="s">
        <v>225</v>
      </c>
      <c r="AD1871" s="1">
        <v>509.73</v>
      </c>
      <c r="AE1871" s="1">
        <v>-54457.58</v>
      </c>
      <c r="AF1871">
        <v>1.48E-3</v>
      </c>
      <c r="AG1871" s="1">
        <v>4132977.66</v>
      </c>
      <c r="AH1871">
        <v>0</v>
      </c>
      <c r="AI1871" s="1">
        <v>0</v>
      </c>
      <c r="AJ1871" s="1">
        <v>0</v>
      </c>
      <c r="AK1871" s="1">
        <v>0</v>
      </c>
      <c r="AL1871" s="1">
        <v>0</v>
      </c>
      <c r="AM1871" s="1">
        <v>0</v>
      </c>
      <c r="AN1871" s="1">
        <v>509.73</v>
      </c>
      <c r="AO1871" s="1">
        <v>10167.130000000001</v>
      </c>
      <c r="AP1871" s="8">
        <f t="shared" si="116"/>
        <v>10167.129999999999</v>
      </c>
      <c r="AQ1871" s="9">
        <f t="shared" si="117"/>
        <v>509.73</v>
      </c>
      <c r="AR1871" s="3">
        <f t="shared" si="118"/>
        <v>1991683.93</v>
      </c>
      <c r="AS1871" s="10">
        <f t="shared" si="119"/>
        <v>10676.859999999999</v>
      </c>
    </row>
    <row r="1872" spans="1:45" x14ac:dyDescent="0.25">
      <c r="A1872">
        <v>1</v>
      </c>
      <c r="B1872" s="7">
        <v>44378</v>
      </c>
      <c r="C1872" s="7">
        <v>44409</v>
      </c>
      <c r="D1872">
        <v>154</v>
      </c>
      <c r="E1872" s="7">
        <v>44378</v>
      </c>
      <c r="F1872" s="13">
        <v>0</v>
      </c>
      <c r="G1872">
        <v>0</v>
      </c>
      <c r="H1872">
        <v>1.8030000000000001E-2</v>
      </c>
      <c r="I1872">
        <v>0</v>
      </c>
      <c r="J1872">
        <v>-0.01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 t="s">
        <v>265</v>
      </c>
      <c r="W1872" s="4" t="s">
        <v>77</v>
      </c>
      <c r="X1872">
        <v>15</v>
      </c>
      <c r="Y1872" t="s">
        <v>53</v>
      </c>
      <c r="Z1872" t="s">
        <v>78</v>
      </c>
      <c r="AA1872">
        <v>0</v>
      </c>
      <c r="AB1872">
        <v>0</v>
      </c>
      <c r="AC1872" t="s">
        <v>225</v>
      </c>
      <c r="AD1872" s="1">
        <v>0</v>
      </c>
      <c r="AE1872" s="1">
        <v>-0.01</v>
      </c>
      <c r="AF1872">
        <v>3.9699999999999996E-3</v>
      </c>
      <c r="AG1872" s="1">
        <v>0</v>
      </c>
      <c r="AH1872">
        <v>0</v>
      </c>
      <c r="AI1872" s="1">
        <v>0</v>
      </c>
      <c r="AJ1872" s="1">
        <v>0</v>
      </c>
      <c r="AK1872" s="1">
        <v>0</v>
      </c>
      <c r="AL1872" s="1">
        <v>0</v>
      </c>
      <c r="AM1872" s="1">
        <v>0</v>
      </c>
      <c r="AN1872" s="1">
        <v>0</v>
      </c>
      <c r="AO1872" s="1">
        <v>0</v>
      </c>
      <c r="AP1872" s="8">
        <f t="shared" si="116"/>
        <v>0</v>
      </c>
      <c r="AQ1872" s="9">
        <f t="shared" si="117"/>
        <v>0</v>
      </c>
      <c r="AR1872" s="3">
        <f t="shared" si="118"/>
        <v>-0.02</v>
      </c>
      <c r="AS1872" s="10">
        <f t="shared" si="119"/>
        <v>0</v>
      </c>
    </row>
    <row r="1873" spans="1:45" x14ac:dyDescent="0.25">
      <c r="A1873">
        <v>1</v>
      </c>
      <c r="B1873" s="7">
        <v>44378</v>
      </c>
      <c r="C1873" s="7">
        <v>44409</v>
      </c>
      <c r="D1873">
        <v>154</v>
      </c>
      <c r="E1873" s="7">
        <v>44409</v>
      </c>
      <c r="F1873" s="13">
        <v>0</v>
      </c>
      <c r="G1873">
        <v>0</v>
      </c>
      <c r="H1873">
        <v>1.8030000000000001E-2</v>
      </c>
      <c r="I1873">
        <v>0</v>
      </c>
      <c r="J1873">
        <v>-0.01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 t="s">
        <v>265</v>
      </c>
      <c r="W1873" s="4" t="s">
        <v>77</v>
      </c>
      <c r="X1873">
        <v>15</v>
      </c>
      <c r="Y1873" t="s">
        <v>53</v>
      </c>
      <c r="Z1873" t="s">
        <v>78</v>
      </c>
      <c r="AA1873">
        <v>0</v>
      </c>
      <c r="AB1873">
        <v>0</v>
      </c>
      <c r="AC1873" t="s">
        <v>225</v>
      </c>
      <c r="AD1873" s="1">
        <v>0</v>
      </c>
      <c r="AE1873" s="1">
        <v>-0.01</v>
      </c>
      <c r="AF1873">
        <v>3.9699999999999996E-3</v>
      </c>
      <c r="AG1873" s="1">
        <v>0</v>
      </c>
      <c r="AH1873">
        <v>0</v>
      </c>
      <c r="AI1873" s="1">
        <v>0</v>
      </c>
      <c r="AJ1873" s="1">
        <v>0</v>
      </c>
      <c r="AK1873" s="1">
        <v>0</v>
      </c>
      <c r="AL1873" s="1">
        <v>0</v>
      </c>
      <c r="AM1873" s="1">
        <v>0</v>
      </c>
      <c r="AN1873" s="1">
        <v>0</v>
      </c>
      <c r="AO1873" s="1">
        <v>0</v>
      </c>
      <c r="AP1873" s="8">
        <f t="shared" si="116"/>
        <v>0</v>
      </c>
      <c r="AQ1873" s="9">
        <f t="shared" si="117"/>
        <v>0</v>
      </c>
      <c r="AR1873" s="3">
        <f t="shared" si="118"/>
        <v>-0.02</v>
      </c>
      <c r="AS1873" s="10">
        <f t="shared" si="119"/>
        <v>0</v>
      </c>
    </row>
    <row r="1874" spans="1:45" x14ac:dyDescent="0.25">
      <c r="A1874">
        <v>1</v>
      </c>
      <c r="B1874" s="7">
        <v>44378</v>
      </c>
      <c r="C1874" s="7">
        <v>44409</v>
      </c>
      <c r="D1874">
        <v>200227</v>
      </c>
      <c r="E1874" s="7">
        <v>44378</v>
      </c>
      <c r="F1874" s="13">
        <v>13972669.640000001</v>
      </c>
      <c r="G1874">
        <v>13972669.640000001</v>
      </c>
      <c r="H1874">
        <v>1.8030000000000001E-2</v>
      </c>
      <c r="I1874">
        <v>20993.94</v>
      </c>
      <c r="J1874">
        <v>1061329.54</v>
      </c>
      <c r="K1874">
        <v>0</v>
      </c>
      <c r="L1874">
        <v>-5671.33</v>
      </c>
      <c r="M1874">
        <v>0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v>0</v>
      </c>
      <c r="V1874" t="s">
        <v>266</v>
      </c>
      <c r="W1874" s="4" t="s">
        <v>77</v>
      </c>
      <c r="X1874">
        <v>15</v>
      </c>
      <c r="Y1874" t="s">
        <v>53</v>
      </c>
      <c r="Z1874" t="s">
        <v>78</v>
      </c>
      <c r="AA1874">
        <v>0</v>
      </c>
      <c r="AB1874">
        <v>0</v>
      </c>
      <c r="AC1874" t="s">
        <v>225</v>
      </c>
      <c r="AD1874" s="1">
        <v>4622.62</v>
      </c>
      <c r="AE1874" s="1">
        <v>28059.79</v>
      </c>
      <c r="AF1874">
        <v>3.9699999999999996E-3</v>
      </c>
      <c r="AG1874" s="1">
        <v>13972669.640000001</v>
      </c>
      <c r="AH1874">
        <v>0</v>
      </c>
      <c r="AI1874" s="1">
        <v>0</v>
      </c>
      <c r="AJ1874" s="1">
        <v>0</v>
      </c>
      <c r="AK1874" s="1">
        <v>0</v>
      </c>
      <c r="AL1874" s="1">
        <v>0</v>
      </c>
      <c r="AM1874" s="1">
        <v>0</v>
      </c>
      <c r="AN1874" s="1">
        <v>4622.62</v>
      </c>
      <c r="AO1874" s="1">
        <v>20993.94</v>
      </c>
      <c r="AP1874" s="8">
        <f t="shared" si="116"/>
        <v>20993.94</v>
      </c>
      <c r="AQ1874" s="9">
        <f t="shared" si="117"/>
        <v>4622.62</v>
      </c>
      <c r="AR1874" s="3">
        <f t="shared" si="118"/>
        <v>1089389.33</v>
      </c>
      <c r="AS1874" s="10">
        <f t="shared" si="119"/>
        <v>25616.559999999998</v>
      </c>
    </row>
    <row r="1875" spans="1:45" x14ac:dyDescent="0.25">
      <c r="A1875">
        <v>1</v>
      </c>
      <c r="B1875" s="7">
        <v>44378</v>
      </c>
      <c r="C1875" s="7">
        <v>44409</v>
      </c>
      <c r="D1875">
        <v>200227</v>
      </c>
      <c r="E1875" s="7">
        <v>44409</v>
      </c>
      <c r="F1875" s="13">
        <v>14053864.9</v>
      </c>
      <c r="G1875">
        <v>14053864.9</v>
      </c>
      <c r="H1875">
        <v>1.8030000000000001E-2</v>
      </c>
      <c r="I1875">
        <v>21115.93</v>
      </c>
      <c r="J1875">
        <v>1082445.47</v>
      </c>
      <c r="K1875">
        <v>0</v>
      </c>
      <c r="L1875">
        <v>-282.64999999999998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 t="s">
        <v>266</v>
      </c>
      <c r="W1875" s="4" t="s">
        <v>77</v>
      </c>
      <c r="X1875">
        <v>15</v>
      </c>
      <c r="Y1875" t="s">
        <v>53</v>
      </c>
      <c r="Z1875" t="s">
        <v>78</v>
      </c>
      <c r="AA1875">
        <v>0</v>
      </c>
      <c r="AB1875">
        <v>0</v>
      </c>
      <c r="AC1875" t="s">
        <v>225</v>
      </c>
      <c r="AD1875" s="1">
        <v>4649.49</v>
      </c>
      <c r="AE1875" s="1">
        <v>32426.63</v>
      </c>
      <c r="AF1875">
        <v>3.9699999999999996E-3</v>
      </c>
      <c r="AG1875" s="1">
        <v>14053864.9</v>
      </c>
      <c r="AH1875">
        <v>0</v>
      </c>
      <c r="AI1875" s="1">
        <v>0</v>
      </c>
      <c r="AJ1875" s="1">
        <v>0</v>
      </c>
      <c r="AK1875" s="1">
        <v>0</v>
      </c>
      <c r="AL1875" s="1">
        <v>0</v>
      </c>
      <c r="AM1875" s="1">
        <v>0</v>
      </c>
      <c r="AN1875" s="1">
        <v>4649.49</v>
      </c>
      <c r="AO1875" s="1">
        <v>21115.93</v>
      </c>
      <c r="AP1875" s="8">
        <f t="shared" si="116"/>
        <v>21115.93</v>
      </c>
      <c r="AQ1875" s="9">
        <f t="shared" si="117"/>
        <v>4649.49</v>
      </c>
      <c r="AR1875" s="3">
        <f t="shared" si="118"/>
        <v>1114872.0999999999</v>
      </c>
      <c r="AS1875" s="10">
        <f t="shared" si="119"/>
        <v>25765.42</v>
      </c>
    </row>
    <row r="1876" spans="1:45" x14ac:dyDescent="0.25">
      <c r="A1876">
        <v>1</v>
      </c>
      <c r="B1876" s="7">
        <v>44378</v>
      </c>
      <c r="C1876" s="7">
        <v>44409</v>
      </c>
      <c r="D1876">
        <v>200273</v>
      </c>
      <c r="E1876" s="7">
        <v>44378</v>
      </c>
      <c r="F1876" s="13">
        <v>2122758.4900000002</v>
      </c>
      <c r="G1876">
        <v>2122758.4900000002</v>
      </c>
      <c r="H1876">
        <v>1.8030000000000001E-2</v>
      </c>
      <c r="I1876">
        <v>3189.44</v>
      </c>
      <c r="J1876">
        <v>152605.49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 t="s">
        <v>267</v>
      </c>
      <c r="W1876" s="4" t="s">
        <v>77</v>
      </c>
      <c r="X1876">
        <v>15</v>
      </c>
      <c r="Y1876" t="s">
        <v>53</v>
      </c>
      <c r="Z1876" t="s">
        <v>78</v>
      </c>
      <c r="AA1876">
        <v>0</v>
      </c>
      <c r="AB1876">
        <v>0</v>
      </c>
      <c r="AC1876" t="s">
        <v>225</v>
      </c>
      <c r="AD1876" s="1">
        <v>702.28</v>
      </c>
      <c r="AE1876" s="1">
        <v>32370.74</v>
      </c>
      <c r="AF1876">
        <v>3.9699999999999996E-3</v>
      </c>
      <c r="AG1876" s="1">
        <v>2122758.4900000002</v>
      </c>
      <c r="AH1876">
        <v>0</v>
      </c>
      <c r="AI1876" s="1">
        <v>0</v>
      </c>
      <c r="AJ1876" s="1">
        <v>0</v>
      </c>
      <c r="AK1876" s="1">
        <v>0</v>
      </c>
      <c r="AL1876" s="1">
        <v>0</v>
      </c>
      <c r="AM1876" s="1">
        <v>0</v>
      </c>
      <c r="AN1876" s="1">
        <v>702.28</v>
      </c>
      <c r="AO1876" s="1">
        <v>3189.44</v>
      </c>
      <c r="AP1876" s="8">
        <f t="shared" si="116"/>
        <v>3189.44</v>
      </c>
      <c r="AQ1876" s="9">
        <f t="shared" si="117"/>
        <v>702.28</v>
      </c>
      <c r="AR1876" s="3">
        <f t="shared" si="118"/>
        <v>184976.22999999998</v>
      </c>
      <c r="AS1876" s="10">
        <f t="shared" si="119"/>
        <v>3891.7200000000003</v>
      </c>
    </row>
    <row r="1877" spans="1:45" x14ac:dyDescent="0.25">
      <c r="A1877">
        <v>1</v>
      </c>
      <c r="B1877" s="7">
        <v>44378</v>
      </c>
      <c r="C1877" s="7">
        <v>44409</v>
      </c>
      <c r="D1877">
        <v>200273</v>
      </c>
      <c r="E1877" s="7">
        <v>44409</v>
      </c>
      <c r="F1877" s="13">
        <v>2129989.92</v>
      </c>
      <c r="G1877">
        <v>2129989.92</v>
      </c>
      <c r="H1877">
        <v>1.8030000000000001E-2</v>
      </c>
      <c r="I1877">
        <v>3200.31</v>
      </c>
      <c r="J1877">
        <v>155805.79999999999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 t="s">
        <v>267</v>
      </c>
      <c r="W1877" s="4" t="s">
        <v>77</v>
      </c>
      <c r="X1877">
        <v>15</v>
      </c>
      <c r="Y1877" t="s">
        <v>53</v>
      </c>
      <c r="Z1877" t="s">
        <v>78</v>
      </c>
      <c r="AA1877">
        <v>0</v>
      </c>
      <c r="AB1877">
        <v>0</v>
      </c>
      <c r="AC1877" t="s">
        <v>225</v>
      </c>
      <c r="AD1877" s="1">
        <v>704.67</v>
      </c>
      <c r="AE1877" s="1">
        <v>33075.410000000003</v>
      </c>
      <c r="AF1877">
        <v>3.9699999999999996E-3</v>
      </c>
      <c r="AG1877" s="1">
        <v>2129989.92</v>
      </c>
      <c r="AH1877">
        <v>0</v>
      </c>
      <c r="AI1877" s="1">
        <v>0</v>
      </c>
      <c r="AJ1877" s="1">
        <v>0</v>
      </c>
      <c r="AK1877" s="1">
        <v>0</v>
      </c>
      <c r="AL1877" s="1">
        <v>0</v>
      </c>
      <c r="AM1877" s="1">
        <v>0</v>
      </c>
      <c r="AN1877" s="1">
        <v>704.67</v>
      </c>
      <c r="AO1877" s="1">
        <v>3200.31</v>
      </c>
      <c r="AP1877" s="8">
        <f t="shared" si="116"/>
        <v>3200.31</v>
      </c>
      <c r="AQ1877" s="9">
        <f t="shared" si="117"/>
        <v>704.67</v>
      </c>
      <c r="AR1877" s="3">
        <f t="shared" si="118"/>
        <v>188881.21</v>
      </c>
      <c r="AS1877" s="10">
        <f t="shared" si="119"/>
        <v>3904.98</v>
      </c>
    </row>
    <row r="1878" spans="1:45" x14ac:dyDescent="0.25">
      <c r="A1878">
        <v>1</v>
      </c>
      <c r="B1878" s="7">
        <v>44378</v>
      </c>
      <c r="C1878" s="7">
        <v>44409</v>
      </c>
      <c r="D1878">
        <v>200319</v>
      </c>
      <c r="E1878" s="7">
        <v>44378</v>
      </c>
      <c r="F1878" s="13">
        <v>30974644.309999999</v>
      </c>
      <c r="G1878">
        <v>30974644.309999999</v>
      </c>
      <c r="H1878">
        <v>1.8030000000000001E-2</v>
      </c>
      <c r="I1878">
        <v>46539.4</v>
      </c>
      <c r="J1878">
        <v>10042357.91</v>
      </c>
      <c r="K1878">
        <v>0</v>
      </c>
      <c r="L1878">
        <v>1067.8900000000001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 t="s">
        <v>268</v>
      </c>
      <c r="W1878" s="4" t="s">
        <v>77</v>
      </c>
      <c r="X1878">
        <v>15</v>
      </c>
      <c r="Y1878" t="s">
        <v>53</v>
      </c>
      <c r="Z1878" t="s">
        <v>78</v>
      </c>
      <c r="AA1878">
        <v>0</v>
      </c>
      <c r="AB1878">
        <v>0</v>
      </c>
      <c r="AC1878" t="s">
        <v>225</v>
      </c>
      <c r="AD1878" s="1">
        <v>10247.44</v>
      </c>
      <c r="AE1878" s="1">
        <v>-382697.9</v>
      </c>
      <c r="AF1878">
        <v>3.9699999999999996E-3</v>
      </c>
      <c r="AG1878" s="1">
        <v>30974644.309999999</v>
      </c>
      <c r="AH1878">
        <v>0</v>
      </c>
      <c r="AI1878" s="1">
        <v>0</v>
      </c>
      <c r="AJ1878" s="1">
        <v>0</v>
      </c>
      <c r="AK1878" s="1">
        <v>0</v>
      </c>
      <c r="AL1878" s="1">
        <v>0</v>
      </c>
      <c r="AM1878" s="1">
        <v>0</v>
      </c>
      <c r="AN1878" s="1">
        <v>10247.44</v>
      </c>
      <c r="AO1878" s="1">
        <v>46539.4</v>
      </c>
      <c r="AP1878" s="8">
        <f t="shared" si="116"/>
        <v>46539.4</v>
      </c>
      <c r="AQ1878" s="9">
        <f t="shared" si="117"/>
        <v>10247.44</v>
      </c>
      <c r="AR1878" s="3">
        <f t="shared" si="118"/>
        <v>9659660.0099999998</v>
      </c>
      <c r="AS1878" s="10">
        <f t="shared" si="119"/>
        <v>56786.840000000004</v>
      </c>
    </row>
    <row r="1879" spans="1:45" x14ac:dyDescent="0.25">
      <c r="A1879">
        <v>1</v>
      </c>
      <c r="B1879" s="7">
        <v>44378</v>
      </c>
      <c r="C1879" s="7">
        <v>44409</v>
      </c>
      <c r="D1879">
        <v>200319</v>
      </c>
      <c r="E1879" s="7">
        <v>44409</v>
      </c>
      <c r="F1879" s="13">
        <v>31312253.52</v>
      </c>
      <c r="G1879">
        <v>31312253.52</v>
      </c>
      <c r="H1879">
        <v>1.8030000000000001E-2</v>
      </c>
      <c r="I1879">
        <v>47046.66</v>
      </c>
      <c r="J1879">
        <v>10089404.57</v>
      </c>
      <c r="K1879">
        <v>0</v>
      </c>
      <c r="L1879">
        <v>-3935.47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 t="s">
        <v>268</v>
      </c>
      <c r="W1879" s="4" t="s">
        <v>77</v>
      </c>
      <c r="X1879">
        <v>15</v>
      </c>
      <c r="Y1879" t="s">
        <v>53</v>
      </c>
      <c r="Z1879" t="s">
        <v>78</v>
      </c>
      <c r="AA1879">
        <v>0</v>
      </c>
      <c r="AB1879">
        <v>0</v>
      </c>
      <c r="AC1879" t="s">
        <v>225</v>
      </c>
      <c r="AD1879" s="1">
        <v>10359.14</v>
      </c>
      <c r="AE1879" s="1">
        <v>-376274.23</v>
      </c>
      <c r="AF1879">
        <v>3.9699999999999996E-3</v>
      </c>
      <c r="AG1879" s="1">
        <v>31312253.52</v>
      </c>
      <c r="AH1879">
        <v>0</v>
      </c>
      <c r="AI1879" s="1">
        <v>0</v>
      </c>
      <c r="AJ1879" s="1">
        <v>0</v>
      </c>
      <c r="AK1879" s="1">
        <v>0</v>
      </c>
      <c r="AL1879" s="1">
        <v>0</v>
      </c>
      <c r="AM1879" s="1">
        <v>0</v>
      </c>
      <c r="AN1879" s="1">
        <v>10359.14</v>
      </c>
      <c r="AO1879" s="1">
        <v>47046.66</v>
      </c>
      <c r="AP1879" s="8">
        <f t="shared" si="116"/>
        <v>47046.66</v>
      </c>
      <c r="AQ1879" s="9">
        <f t="shared" si="117"/>
        <v>10359.14</v>
      </c>
      <c r="AR1879" s="3">
        <f t="shared" si="118"/>
        <v>9713130.3399999999</v>
      </c>
      <c r="AS1879" s="10">
        <f t="shared" si="119"/>
        <v>57405.8</v>
      </c>
    </row>
    <row r="1880" spans="1:45" x14ac:dyDescent="0.25">
      <c r="A1880">
        <v>1</v>
      </c>
      <c r="B1880" s="7">
        <v>44378</v>
      </c>
      <c r="C1880" s="7">
        <v>44409</v>
      </c>
      <c r="D1880">
        <v>155</v>
      </c>
      <c r="E1880" s="7">
        <v>44378</v>
      </c>
      <c r="F1880" s="13">
        <v>0</v>
      </c>
      <c r="G1880">
        <v>0</v>
      </c>
      <c r="H1880">
        <v>4.0890000000000003E-2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 t="s">
        <v>269</v>
      </c>
      <c r="W1880" s="4" t="s">
        <v>80</v>
      </c>
      <c r="X1880">
        <v>15</v>
      </c>
      <c r="Y1880" t="s">
        <v>53</v>
      </c>
      <c r="Z1880" t="s">
        <v>81</v>
      </c>
      <c r="AA1880">
        <v>0</v>
      </c>
      <c r="AB1880">
        <v>0</v>
      </c>
      <c r="AC1880" t="s">
        <v>225</v>
      </c>
      <c r="AD1880" s="1">
        <v>0</v>
      </c>
      <c r="AE1880" s="1">
        <v>0</v>
      </c>
      <c r="AF1880">
        <v>5.1110000000000003E-2</v>
      </c>
      <c r="AG1880" s="1">
        <v>0</v>
      </c>
      <c r="AH1880">
        <v>0</v>
      </c>
      <c r="AI1880" s="1">
        <v>0</v>
      </c>
      <c r="AJ1880" s="1">
        <v>0</v>
      </c>
      <c r="AK1880" s="1">
        <v>0</v>
      </c>
      <c r="AL1880" s="1">
        <v>0</v>
      </c>
      <c r="AM1880" s="1">
        <v>0</v>
      </c>
      <c r="AN1880" s="1">
        <v>0</v>
      </c>
      <c r="AO1880" s="1">
        <v>0</v>
      </c>
      <c r="AP1880" s="8">
        <f t="shared" si="116"/>
        <v>0</v>
      </c>
      <c r="AQ1880" s="9">
        <f t="shared" si="117"/>
        <v>0</v>
      </c>
      <c r="AR1880" s="3">
        <f t="shared" si="118"/>
        <v>0</v>
      </c>
      <c r="AS1880" s="10">
        <f t="shared" si="119"/>
        <v>0</v>
      </c>
    </row>
    <row r="1881" spans="1:45" x14ac:dyDescent="0.25">
      <c r="A1881">
        <v>1</v>
      </c>
      <c r="B1881" s="7">
        <v>44378</v>
      </c>
      <c r="C1881" s="7">
        <v>44409</v>
      </c>
      <c r="D1881">
        <v>155</v>
      </c>
      <c r="E1881" s="7">
        <v>44409</v>
      </c>
      <c r="F1881" s="13">
        <v>0</v>
      </c>
      <c r="G1881">
        <v>0</v>
      </c>
      <c r="H1881">
        <v>4.0890000000000003E-2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 t="s">
        <v>269</v>
      </c>
      <c r="W1881" s="4" t="s">
        <v>80</v>
      </c>
      <c r="X1881">
        <v>15</v>
      </c>
      <c r="Y1881" t="s">
        <v>53</v>
      </c>
      <c r="Z1881" t="s">
        <v>81</v>
      </c>
      <c r="AA1881">
        <v>0</v>
      </c>
      <c r="AB1881">
        <v>0</v>
      </c>
      <c r="AC1881" t="s">
        <v>225</v>
      </c>
      <c r="AD1881" s="1">
        <v>0</v>
      </c>
      <c r="AE1881" s="1">
        <v>0</v>
      </c>
      <c r="AF1881">
        <v>5.1110000000000003E-2</v>
      </c>
      <c r="AG1881" s="1">
        <v>0</v>
      </c>
      <c r="AH1881">
        <v>0</v>
      </c>
      <c r="AI1881" s="1">
        <v>0</v>
      </c>
      <c r="AJ1881" s="1">
        <v>0</v>
      </c>
      <c r="AK1881" s="1">
        <v>0</v>
      </c>
      <c r="AL1881" s="1">
        <v>0</v>
      </c>
      <c r="AM1881" s="1">
        <v>0</v>
      </c>
      <c r="AN1881" s="1">
        <v>0</v>
      </c>
      <c r="AO1881" s="1">
        <v>0</v>
      </c>
      <c r="AP1881" s="8">
        <f t="shared" si="116"/>
        <v>0</v>
      </c>
      <c r="AQ1881" s="9">
        <f t="shared" si="117"/>
        <v>0</v>
      </c>
      <c r="AR1881" s="3">
        <f t="shared" si="118"/>
        <v>0</v>
      </c>
      <c r="AS1881" s="10">
        <f t="shared" si="119"/>
        <v>0</v>
      </c>
    </row>
    <row r="1882" spans="1:45" x14ac:dyDescent="0.25">
      <c r="A1882">
        <v>1</v>
      </c>
      <c r="B1882" s="7">
        <v>44378</v>
      </c>
      <c r="C1882" s="7">
        <v>44409</v>
      </c>
      <c r="D1882">
        <v>200228</v>
      </c>
      <c r="E1882" s="7">
        <v>44378</v>
      </c>
      <c r="F1882" s="13">
        <v>651151.49</v>
      </c>
      <c r="G1882">
        <v>651151.49</v>
      </c>
      <c r="H1882">
        <v>4.0890000000000003E-2</v>
      </c>
      <c r="I1882">
        <v>2218.8000000000002</v>
      </c>
      <c r="J1882">
        <v>163639.12</v>
      </c>
      <c r="K1882">
        <v>0</v>
      </c>
      <c r="L1882">
        <v>-3508.72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 t="s">
        <v>270</v>
      </c>
      <c r="W1882" s="4" t="s">
        <v>80</v>
      </c>
      <c r="X1882">
        <v>15</v>
      </c>
      <c r="Y1882" t="s">
        <v>53</v>
      </c>
      <c r="Z1882" t="s">
        <v>81</v>
      </c>
      <c r="AA1882">
        <v>0</v>
      </c>
      <c r="AB1882">
        <v>0</v>
      </c>
      <c r="AC1882" t="s">
        <v>225</v>
      </c>
      <c r="AD1882" s="1">
        <v>2773.36</v>
      </c>
      <c r="AE1882" s="1">
        <v>213756.86</v>
      </c>
      <c r="AF1882">
        <v>5.1110000000000003E-2</v>
      </c>
      <c r="AG1882" s="1">
        <v>651151.49</v>
      </c>
      <c r="AH1882">
        <v>0</v>
      </c>
      <c r="AI1882" s="1">
        <v>0</v>
      </c>
      <c r="AJ1882" s="1">
        <v>0</v>
      </c>
      <c r="AK1882" s="1">
        <v>0</v>
      </c>
      <c r="AL1882" s="1">
        <v>0</v>
      </c>
      <c r="AM1882" s="1">
        <v>0</v>
      </c>
      <c r="AN1882" s="1">
        <v>2773.36</v>
      </c>
      <c r="AO1882" s="1">
        <v>2218.8000000000002</v>
      </c>
      <c r="AP1882" s="8">
        <f t="shared" si="116"/>
        <v>2218.8000000000002</v>
      </c>
      <c r="AQ1882" s="9">
        <f t="shared" si="117"/>
        <v>2773.36</v>
      </c>
      <c r="AR1882" s="3">
        <f t="shared" si="118"/>
        <v>377395.98</v>
      </c>
      <c r="AS1882" s="10">
        <f t="shared" si="119"/>
        <v>4992.16</v>
      </c>
    </row>
    <row r="1883" spans="1:45" x14ac:dyDescent="0.25">
      <c r="A1883">
        <v>1</v>
      </c>
      <c r="B1883" s="7">
        <v>44378</v>
      </c>
      <c r="C1883" s="7">
        <v>44409</v>
      </c>
      <c r="D1883">
        <v>200228</v>
      </c>
      <c r="E1883" s="7">
        <v>44409</v>
      </c>
      <c r="F1883" s="13">
        <v>651155.68999999994</v>
      </c>
      <c r="G1883">
        <v>651155.68999999994</v>
      </c>
      <c r="H1883">
        <v>4.0890000000000003E-2</v>
      </c>
      <c r="I1883">
        <v>2218.81</v>
      </c>
      <c r="J1883">
        <v>165857.93</v>
      </c>
      <c r="K1883">
        <v>0</v>
      </c>
      <c r="L1883">
        <v>-1987.12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 t="s">
        <v>270</v>
      </c>
      <c r="W1883" s="4" t="s">
        <v>80</v>
      </c>
      <c r="X1883">
        <v>15</v>
      </c>
      <c r="Y1883" t="s">
        <v>53</v>
      </c>
      <c r="Z1883" t="s">
        <v>81</v>
      </c>
      <c r="AA1883">
        <v>0</v>
      </c>
      <c r="AB1883">
        <v>0</v>
      </c>
      <c r="AC1883" t="s">
        <v>225</v>
      </c>
      <c r="AD1883" s="1">
        <v>2773.38</v>
      </c>
      <c r="AE1883" s="1">
        <v>214543.12</v>
      </c>
      <c r="AF1883">
        <v>5.1110000000000003E-2</v>
      </c>
      <c r="AG1883" s="1">
        <v>651155.68999999994</v>
      </c>
      <c r="AH1883">
        <v>0</v>
      </c>
      <c r="AI1883" s="1">
        <v>0</v>
      </c>
      <c r="AJ1883" s="1">
        <v>0</v>
      </c>
      <c r="AK1883" s="1">
        <v>0</v>
      </c>
      <c r="AL1883" s="1">
        <v>0</v>
      </c>
      <c r="AM1883" s="1">
        <v>0</v>
      </c>
      <c r="AN1883" s="1">
        <v>2773.38</v>
      </c>
      <c r="AO1883" s="1">
        <v>2218.81</v>
      </c>
      <c r="AP1883" s="8">
        <f t="shared" si="116"/>
        <v>2218.81</v>
      </c>
      <c r="AQ1883" s="9">
        <f t="shared" si="117"/>
        <v>2773.38</v>
      </c>
      <c r="AR1883" s="3">
        <f t="shared" si="118"/>
        <v>380401.05</v>
      </c>
      <c r="AS1883" s="10">
        <f t="shared" si="119"/>
        <v>4992.1900000000005</v>
      </c>
    </row>
    <row r="1884" spans="1:45" x14ac:dyDescent="0.25">
      <c r="A1884">
        <v>1</v>
      </c>
      <c r="B1884" s="7">
        <v>44378</v>
      </c>
      <c r="C1884" s="7">
        <v>44409</v>
      </c>
      <c r="D1884">
        <v>200274</v>
      </c>
      <c r="E1884" s="7">
        <v>44378</v>
      </c>
      <c r="F1884" s="13">
        <v>0</v>
      </c>
      <c r="G1884">
        <v>0</v>
      </c>
      <c r="H1884">
        <v>4.0890000000000003E-2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0</v>
      </c>
      <c r="U1884">
        <v>0</v>
      </c>
      <c r="V1884" t="s">
        <v>271</v>
      </c>
      <c r="W1884" s="4" t="s">
        <v>80</v>
      </c>
      <c r="X1884">
        <v>15</v>
      </c>
      <c r="Y1884" t="s">
        <v>53</v>
      </c>
      <c r="Z1884" t="s">
        <v>81</v>
      </c>
      <c r="AA1884">
        <v>0</v>
      </c>
      <c r="AB1884">
        <v>0</v>
      </c>
      <c r="AC1884" t="s">
        <v>225</v>
      </c>
      <c r="AD1884" s="1">
        <v>0</v>
      </c>
      <c r="AE1884" s="1">
        <v>0</v>
      </c>
      <c r="AF1884">
        <v>5.1110000000000003E-2</v>
      </c>
      <c r="AG1884" s="1">
        <v>0</v>
      </c>
      <c r="AH1884">
        <v>0</v>
      </c>
      <c r="AI1884" s="1">
        <v>0</v>
      </c>
      <c r="AJ1884" s="1">
        <v>0</v>
      </c>
      <c r="AK1884" s="1">
        <v>0</v>
      </c>
      <c r="AL1884" s="1">
        <v>0</v>
      </c>
      <c r="AM1884" s="1">
        <v>0</v>
      </c>
      <c r="AN1884" s="1">
        <v>0</v>
      </c>
      <c r="AO1884" s="1">
        <v>0</v>
      </c>
      <c r="AP1884" s="8">
        <f t="shared" si="116"/>
        <v>0</v>
      </c>
      <c r="AQ1884" s="9">
        <f t="shared" si="117"/>
        <v>0</v>
      </c>
      <c r="AR1884" s="3">
        <f t="shared" si="118"/>
        <v>0</v>
      </c>
      <c r="AS1884" s="10">
        <f t="shared" si="119"/>
        <v>0</v>
      </c>
    </row>
    <row r="1885" spans="1:45" x14ac:dyDescent="0.25">
      <c r="A1885">
        <v>1</v>
      </c>
      <c r="B1885" s="7">
        <v>44378</v>
      </c>
      <c r="C1885" s="7">
        <v>44409</v>
      </c>
      <c r="D1885">
        <v>200274</v>
      </c>
      <c r="E1885" s="7">
        <v>44409</v>
      </c>
      <c r="F1885" s="13">
        <v>0</v>
      </c>
      <c r="G1885">
        <v>0</v>
      </c>
      <c r="H1885">
        <v>4.0890000000000003E-2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 t="s">
        <v>271</v>
      </c>
      <c r="W1885" s="4" t="s">
        <v>80</v>
      </c>
      <c r="X1885">
        <v>15</v>
      </c>
      <c r="Y1885" t="s">
        <v>53</v>
      </c>
      <c r="Z1885" t="s">
        <v>81</v>
      </c>
      <c r="AA1885">
        <v>0</v>
      </c>
      <c r="AB1885">
        <v>0</v>
      </c>
      <c r="AC1885" t="s">
        <v>225</v>
      </c>
      <c r="AD1885" s="1">
        <v>0</v>
      </c>
      <c r="AE1885" s="1">
        <v>0</v>
      </c>
      <c r="AF1885">
        <v>5.1110000000000003E-2</v>
      </c>
      <c r="AG1885" s="1">
        <v>0</v>
      </c>
      <c r="AH1885">
        <v>0</v>
      </c>
      <c r="AI1885" s="1">
        <v>0</v>
      </c>
      <c r="AJ1885" s="1">
        <v>0</v>
      </c>
      <c r="AK1885" s="1">
        <v>0</v>
      </c>
      <c r="AL1885" s="1">
        <v>0</v>
      </c>
      <c r="AM1885" s="1">
        <v>0</v>
      </c>
      <c r="AN1885" s="1">
        <v>0</v>
      </c>
      <c r="AO1885" s="1">
        <v>0</v>
      </c>
      <c r="AP1885" s="8">
        <f t="shared" si="116"/>
        <v>0</v>
      </c>
      <c r="AQ1885" s="9">
        <f t="shared" si="117"/>
        <v>0</v>
      </c>
      <c r="AR1885" s="3">
        <f t="shared" si="118"/>
        <v>0</v>
      </c>
      <c r="AS1885" s="10">
        <f t="shared" si="119"/>
        <v>0</v>
      </c>
    </row>
    <row r="1886" spans="1:45" x14ac:dyDescent="0.25">
      <c r="A1886">
        <v>1</v>
      </c>
      <c r="B1886" s="7">
        <v>44378</v>
      </c>
      <c r="C1886" s="7">
        <v>44409</v>
      </c>
      <c r="D1886">
        <v>200320</v>
      </c>
      <c r="E1886" s="7">
        <v>44378</v>
      </c>
      <c r="F1886" s="13">
        <v>966066.33</v>
      </c>
      <c r="G1886">
        <v>966066.33</v>
      </c>
      <c r="H1886">
        <v>4.0890000000000003E-2</v>
      </c>
      <c r="I1886">
        <v>3291.87</v>
      </c>
      <c r="J1886">
        <v>1042054.93</v>
      </c>
      <c r="K1886">
        <v>3291.87</v>
      </c>
      <c r="L1886">
        <v>-1385</v>
      </c>
      <c r="M1886">
        <v>-3291.87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 t="s">
        <v>272</v>
      </c>
      <c r="W1886" s="4" t="s">
        <v>80</v>
      </c>
      <c r="X1886">
        <v>15</v>
      </c>
      <c r="Y1886" t="s">
        <v>53</v>
      </c>
      <c r="Z1886" t="s">
        <v>81</v>
      </c>
      <c r="AA1886">
        <v>0</v>
      </c>
      <c r="AB1886">
        <v>0</v>
      </c>
      <c r="AC1886" t="s">
        <v>225</v>
      </c>
      <c r="AD1886" s="1">
        <v>4114.6400000000003</v>
      </c>
      <c r="AE1886" s="1">
        <v>1245615.23</v>
      </c>
      <c r="AF1886">
        <v>5.1110000000000003E-2</v>
      </c>
      <c r="AG1886" s="1">
        <v>966066.33</v>
      </c>
      <c r="AH1886">
        <v>0</v>
      </c>
      <c r="AI1886" s="1">
        <v>0</v>
      </c>
      <c r="AJ1886" s="1">
        <v>0</v>
      </c>
      <c r="AK1886" s="1">
        <v>0</v>
      </c>
      <c r="AL1886" s="1">
        <v>0</v>
      </c>
      <c r="AM1886" s="1">
        <v>0</v>
      </c>
      <c r="AN1886" s="1">
        <v>4114.6400000000003</v>
      </c>
      <c r="AO1886" s="1">
        <v>3291.87</v>
      </c>
      <c r="AP1886" s="8">
        <f t="shared" si="116"/>
        <v>3291.87</v>
      </c>
      <c r="AQ1886" s="9">
        <f t="shared" si="117"/>
        <v>4114.6400000000003</v>
      </c>
      <c r="AR1886" s="3">
        <f t="shared" si="118"/>
        <v>2287670.16</v>
      </c>
      <c r="AS1886" s="10">
        <f t="shared" si="119"/>
        <v>7406.51</v>
      </c>
    </row>
    <row r="1887" spans="1:45" x14ac:dyDescent="0.25">
      <c r="A1887">
        <v>1</v>
      </c>
      <c r="B1887" s="7">
        <v>44378</v>
      </c>
      <c r="C1887" s="7">
        <v>44409</v>
      </c>
      <c r="D1887">
        <v>200320</v>
      </c>
      <c r="E1887" s="7">
        <v>44409</v>
      </c>
      <c r="F1887" s="13">
        <v>966066.33</v>
      </c>
      <c r="G1887">
        <v>966066.33</v>
      </c>
      <c r="H1887">
        <v>4.0890000000000003E-2</v>
      </c>
      <c r="I1887">
        <v>3291.87</v>
      </c>
      <c r="J1887">
        <v>1042054.93</v>
      </c>
      <c r="K1887">
        <v>0</v>
      </c>
      <c r="L1887">
        <v>-13509.45</v>
      </c>
      <c r="M1887">
        <v>-3291.87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 t="s">
        <v>272</v>
      </c>
      <c r="W1887" s="4" t="s">
        <v>80</v>
      </c>
      <c r="X1887">
        <v>15</v>
      </c>
      <c r="Y1887" t="s">
        <v>53</v>
      </c>
      <c r="Z1887" t="s">
        <v>81</v>
      </c>
      <c r="AA1887">
        <v>0</v>
      </c>
      <c r="AB1887">
        <v>0</v>
      </c>
      <c r="AC1887" t="s">
        <v>225</v>
      </c>
      <c r="AD1887" s="1">
        <v>4114.6400000000003</v>
      </c>
      <c r="AE1887" s="1">
        <v>1236220.42</v>
      </c>
      <c r="AF1887">
        <v>5.1110000000000003E-2</v>
      </c>
      <c r="AG1887" s="1">
        <v>966066.33</v>
      </c>
      <c r="AH1887">
        <v>0</v>
      </c>
      <c r="AI1887" s="1">
        <v>0</v>
      </c>
      <c r="AJ1887" s="1">
        <v>0</v>
      </c>
      <c r="AK1887" s="1">
        <v>0</v>
      </c>
      <c r="AL1887" s="1">
        <v>0</v>
      </c>
      <c r="AM1887" s="1">
        <v>0</v>
      </c>
      <c r="AN1887" s="1">
        <v>4114.6400000000003</v>
      </c>
      <c r="AO1887" s="1">
        <v>0</v>
      </c>
      <c r="AP1887" s="8">
        <f t="shared" si="116"/>
        <v>0</v>
      </c>
      <c r="AQ1887" s="9">
        <f t="shared" si="117"/>
        <v>4114.6400000000003</v>
      </c>
      <c r="AR1887" s="3">
        <f t="shared" si="118"/>
        <v>2278275.35</v>
      </c>
      <c r="AS1887" s="10">
        <f t="shared" si="119"/>
        <v>4114.6400000000003</v>
      </c>
    </row>
    <row r="1888" spans="1:45" x14ac:dyDescent="0.25">
      <c r="A1888">
        <v>1</v>
      </c>
      <c r="B1888" s="7">
        <v>44378</v>
      </c>
      <c r="C1888" s="7">
        <v>44409</v>
      </c>
      <c r="D1888">
        <v>156</v>
      </c>
      <c r="E1888" s="7">
        <v>44378</v>
      </c>
      <c r="F1888" s="13">
        <v>0</v>
      </c>
      <c r="G1888">
        <v>0</v>
      </c>
      <c r="H1888">
        <v>1.8030000000000001E-2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 t="s">
        <v>273</v>
      </c>
      <c r="W1888" s="4" t="s">
        <v>83</v>
      </c>
      <c r="X1888">
        <v>15</v>
      </c>
      <c r="Y1888" t="s">
        <v>53</v>
      </c>
      <c r="Z1888" t="s">
        <v>84</v>
      </c>
      <c r="AA1888">
        <v>0</v>
      </c>
      <c r="AB1888">
        <v>0</v>
      </c>
      <c r="AC1888" t="s">
        <v>225</v>
      </c>
      <c r="AD1888" s="1">
        <v>0</v>
      </c>
      <c r="AE1888" s="1">
        <v>0</v>
      </c>
      <c r="AF1888">
        <v>3.9699999999999996E-3</v>
      </c>
      <c r="AG1888" s="1">
        <v>0</v>
      </c>
      <c r="AH1888">
        <v>0</v>
      </c>
      <c r="AI1888" s="1">
        <v>0</v>
      </c>
      <c r="AJ1888" s="1">
        <v>0</v>
      </c>
      <c r="AK1888" s="1">
        <v>0</v>
      </c>
      <c r="AL1888" s="1">
        <v>0</v>
      </c>
      <c r="AM1888" s="1">
        <v>0</v>
      </c>
      <c r="AN1888" s="1">
        <v>0</v>
      </c>
      <c r="AO1888" s="1">
        <v>0</v>
      </c>
      <c r="AP1888" s="8">
        <f t="shared" si="116"/>
        <v>0</v>
      </c>
      <c r="AQ1888" s="9">
        <f t="shared" si="117"/>
        <v>0</v>
      </c>
      <c r="AR1888" s="3">
        <f t="shared" si="118"/>
        <v>0</v>
      </c>
      <c r="AS1888" s="10">
        <f t="shared" si="119"/>
        <v>0</v>
      </c>
    </row>
    <row r="1889" spans="1:45" x14ac:dyDescent="0.25">
      <c r="A1889">
        <v>1</v>
      </c>
      <c r="B1889" s="7">
        <v>44378</v>
      </c>
      <c r="C1889" s="7">
        <v>44409</v>
      </c>
      <c r="D1889">
        <v>156</v>
      </c>
      <c r="E1889" s="7">
        <v>44409</v>
      </c>
      <c r="F1889" s="13">
        <v>0</v>
      </c>
      <c r="G1889">
        <v>0</v>
      </c>
      <c r="H1889">
        <v>1.8030000000000001E-2</v>
      </c>
      <c r="I1889">
        <v>0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 t="s">
        <v>273</v>
      </c>
      <c r="W1889" s="4" t="s">
        <v>83</v>
      </c>
      <c r="X1889">
        <v>15</v>
      </c>
      <c r="Y1889" t="s">
        <v>53</v>
      </c>
      <c r="Z1889" t="s">
        <v>84</v>
      </c>
      <c r="AA1889">
        <v>0</v>
      </c>
      <c r="AB1889">
        <v>0</v>
      </c>
      <c r="AC1889" t="s">
        <v>225</v>
      </c>
      <c r="AD1889" s="1">
        <v>0</v>
      </c>
      <c r="AE1889" s="1">
        <v>0</v>
      </c>
      <c r="AF1889">
        <v>3.9699999999999996E-3</v>
      </c>
      <c r="AG1889" s="1">
        <v>0</v>
      </c>
      <c r="AH1889">
        <v>0</v>
      </c>
      <c r="AI1889" s="1">
        <v>0</v>
      </c>
      <c r="AJ1889" s="1">
        <v>0</v>
      </c>
      <c r="AK1889" s="1">
        <v>0</v>
      </c>
      <c r="AL1889" s="1">
        <v>0</v>
      </c>
      <c r="AM1889" s="1">
        <v>0</v>
      </c>
      <c r="AN1889" s="1">
        <v>0</v>
      </c>
      <c r="AO1889" s="1">
        <v>0</v>
      </c>
      <c r="AP1889" s="8">
        <f t="shared" si="116"/>
        <v>0</v>
      </c>
      <c r="AQ1889" s="9">
        <f t="shared" si="117"/>
        <v>0</v>
      </c>
      <c r="AR1889" s="3">
        <f t="shared" si="118"/>
        <v>0</v>
      </c>
      <c r="AS1889" s="10">
        <f t="shared" si="119"/>
        <v>0</v>
      </c>
    </row>
    <row r="1890" spans="1:45" x14ac:dyDescent="0.25">
      <c r="A1890">
        <v>1</v>
      </c>
      <c r="B1890" s="7">
        <v>44378</v>
      </c>
      <c r="C1890" s="7">
        <v>44409</v>
      </c>
      <c r="D1890">
        <v>200229</v>
      </c>
      <c r="E1890" s="7">
        <v>44378</v>
      </c>
      <c r="F1890" s="13">
        <v>6907299.0800000001</v>
      </c>
      <c r="G1890">
        <v>6907299.0800000001</v>
      </c>
      <c r="H1890">
        <v>1.8030000000000001E-2</v>
      </c>
      <c r="I1890">
        <v>10378.219999999999</v>
      </c>
      <c r="J1890">
        <v>355759.82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 t="s">
        <v>274</v>
      </c>
      <c r="W1890" s="4" t="s">
        <v>83</v>
      </c>
      <c r="X1890">
        <v>15</v>
      </c>
      <c r="Y1890" t="s">
        <v>53</v>
      </c>
      <c r="Z1890" t="s">
        <v>84</v>
      </c>
      <c r="AA1890">
        <v>0</v>
      </c>
      <c r="AB1890">
        <v>0</v>
      </c>
      <c r="AC1890" t="s">
        <v>225</v>
      </c>
      <c r="AD1890" s="1">
        <v>2285.16</v>
      </c>
      <c r="AE1890" s="1">
        <v>-314886.07</v>
      </c>
      <c r="AF1890">
        <v>3.9699999999999996E-3</v>
      </c>
      <c r="AG1890" s="1">
        <v>6907299.0800000001</v>
      </c>
      <c r="AH1890">
        <v>0</v>
      </c>
      <c r="AI1890" s="1">
        <v>0</v>
      </c>
      <c r="AJ1890" s="1">
        <v>0</v>
      </c>
      <c r="AK1890" s="1">
        <v>0</v>
      </c>
      <c r="AL1890" s="1">
        <v>0</v>
      </c>
      <c r="AM1890" s="1">
        <v>0</v>
      </c>
      <c r="AN1890" s="1">
        <v>2285.16</v>
      </c>
      <c r="AO1890" s="1">
        <v>10378.219999999999</v>
      </c>
      <c r="AP1890" s="8">
        <f t="shared" si="116"/>
        <v>10378.219999999999</v>
      </c>
      <c r="AQ1890" s="9">
        <f t="shared" si="117"/>
        <v>2285.16</v>
      </c>
      <c r="AR1890" s="3">
        <f t="shared" si="118"/>
        <v>40873.75</v>
      </c>
      <c r="AS1890" s="10">
        <f t="shared" si="119"/>
        <v>12663.38</v>
      </c>
    </row>
    <row r="1891" spans="1:45" x14ac:dyDescent="0.25">
      <c r="A1891">
        <v>1</v>
      </c>
      <c r="B1891" s="7">
        <v>44378</v>
      </c>
      <c r="C1891" s="7">
        <v>44409</v>
      </c>
      <c r="D1891">
        <v>200229</v>
      </c>
      <c r="E1891" s="7">
        <v>44409</v>
      </c>
      <c r="F1891" s="13">
        <v>6934448.1500000004</v>
      </c>
      <c r="G1891">
        <v>6934448.1500000004</v>
      </c>
      <c r="H1891">
        <v>1.8030000000000001E-2</v>
      </c>
      <c r="I1891">
        <v>10419.01</v>
      </c>
      <c r="J1891">
        <v>366178.83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 t="s">
        <v>274</v>
      </c>
      <c r="W1891" s="4" t="s">
        <v>83</v>
      </c>
      <c r="X1891">
        <v>15</v>
      </c>
      <c r="Y1891" t="s">
        <v>53</v>
      </c>
      <c r="Z1891" t="s">
        <v>84</v>
      </c>
      <c r="AA1891">
        <v>0</v>
      </c>
      <c r="AB1891">
        <v>0</v>
      </c>
      <c r="AC1891" t="s">
        <v>225</v>
      </c>
      <c r="AD1891" s="1">
        <v>2294.15</v>
      </c>
      <c r="AE1891" s="1">
        <v>-312591.92</v>
      </c>
      <c r="AF1891">
        <v>3.9699999999999996E-3</v>
      </c>
      <c r="AG1891" s="1">
        <v>6934448.1500000004</v>
      </c>
      <c r="AH1891">
        <v>0</v>
      </c>
      <c r="AI1891" s="1">
        <v>0</v>
      </c>
      <c r="AJ1891" s="1">
        <v>0</v>
      </c>
      <c r="AK1891" s="1">
        <v>0</v>
      </c>
      <c r="AL1891" s="1">
        <v>0</v>
      </c>
      <c r="AM1891" s="1">
        <v>0</v>
      </c>
      <c r="AN1891" s="1">
        <v>2294.15</v>
      </c>
      <c r="AO1891" s="1">
        <v>10419.01</v>
      </c>
      <c r="AP1891" s="8">
        <f t="shared" si="116"/>
        <v>10419.01</v>
      </c>
      <c r="AQ1891" s="9">
        <f t="shared" si="117"/>
        <v>2294.15</v>
      </c>
      <c r="AR1891" s="3">
        <f t="shared" si="118"/>
        <v>53586.910000000033</v>
      </c>
      <c r="AS1891" s="10">
        <f t="shared" si="119"/>
        <v>12713.16</v>
      </c>
    </row>
    <row r="1892" spans="1:45" x14ac:dyDescent="0.25">
      <c r="A1892">
        <v>1</v>
      </c>
      <c r="B1892" s="7">
        <v>44378</v>
      </c>
      <c r="C1892" s="7">
        <v>44409</v>
      </c>
      <c r="D1892">
        <v>200275</v>
      </c>
      <c r="E1892" s="7">
        <v>44378</v>
      </c>
      <c r="F1892" s="13">
        <v>0</v>
      </c>
      <c r="G1892">
        <v>0</v>
      </c>
      <c r="H1892">
        <v>1.8030000000000001E-2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 t="s">
        <v>275</v>
      </c>
      <c r="W1892" s="4" t="s">
        <v>83</v>
      </c>
      <c r="X1892">
        <v>15</v>
      </c>
      <c r="Y1892" t="s">
        <v>53</v>
      </c>
      <c r="Z1892" t="s">
        <v>84</v>
      </c>
      <c r="AA1892">
        <v>0</v>
      </c>
      <c r="AB1892">
        <v>0</v>
      </c>
      <c r="AC1892" t="s">
        <v>225</v>
      </c>
      <c r="AD1892" s="1">
        <v>0</v>
      </c>
      <c r="AE1892" s="1">
        <v>0</v>
      </c>
      <c r="AF1892">
        <v>3.9699999999999996E-3</v>
      </c>
      <c r="AG1892" s="1">
        <v>0</v>
      </c>
      <c r="AH1892">
        <v>0</v>
      </c>
      <c r="AI1892" s="1">
        <v>0</v>
      </c>
      <c r="AJ1892" s="1">
        <v>0</v>
      </c>
      <c r="AK1892" s="1">
        <v>0</v>
      </c>
      <c r="AL1892" s="1">
        <v>0</v>
      </c>
      <c r="AM1892" s="1">
        <v>0</v>
      </c>
      <c r="AN1892" s="1">
        <v>0</v>
      </c>
      <c r="AO1892" s="1">
        <v>0</v>
      </c>
      <c r="AP1892" s="8">
        <f t="shared" si="116"/>
        <v>0</v>
      </c>
      <c r="AQ1892" s="9">
        <f t="shared" si="117"/>
        <v>0</v>
      </c>
      <c r="AR1892" s="3">
        <f t="shared" si="118"/>
        <v>0</v>
      </c>
      <c r="AS1892" s="10">
        <f t="shared" si="119"/>
        <v>0</v>
      </c>
    </row>
    <row r="1893" spans="1:45" x14ac:dyDescent="0.25">
      <c r="A1893">
        <v>1</v>
      </c>
      <c r="B1893" s="7">
        <v>44378</v>
      </c>
      <c r="C1893" s="7">
        <v>44409</v>
      </c>
      <c r="D1893">
        <v>200275</v>
      </c>
      <c r="E1893" s="7">
        <v>44409</v>
      </c>
      <c r="F1893" s="13">
        <v>0</v>
      </c>
      <c r="G1893">
        <v>0</v>
      </c>
      <c r="H1893">
        <v>1.8030000000000001E-2</v>
      </c>
      <c r="I1893">
        <v>0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 t="s">
        <v>275</v>
      </c>
      <c r="W1893" s="4" t="s">
        <v>83</v>
      </c>
      <c r="X1893">
        <v>15</v>
      </c>
      <c r="Y1893" t="s">
        <v>53</v>
      </c>
      <c r="Z1893" t="s">
        <v>84</v>
      </c>
      <c r="AA1893">
        <v>0</v>
      </c>
      <c r="AB1893">
        <v>0</v>
      </c>
      <c r="AC1893" t="s">
        <v>225</v>
      </c>
      <c r="AD1893" s="1">
        <v>0</v>
      </c>
      <c r="AE1893" s="1">
        <v>0</v>
      </c>
      <c r="AF1893">
        <v>3.9699999999999996E-3</v>
      </c>
      <c r="AG1893" s="1">
        <v>0</v>
      </c>
      <c r="AH1893">
        <v>0</v>
      </c>
      <c r="AI1893" s="1">
        <v>0</v>
      </c>
      <c r="AJ1893" s="1">
        <v>0</v>
      </c>
      <c r="AK1893" s="1">
        <v>0</v>
      </c>
      <c r="AL1893" s="1">
        <v>0</v>
      </c>
      <c r="AM1893" s="1">
        <v>0</v>
      </c>
      <c r="AN1893" s="1">
        <v>0</v>
      </c>
      <c r="AO1893" s="1">
        <v>0</v>
      </c>
      <c r="AP1893" s="8">
        <f t="shared" si="116"/>
        <v>0</v>
      </c>
      <c r="AQ1893" s="9">
        <f t="shared" si="117"/>
        <v>0</v>
      </c>
      <c r="AR1893" s="3">
        <f t="shared" si="118"/>
        <v>0</v>
      </c>
      <c r="AS1893" s="10">
        <f t="shared" si="119"/>
        <v>0</v>
      </c>
    </row>
    <row r="1894" spans="1:45" x14ac:dyDescent="0.25">
      <c r="A1894">
        <v>1</v>
      </c>
      <c r="B1894" s="7">
        <v>44378</v>
      </c>
      <c r="C1894" s="7">
        <v>44409</v>
      </c>
      <c r="D1894">
        <v>200321</v>
      </c>
      <c r="E1894" s="7">
        <v>44378</v>
      </c>
      <c r="F1894" s="13">
        <v>30664485.890000001</v>
      </c>
      <c r="G1894">
        <v>30664485.890000001</v>
      </c>
      <c r="H1894">
        <v>1.8030000000000001E-2</v>
      </c>
      <c r="I1894">
        <v>46073.39</v>
      </c>
      <c r="J1894">
        <v>2654453.0099999998</v>
      </c>
      <c r="K1894">
        <v>0</v>
      </c>
      <c r="L1894">
        <v>-104.37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 t="s">
        <v>276</v>
      </c>
      <c r="W1894" s="4" t="s">
        <v>83</v>
      </c>
      <c r="X1894">
        <v>15</v>
      </c>
      <c r="Y1894" t="s">
        <v>53</v>
      </c>
      <c r="Z1894" t="s">
        <v>84</v>
      </c>
      <c r="AA1894">
        <v>0</v>
      </c>
      <c r="AB1894">
        <v>0</v>
      </c>
      <c r="AC1894" t="s">
        <v>225</v>
      </c>
      <c r="AD1894" s="1">
        <v>10144.83</v>
      </c>
      <c r="AE1894" s="1">
        <v>-1203002.47</v>
      </c>
      <c r="AF1894">
        <v>3.9699999999999996E-3</v>
      </c>
      <c r="AG1894" s="1">
        <v>30664485.890000001</v>
      </c>
      <c r="AH1894">
        <v>0</v>
      </c>
      <c r="AI1894" s="1">
        <v>0</v>
      </c>
      <c r="AJ1894" s="1">
        <v>0</v>
      </c>
      <c r="AK1894" s="1">
        <v>0</v>
      </c>
      <c r="AL1894" s="1">
        <v>0</v>
      </c>
      <c r="AM1894" s="1">
        <v>0</v>
      </c>
      <c r="AN1894" s="1">
        <v>10144.83</v>
      </c>
      <c r="AO1894" s="1">
        <v>46073.39</v>
      </c>
      <c r="AP1894" s="8">
        <f t="shared" si="116"/>
        <v>46073.39</v>
      </c>
      <c r="AQ1894" s="9">
        <f t="shared" si="117"/>
        <v>10144.83</v>
      </c>
      <c r="AR1894" s="3">
        <f t="shared" si="118"/>
        <v>1451450.5399999998</v>
      </c>
      <c r="AS1894" s="10">
        <f t="shared" si="119"/>
        <v>56218.22</v>
      </c>
    </row>
    <row r="1895" spans="1:45" x14ac:dyDescent="0.25">
      <c r="A1895">
        <v>1</v>
      </c>
      <c r="B1895" s="7">
        <v>44378</v>
      </c>
      <c r="C1895" s="7">
        <v>44409</v>
      </c>
      <c r="D1895">
        <v>200321</v>
      </c>
      <c r="E1895" s="7">
        <v>44409</v>
      </c>
      <c r="F1895" s="13">
        <v>31468866.120000001</v>
      </c>
      <c r="G1895">
        <v>31468866.120000001</v>
      </c>
      <c r="H1895">
        <v>1.8030000000000001E-2</v>
      </c>
      <c r="I1895">
        <v>47281.97</v>
      </c>
      <c r="J1895">
        <v>2701734.98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 t="s">
        <v>276</v>
      </c>
      <c r="W1895" s="4" t="s">
        <v>83</v>
      </c>
      <c r="X1895">
        <v>15</v>
      </c>
      <c r="Y1895" t="s">
        <v>53</v>
      </c>
      <c r="Z1895" t="s">
        <v>84</v>
      </c>
      <c r="AA1895">
        <v>0</v>
      </c>
      <c r="AB1895">
        <v>0</v>
      </c>
      <c r="AC1895" t="s">
        <v>225</v>
      </c>
      <c r="AD1895" s="1">
        <v>10410.950000000001</v>
      </c>
      <c r="AE1895" s="1">
        <v>-1192591.52</v>
      </c>
      <c r="AF1895">
        <v>3.9699999999999996E-3</v>
      </c>
      <c r="AG1895" s="1">
        <v>31468866.120000001</v>
      </c>
      <c r="AH1895">
        <v>0</v>
      </c>
      <c r="AI1895" s="1">
        <v>0</v>
      </c>
      <c r="AJ1895" s="1">
        <v>0</v>
      </c>
      <c r="AK1895" s="1">
        <v>0</v>
      </c>
      <c r="AL1895" s="1">
        <v>0</v>
      </c>
      <c r="AM1895" s="1">
        <v>0</v>
      </c>
      <c r="AN1895" s="1">
        <v>10410.950000000001</v>
      </c>
      <c r="AO1895" s="1">
        <v>47281.97</v>
      </c>
      <c r="AP1895" s="8">
        <f t="shared" si="116"/>
        <v>47281.97</v>
      </c>
      <c r="AQ1895" s="9">
        <f t="shared" si="117"/>
        <v>10410.950000000001</v>
      </c>
      <c r="AR1895" s="3">
        <f t="shared" si="118"/>
        <v>1509143.46</v>
      </c>
      <c r="AS1895" s="10">
        <f t="shared" si="119"/>
        <v>57692.92</v>
      </c>
    </row>
    <row r="1896" spans="1:45" x14ac:dyDescent="0.25">
      <c r="A1896">
        <v>1</v>
      </c>
      <c r="B1896" s="7">
        <v>44378</v>
      </c>
      <c r="C1896" s="7">
        <v>44409</v>
      </c>
      <c r="D1896">
        <v>157</v>
      </c>
      <c r="E1896" s="7">
        <v>44378</v>
      </c>
      <c r="F1896" s="13">
        <v>0</v>
      </c>
      <c r="G1896">
        <v>0</v>
      </c>
      <c r="H1896">
        <v>3.5999999999999997E-2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0</v>
      </c>
      <c r="T1896">
        <v>0</v>
      </c>
      <c r="U1896">
        <v>0</v>
      </c>
      <c r="V1896" t="s">
        <v>277</v>
      </c>
      <c r="W1896" s="4" t="s">
        <v>86</v>
      </c>
      <c r="X1896">
        <v>15</v>
      </c>
      <c r="Y1896" t="s">
        <v>53</v>
      </c>
      <c r="Z1896" t="s">
        <v>87</v>
      </c>
      <c r="AA1896">
        <v>0</v>
      </c>
      <c r="AB1896">
        <v>0</v>
      </c>
      <c r="AC1896" t="s">
        <v>225</v>
      </c>
      <c r="AD1896" s="1">
        <v>0</v>
      </c>
      <c r="AE1896" s="1">
        <v>0</v>
      </c>
      <c r="AF1896">
        <v>0</v>
      </c>
      <c r="AG1896" s="1">
        <v>0</v>
      </c>
      <c r="AH1896">
        <v>0</v>
      </c>
      <c r="AI1896" s="1">
        <v>0</v>
      </c>
      <c r="AJ1896" s="1">
        <v>0</v>
      </c>
      <c r="AK1896" s="1">
        <v>0</v>
      </c>
      <c r="AL1896" s="1">
        <v>0</v>
      </c>
      <c r="AM1896" s="1">
        <v>0</v>
      </c>
      <c r="AN1896" s="1">
        <v>0</v>
      </c>
      <c r="AO1896" s="1">
        <v>0</v>
      </c>
      <c r="AP1896" s="8">
        <f t="shared" si="116"/>
        <v>0</v>
      </c>
      <c r="AQ1896" s="9">
        <f t="shared" si="117"/>
        <v>0</v>
      </c>
      <c r="AR1896" s="3">
        <f t="shared" si="118"/>
        <v>0</v>
      </c>
      <c r="AS1896" s="10">
        <f t="shared" si="119"/>
        <v>0</v>
      </c>
    </row>
    <row r="1897" spans="1:45" x14ac:dyDescent="0.25">
      <c r="A1897">
        <v>1</v>
      </c>
      <c r="B1897" s="7">
        <v>44378</v>
      </c>
      <c r="C1897" s="7">
        <v>44409</v>
      </c>
      <c r="D1897">
        <v>157</v>
      </c>
      <c r="E1897" s="7">
        <v>44409</v>
      </c>
      <c r="F1897" s="13">
        <v>0</v>
      </c>
      <c r="G1897">
        <v>0</v>
      </c>
      <c r="H1897">
        <v>3.5999999999999997E-2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 t="s">
        <v>277</v>
      </c>
      <c r="W1897" s="4" t="s">
        <v>86</v>
      </c>
      <c r="X1897">
        <v>15</v>
      </c>
      <c r="Y1897" t="s">
        <v>53</v>
      </c>
      <c r="Z1897" t="s">
        <v>87</v>
      </c>
      <c r="AA1897">
        <v>0</v>
      </c>
      <c r="AB1897">
        <v>0</v>
      </c>
      <c r="AC1897" t="s">
        <v>225</v>
      </c>
      <c r="AD1897" s="1">
        <v>0</v>
      </c>
      <c r="AE1897" s="1">
        <v>0</v>
      </c>
      <c r="AF1897">
        <v>0</v>
      </c>
      <c r="AG1897" s="1">
        <v>0</v>
      </c>
      <c r="AH1897">
        <v>0</v>
      </c>
      <c r="AI1897" s="1">
        <v>0</v>
      </c>
      <c r="AJ1897" s="1">
        <v>0</v>
      </c>
      <c r="AK1897" s="1">
        <v>0</v>
      </c>
      <c r="AL1897" s="1">
        <v>0</v>
      </c>
      <c r="AM1897" s="1">
        <v>0</v>
      </c>
      <c r="AN1897" s="1">
        <v>0</v>
      </c>
      <c r="AO1897" s="1">
        <v>0</v>
      </c>
      <c r="AP1897" s="8">
        <f t="shared" si="116"/>
        <v>0</v>
      </c>
      <c r="AQ1897" s="9">
        <f t="shared" si="117"/>
        <v>0</v>
      </c>
      <c r="AR1897" s="3">
        <f t="shared" si="118"/>
        <v>0</v>
      </c>
      <c r="AS1897" s="10">
        <f t="shared" si="119"/>
        <v>0</v>
      </c>
    </row>
    <row r="1898" spans="1:45" x14ac:dyDescent="0.25">
      <c r="A1898">
        <v>1</v>
      </c>
      <c r="B1898" s="7">
        <v>44378</v>
      </c>
      <c r="C1898" s="7">
        <v>44409</v>
      </c>
      <c r="D1898">
        <v>200230</v>
      </c>
      <c r="E1898" s="7">
        <v>44378</v>
      </c>
      <c r="F1898" s="13">
        <v>3256809.79</v>
      </c>
      <c r="G1898">
        <v>3256809.79</v>
      </c>
      <c r="H1898">
        <v>3.5999999999999997E-2</v>
      </c>
      <c r="I1898">
        <v>9770.43</v>
      </c>
      <c r="J1898">
        <v>365190.06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 t="s">
        <v>278</v>
      </c>
      <c r="W1898" s="4" t="s">
        <v>86</v>
      </c>
      <c r="X1898">
        <v>15</v>
      </c>
      <c r="Y1898" t="s">
        <v>53</v>
      </c>
      <c r="Z1898" t="s">
        <v>87</v>
      </c>
      <c r="AA1898">
        <v>0</v>
      </c>
      <c r="AB1898">
        <v>0</v>
      </c>
      <c r="AC1898" t="s">
        <v>225</v>
      </c>
      <c r="AD1898" s="1">
        <v>0</v>
      </c>
      <c r="AE1898" s="1">
        <v>0</v>
      </c>
      <c r="AF1898">
        <v>0</v>
      </c>
      <c r="AG1898" s="1">
        <v>3256809.79</v>
      </c>
      <c r="AH1898">
        <v>0</v>
      </c>
      <c r="AI1898" s="1">
        <v>0</v>
      </c>
      <c r="AJ1898" s="1">
        <v>0</v>
      </c>
      <c r="AK1898" s="1">
        <v>0</v>
      </c>
      <c r="AL1898" s="1">
        <v>0</v>
      </c>
      <c r="AM1898" s="1">
        <v>0</v>
      </c>
      <c r="AN1898" s="1">
        <v>0</v>
      </c>
      <c r="AO1898" s="1">
        <v>9770.43</v>
      </c>
      <c r="AP1898" s="8">
        <f t="shared" si="116"/>
        <v>9770.43</v>
      </c>
      <c r="AQ1898" s="9">
        <f t="shared" si="117"/>
        <v>0</v>
      </c>
      <c r="AR1898" s="3">
        <f t="shared" si="118"/>
        <v>365190.06</v>
      </c>
      <c r="AS1898" s="10">
        <f t="shared" si="119"/>
        <v>9770.43</v>
      </c>
    </row>
    <row r="1899" spans="1:45" x14ac:dyDescent="0.25">
      <c r="A1899">
        <v>1</v>
      </c>
      <c r="B1899" s="7">
        <v>44378</v>
      </c>
      <c r="C1899" s="7">
        <v>44409</v>
      </c>
      <c r="D1899">
        <v>200230</v>
      </c>
      <c r="E1899" s="7">
        <v>44409</v>
      </c>
      <c r="F1899" s="13">
        <v>3273829.82</v>
      </c>
      <c r="G1899">
        <v>3273829.82</v>
      </c>
      <c r="H1899">
        <v>3.5999999999999997E-2</v>
      </c>
      <c r="I1899">
        <v>9821.49</v>
      </c>
      <c r="J1899">
        <v>375011.55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 t="s">
        <v>278</v>
      </c>
      <c r="W1899" s="4" t="s">
        <v>86</v>
      </c>
      <c r="X1899">
        <v>15</v>
      </c>
      <c r="Y1899" t="s">
        <v>53</v>
      </c>
      <c r="Z1899" t="s">
        <v>87</v>
      </c>
      <c r="AA1899">
        <v>0</v>
      </c>
      <c r="AB1899">
        <v>0</v>
      </c>
      <c r="AC1899" t="s">
        <v>225</v>
      </c>
      <c r="AD1899" s="1">
        <v>0</v>
      </c>
      <c r="AE1899" s="1">
        <v>0</v>
      </c>
      <c r="AF1899">
        <v>0</v>
      </c>
      <c r="AG1899" s="1">
        <v>3273829.82</v>
      </c>
      <c r="AH1899">
        <v>0</v>
      </c>
      <c r="AI1899" s="1">
        <v>0</v>
      </c>
      <c r="AJ1899" s="1">
        <v>0</v>
      </c>
      <c r="AK1899" s="1">
        <v>0</v>
      </c>
      <c r="AL1899" s="1">
        <v>0</v>
      </c>
      <c r="AM1899" s="1">
        <v>0</v>
      </c>
      <c r="AN1899" s="1">
        <v>0</v>
      </c>
      <c r="AO1899" s="1">
        <v>9821.49</v>
      </c>
      <c r="AP1899" s="8">
        <f t="shared" si="116"/>
        <v>9821.49</v>
      </c>
      <c r="AQ1899" s="9">
        <f t="shared" si="117"/>
        <v>0</v>
      </c>
      <c r="AR1899" s="3">
        <f t="shared" si="118"/>
        <v>375011.55</v>
      </c>
      <c r="AS1899" s="10">
        <f t="shared" si="119"/>
        <v>9821.49</v>
      </c>
    </row>
    <row r="1900" spans="1:45" x14ac:dyDescent="0.25">
      <c r="A1900">
        <v>1</v>
      </c>
      <c r="B1900" s="7">
        <v>44378</v>
      </c>
      <c r="C1900" s="7">
        <v>44409</v>
      </c>
      <c r="D1900">
        <v>200276</v>
      </c>
      <c r="E1900" s="7">
        <v>44378</v>
      </c>
      <c r="F1900" s="13">
        <v>507960.86</v>
      </c>
      <c r="G1900">
        <v>507960.86</v>
      </c>
      <c r="H1900">
        <v>3.5999999999999997E-2</v>
      </c>
      <c r="I1900">
        <v>1523.88</v>
      </c>
      <c r="J1900">
        <v>80564.929999999993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 t="s">
        <v>279</v>
      </c>
      <c r="W1900" s="4" t="s">
        <v>86</v>
      </c>
      <c r="X1900">
        <v>15</v>
      </c>
      <c r="Y1900" t="s">
        <v>53</v>
      </c>
      <c r="Z1900" t="s">
        <v>87</v>
      </c>
      <c r="AA1900">
        <v>0</v>
      </c>
      <c r="AB1900">
        <v>0</v>
      </c>
      <c r="AC1900" t="s">
        <v>225</v>
      </c>
      <c r="AD1900" s="1">
        <v>0</v>
      </c>
      <c r="AE1900" s="1">
        <v>0</v>
      </c>
      <c r="AF1900">
        <v>0</v>
      </c>
      <c r="AG1900" s="1">
        <v>507960.86</v>
      </c>
      <c r="AH1900">
        <v>0</v>
      </c>
      <c r="AI1900" s="1">
        <v>0</v>
      </c>
      <c r="AJ1900" s="1">
        <v>0</v>
      </c>
      <c r="AK1900" s="1">
        <v>0</v>
      </c>
      <c r="AL1900" s="1">
        <v>0</v>
      </c>
      <c r="AM1900" s="1">
        <v>0</v>
      </c>
      <c r="AN1900" s="1">
        <v>0</v>
      </c>
      <c r="AO1900" s="1">
        <v>1523.88</v>
      </c>
      <c r="AP1900" s="8">
        <f t="shared" si="116"/>
        <v>1523.88</v>
      </c>
      <c r="AQ1900" s="9">
        <f t="shared" si="117"/>
        <v>0</v>
      </c>
      <c r="AR1900" s="3">
        <f t="shared" si="118"/>
        <v>80564.929999999993</v>
      </c>
      <c r="AS1900" s="10">
        <f t="shared" si="119"/>
        <v>1523.88</v>
      </c>
    </row>
    <row r="1901" spans="1:45" x14ac:dyDescent="0.25">
      <c r="A1901">
        <v>1</v>
      </c>
      <c r="B1901" s="7">
        <v>44378</v>
      </c>
      <c r="C1901" s="7">
        <v>44409</v>
      </c>
      <c r="D1901">
        <v>200276</v>
      </c>
      <c r="E1901" s="7">
        <v>44409</v>
      </c>
      <c r="F1901" s="13">
        <v>520699.13</v>
      </c>
      <c r="G1901">
        <v>520699.13</v>
      </c>
      <c r="H1901">
        <v>3.5999999999999997E-2</v>
      </c>
      <c r="I1901">
        <v>1562.1</v>
      </c>
      <c r="J1901">
        <v>82127.03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 t="s">
        <v>279</v>
      </c>
      <c r="W1901" s="4" t="s">
        <v>86</v>
      </c>
      <c r="X1901">
        <v>15</v>
      </c>
      <c r="Y1901" t="s">
        <v>53</v>
      </c>
      <c r="Z1901" t="s">
        <v>87</v>
      </c>
      <c r="AA1901">
        <v>0</v>
      </c>
      <c r="AB1901">
        <v>0</v>
      </c>
      <c r="AC1901" t="s">
        <v>225</v>
      </c>
      <c r="AD1901" s="1">
        <v>0</v>
      </c>
      <c r="AE1901" s="1">
        <v>0</v>
      </c>
      <c r="AF1901">
        <v>0</v>
      </c>
      <c r="AG1901" s="1">
        <v>520699.13</v>
      </c>
      <c r="AH1901">
        <v>0</v>
      </c>
      <c r="AI1901" s="1">
        <v>0</v>
      </c>
      <c r="AJ1901" s="1">
        <v>0</v>
      </c>
      <c r="AK1901" s="1">
        <v>0</v>
      </c>
      <c r="AL1901" s="1">
        <v>0</v>
      </c>
      <c r="AM1901" s="1">
        <v>0</v>
      </c>
      <c r="AN1901" s="1">
        <v>0</v>
      </c>
      <c r="AO1901" s="1">
        <v>1562.1000000000001</v>
      </c>
      <c r="AP1901" s="8">
        <f t="shared" si="116"/>
        <v>1562.1</v>
      </c>
      <c r="AQ1901" s="9">
        <f t="shared" si="117"/>
        <v>0</v>
      </c>
      <c r="AR1901" s="3">
        <f t="shared" si="118"/>
        <v>82127.03</v>
      </c>
      <c r="AS1901" s="10">
        <f t="shared" si="119"/>
        <v>1562.1</v>
      </c>
    </row>
    <row r="1902" spans="1:45" x14ac:dyDescent="0.25">
      <c r="A1902">
        <v>1</v>
      </c>
      <c r="B1902" s="7">
        <v>44378</v>
      </c>
      <c r="C1902" s="7">
        <v>44409</v>
      </c>
      <c r="D1902">
        <v>200322</v>
      </c>
      <c r="E1902" s="7">
        <v>44378</v>
      </c>
      <c r="F1902" s="13">
        <v>11133386.9</v>
      </c>
      <c r="G1902">
        <v>11133386.9</v>
      </c>
      <c r="H1902">
        <v>3.5999999999999997E-2</v>
      </c>
      <c r="I1902">
        <v>33400.160000000003</v>
      </c>
      <c r="J1902">
        <v>4438908.7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 t="s">
        <v>280</v>
      </c>
      <c r="W1902" s="4" t="s">
        <v>86</v>
      </c>
      <c r="X1902">
        <v>15</v>
      </c>
      <c r="Y1902" t="s">
        <v>53</v>
      </c>
      <c r="Z1902" t="s">
        <v>87</v>
      </c>
      <c r="AA1902">
        <v>0</v>
      </c>
      <c r="AB1902">
        <v>0</v>
      </c>
      <c r="AC1902" t="s">
        <v>225</v>
      </c>
      <c r="AD1902" s="1">
        <v>0</v>
      </c>
      <c r="AE1902" s="1">
        <v>0</v>
      </c>
      <c r="AF1902">
        <v>0</v>
      </c>
      <c r="AG1902" s="1">
        <v>11133386.9</v>
      </c>
      <c r="AH1902">
        <v>0</v>
      </c>
      <c r="AI1902" s="1">
        <v>0</v>
      </c>
      <c r="AJ1902" s="1">
        <v>0</v>
      </c>
      <c r="AK1902" s="1">
        <v>0</v>
      </c>
      <c r="AL1902" s="1">
        <v>0</v>
      </c>
      <c r="AM1902" s="1">
        <v>0</v>
      </c>
      <c r="AN1902" s="1">
        <v>0</v>
      </c>
      <c r="AO1902" s="1">
        <v>33400.160000000003</v>
      </c>
      <c r="AP1902" s="8">
        <f t="shared" si="116"/>
        <v>33400.160000000003</v>
      </c>
      <c r="AQ1902" s="9">
        <f t="shared" si="117"/>
        <v>0</v>
      </c>
      <c r="AR1902" s="3">
        <f t="shared" si="118"/>
        <v>4438908.7</v>
      </c>
      <c r="AS1902" s="10">
        <f t="shared" si="119"/>
        <v>33400.160000000003</v>
      </c>
    </row>
    <row r="1903" spans="1:45" x14ac:dyDescent="0.25">
      <c r="A1903">
        <v>1</v>
      </c>
      <c r="B1903" s="7">
        <v>44378</v>
      </c>
      <c r="C1903" s="7">
        <v>44409</v>
      </c>
      <c r="D1903">
        <v>200322</v>
      </c>
      <c r="E1903" s="7">
        <v>44409</v>
      </c>
      <c r="F1903" s="13">
        <v>11318981.470000001</v>
      </c>
      <c r="G1903">
        <v>11318981.470000001</v>
      </c>
      <c r="H1903">
        <v>3.5999999999999997E-2</v>
      </c>
      <c r="I1903">
        <v>33956.94</v>
      </c>
      <c r="J1903">
        <v>4472865.6399999997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 t="s">
        <v>280</v>
      </c>
      <c r="W1903" s="4" t="s">
        <v>86</v>
      </c>
      <c r="X1903">
        <v>15</v>
      </c>
      <c r="Y1903" t="s">
        <v>53</v>
      </c>
      <c r="Z1903" t="s">
        <v>87</v>
      </c>
      <c r="AA1903">
        <v>0</v>
      </c>
      <c r="AB1903">
        <v>0</v>
      </c>
      <c r="AC1903" t="s">
        <v>225</v>
      </c>
      <c r="AD1903" s="1">
        <v>0</v>
      </c>
      <c r="AE1903" s="1">
        <v>0</v>
      </c>
      <c r="AF1903">
        <v>0</v>
      </c>
      <c r="AG1903" s="1">
        <v>11318981.470000001</v>
      </c>
      <c r="AH1903">
        <v>0</v>
      </c>
      <c r="AI1903" s="1">
        <v>0</v>
      </c>
      <c r="AJ1903" s="1">
        <v>0</v>
      </c>
      <c r="AK1903" s="1">
        <v>0</v>
      </c>
      <c r="AL1903" s="1">
        <v>0</v>
      </c>
      <c r="AM1903" s="1">
        <v>0</v>
      </c>
      <c r="AN1903" s="1">
        <v>0</v>
      </c>
      <c r="AO1903" s="1">
        <v>33956.94</v>
      </c>
      <c r="AP1903" s="8">
        <f t="shared" si="116"/>
        <v>33956.94</v>
      </c>
      <c r="AQ1903" s="9">
        <f t="shared" si="117"/>
        <v>0</v>
      </c>
      <c r="AR1903" s="3">
        <f t="shared" si="118"/>
        <v>4472865.6399999997</v>
      </c>
      <c r="AS1903" s="10">
        <f t="shared" si="119"/>
        <v>33956.94</v>
      </c>
    </row>
    <row r="1904" spans="1:45" x14ac:dyDescent="0.25">
      <c r="A1904">
        <v>1</v>
      </c>
      <c r="B1904" s="7">
        <v>44378</v>
      </c>
      <c r="C1904" s="7">
        <v>44409</v>
      </c>
      <c r="D1904">
        <v>158</v>
      </c>
      <c r="E1904" s="7">
        <v>44378</v>
      </c>
      <c r="F1904" s="13">
        <v>0</v>
      </c>
      <c r="G1904">
        <v>0</v>
      </c>
      <c r="H1904">
        <v>2.9090000000000001E-2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 t="s">
        <v>281</v>
      </c>
      <c r="W1904" s="4" t="s">
        <v>91</v>
      </c>
      <c r="X1904">
        <v>15</v>
      </c>
      <c r="Y1904" t="s">
        <v>53</v>
      </c>
      <c r="Z1904" t="s">
        <v>92</v>
      </c>
      <c r="AA1904">
        <v>0</v>
      </c>
      <c r="AB1904">
        <v>0</v>
      </c>
      <c r="AC1904" t="s">
        <v>225</v>
      </c>
      <c r="AD1904" s="1">
        <v>0</v>
      </c>
      <c r="AE1904" s="1">
        <v>0</v>
      </c>
      <c r="AF1904">
        <v>2.9099999999999998E-3</v>
      </c>
      <c r="AG1904" s="1">
        <v>0</v>
      </c>
      <c r="AH1904">
        <v>0</v>
      </c>
      <c r="AI1904" s="1">
        <v>0</v>
      </c>
      <c r="AJ1904" s="1">
        <v>0</v>
      </c>
      <c r="AK1904" s="1">
        <v>0</v>
      </c>
      <c r="AL1904" s="1">
        <v>0</v>
      </c>
      <c r="AM1904" s="1">
        <v>0</v>
      </c>
      <c r="AN1904" s="1">
        <v>0</v>
      </c>
      <c r="AO1904" s="1">
        <v>0</v>
      </c>
      <c r="AP1904" s="8">
        <f t="shared" si="116"/>
        <v>0</v>
      </c>
      <c r="AQ1904" s="9">
        <f t="shared" si="117"/>
        <v>0</v>
      </c>
      <c r="AR1904" s="3">
        <f t="shared" si="118"/>
        <v>0</v>
      </c>
      <c r="AS1904" s="10">
        <f t="shared" si="119"/>
        <v>0</v>
      </c>
    </row>
    <row r="1905" spans="1:45" x14ac:dyDescent="0.25">
      <c r="A1905">
        <v>1</v>
      </c>
      <c r="B1905" s="7">
        <v>44378</v>
      </c>
      <c r="C1905" s="7">
        <v>44409</v>
      </c>
      <c r="D1905">
        <v>158</v>
      </c>
      <c r="E1905" s="7">
        <v>44409</v>
      </c>
      <c r="F1905" s="13">
        <v>0</v>
      </c>
      <c r="G1905">
        <v>0</v>
      </c>
      <c r="H1905">
        <v>2.9090000000000001E-2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 t="s">
        <v>281</v>
      </c>
      <c r="W1905" s="4" t="s">
        <v>91</v>
      </c>
      <c r="X1905">
        <v>15</v>
      </c>
      <c r="Y1905" t="s">
        <v>53</v>
      </c>
      <c r="Z1905" t="s">
        <v>92</v>
      </c>
      <c r="AA1905">
        <v>0</v>
      </c>
      <c r="AB1905">
        <v>0</v>
      </c>
      <c r="AC1905" t="s">
        <v>225</v>
      </c>
      <c r="AD1905" s="1">
        <v>0</v>
      </c>
      <c r="AE1905" s="1">
        <v>0</v>
      </c>
      <c r="AF1905">
        <v>2.9099999999999998E-3</v>
      </c>
      <c r="AG1905" s="1">
        <v>0</v>
      </c>
      <c r="AH1905">
        <v>0</v>
      </c>
      <c r="AI1905" s="1">
        <v>0</v>
      </c>
      <c r="AJ1905" s="1">
        <v>0</v>
      </c>
      <c r="AK1905" s="1">
        <v>0</v>
      </c>
      <c r="AL1905" s="1">
        <v>0</v>
      </c>
      <c r="AM1905" s="1">
        <v>0</v>
      </c>
      <c r="AN1905" s="1">
        <v>0</v>
      </c>
      <c r="AO1905" s="1">
        <v>0</v>
      </c>
      <c r="AP1905" s="8">
        <f t="shared" si="116"/>
        <v>0</v>
      </c>
      <c r="AQ1905" s="9">
        <f t="shared" si="117"/>
        <v>0</v>
      </c>
      <c r="AR1905" s="3">
        <f t="shared" si="118"/>
        <v>0</v>
      </c>
      <c r="AS1905" s="10">
        <f t="shared" si="119"/>
        <v>0</v>
      </c>
    </row>
    <row r="1906" spans="1:45" x14ac:dyDescent="0.25">
      <c r="A1906">
        <v>1</v>
      </c>
      <c r="B1906" s="7">
        <v>44378</v>
      </c>
      <c r="C1906" s="7">
        <v>44409</v>
      </c>
      <c r="D1906">
        <v>200231</v>
      </c>
      <c r="E1906" s="7">
        <v>44378</v>
      </c>
      <c r="F1906" s="13">
        <v>3946693.92</v>
      </c>
      <c r="G1906">
        <v>3946693.92</v>
      </c>
      <c r="H1906">
        <v>2.9090000000000001E-2</v>
      </c>
      <c r="I1906">
        <v>9567.44</v>
      </c>
      <c r="J1906">
        <v>483434.65</v>
      </c>
      <c r="K1906">
        <v>0</v>
      </c>
      <c r="L1906">
        <v>-752.53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 t="s">
        <v>282</v>
      </c>
      <c r="W1906" s="4" t="s">
        <v>91</v>
      </c>
      <c r="X1906">
        <v>15</v>
      </c>
      <c r="Y1906" t="s">
        <v>53</v>
      </c>
      <c r="Z1906" t="s">
        <v>92</v>
      </c>
      <c r="AA1906">
        <v>0</v>
      </c>
      <c r="AB1906">
        <v>0</v>
      </c>
      <c r="AC1906" t="s">
        <v>225</v>
      </c>
      <c r="AD1906" s="1">
        <v>957.07</v>
      </c>
      <c r="AE1906" s="1">
        <v>-15632.99</v>
      </c>
      <c r="AF1906">
        <v>2.9099999999999998E-3</v>
      </c>
      <c r="AG1906" s="1">
        <v>3946693.92</v>
      </c>
      <c r="AH1906">
        <v>0</v>
      </c>
      <c r="AI1906" s="1">
        <v>0</v>
      </c>
      <c r="AJ1906" s="1">
        <v>0</v>
      </c>
      <c r="AK1906" s="1">
        <v>0</v>
      </c>
      <c r="AL1906" s="1">
        <v>0</v>
      </c>
      <c r="AM1906" s="1">
        <v>0</v>
      </c>
      <c r="AN1906" s="1">
        <v>957.07</v>
      </c>
      <c r="AO1906" s="1">
        <v>9567.44</v>
      </c>
      <c r="AP1906" s="8">
        <f t="shared" si="116"/>
        <v>9567.44</v>
      </c>
      <c r="AQ1906" s="9">
        <f t="shared" si="117"/>
        <v>957.07</v>
      </c>
      <c r="AR1906" s="3">
        <f t="shared" si="118"/>
        <v>467801.66000000003</v>
      </c>
      <c r="AS1906" s="10">
        <f t="shared" si="119"/>
        <v>10524.51</v>
      </c>
    </row>
    <row r="1907" spans="1:45" x14ac:dyDescent="0.25">
      <c r="A1907">
        <v>1</v>
      </c>
      <c r="B1907" s="7">
        <v>44378</v>
      </c>
      <c r="C1907" s="7">
        <v>44409</v>
      </c>
      <c r="D1907">
        <v>200231</v>
      </c>
      <c r="E1907" s="7">
        <v>44409</v>
      </c>
      <c r="F1907" s="13">
        <v>3970220.86</v>
      </c>
      <c r="G1907">
        <v>3970220.86</v>
      </c>
      <c r="H1907">
        <v>2.9090000000000001E-2</v>
      </c>
      <c r="I1907">
        <v>9624.48</v>
      </c>
      <c r="J1907">
        <v>493059.13</v>
      </c>
      <c r="K1907">
        <v>0</v>
      </c>
      <c r="L1907">
        <v>-2134.62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 t="s">
        <v>282</v>
      </c>
      <c r="W1907" s="4" t="s">
        <v>91</v>
      </c>
      <c r="X1907">
        <v>15</v>
      </c>
      <c r="Y1907" t="s">
        <v>53</v>
      </c>
      <c r="Z1907" t="s">
        <v>92</v>
      </c>
      <c r="AA1907">
        <v>0</v>
      </c>
      <c r="AB1907">
        <v>0</v>
      </c>
      <c r="AC1907" t="s">
        <v>225</v>
      </c>
      <c r="AD1907" s="1">
        <v>962.78</v>
      </c>
      <c r="AE1907" s="1">
        <v>-16804.830000000002</v>
      </c>
      <c r="AF1907">
        <v>2.9099999999999998E-3</v>
      </c>
      <c r="AG1907" s="1">
        <v>3970220.86</v>
      </c>
      <c r="AH1907">
        <v>0</v>
      </c>
      <c r="AI1907" s="1">
        <v>0</v>
      </c>
      <c r="AJ1907" s="1">
        <v>0</v>
      </c>
      <c r="AK1907" s="1">
        <v>0</v>
      </c>
      <c r="AL1907" s="1">
        <v>0</v>
      </c>
      <c r="AM1907" s="1">
        <v>0</v>
      </c>
      <c r="AN1907" s="1">
        <v>962.78</v>
      </c>
      <c r="AO1907" s="1">
        <v>9624.48</v>
      </c>
      <c r="AP1907" s="8">
        <f t="shared" si="116"/>
        <v>9624.48</v>
      </c>
      <c r="AQ1907" s="9">
        <f t="shared" si="117"/>
        <v>962.78</v>
      </c>
      <c r="AR1907" s="3">
        <f t="shared" si="118"/>
        <v>476254.3</v>
      </c>
      <c r="AS1907" s="10">
        <f t="shared" si="119"/>
        <v>10587.26</v>
      </c>
    </row>
    <row r="1908" spans="1:45" x14ac:dyDescent="0.25">
      <c r="A1908">
        <v>1</v>
      </c>
      <c r="B1908" s="7">
        <v>44378</v>
      </c>
      <c r="C1908" s="7">
        <v>44409</v>
      </c>
      <c r="D1908">
        <v>200277</v>
      </c>
      <c r="E1908" s="7">
        <v>44378</v>
      </c>
      <c r="F1908" s="13">
        <v>482412.58</v>
      </c>
      <c r="G1908">
        <v>482412.58</v>
      </c>
      <c r="H1908">
        <v>2.9090000000000001E-2</v>
      </c>
      <c r="I1908">
        <v>1169.45</v>
      </c>
      <c r="J1908">
        <v>40203.269999999997</v>
      </c>
      <c r="K1908">
        <v>0</v>
      </c>
      <c r="L1908">
        <v>-294.83999999999997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 t="s">
        <v>283</v>
      </c>
      <c r="W1908" s="4" t="s">
        <v>91</v>
      </c>
      <c r="X1908">
        <v>15</v>
      </c>
      <c r="Y1908" t="s">
        <v>53</v>
      </c>
      <c r="Z1908" t="s">
        <v>92</v>
      </c>
      <c r="AA1908">
        <v>0</v>
      </c>
      <c r="AB1908">
        <v>0</v>
      </c>
      <c r="AC1908" t="s">
        <v>225</v>
      </c>
      <c r="AD1908" s="1">
        <v>116.99</v>
      </c>
      <c r="AE1908" s="1">
        <v>2568.81</v>
      </c>
      <c r="AF1908">
        <v>2.9099999999999998E-3</v>
      </c>
      <c r="AG1908" s="1">
        <v>482412.58</v>
      </c>
      <c r="AH1908">
        <v>0</v>
      </c>
      <c r="AI1908" s="1">
        <v>0</v>
      </c>
      <c r="AJ1908" s="1">
        <v>0</v>
      </c>
      <c r="AK1908" s="1">
        <v>0</v>
      </c>
      <c r="AL1908" s="1">
        <v>0</v>
      </c>
      <c r="AM1908" s="1">
        <v>0</v>
      </c>
      <c r="AN1908" s="1">
        <v>116.99000000000001</v>
      </c>
      <c r="AO1908" s="1">
        <v>1169.45</v>
      </c>
      <c r="AP1908" s="8">
        <f t="shared" si="116"/>
        <v>1169.45</v>
      </c>
      <c r="AQ1908" s="9">
        <f t="shared" si="117"/>
        <v>116.99</v>
      </c>
      <c r="AR1908" s="3">
        <f t="shared" si="118"/>
        <v>42772.079999999994</v>
      </c>
      <c r="AS1908" s="10">
        <f t="shared" si="119"/>
        <v>1286.44</v>
      </c>
    </row>
    <row r="1909" spans="1:45" x14ac:dyDescent="0.25">
      <c r="A1909">
        <v>1</v>
      </c>
      <c r="B1909" s="7">
        <v>44378</v>
      </c>
      <c r="C1909" s="7">
        <v>44409</v>
      </c>
      <c r="D1909">
        <v>200277</v>
      </c>
      <c r="E1909" s="7">
        <v>44409</v>
      </c>
      <c r="F1909" s="13">
        <v>519111.24</v>
      </c>
      <c r="G1909">
        <v>519111.24</v>
      </c>
      <c r="H1909">
        <v>2.9090000000000001E-2</v>
      </c>
      <c r="I1909">
        <v>1258.4100000000001</v>
      </c>
      <c r="J1909">
        <v>41461.68</v>
      </c>
      <c r="K1909">
        <v>0</v>
      </c>
      <c r="L1909">
        <v>-333.76</v>
      </c>
      <c r="M1909">
        <v>0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 t="s">
        <v>283</v>
      </c>
      <c r="W1909" s="4" t="s">
        <v>91</v>
      </c>
      <c r="X1909">
        <v>15</v>
      </c>
      <c r="Y1909" t="s">
        <v>53</v>
      </c>
      <c r="Z1909" t="s">
        <v>92</v>
      </c>
      <c r="AA1909">
        <v>0</v>
      </c>
      <c r="AB1909">
        <v>0</v>
      </c>
      <c r="AC1909" t="s">
        <v>225</v>
      </c>
      <c r="AD1909" s="1">
        <v>125.88</v>
      </c>
      <c r="AE1909" s="1">
        <v>2360.9299999999998</v>
      </c>
      <c r="AF1909">
        <v>2.9099999999999998E-3</v>
      </c>
      <c r="AG1909" s="1">
        <v>519111.24</v>
      </c>
      <c r="AH1909">
        <v>0</v>
      </c>
      <c r="AI1909" s="1">
        <v>0</v>
      </c>
      <c r="AJ1909" s="1">
        <v>0</v>
      </c>
      <c r="AK1909" s="1">
        <v>0</v>
      </c>
      <c r="AL1909" s="1">
        <v>0</v>
      </c>
      <c r="AM1909" s="1">
        <v>0</v>
      </c>
      <c r="AN1909" s="1">
        <v>125.88000000000001</v>
      </c>
      <c r="AO1909" s="1">
        <v>1258.4100000000001</v>
      </c>
      <c r="AP1909" s="8">
        <f t="shared" si="116"/>
        <v>1258.4100000000001</v>
      </c>
      <c r="AQ1909" s="9">
        <f t="shared" si="117"/>
        <v>125.88</v>
      </c>
      <c r="AR1909" s="3">
        <f t="shared" si="118"/>
        <v>43822.61</v>
      </c>
      <c r="AS1909" s="10">
        <f t="shared" si="119"/>
        <v>1384.29</v>
      </c>
    </row>
    <row r="1910" spans="1:45" x14ac:dyDescent="0.25">
      <c r="A1910">
        <v>1</v>
      </c>
      <c r="B1910" s="7">
        <v>44378</v>
      </c>
      <c r="C1910" s="7">
        <v>44409</v>
      </c>
      <c r="D1910">
        <v>200323</v>
      </c>
      <c r="E1910" s="7">
        <v>44378</v>
      </c>
      <c r="F1910" s="13">
        <v>7049804.9800000004</v>
      </c>
      <c r="G1910">
        <v>7049804.9800000004</v>
      </c>
      <c r="H1910">
        <v>2.9090000000000001E-2</v>
      </c>
      <c r="I1910">
        <v>17089.900000000001</v>
      </c>
      <c r="J1910">
        <v>2405047.84</v>
      </c>
      <c r="K1910">
        <v>0</v>
      </c>
      <c r="L1910">
        <v>-2155.0500000000002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 t="s">
        <v>284</v>
      </c>
      <c r="W1910" s="4" t="s">
        <v>91</v>
      </c>
      <c r="X1910">
        <v>15</v>
      </c>
      <c r="Y1910" t="s">
        <v>53</v>
      </c>
      <c r="Z1910" t="s">
        <v>92</v>
      </c>
      <c r="AA1910">
        <v>0</v>
      </c>
      <c r="AB1910">
        <v>0</v>
      </c>
      <c r="AC1910" t="s">
        <v>225</v>
      </c>
      <c r="AD1910" s="1">
        <v>1709.58</v>
      </c>
      <c r="AE1910" s="1">
        <v>-192114.59</v>
      </c>
      <c r="AF1910">
        <v>2.9099999999999998E-3</v>
      </c>
      <c r="AG1910" s="1">
        <v>7049804.9800000004</v>
      </c>
      <c r="AH1910">
        <v>0</v>
      </c>
      <c r="AI1910" s="1">
        <v>0</v>
      </c>
      <c r="AJ1910" s="1">
        <v>0</v>
      </c>
      <c r="AK1910" s="1">
        <v>0</v>
      </c>
      <c r="AL1910" s="1">
        <v>0</v>
      </c>
      <c r="AM1910" s="1">
        <v>0</v>
      </c>
      <c r="AN1910" s="1">
        <v>1709.58</v>
      </c>
      <c r="AO1910" s="1">
        <v>17089.900000000001</v>
      </c>
      <c r="AP1910" s="8">
        <f t="shared" si="116"/>
        <v>17089.900000000001</v>
      </c>
      <c r="AQ1910" s="9">
        <f t="shared" si="117"/>
        <v>1709.58</v>
      </c>
      <c r="AR1910" s="3">
        <f t="shared" si="118"/>
        <v>2212933.25</v>
      </c>
      <c r="AS1910" s="10">
        <f t="shared" si="119"/>
        <v>18799.480000000003</v>
      </c>
    </row>
    <row r="1911" spans="1:45" x14ac:dyDescent="0.25">
      <c r="A1911">
        <v>1</v>
      </c>
      <c r="B1911" s="7">
        <v>44378</v>
      </c>
      <c r="C1911" s="7">
        <v>44409</v>
      </c>
      <c r="D1911">
        <v>200323</v>
      </c>
      <c r="E1911" s="7">
        <v>44409</v>
      </c>
      <c r="F1911" s="13">
        <v>7089670.8200000003</v>
      </c>
      <c r="G1911">
        <v>7089670.8200000003</v>
      </c>
      <c r="H1911">
        <v>2.9090000000000001E-2</v>
      </c>
      <c r="I1911">
        <v>17186.54</v>
      </c>
      <c r="J1911">
        <v>2422234.38</v>
      </c>
      <c r="K1911">
        <v>0</v>
      </c>
      <c r="L1911">
        <v>-4385.3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 t="s">
        <v>284</v>
      </c>
      <c r="W1911" s="4" t="s">
        <v>91</v>
      </c>
      <c r="X1911">
        <v>15</v>
      </c>
      <c r="Y1911" t="s">
        <v>53</v>
      </c>
      <c r="Z1911" t="s">
        <v>92</v>
      </c>
      <c r="AA1911">
        <v>0</v>
      </c>
      <c r="AB1911">
        <v>0</v>
      </c>
      <c r="AC1911" t="s">
        <v>225</v>
      </c>
      <c r="AD1911" s="1">
        <v>1719.25</v>
      </c>
      <c r="AE1911" s="1">
        <v>-194780.64</v>
      </c>
      <c r="AF1911">
        <v>2.9099999999999998E-3</v>
      </c>
      <c r="AG1911" s="1">
        <v>7089670.8200000003</v>
      </c>
      <c r="AH1911">
        <v>0</v>
      </c>
      <c r="AI1911" s="1">
        <v>0</v>
      </c>
      <c r="AJ1911" s="1">
        <v>0</v>
      </c>
      <c r="AK1911" s="1">
        <v>0</v>
      </c>
      <c r="AL1911" s="1">
        <v>0</v>
      </c>
      <c r="AM1911" s="1">
        <v>0</v>
      </c>
      <c r="AN1911" s="1">
        <v>1719.25</v>
      </c>
      <c r="AO1911" s="1">
        <v>17186.54</v>
      </c>
      <c r="AP1911" s="8">
        <f t="shared" si="116"/>
        <v>17186.54</v>
      </c>
      <c r="AQ1911" s="9">
        <f t="shared" si="117"/>
        <v>1719.25</v>
      </c>
      <c r="AR1911" s="3">
        <f t="shared" si="118"/>
        <v>2227453.7399999998</v>
      </c>
      <c r="AS1911" s="10">
        <f t="shared" si="119"/>
        <v>18905.79</v>
      </c>
    </row>
    <row r="1912" spans="1:45" x14ac:dyDescent="0.25">
      <c r="A1912">
        <v>1</v>
      </c>
      <c r="B1912" s="7">
        <v>44378</v>
      </c>
      <c r="C1912" s="7">
        <v>44409</v>
      </c>
      <c r="D1912">
        <v>159</v>
      </c>
      <c r="E1912" s="7">
        <v>44378</v>
      </c>
      <c r="F1912" s="13">
        <v>0</v>
      </c>
      <c r="G1912">
        <v>0</v>
      </c>
      <c r="H1912">
        <v>3.3000000000000002E-2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 t="s">
        <v>285</v>
      </c>
      <c r="W1912" s="4" t="s">
        <v>96</v>
      </c>
      <c r="X1912">
        <v>15</v>
      </c>
      <c r="Y1912" t="s">
        <v>53</v>
      </c>
      <c r="Z1912" t="s">
        <v>97</v>
      </c>
      <c r="AA1912">
        <v>0</v>
      </c>
      <c r="AB1912">
        <v>0</v>
      </c>
      <c r="AC1912" t="s">
        <v>225</v>
      </c>
      <c r="AD1912" s="1">
        <v>0</v>
      </c>
      <c r="AE1912" s="1">
        <v>0</v>
      </c>
      <c r="AF1912">
        <v>0</v>
      </c>
      <c r="AG1912" s="1">
        <v>0</v>
      </c>
      <c r="AH1912">
        <v>0</v>
      </c>
      <c r="AI1912" s="1">
        <v>0</v>
      </c>
      <c r="AJ1912" s="1">
        <v>0</v>
      </c>
      <c r="AK1912" s="1">
        <v>0</v>
      </c>
      <c r="AL1912" s="1">
        <v>0</v>
      </c>
      <c r="AM1912" s="1">
        <v>0</v>
      </c>
      <c r="AN1912" s="1">
        <v>0</v>
      </c>
      <c r="AO1912" s="1">
        <v>0</v>
      </c>
      <c r="AP1912" s="8">
        <f t="shared" si="116"/>
        <v>0</v>
      </c>
      <c r="AQ1912" s="9">
        <f t="shared" si="117"/>
        <v>0</v>
      </c>
      <c r="AR1912" s="3">
        <f t="shared" si="118"/>
        <v>0</v>
      </c>
      <c r="AS1912" s="10">
        <f t="shared" si="119"/>
        <v>0</v>
      </c>
    </row>
    <row r="1913" spans="1:45" x14ac:dyDescent="0.25">
      <c r="A1913">
        <v>1</v>
      </c>
      <c r="B1913" s="7">
        <v>44378</v>
      </c>
      <c r="C1913" s="7">
        <v>44409</v>
      </c>
      <c r="D1913">
        <v>159</v>
      </c>
      <c r="E1913" s="7">
        <v>44409</v>
      </c>
      <c r="F1913" s="13">
        <v>0</v>
      </c>
      <c r="G1913">
        <v>0</v>
      </c>
      <c r="H1913">
        <v>3.3000000000000002E-2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 t="s">
        <v>285</v>
      </c>
      <c r="W1913" s="4" t="s">
        <v>96</v>
      </c>
      <c r="X1913">
        <v>15</v>
      </c>
      <c r="Y1913" t="s">
        <v>53</v>
      </c>
      <c r="Z1913" t="s">
        <v>97</v>
      </c>
      <c r="AA1913">
        <v>0</v>
      </c>
      <c r="AB1913">
        <v>0</v>
      </c>
      <c r="AC1913" t="s">
        <v>225</v>
      </c>
      <c r="AD1913" s="1">
        <v>0</v>
      </c>
      <c r="AE1913" s="1">
        <v>0</v>
      </c>
      <c r="AF1913">
        <v>0</v>
      </c>
      <c r="AG1913" s="1">
        <v>0</v>
      </c>
      <c r="AH1913">
        <v>0</v>
      </c>
      <c r="AI1913" s="1">
        <v>0</v>
      </c>
      <c r="AJ1913" s="1">
        <v>0</v>
      </c>
      <c r="AK1913" s="1">
        <v>0</v>
      </c>
      <c r="AL1913" s="1">
        <v>0</v>
      </c>
      <c r="AM1913" s="1">
        <v>0</v>
      </c>
      <c r="AN1913" s="1">
        <v>0</v>
      </c>
      <c r="AO1913" s="1">
        <v>0</v>
      </c>
      <c r="AP1913" s="8">
        <f t="shared" si="116"/>
        <v>0</v>
      </c>
      <c r="AQ1913" s="9">
        <f t="shared" si="117"/>
        <v>0</v>
      </c>
      <c r="AR1913" s="3">
        <f t="shared" si="118"/>
        <v>0</v>
      </c>
      <c r="AS1913" s="10">
        <f t="shared" si="119"/>
        <v>0</v>
      </c>
    </row>
    <row r="1914" spans="1:45" x14ac:dyDescent="0.25">
      <c r="A1914">
        <v>1</v>
      </c>
      <c r="B1914" s="7">
        <v>44378</v>
      </c>
      <c r="C1914" s="7">
        <v>44409</v>
      </c>
      <c r="D1914">
        <v>200232</v>
      </c>
      <c r="E1914" s="7">
        <v>44378</v>
      </c>
      <c r="F1914" s="13">
        <v>1349710.09</v>
      </c>
      <c r="G1914">
        <v>1349710.09</v>
      </c>
      <c r="H1914">
        <v>3.3000000000000002E-2</v>
      </c>
      <c r="I1914">
        <v>3711.7</v>
      </c>
      <c r="J1914">
        <v>154982.62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v>0</v>
      </c>
      <c r="V1914" t="s">
        <v>286</v>
      </c>
      <c r="W1914" s="4" t="s">
        <v>96</v>
      </c>
      <c r="X1914">
        <v>15</v>
      </c>
      <c r="Y1914" t="s">
        <v>53</v>
      </c>
      <c r="Z1914" t="s">
        <v>97</v>
      </c>
      <c r="AA1914">
        <v>0</v>
      </c>
      <c r="AB1914">
        <v>0</v>
      </c>
      <c r="AC1914" t="s">
        <v>225</v>
      </c>
      <c r="AD1914" s="1">
        <v>0</v>
      </c>
      <c r="AE1914" s="1">
        <v>0</v>
      </c>
      <c r="AF1914">
        <v>0</v>
      </c>
      <c r="AG1914" s="1">
        <v>1349710.09</v>
      </c>
      <c r="AH1914">
        <v>0</v>
      </c>
      <c r="AI1914" s="1">
        <v>0</v>
      </c>
      <c r="AJ1914" s="1">
        <v>0</v>
      </c>
      <c r="AK1914" s="1">
        <v>0</v>
      </c>
      <c r="AL1914" s="1">
        <v>0</v>
      </c>
      <c r="AM1914" s="1">
        <v>0</v>
      </c>
      <c r="AN1914" s="1">
        <v>0</v>
      </c>
      <c r="AO1914" s="1">
        <v>3711.7000000000003</v>
      </c>
      <c r="AP1914" s="8">
        <f t="shared" si="116"/>
        <v>3711.7</v>
      </c>
      <c r="AQ1914" s="9">
        <f t="shared" si="117"/>
        <v>0</v>
      </c>
      <c r="AR1914" s="3">
        <f t="shared" si="118"/>
        <v>154982.62</v>
      </c>
      <c r="AS1914" s="10">
        <f t="shared" si="119"/>
        <v>3711.7</v>
      </c>
    </row>
    <row r="1915" spans="1:45" x14ac:dyDescent="0.25">
      <c r="A1915">
        <v>1</v>
      </c>
      <c r="B1915" s="7">
        <v>44378</v>
      </c>
      <c r="C1915" s="7">
        <v>44409</v>
      </c>
      <c r="D1915">
        <v>200232</v>
      </c>
      <c r="E1915" s="7">
        <v>44409</v>
      </c>
      <c r="F1915" s="13">
        <v>1349710.09</v>
      </c>
      <c r="G1915">
        <v>1349710.09</v>
      </c>
      <c r="H1915">
        <v>3.3000000000000002E-2</v>
      </c>
      <c r="I1915">
        <v>3711.7</v>
      </c>
      <c r="J1915">
        <v>158694.32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 t="s">
        <v>286</v>
      </c>
      <c r="W1915" s="4" t="s">
        <v>96</v>
      </c>
      <c r="X1915">
        <v>15</v>
      </c>
      <c r="Y1915" t="s">
        <v>53</v>
      </c>
      <c r="Z1915" t="s">
        <v>97</v>
      </c>
      <c r="AA1915">
        <v>0</v>
      </c>
      <c r="AB1915">
        <v>0</v>
      </c>
      <c r="AC1915" t="s">
        <v>225</v>
      </c>
      <c r="AD1915" s="1">
        <v>0</v>
      </c>
      <c r="AE1915" s="1">
        <v>0</v>
      </c>
      <c r="AF1915">
        <v>0</v>
      </c>
      <c r="AG1915" s="1">
        <v>1349710.09</v>
      </c>
      <c r="AH1915">
        <v>0</v>
      </c>
      <c r="AI1915" s="1">
        <v>0</v>
      </c>
      <c r="AJ1915" s="1">
        <v>0</v>
      </c>
      <c r="AK1915" s="1">
        <v>0</v>
      </c>
      <c r="AL1915" s="1">
        <v>0</v>
      </c>
      <c r="AM1915" s="1">
        <v>0</v>
      </c>
      <c r="AN1915" s="1">
        <v>0</v>
      </c>
      <c r="AO1915" s="1">
        <v>3711.7000000000003</v>
      </c>
      <c r="AP1915" s="8">
        <f t="shared" si="116"/>
        <v>3711.7</v>
      </c>
      <c r="AQ1915" s="9">
        <f t="shared" si="117"/>
        <v>0</v>
      </c>
      <c r="AR1915" s="3">
        <f t="shared" si="118"/>
        <v>158694.32</v>
      </c>
      <c r="AS1915" s="10">
        <f t="shared" si="119"/>
        <v>3711.7</v>
      </c>
    </row>
    <row r="1916" spans="1:45" x14ac:dyDescent="0.25">
      <c r="A1916">
        <v>1</v>
      </c>
      <c r="B1916" s="7">
        <v>44378</v>
      </c>
      <c r="C1916" s="7">
        <v>44409</v>
      </c>
      <c r="D1916">
        <v>200278</v>
      </c>
      <c r="E1916" s="7">
        <v>44378</v>
      </c>
      <c r="F1916" s="13">
        <v>347847.44</v>
      </c>
      <c r="G1916">
        <v>347847.44</v>
      </c>
      <c r="H1916">
        <v>3.3000000000000002E-2</v>
      </c>
      <c r="I1916">
        <v>956.58</v>
      </c>
      <c r="J1916">
        <v>29522.95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 t="s">
        <v>287</v>
      </c>
      <c r="W1916" s="4" t="s">
        <v>96</v>
      </c>
      <c r="X1916">
        <v>15</v>
      </c>
      <c r="Y1916" t="s">
        <v>53</v>
      </c>
      <c r="Z1916" t="s">
        <v>97</v>
      </c>
      <c r="AA1916">
        <v>0</v>
      </c>
      <c r="AB1916">
        <v>0</v>
      </c>
      <c r="AC1916" t="s">
        <v>225</v>
      </c>
      <c r="AD1916" s="1">
        <v>0</v>
      </c>
      <c r="AE1916" s="1">
        <v>0</v>
      </c>
      <c r="AF1916">
        <v>0</v>
      </c>
      <c r="AG1916" s="1">
        <v>347847.44</v>
      </c>
      <c r="AH1916">
        <v>0</v>
      </c>
      <c r="AI1916" s="1">
        <v>0</v>
      </c>
      <c r="AJ1916" s="1">
        <v>0</v>
      </c>
      <c r="AK1916" s="1">
        <v>0</v>
      </c>
      <c r="AL1916" s="1">
        <v>0</v>
      </c>
      <c r="AM1916" s="1">
        <v>0</v>
      </c>
      <c r="AN1916" s="1">
        <v>0</v>
      </c>
      <c r="AO1916" s="1">
        <v>956.58</v>
      </c>
      <c r="AP1916" s="8">
        <f t="shared" si="116"/>
        <v>956.58</v>
      </c>
      <c r="AQ1916" s="9">
        <f t="shared" si="117"/>
        <v>0</v>
      </c>
      <c r="AR1916" s="3">
        <f t="shared" si="118"/>
        <v>29522.95</v>
      </c>
      <c r="AS1916" s="10">
        <f t="shared" si="119"/>
        <v>956.58</v>
      </c>
    </row>
    <row r="1917" spans="1:45" x14ac:dyDescent="0.25">
      <c r="A1917">
        <v>1</v>
      </c>
      <c r="B1917" s="7">
        <v>44378</v>
      </c>
      <c r="C1917" s="7">
        <v>44409</v>
      </c>
      <c r="D1917">
        <v>200278</v>
      </c>
      <c r="E1917" s="7">
        <v>44409</v>
      </c>
      <c r="F1917" s="13">
        <v>347847.44</v>
      </c>
      <c r="G1917">
        <v>347847.44</v>
      </c>
      <c r="H1917">
        <v>3.3000000000000002E-2</v>
      </c>
      <c r="I1917">
        <v>956.58</v>
      </c>
      <c r="J1917">
        <v>30479.53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 t="s">
        <v>287</v>
      </c>
      <c r="W1917" s="4" t="s">
        <v>96</v>
      </c>
      <c r="X1917">
        <v>15</v>
      </c>
      <c r="Y1917" t="s">
        <v>53</v>
      </c>
      <c r="Z1917" t="s">
        <v>97</v>
      </c>
      <c r="AA1917">
        <v>0</v>
      </c>
      <c r="AB1917">
        <v>0</v>
      </c>
      <c r="AC1917" t="s">
        <v>225</v>
      </c>
      <c r="AD1917" s="1">
        <v>0</v>
      </c>
      <c r="AE1917" s="1">
        <v>0</v>
      </c>
      <c r="AF1917">
        <v>0</v>
      </c>
      <c r="AG1917" s="1">
        <v>347847.44</v>
      </c>
      <c r="AH1917">
        <v>0</v>
      </c>
      <c r="AI1917" s="1">
        <v>0</v>
      </c>
      <c r="AJ1917" s="1">
        <v>0</v>
      </c>
      <c r="AK1917" s="1">
        <v>0</v>
      </c>
      <c r="AL1917" s="1">
        <v>0</v>
      </c>
      <c r="AM1917" s="1">
        <v>0</v>
      </c>
      <c r="AN1917" s="1">
        <v>0</v>
      </c>
      <c r="AO1917" s="1">
        <v>956.58</v>
      </c>
      <c r="AP1917" s="8">
        <f t="shared" si="116"/>
        <v>956.58</v>
      </c>
      <c r="AQ1917" s="9">
        <f t="shared" si="117"/>
        <v>0</v>
      </c>
      <c r="AR1917" s="3">
        <f t="shared" si="118"/>
        <v>30479.53</v>
      </c>
      <c r="AS1917" s="10">
        <f t="shared" si="119"/>
        <v>956.58</v>
      </c>
    </row>
    <row r="1918" spans="1:45" x14ac:dyDescent="0.25">
      <c r="A1918">
        <v>1</v>
      </c>
      <c r="B1918" s="7">
        <v>44378</v>
      </c>
      <c r="C1918" s="7">
        <v>44409</v>
      </c>
      <c r="D1918">
        <v>200324</v>
      </c>
      <c r="E1918" s="7">
        <v>44378</v>
      </c>
      <c r="F1918" s="13">
        <v>2783418.44</v>
      </c>
      <c r="G1918">
        <v>2783418.44</v>
      </c>
      <c r="H1918">
        <v>3.3000000000000002E-2</v>
      </c>
      <c r="I1918">
        <v>7654.4</v>
      </c>
      <c r="J1918">
        <v>1677675.35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 t="s">
        <v>288</v>
      </c>
      <c r="W1918" s="4" t="s">
        <v>96</v>
      </c>
      <c r="X1918">
        <v>15</v>
      </c>
      <c r="Y1918" t="s">
        <v>53</v>
      </c>
      <c r="Z1918" t="s">
        <v>97</v>
      </c>
      <c r="AA1918">
        <v>0</v>
      </c>
      <c r="AB1918">
        <v>0</v>
      </c>
      <c r="AC1918" t="s">
        <v>225</v>
      </c>
      <c r="AD1918" s="1">
        <v>0</v>
      </c>
      <c r="AE1918" s="1">
        <v>-34.64</v>
      </c>
      <c r="AF1918">
        <v>0</v>
      </c>
      <c r="AG1918" s="1">
        <v>2783418.44</v>
      </c>
      <c r="AH1918">
        <v>0</v>
      </c>
      <c r="AI1918" s="1">
        <v>0</v>
      </c>
      <c r="AJ1918" s="1">
        <v>0</v>
      </c>
      <c r="AK1918" s="1">
        <v>0</v>
      </c>
      <c r="AL1918" s="1">
        <v>0</v>
      </c>
      <c r="AM1918" s="1">
        <v>0</v>
      </c>
      <c r="AN1918" s="1">
        <v>0</v>
      </c>
      <c r="AO1918" s="1">
        <v>7654.4000000000005</v>
      </c>
      <c r="AP1918" s="8">
        <f t="shared" si="116"/>
        <v>7654.4</v>
      </c>
      <c r="AQ1918" s="9">
        <f t="shared" si="117"/>
        <v>0</v>
      </c>
      <c r="AR1918" s="3">
        <f t="shared" si="118"/>
        <v>1677640.7100000002</v>
      </c>
      <c r="AS1918" s="10">
        <f t="shared" si="119"/>
        <v>7654.4</v>
      </c>
    </row>
    <row r="1919" spans="1:45" x14ac:dyDescent="0.25">
      <c r="A1919">
        <v>1</v>
      </c>
      <c r="B1919" s="7">
        <v>44378</v>
      </c>
      <c r="C1919" s="7">
        <v>44409</v>
      </c>
      <c r="D1919">
        <v>200324</v>
      </c>
      <c r="E1919" s="7">
        <v>44409</v>
      </c>
      <c r="F1919" s="13">
        <v>2816360.38</v>
      </c>
      <c r="G1919">
        <v>2816360.38</v>
      </c>
      <c r="H1919">
        <v>3.3000000000000002E-2</v>
      </c>
      <c r="I1919">
        <v>7744.99</v>
      </c>
      <c r="J1919">
        <v>1685420.34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>
        <v>0</v>
      </c>
      <c r="U1919">
        <v>0</v>
      </c>
      <c r="V1919" t="s">
        <v>288</v>
      </c>
      <c r="W1919" s="4" t="s">
        <v>96</v>
      </c>
      <c r="X1919">
        <v>15</v>
      </c>
      <c r="Y1919" t="s">
        <v>53</v>
      </c>
      <c r="Z1919" t="s">
        <v>97</v>
      </c>
      <c r="AA1919">
        <v>0</v>
      </c>
      <c r="AB1919">
        <v>0</v>
      </c>
      <c r="AC1919" t="s">
        <v>225</v>
      </c>
      <c r="AD1919" s="1">
        <v>0</v>
      </c>
      <c r="AE1919" s="1">
        <v>-34.64</v>
      </c>
      <c r="AF1919">
        <v>0</v>
      </c>
      <c r="AG1919" s="1">
        <v>2816360.38</v>
      </c>
      <c r="AH1919">
        <v>0</v>
      </c>
      <c r="AI1919" s="1">
        <v>0</v>
      </c>
      <c r="AJ1919" s="1">
        <v>0</v>
      </c>
      <c r="AK1919" s="1">
        <v>0</v>
      </c>
      <c r="AL1919" s="1">
        <v>0</v>
      </c>
      <c r="AM1919" s="1">
        <v>0</v>
      </c>
      <c r="AN1919" s="1">
        <v>0</v>
      </c>
      <c r="AO1919" s="1">
        <v>7744.99</v>
      </c>
      <c r="AP1919" s="8">
        <f t="shared" si="116"/>
        <v>7744.99</v>
      </c>
      <c r="AQ1919" s="9">
        <f t="shared" si="117"/>
        <v>0</v>
      </c>
      <c r="AR1919" s="3">
        <f t="shared" si="118"/>
        <v>1685385.7000000002</v>
      </c>
      <c r="AS1919" s="10">
        <f t="shared" si="119"/>
        <v>7744.99</v>
      </c>
    </row>
    <row r="1920" spans="1:45" x14ac:dyDescent="0.25">
      <c r="A1920">
        <v>1</v>
      </c>
      <c r="B1920" s="7">
        <v>44378</v>
      </c>
      <c r="C1920" s="7">
        <v>44409</v>
      </c>
      <c r="D1920">
        <v>160</v>
      </c>
      <c r="E1920" s="7">
        <v>44378</v>
      </c>
      <c r="F1920" s="13">
        <v>0</v>
      </c>
      <c r="G1920">
        <v>0</v>
      </c>
      <c r="H1920">
        <v>2.7E-2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  <c r="U1920">
        <v>0</v>
      </c>
      <c r="V1920" t="s">
        <v>289</v>
      </c>
      <c r="W1920" s="4" t="s">
        <v>99</v>
      </c>
      <c r="X1920">
        <v>15</v>
      </c>
      <c r="Y1920" t="s">
        <v>53</v>
      </c>
      <c r="Z1920" t="s">
        <v>100</v>
      </c>
      <c r="AA1920">
        <v>0</v>
      </c>
      <c r="AB1920">
        <v>0</v>
      </c>
      <c r="AC1920" t="s">
        <v>225</v>
      </c>
      <c r="AD1920" s="1">
        <v>0</v>
      </c>
      <c r="AE1920" s="1">
        <v>0</v>
      </c>
      <c r="AF1920">
        <v>0</v>
      </c>
      <c r="AG1920" s="1">
        <v>0</v>
      </c>
      <c r="AH1920">
        <v>0</v>
      </c>
      <c r="AI1920" s="1">
        <v>0</v>
      </c>
      <c r="AJ1920" s="1">
        <v>0</v>
      </c>
      <c r="AK1920" s="1">
        <v>0</v>
      </c>
      <c r="AL1920" s="1">
        <v>0</v>
      </c>
      <c r="AM1920" s="1">
        <v>0</v>
      </c>
      <c r="AN1920" s="1">
        <v>0</v>
      </c>
      <c r="AO1920" s="1">
        <v>0</v>
      </c>
      <c r="AP1920" s="8">
        <f t="shared" si="116"/>
        <v>0</v>
      </c>
      <c r="AQ1920" s="9">
        <f t="shared" si="117"/>
        <v>0</v>
      </c>
      <c r="AR1920" s="3">
        <f t="shared" si="118"/>
        <v>0</v>
      </c>
      <c r="AS1920" s="10">
        <f t="shared" si="119"/>
        <v>0</v>
      </c>
    </row>
    <row r="1921" spans="1:45" x14ac:dyDescent="0.25">
      <c r="A1921">
        <v>1</v>
      </c>
      <c r="B1921" s="7">
        <v>44378</v>
      </c>
      <c r="C1921" s="7">
        <v>44409</v>
      </c>
      <c r="D1921">
        <v>160</v>
      </c>
      <c r="E1921" s="7">
        <v>44409</v>
      </c>
      <c r="F1921" s="13">
        <v>0</v>
      </c>
      <c r="G1921">
        <v>0</v>
      </c>
      <c r="H1921">
        <v>2.7E-2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 t="s">
        <v>289</v>
      </c>
      <c r="W1921" s="4" t="s">
        <v>99</v>
      </c>
      <c r="X1921">
        <v>15</v>
      </c>
      <c r="Y1921" t="s">
        <v>53</v>
      </c>
      <c r="Z1921" t="s">
        <v>100</v>
      </c>
      <c r="AA1921">
        <v>0</v>
      </c>
      <c r="AB1921">
        <v>0</v>
      </c>
      <c r="AC1921" t="s">
        <v>225</v>
      </c>
      <c r="AD1921" s="1">
        <v>0</v>
      </c>
      <c r="AE1921" s="1">
        <v>0</v>
      </c>
      <c r="AF1921">
        <v>0</v>
      </c>
      <c r="AG1921" s="1">
        <v>0</v>
      </c>
      <c r="AH1921">
        <v>0</v>
      </c>
      <c r="AI1921" s="1">
        <v>0</v>
      </c>
      <c r="AJ1921" s="1">
        <v>0</v>
      </c>
      <c r="AK1921" s="1">
        <v>0</v>
      </c>
      <c r="AL1921" s="1">
        <v>0</v>
      </c>
      <c r="AM1921" s="1">
        <v>0</v>
      </c>
      <c r="AN1921" s="1">
        <v>0</v>
      </c>
      <c r="AO1921" s="1">
        <v>0</v>
      </c>
      <c r="AP1921" s="8">
        <f t="shared" si="116"/>
        <v>0</v>
      </c>
      <c r="AQ1921" s="9">
        <f t="shared" si="117"/>
        <v>0</v>
      </c>
      <c r="AR1921" s="3">
        <f t="shared" si="118"/>
        <v>0</v>
      </c>
      <c r="AS1921" s="10">
        <f t="shared" si="119"/>
        <v>0</v>
      </c>
    </row>
    <row r="1922" spans="1:45" x14ac:dyDescent="0.25">
      <c r="A1922">
        <v>1</v>
      </c>
      <c r="B1922" s="7">
        <v>44378</v>
      </c>
      <c r="C1922" s="7">
        <v>44409</v>
      </c>
      <c r="D1922">
        <v>200233</v>
      </c>
      <c r="E1922" s="7">
        <v>44378</v>
      </c>
      <c r="F1922" s="13">
        <v>380181.77</v>
      </c>
      <c r="G1922">
        <v>380181.77</v>
      </c>
      <c r="H1922">
        <v>2.7E-2</v>
      </c>
      <c r="I1922">
        <v>855.41</v>
      </c>
      <c r="J1922">
        <v>85617.41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 t="s">
        <v>290</v>
      </c>
      <c r="W1922" s="4" t="s">
        <v>99</v>
      </c>
      <c r="X1922">
        <v>15</v>
      </c>
      <c r="Y1922" t="s">
        <v>53</v>
      </c>
      <c r="Z1922" t="s">
        <v>100</v>
      </c>
      <c r="AA1922">
        <v>0</v>
      </c>
      <c r="AB1922">
        <v>0</v>
      </c>
      <c r="AC1922" t="s">
        <v>225</v>
      </c>
      <c r="AD1922" s="1">
        <v>0</v>
      </c>
      <c r="AE1922" s="1">
        <v>2551.4699999999998</v>
      </c>
      <c r="AF1922">
        <v>0</v>
      </c>
      <c r="AG1922" s="1">
        <v>380181.77</v>
      </c>
      <c r="AH1922">
        <v>0</v>
      </c>
      <c r="AI1922" s="1">
        <v>0</v>
      </c>
      <c r="AJ1922" s="1">
        <v>0</v>
      </c>
      <c r="AK1922" s="1">
        <v>0</v>
      </c>
      <c r="AL1922" s="1">
        <v>0</v>
      </c>
      <c r="AM1922" s="1">
        <v>0</v>
      </c>
      <c r="AN1922" s="1">
        <v>0</v>
      </c>
      <c r="AO1922" s="1">
        <v>855.41</v>
      </c>
      <c r="AP1922" s="8">
        <f t="shared" ref="AP1922:AP1985" si="120">I1922+K1922+M1922+T1922</f>
        <v>855.41</v>
      </c>
      <c r="AQ1922" s="9">
        <f t="shared" ref="AQ1922:AQ1985" si="121">AD1922+AL1922</f>
        <v>0</v>
      </c>
      <c r="AR1922" s="3">
        <f t="shared" ref="AR1922:AR1985" si="122">AE1922+J1922</f>
        <v>88168.88</v>
      </c>
      <c r="AS1922" s="10">
        <f t="shared" ref="AS1922:AS1985" si="123">I1922+K1922+M1922+T1922+AD1922+AL1922</f>
        <v>855.41</v>
      </c>
    </row>
    <row r="1923" spans="1:45" x14ac:dyDescent="0.25">
      <c r="A1923">
        <v>1</v>
      </c>
      <c r="B1923" s="7">
        <v>44378</v>
      </c>
      <c r="C1923" s="7">
        <v>44409</v>
      </c>
      <c r="D1923">
        <v>200233</v>
      </c>
      <c r="E1923" s="7">
        <v>44409</v>
      </c>
      <c r="F1923" s="13">
        <v>380181.77</v>
      </c>
      <c r="G1923">
        <v>380181.77</v>
      </c>
      <c r="H1923">
        <v>2.7E-2</v>
      </c>
      <c r="I1923">
        <v>855.41</v>
      </c>
      <c r="J1923">
        <v>86472.82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 t="s">
        <v>290</v>
      </c>
      <c r="W1923" s="4" t="s">
        <v>99</v>
      </c>
      <c r="X1923">
        <v>15</v>
      </c>
      <c r="Y1923" t="s">
        <v>53</v>
      </c>
      <c r="Z1923" t="s">
        <v>100</v>
      </c>
      <c r="AA1923">
        <v>0</v>
      </c>
      <c r="AB1923">
        <v>0</v>
      </c>
      <c r="AC1923" t="s">
        <v>225</v>
      </c>
      <c r="AD1923" s="1">
        <v>0</v>
      </c>
      <c r="AE1923" s="1">
        <v>2551.4699999999998</v>
      </c>
      <c r="AF1923">
        <v>0</v>
      </c>
      <c r="AG1923" s="1">
        <v>380181.77</v>
      </c>
      <c r="AH1923">
        <v>0</v>
      </c>
      <c r="AI1923" s="1">
        <v>0</v>
      </c>
      <c r="AJ1923" s="1">
        <v>0</v>
      </c>
      <c r="AK1923" s="1">
        <v>0</v>
      </c>
      <c r="AL1923" s="1">
        <v>0</v>
      </c>
      <c r="AM1923" s="1">
        <v>0</v>
      </c>
      <c r="AN1923" s="1">
        <v>0</v>
      </c>
      <c r="AO1923" s="1">
        <v>855.41</v>
      </c>
      <c r="AP1923" s="8">
        <f t="shared" si="120"/>
        <v>855.41</v>
      </c>
      <c r="AQ1923" s="9">
        <f t="shared" si="121"/>
        <v>0</v>
      </c>
      <c r="AR1923" s="3">
        <f t="shared" si="122"/>
        <v>89024.290000000008</v>
      </c>
      <c r="AS1923" s="10">
        <f t="shared" si="123"/>
        <v>855.41</v>
      </c>
    </row>
    <row r="1924" spans="1:45" x14ac:dyDescent="0.25">
      <c r="A1924">
        <v>1</v>
      </c>
      <c r="B1924" s="7">
        <v>44378</v>
      </c>
      <c r="C1924" s="7">
        <v>44409</v>
      </c>
      <c r="D1924">
        <v>200279</v>
      </c>
      <c r="E1924" s="7">
        <v>44378</v>
      </c>
      <c r="F1924" s="13">
        <v>0</v>
      </c>
      <c r="G1924">
        <v>0</v>
      </c>
      <c r="H1924">
        <v>2.7E-2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 t="s">
        <v>291</v>
      </c>
      <c r="W1924" s="4" t="s">
        <v>99</v>
      </c>
      <c r="X1924">
        <v>15</v>
      </c>
      <c r="Y1924" t="s">
        <v>53</v>
      </c>
      <c r="Z1924" t="s">
        <v>100</v>
      </c>
      <c r="AA1924">
        <v>0</v>
      </c>
      <c r="AB1924">
        <v>0</v>
      </c>
      <c r="AC1924" t="s">
        <v>225</v>
      </c>
      <c r="AD1924" s="1">
        <v>0</v>
      </c>
      <c r="AE1924" s="1">
        <v>0</v>
      </c>
      <c r="AF1924">
        <v>0</v>
      </c>
      <c r="AG1924" s="1">
        <v>0</v>
      </c>
      <c r="AH1924">
        <v>0</v>
      </c>
      <c r="AI1924" s="1">
        <v>0</v>
      </c>
      <c r="AJ1924" s="1">
        <v>0</v>
      </c>
      <c r="AK1924" s="1">
        <v>0</v>
      </c>
      <c r="AL1924" s="1">
        <v>0</v>
      </c>
      <c r="AM1924" s="1">
        <v>0</v>
      </c>
      <c r="AN1924" s="1">
        <v>0</v>
      </c>
      <c r="AO1924" s="1">
        <v>0</v>
      </c>
      <c r="AP1924" s="8">
        <f t="shared" si="120"/>
        <v>0</v>
      </c>
      <c r="AQ1924" s="9">
        <f t="shared" si="121"/>
        <v>0</v>
      </c>
      <c r="AR1924" s="3">
        <f t="shared" si="122"/>
        <v>0</v>
      </c>
      <c r="AS1924" s="10">
        <f t="shared" si="123"/>
        <v>0</v>
      </c>
    </row>
    <row r="1925" spans="1:45" x14ac:dyDescent="0.25">
      <c r="A1925">
        <v>1</v>
      </c>
      <c r="B1925" s="7">
        <v>44378</v>
      </c>
      <c r="C1925" s="7">
        <v>44409</v>
      </c>
      <c r="D1925">
        <v>200279</v>
      </c>
      <c r="E1925" s="7">
        <v>44409</v>
      </c>
      <c r="F1925" s="13">
        <v>0</v>
      </c>
      <c r="G1925">
        <v>0</v>
      </c>
      <c r="H1925">
        <v>2.7E-2</v>
      </c>
      <c r="I1925">
        <v>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 t="s">
        <v>291</v>
      </c>
      <c r="W1925" s="4" t="s">
        <v>99</v>
      </c>
      <c r="X1925">
        <v>15</v>
      </c>
      <c r="Y1925" t="s">
        <v>53</v>
      </c>
      <c r="Z1925" t="s">
        <v>100</v>
      </c>
      <c r="AA1925">
        <v>0</v>
      </c>
      <c r="AB1925">
        <v>0</v>
      </c>
      <c r="AC1925" t="s">
        <v>225</v>
      </c>
      <c r="AD1925" s="1">
        <v>0</v>
      </c>
      <c r="AE1925" s="1">
        <v>0</v>
      </c>
      <c r="AF1925">
        <v>0</v>
      </c>
      <c r="AG1925" s="1">
        <v>0</v>
      </c>
      <c r="AH1925">
        <v>0</v>
      </c>
      <c r="AI1925" s="1">
        <v>0</v>
      </c>
      <c r="AJ1925" s="1">
        <v>0</v>
      </c>
      <c r="AK1925" s="1">
        <v>0</v>
      </c>
      <c r="AL1925" s="1">
        <v>0</v>
      </c>
      <c r="AM1925" s="1">
        <v>0</v>
      </c>
      <c r="AN1925" s="1">
        <v>0</v>
      </c>
      <c r="AO1925" s="1">
        <v>0</v>
      </c>
      <c r="AP1925" s="8">
        <f t="shared" si="120"/>
        <v>0</v>
      </c>
      <c r="AQ1925" s="9">
        <f t="shared" si="121"/>
        <v>0</v>
      </c>
      <c r="AR1925" s="3">
        <f t="shared" si="122"/>
        <v>0</v>
      </c>
      <c r="AS1925" s="10">
        <f t="shared" si="123"/>
        <v>0</v>
      </c>
    </row>
    <row r="1926" spans="1:45" x14ac:dyDescent="0.25">
      <c r="A1926">
        <v>1</v>
      </c>
      <c r="B1926" s="7">
        <v>44378</v>
      </c>
      <c r="C1926" s="7">
        <v>44409</v>
      </c>
      <c r="D1926">
        <v>200325</v>
      </c>
      <c r="E1926" s="7">
        <v>44378</v>
      </c>
      <c r="F1926" s="13">
        <v>663569.57999999996</v>
      </c>
      <c r="G1926">
        <v>663569.57999999996</v>
      </c>
      <c r="H1926">
        <v>2.7E-2</v>
      </c>
      <c r="I1926">
        <v>1493.03</v>
      </c>
      <c r="J1926">
        <v>546622.05000000005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 t="s">
        <v>292</v>
      </c>
      <c r="W1926" s="4" t="s">
        <v>99</v>
      </c>
      <c r="X1926">
        <v>15</v>
      </c>
      <c r="Y1926" t="s">
        <v>53</v>
      </c>
      <c r="Z1926" t="s">
        <v>100</v>
      </c>
      <c r="AA1926">
        <v>0</v>
      </c>
      <c r="AB1926">
        <v>0</v>
      </c>
      <c r="AC1926" t="s">
        <v>225</v>
      </c>
      <c r="AD1926" s="1">
        <v>0</v>
      </c>
      <c r="AE1926" s="1">
        <v>18699.28</v>
      </c>
      <c r="AF1926">
        <v>0</v>
      </c>
      <c r="AG1926" s="1">
        <v>663569.57999999996</v>
      </c>
      <c r="AH1926">
        <v>0</v>
      </c>
      <c r="AI1926" s="1">
        <v>0</v>
      </c>
      <c r="AJ1926" s="1">
        <v>0</v>
      </c>
      <c r="AK1926" s="1">
        <v>0</v>
      </c>
      <c r="AL1926" s="1">
        <v>0</v>
      </c>
      <c r="AM1926" s="1">
        <v>0</v>
      </c>
      <c r="AN1926" s="1">
        <v>0</v>
      </c>
      <c r="AO1926" s="1">
        <v>1493.03</v>
      </c>
      <c r="AP1926" s="8">
        <f t="shared" si="120"/>
        <v>1493.03</v>
      </c>
      <c r="AQ1926" s="9">
        <f t="shared" si="121"/>
        <v>0</v>
      </c>
      <c r="AR1926" s="3">
        <f t="shared" si="122"/>
        <v>565321.33000000007</v>
      </c>
      <c r="AS1926" s="10">
        <f t="shared" si="123"/>
        <v>1493.03</v>
      </c>
    </row>
    <row r="1927" spans="1:45" x14ac:dyDescent="0.25">
      <c r="A1927">
        <v>1</v>
      </c>
      <c r="B1927" s="7">
        <v>44378</v>
      </c>
      <c r="C1927" s="7">
        <v>44409</v>
      </c>
      <c r="D1927">
        <v>200325</v>
      </c>
      <c r="E1927" s="7">
        <v>44409</v>
      </c>
      <c r="F1927" s="13">
        <v>663569.57999999996</v>
      </c>
      <c r="G1927">
        <v>663569.57999999996</v>
      </c>
      <c r="H1927">
        <v>2.7E-2</v>
      </c>
      <c r="I1927">
        <v>1493.03</v>
      </c>
      <c r="J1927">
        <v>548115.07999999996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 t="s">
        <v>292</v>
      </c>
      <c r="W1927" s="4" t="s">
        <v>99</v>
      </c>
      <c r="X1927">
        <v>15</v>
      </c>
      <c r="Y1927" t="s">
        <v>53</v>
      </c>
      <c r="Z1927" t="s">
        <v>100</v>
      </c>
      <c r="AA1927">
        <v>0</v>
      </c>
      <c r="AB1927">
        <v>0</v>
      </c>
      <c r="AC1927" t="s">
        <v>225</v>
      </c>
      <c r="AD1927" s="1">
        <v>0</v>
      </c>
      <c r="AE1927" s="1">
        <v>18699.28</v>
      </c>
      <c r="AF1927">
        <v>0</v>
      </c>
      <c r="AG1927" s="1">
        <v>663569.57999999996</v>
      </c>
      <c r="AH1927">
        <v>0</v>
      </c>
      <c r="AI1927" s="1">
        <v>0</v>
      </c>
      <c r="AJ1927" s="1">
        <v>0</v>
      </c>
      <c r="AK1927" s="1">
        <v>0</v>
      </c>
      <c r="AL1927" s="1">
        <v>0</v>
      </c>
      <c r="AM1927" s="1">
        <v>0</v>
      </c>
      <c r="AN1927" s="1">
        <v>0</v>
      </c>
      <c r="AO1927" s="1">
        <v>1493.03</v>
      </c>
      <c r="AP1927" s="8">
        <f t="shared" si="120"/>
        <v>1493.03</v>
      </c>
      <c r="AQ1927" s="9">
        <f t="shared" si="121"/>
        <v>0</v>
      </c>
      <c r="AR1927" s="3">
        <f t="shared" si="122"/>
        <v>566814.36</v>
      </c>
      <c r="AS1927" s="10">
        <f t="shared" si="123"/>
        <v>1493.03</v>
      </c>
    </row>
    <row r="1928" spans="1:45" x14ac:dyDescent="0.25">
      <c r="A1928">
        <v>1</v>
      </c>
      <c r="B1928" s="7">
        <v>44378</v>
      </c>
      <c r="C1928" s="7">
        <v>44409</v>
      </c>
      <c r="D1928">
        <v>161</v>
      </c>
      <c r="E1928" s="7">
        <v>44378</v>
      </c>
      <c r="F1928" s="13">
        <v>0</v>
      </c>
      <c r="G1928">
        <v>0</v>
      </c>
      <c r="H1928">
        <v>2.3E-2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 t="s">
        <v>293</v>
      </c>
      <c r="W1928" s="4" t="s">
        <v>102</v>
      </c>
      <c r="X1928">
        <v>15</v>
      </c>
      <c r="Y1928" t="s">
        <v>53</v>
      </c>
      <c r="Z1928" t="s">
        <v>103</v>
      </c>
      <c r="AA1928">
        <v>0</v>
      </c>
      <c r="AB1928">
        <v>0</v>
      </c>
      <c r="AC1928" t="s">
        <v>225</v>
      </c>
      <c r="AD1928" s="1">
        <v>0</v>
      </c>
      <c r="AE1928" s="1">
        <v>0</v>
      </c>
      <c r="AF1928">
        <v>0</v>
      </c>
      <c r="AG1928" s="1">
        <v>0</v>
      </c>
      <c r="AH1928">
        <v>0</v>
      </c>
      <c r="AI1928" s="1">
        <v>0</v>
      </c>
      <c r="AJ1928" s="1">
        <v>0</v>
      </c>
      <c r="AK1928" s="1">
        <v>0</v>
      </c>
      <c r="AL1928" s="1">
        <v>0</v>
      </c>
      <c r="AM1928" s="1">
        <v>0</v>
      </c>
      <c r="AN1928" s="1">
        <v>0</v>
      </c>
      <c r="AO1928" s="1">
        <v>0</v>
      </c>
      <c r="AP1928" s="8">
        <f t="shared" si="120"/>
        <v>0</v>
      </c>
      <c r="AQ1928" s="9">
        <f t="shared" si="121"/>
        <v>0</v>
      </c>
      <c r="AR1928" s="3">
        <f t="shared" si="122"/>
        <v>0</v>
      </c>
      <c r="AS1928" s="10">
        <f t="shared" si="123"/>
        <v>0</v>
      </c>
    </row>
    <row r="1929" spans="1:45" x14ac:dyDescent="0.25">
      <c r="A1929">
        <v>1</v>
      </c>
      <c r="B1929" s="7">
        <v>44378</v>
      </c>
      <c r="C1929" s="7">
        <v>44409</v>
      </c>
      <c r="D1929">
        <v>161</v>
      </c>
      <c r="E1929" s="7">
        <v>44409</v>
      </c>
      <c r="F1929" s="13">
        <v>0</v>
      </c>
      <c r="G1929">
        <v>0</v>
      </c>
      <c r="H1929">
        <v>2.3E-2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 t="s">
        <v>293</v>
      </c>
      <c r="W1929" s="4" t="s">
        <v>102</v>
      </c>
      <c r="X1929">
        <v>15</v>
      </c>
      <c r="Y1929" t="s">
        <v>53</v>
      </c>
      <c r="Z1929" t="s">
        <v>103</v>
      </c>
      <c r="AA1929">
        <v>0</v>
      </c>
      <c r="AB1929">
        <v>0</v>
      </c>
      <c r="AC1929" t="s">
        <v>225</v>
      </c>
      <c r="AD1929" s="1">
        <v>0</v>
      </c>
      <c r="AE1929" s="1">
        <v>0</v>
      </c>
      <c r="AF1929">
        <v>0</v>
      </c>
      <c r="AG1929" s="1">
        <v>0</v>
      </c>
      <c r="AH1929">
        <v>0</v>
      </c>
      <c r="AI1929" s="1">
        <v>0</v>
      </c>
      <c r="AJ1929" s="1">
        <v>0</v>
      </c>
      <c r="AK1929" s="1">
        <v>0</v>
      </c>
      <c r="AL1929" s="1">
        <v>0</v>
      </c>
      <c r="AM1929" s="1">
        <v>0</v>
      </c>
      <c r="AN1929" s="1">
        <v>0</v>
      </c>
      <c r="AO1929" s="1">
        <v>0</v>
      </c>
      <c r="AP1929" s="8">
        <f t="shared" si="120"/>
        <v>0</v>
      </c>
      <c r="AQ1929" s="9">
        <f t="shared" si="121"/>
        <v>0</v>
      </c>
      <c r="AR1929" s="3">
        <f t="shared" si="122"/>
        <v>0</v>
      </c>
      <c r="AS1929" s="10">
        <f t="shared" si="123"/>
        <v>0</v>
      </c>
    </row>
    <row r="1930" spans="1:45" x14ac:dyDescent="0.25">
      <c r="A1930">
        <v>1</v>
      </c>
      <c r="B1930" s="7">
        <v>44378</v>
      </c>
      <c r="C1930" s="7">
        <v>44409</v>
      </c>
      <c r="D1930">
        <v>200234</v>
      </c>
      <c r="E1930" s="7">
        <v>44378</v>
      </c>
      <c r="F1930" s="13">
        <v>10317.370000000001</v>
      </c>
      <c r="G1930">
        <v>10317.370000000001</v>
      </c>
      <c r="H1930">
        <v>2.3E-2</v>
      </c>
      <c r="I1930">
        <v>19.77</v>
      </c>
      <c r="J1930">
        <v>1640.74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 t="s">
        <v>294</v>
      </c>
      <c r="W1930" s="4" t="s">
        <v>102</v>
      </c>
      <c r="X1930">
        <v>15</v>
      </c>
      <c r="Y1930" t="s">
        <v>53</v>
      </c>
      <c r="Z1930" t="s">
        <v>103</v>
      </c>
      <c r="AA1930">
        <v>0</v>
      </c>
      <c r="AB1930">
        <v>0</v>
      </c>
      <c r="AC1930" t="s">
        <v>225</v>
      </c>
      <c r="AD1930" s="1">
        <v>0</v>
      </c>
      <c r="AE1930" s="1">
        <v>0</v>
      </c>
      <c r="AF1930">
        <v>0</v>
      </c>
      <c r="AG1930" s="1">
        <v>10317.370000000001</v>
      </c>
      <c r="AH1930">
        <v>0</v>
      </c>
      <c r="AI1930" s="1">
        <v>0</v>
      </c>
      <c r="AJ1930" s="1">
        <v>0</v>
      </c>
      <c r="AK1930" s="1">
        <v>0</v>
      </c>
      <c r="AL1930" s="1">
        <v>0</v>
      </c>
      <c r="AM1930" s="1">
        <v>0</v>
      </c>
      <c r="AN1930" s="1">
        <v>0</v>
      </c>
      <c r="AO1930" s="1">
        <v>19.77</v>
      </c>
      <c r="AP1930" s="8">
        <f t="shared" si="120"/>
        <v>19.77</v>
      </c>
      <c r="AQ1930" s="9">
        <f t="shared" si="121"/>
        <v>0</v>
      </c>
      <c r="AR1930" s="3">
        <f t="shared" si="122"/>
        <v>1640.74</v>
      </c>
      <c r="AS1930" s="10">
        <f t="shared" si="123"/>
        <v>19.77</v>
      </c>
    </row>
    <row r="1931" spans="1:45" x14ac:dyDescent="0.25">
      <c r="A1931">
        <v>1</v>
      </c>
      <c r="B1931" s="7">
        <v>44378</v>
      </c>
      <c r="C1931" s="7">
        <v>44409</v>
      </c>
      <c r="D1931">
        <v>200234</v>
      </c>
      <c r="E1931" s="7">
        <v>44409</v>
      </c>
      <c r="F1931" s="13">
        <v>10317.370000000001</v>
      </c>
      <c r="G1931">
        <v>10317.370000000001</v>
      </c>
      <c r="H1931">
        <v>2.3E-2</v>
      </c>
      <c r="I1931">
        <v>19.77</v>
      </c>
      <c r="J1931">
        <v>1660.51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 t="s">
        <v>294</v>
      </c>
      <c r="W1931" s="4" t="s">
        <v>102</v>
      </c>
      <c r="X1931">
        <v>15</v>
      </c>
      <c r="Y1931" t="s">
        <v>53</v>
      </c>
      <c r="Z1931" t="s">
        <v>103</v>
      </c>
      <c r="AA1931">
        <v>0</v>
      </c>
      <c r="AB1931">
        <v>0</v>
      </c>
      <c r="AC1931" t="s">
        <v>225</v>
      </c>
      <c r="AD1931" s="1">
        <v>0</v>
      </c>
      <c r="AE1931" s="1">
        <v>0</v>
      </c>
      <c r="AF1931">
        <v>0</v>
      </c>
      <c r="AG1931" s="1">
        <v>10317.370000000001</v>
      </c>
      <c r="AH1931">
        <v>0</v>
      </c>
      <c r="AI1931" s="1">
        <v>0</v>
      </c>
      <c r="AJ1931" s="1">
        <v>0</v>
      </c>
      <c r="AK1931" s="1">
        <v>0</v>
      </c>
      <c r="AL1931" s="1">
        <v>0</v>
      </c>
      <c r="AM1931" s="1">
        <v>0</v>
      </c>
      <c r="AN1931" s="1">
        <v>0</v>
      </c>
      <c r="AO1931" s="1">
        <v>19.77</v>
      </c>
      <c r="AP1931" s="8">
        <f t="shared" si="120"/>
        <v>19.77</v>
      </c>
      <c r="AQ1931" s="9">
        <f t="shared" si="121"/>
        <v>0</v>
      </c>
      <c r="AR1931" s="3">
        <f t="shared" si="122"/>
        <v>1660.51</v>
      </c>
      <c r="AS1931" s="10">
        <f t="shared" si="123"/>
        <v>19.77</v>
      </c>
    </row>
    <row r="1932" spans="1:45" x14ac:dyDescent="0.25">
      <c r="A1932">
        <v>1</v>
      </c>
      <c r="B1932" s="7">
        <v>44378</v>
      </c>
      <c r="C1932" s="7">
        <v>44409</v>
      </c>
      <c r="D1932">
        <v>200280</v>
      </c>
      <c r="E1932" s="7">
        <v>44378</v>
      </c>
      <c r="F1932" s="13">
        <v>0</v>
      </c>
      <c r="G1932">
        <v>0</v>
      </c>
      <c r="H1932">
        <v>2.3E-2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 t="s">
        <v>295</v>
      </c>
      <c r="W1932" s="4" t="s">
        <v>102</v>
      </c>
      <c r="X1932">
        <v>15</v>
      </c>
      <c r="Y1932" t="s">
        <v>53</v>
      </c>
      <c r="Z1932" t="s">
        <v>103</v>
      </c>
      <c r="AA1932">
        <v>0</v>
      </c>
      <c r="AB1932">
        <v>0</v>
      </c>
      <c r="AC1932" t="s">
        <v>225</v>
      </c>
      <c r="AD1932" s="1">
        <v>0</v>
      </c>
      <c r="AE1932" s="1">
        <v>0</v>
      </c>
      <c r="AF1932">
        <v>0</v>
      </c>
      <c r="AG1932" s="1">
        <v>0</v>
      </c>
      <c r="AH1932">
        <v>0</v>
      </c>
      <c r="AI1932" s="1">
        <v>0</v>
      </c>
      <c r="AJ1932" s="1">
        <v>0</v>
      </c>
      <c r="AK1932" s="1">
        <v>0</v>
      </c>
      <c r="AL1932" s="1">
        <v>0</v>
      </c>
      <c r="AM1932" s="1">
        <v>0</v>
      </c>
      <c r="AN1932" s="1">
        <v>0</v>
      </c>
      <c r="AO1932" s="1">
        <v>0</v>
      </c>
      <c r="AP1932" s="8">
        <f t="shared" si="120"/>
        <v>0</v>
      </c>
      <c r="AQ1932" s="9">
        <f t="shared" si="121"/>
        <v>0</v>
      </c>
      <c r="AR1932" s="3">
        <f t="shared" si="122"/>
        <v>0</v>
      </c>
      <c r="AS1932" s="10">
        <f t="shared" si="123"/>
        <v>0</v>
      </c>
    </row>
    <row r="1933" spans="1:45" x14ac:dyDescent="0.25">
      <c r="A1933">
        <v>1</v>
      </c>
      <c r="B1933" s="7">
        <v>44378</v>
      </c>
      <c r="C1933" s="7">
        <v>44409</v>
      </c>
      <c r="D1933">
        <v>200280</v>
      </c>
      <c r="E1933" s="7">
        <v>44409</v>
      </c>
      <c r="F1933" s="13">
        <v>0</v>
      </c>
      <c r="G1933">
        <v>0</v>
      </c>
      <c r="H1933">
        <v>2.3E-2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 t="s">
        <v>295</v>
      </c>
      <c r="W1933" s="4" t="s">
        <v>102</v>
      </c>
      <c r="X1933">
        <v>15</v>
      </c>
      <c r="Y1933" t="s">
        <v>53</v>
      </c>
      <c r="Z1933" t="s">
        <v>103</v>
      </c>
      <c r="AA1933">
        <v>0</v>
      </c>
      <c r="AB1933">
        <v>0</v>
      </c>
      <c r="AC1933" t="s">
        <v>225</v>
      </c>
      <c r="AD1933" s="1">
        <v>0</v>
      </c>
      <c r="AE1933" s="1">
        <v>0</v>
      </c>
      <c r="AF1933">
        <v>0</v>
      </c>
      <c r="AG1933" s="1">
        <v>0</v>
      </c>
      <c r="AH1933">
        <v>0</v>
      </c>
      <c r="AI1933" s="1">
        <v>0</v>
      </c>
      <c r="AJ1933" s="1">
        <v>0</v>
      </c>
      <c r="AK1933" s="1">
        <v>0</v>
      </c>
      <c r="AL1933" s="1">
        <v>0</v>
      </c>
      <c r="AM1933" s="1">
        <v>0</v>
      </c>
      <c r="AN1933" s="1">
        <v>0</v>
      </c>
      <c r="AO1933" s="1">
        <v>0</v>
      </c>
      <c r="AP1933" s="8">
        <f t="shared" si="120"/>
        <v>0</v>
      </c>
      <c r="AQ1933" s="9">
        <f t="shared" si="121"/>
        <v>0</v>
      </c>
      <c r="AR1933" s="3">
        <f t="shared" si="122"/>
        <v>0</v>
      </c>
      <c r="AS1933" s="10">
        <f t="shared" si="123"/>
        <v>0</v>
      </c>
    </row>
    <row r="1934" spans="1:45" x14ac:dyDescent="0.25">
      <c r="A1934">
        <v>1</v>
      </c>
      <c r="B1934" s="7">
        <v>44378</v>
      </c>
      <c r="C1934" s="7">
        <v>44409</v>
      </c>
      <c r="D1934">
        <v>200326</v>
      </c>
      <c r="E1934" s="7">
        <v>44378</v>
      </c>
      <c r="F1934" s="13">
        <v>45147.72</v>
      </c>
      <c r="G1934">
        <v>45147.72</v>
      </c>
      <c r="H1934">
        <v>2.3E-2</v>
      </c>
      <c r="I1934">
        <v>86.53</v>
      </c>
      <c r="J1934">
        <v>44637.49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0</v>
      </c>
      <c r="T1934">
        <v>0</v>
      </c>
      <c r="U1934">
        <v>0</v>
      </c>
      <c r="V1934" t="s">
        <v>296</v>
      </c>
      <c r="W1934" s="4" t="s">
        <v>102</v>
      </c>
      <c r="X1934">
        <v>15</v>
      </c>
      <c r="Y1934" t="s">
        <v>53</v>
      </c>
      <c r="Z1934" t="s">
        <v>103</v>
      </c>
      <c r="AA1934">
        <v>0</v>
      </c>
      <c r="AB1934">
        <v>0</v>
      </c>
      <c r="AC1934" t="s">
        <v>225</v>
      </c>
      <c r="AD1934" s="1">
        <v>0</v>
      </c>
      <c r="AE1934" s="1">
        <v>0</v>
      </c>
      <c r="AF1934">
        <v>0</v>
      </c>
      <c r="AG1934" s="1">
        <v>45147.72</v>
      </c>
      <c r="AH1934">
        <v>0</v>
      </c>
      <c r="AI1934" s="1">
        <v>0</v>
      </c>
      <c r="AJ1934" s="1">
        <v>0</v>
      </c>
      <c r="AK1934" s="1">
        <v>0</v>
      </c>
      <c r="AL1934" s="1">
        <v>0</v>
      </c>
      <c r="AM1934" s="1">
        <v>0</v>
      </c>
      <c r="AN1934" s="1">
        <v>0</v>
      </c>
      <c r="AO1934" s="1">
        <v>86.53</v>
      </c>
      <c r="AP1934" s="8">
        <f t="shared" si="120"/>
        <v>86.53</v>
      </c>
      <c r="AQ1934" s="9">
        <f t="shared" si="121"/>
        <v>0</v>
      </c>
      <c r="AR1934" s="3">
        <f t="shared" si="122"/>
        <v>44637.49</v>
      </c>
      <c r="AS1934" s="10">
        <f t="shared" si="123"/>
        <v>86.53</v>
      </c>
    </row>
    <row r="1935" spans="1:45" x14ac:dyDescent="0.25">
      <c r="A1935">
        <v>1</v>
      </c>
      <c r="B1935" s="7">
        <v>44378</v>
      </c>
      <c r="C1935" s="7">
        <v>44409</v>
      </c>
      <c r="D1935">
        <v>200326</v>
      </c>
      <c r="E1935" s="7">
        <v>44409</v>
      </c>
      <c r="F1935" s="13">
        <v>45147.72</v>
      </c>
      <c r="G1935">
        <v>45147.72</v>
      </c>
      <c r="H1935">
        <v>2.3E-2</v>
      </c>
      <c r="I1935">
        <v>86.53</v>
      </c>
      <c r="J1935">
        <v>44724.02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 t="s">
        <v>296</v>
      </c>
      <c r="W1935" s="4" t="s">
        <v>102</v>
      </c>
      <c r="X1935">
        <v>15</v>
      </c>
      <c r="Y1935" t="s">
        <v>53</v>
      </c>
      <c r="Z1935" t="s">
        <v>103</v>
      </c>
      <c r="AA1935">
        <v>0</v>
      </c>
      <c r="AB1935">
        <v>0</v>
      </c>
      <c r="AC1935" t="s">
        <v>225</v>
      </c>
      <c r="AD1935" s="1">
        <v>0</v>
      </c>
      <c r="AE1935" s="1">
        <v>0</v>
      </c>
      <c r="AF1935">
        <v>0</v>
      </c>
      <c r="AG1935" s="1">
        <v>45147.72</v>
      </c>
      <c r="AH1935">
        <v>0</v>
      </c>
      <c r="AI1935" s="1">
        <v>0</v>
      </c>
      <c r="AJ1935" s="1">
        <v>0</v>
      </c>
      <c r="AK1935" s="1">
        <v>0</v>
      </c>
      <c r="AL1935" s="1">
        <v>0</v>
      </c>
      <c r="AM1935" s="1">
        <v>0</v>
      </c>
      <c r="AN1935" s="1">
        <v>0</v>
      </c>
      <c r="AO1935" s="1">
        <v>86.53</v>
      </c>
      <c r="AP1935" s="8">
        <f t="shared" si="120"/>
        <v>86.53</v>
      </c>
      <c r="AQ1935" s="9">
        <f t="shared" si="121"/>
        <v>0</v>
      </c>
      <c r="AR1935" s="3">
        <f t="shared" si="122"/>
        <v>44724.02</v>
      </c>
      <c r="AS1935" s="10">
        <f t="shared" si="123"/>
        <v>86.53</v>
      </c>
    </row>
    <row r="1936" spans="1:45" x14ac:dyDescent="0.25">
      <c r="A1936">
        <v>1</v>
      </c>
      <c r="B1936" s="7">
        <v>44378</v>
      </c>
      <c r="C1936" s="7">
        <v>44409</v>
      </c>
      <c r="D1936">
        <v>162</v>
      </c>
      <c r="E1936" s="7">
        <v>44378</v>
      </c>
      <c r="F1936" s="13">
        <v>0</v>
      </c>
      <c r="G1936">
        <v>0</v>
      </c>
      <c r="H1936">
        <v>2.3E-2</v>
      </c>
      <c r="I1936">
        <v>0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 t="s">
        <v>297</v>
      </c>
      <c r="W1936" s="4" t="s">
        <v>298</v>
      </c>
      <c r="X1936">
        <v>15</v>
      </c>
      <c r="Y1936" t="s">
        <v>53</v>
      </c>
      <c r="Z1936" t="s">
        <v>103</v>
      </c>
      <c r="AA1936">
        <v>0</v>
      </c>
      <c r="AB1936">
        <v>0</v>
      </c>
      <c r="AC1936" t="s">
        <v>225</v>
      </c>
      <c r="AD1936" s="1">
        <v>0</v>
      </c>
      <c r="AE1936" s="1">
        <v>0</v>
      </c>
      <c r="AF1936">
        <v>0</v>
      </c>
      <c r="AG1936" s="1">
        <v>0</v>
      </c>
      <c r="AH1936">
        <v>0</v>
      </c>
      <c r="AI1936" s="1">
        <v>0</v>
      </c>
      <c r="AJ1936" s="1">
        <v>0</v>
      </c>
      <c r="AK1936" s="1">
        <v>0</v>
      </c>
      <c r="AL1936" s="1">
        <v>0</v>
      </c>
      <c r="AM1936" s="1">
        <v>0</v>
      </c>
      <c r="AN1936" s="1">
        <v>0</v>
      </c>
      <c r="AO1936" s="1">
        <v>0</v>
      </c>
      <c r="AP1936" s="8">
        <f t="shared" si="120"/>
        <v>0</v>
      </c>
      <c r="AQ1936" s="9">
        <f t="shared" si="121"/>
        <v>0</v>
      </c>
      <c r="AR1936" s="3">
        <f t="shared" si="122"/>
        <v>0</v>
      </c>
      <c r="AS1936" s="10">
        <f t="shared" si="123"/>
        <v>0</v>
      </c>
    </row>
    <row r="1937" spans="1:45" x14ac:dyDescent="0.25">
      <c r="A1937">
        <v>1</v>
      </c>
      <c r="B1937" s="7">
        <v>44378</v>
      </c>
      <c r="C1937" s="7">
        <v>44409</v>
      </c>
      <c r="D1937">
        <v>162</v>
      </c>
      <c r="E1937" s="7">
        <v>44409</v>
      </c>
      <c r="F1937" s="13">
        <v>0</v>
      </c>
      <c r="G1937">
        <v>0</v>
      </c>
      <c r="H1937">
        <v>2.3E-2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 t="s">
        <v>297</v>
      </c>
      <c r="W1937" s="4" t="s">
        <v>298</v>
      </c>
      <c r="X1937">
        <v>15</v>
      </c>
      <c r="Y1937" t="s">
        <v>53</v>
      </c>
      <c r="Z1937" t="s">
        <v>103</v>
      </c>
      <c r="AA1937">
        <v>0</v>
      </c>
      <c r="AB1937">
        <v>0</v>
      </c>
      <c r="AC1937" t="s">
        <v>225</v>
      </c>
      <c r="AD1937" s="1">
        <v>0</v>
      </c>
      <c r="AE1937" s="1">
        <v>0</v>
      </c>
      <c r="AF1937">
        <v>0</v>
      </c>
      <c r="AG1937" s="1">
        <v>0</v>
      </c>
      <c r="AH1937">
        <v>0</v>
      </c>
      <c r="AI1937" s="1">
        <v>0</v>
      </c>
      <c r="AJ1937" s="1">
        <v>0</v>
      </c>
      <c r="AK1937" s="1">
        <v>0</v>
      </c>
      <c r="AL1937" s="1">
        <v>0</v>
      </c>
      <c r="AM1937" s="1">
        <v>0</v>
      </c>
      <c r="AN1937" s="1">
        <v>0</v>
      </c>
      <c r="AO1937" s="1">
        <v>0</v>
      </c>
      <c r="AP1937" s="8">
        <f t="shared" si="120"/>
        <v>0</v>
      </c>
      <c r="AQ1937" s="9">
        <f t="shared" si="121"/>
        <v>0</v>
      </c>
      <c r="AR1937" s="3">
        <f t="shared" si="122"/>
        <v>0</v>
      </c>
      <c r="AS1937" s="10">
        <f t="shared" si="123"/>
        <v>0</v>
      </c>
    </row>
    <row r="1938" spans="1:45" x14ac:dyDescent="0.25">
      <c r="A1938">
        <v>1</v>
      </c>
      <c r="B1938" s="7">
        <v>44378</v>
      </c>
      <c r="C1938" s="7">
        <v>44409</v>
      </c>
      <c r="D1938">
        <v>200235</v>
      </c>
      <c r="E1938" s="7">
        <v>44378</v>
      </c>
      <c r="F1938" s="13">
        <v>0</v>
      </c>
      <c r="G1938">
        <v>0</v>
      </c>
      <c r="H1938">
        <v>2.3E-2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 t="s">
        <v>299</v>
      </c>
      <c r="W1938" s="4" t="s">
        <v>298</v>
      </c>
      <c r="X1938">
        <v>15</v>
      </c>
      <c r="Y1938" t="s">
        <v>53</v>
      </c>
      <c r="Z1938" t="s">
        <v>103</v>
      </c>
      <c r="AA1938">
        <v>0</v>
      </c>
      <c r="AB1938">
        <v>0</v>
      </c>
      <c r="AC1938" t="s">
        <v>225</v>
      </c>
      <c r="AD1938" s="1">
        <v>0</v>
      </c>
      <c r="AE1938" s="1">
        <v>0</v>
      </c>
      <c r="AF1938">
        <v>0</v>
      </c>
      <c r="AG1938" s="1">
        <v>0</v>
      </c>
      <c r="AH1938">
        <v>0</v>
      </c>
      <c r="AI1938" s="1">
        <v>0</v>
      </c>
      <c r="AJ1938" s="1">
        <v>0</v>
      </c>
      <c r="AK1938" s="1">
        <v>0</v>
      </c>
      <c r="AL1938" s="1">
        <v>0</v>
      </c>
      <c r="AM1938" s="1">
        <v>0</v>
      </c>
      <c r="AN1938" s="1">
        <v>0</v>
      </c>
      <c r="AO1938" s="1">
        <v>0</v>
      </c>
      <c r="AP1938" s="8">
        <f t="shared" si="120"/>
        <v>0</v>
      </c>
      <c r="AQ1938" s="9">
        <f t="shared" si="121"/>
        <v>0</v>
      </c>
      <c r="AR1938" s="3">
        <f t="shared" si="122"/>
        <v>0</v>
      </c>
      <c r="AS1938" s="10">
        <f t="shared" si="123"/>
        <v>0</v>
      </c>
    </row>
    <row r="1939" spans="1:45" x14ac:dyDescent="0.25">
      <c r="A1939">
        <v>1</v>
      </c>
      <c r="B1939" s="7">
        <v>44378</v>
      </c>
      <c r="C1939" s="7">
        <v>44409</v>
      </c>
      <c r="D1939">
        <v>200235</v>
      </c>
      <c r="E1939" s="7">
        <v>44409</v>
      </c>
      <c r="F1939" s="13">
        <v>0</v>
      </c>
      <c r="G1939">
        <v>0</v>
      </c>
      <c r="H1939">
        <v>2.3E-2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 t="s">
        <v>299</v>
      </c>
      <c r="W1939" s="4" t="s">
        <v>298</v>
      </c>
      <c r="X1939">
        <v>15</v>
      </c>
      <c r="Y1939" t="s">
        <v>53</v>
      </c>
      <c r="Z1939" t="s">
        <v>103</v>
      </c>
      <c r="AA1939">
        <v>0</v>
      </c>
      <c r="AB1939">
        <v>0</v>
      </c>
      <c r="AC1939" t="s">
        <v>225</v>
      </c>
      <c r="AD1939" s="1">
        <v>0</v>
      </c>
      <c r="AE1939" s="1">
        <v>0</v>
      </c>
      <c r="AF1939">
        <v>0</v>
      </c>
      <c r="AG1939" s="1">
        <v>0</v>
      </c>
      <c r="AH1939">
        <v>0</v>
      </c>
      <c r="AI1939" s="1">
        <v>0</v>
      </c>
      <c r="AJ1939" s="1">
        <v>0</v>
      </c>
      <c r="AK1939" s="1">
        <v>0</v>
      </c>
      <c r="AL1939" s="1">
        <v>0</v>
      </c>
      <c r="AM1939" s="1">
        <v>0</v>
      </c>
      <c r="AN1939" s="1">
        <v>0</v>
      </c>
      <c r="AO1939" s="1">
        <v>0</v>
      </c>
      <c r="AP1939" s="8">
        <f t="shared" si="120"/>
        <v>0</v>
      </c>
      <c r="AQ1939" s="9">
        <f t="shared" si="121"/>
        <v>0</v>
      </c>
      <c r="AR1939" s="3">
        <f t="shared" si="122"/>
        <v>0</v>
      </c>
      <c r="AS1939" s="10">
        <f t="shared" si="123"/>
        <v>0</v>
      </c>
    </row>
    <row r="1940" spans="1:45" x14ac:dyDescent="0.25">
      <c r="A1940">
        <v>1</v>
      </c>
      <c r="B1940" s="7">
        <v>44378</v>
      </c>
      <c r="C1940" s="7">
        <v>44409</v>
      </c>
      <c r="D1940">
        <v>200281</v>
      </c>
      <c r="E1940" s="7">
        <v>44378</v>
      </c>
      <c r="F1940" s="13">
        <v>0</v>
      </c>
      <c r="G1940">
        <v>0</v>
      </c>
      <c r="H1940">
        <v>2.3E-2</v>
      </c>
      <c r="I1940">
        <v>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 t="s">
        <v>300</v>
      </c>
      <c r="W1940" s="4" t="s">
        <v>298</v>
      </c>
      <c r="X1940">
        <v>15</v>
      </c>
      <c r="Y1940" t="s">
        <v>53</v>
      </c>
      <c r="Z1940" t="s">
        <v>103</v>
      </c>
      <c r="AA1940">
        <v>0</v>
      </c>
      <c r="AB1940">
        <v>0</v>
      </c>
      <c r="AC1940" t="s">
        <v>225</v>
      </c>
      <c r="AD1940" s="1">
        <v>0</v>
      </c>
      <c r="AE1940" s="1">
        <v>0</v>
      </c>
      <c r="AF1940">
        <v>0</v>
      </c>
      <c r="AG1940" s="1">
        <v>0</v>
      </c>
      <c r="AH1940">
        <v>0</v>
      </c>
      <c r="AI1940" s="1">
        <v>0</v>
      </c>
      <c r="AJ1940" s="1">
        <v>0</v>
      </c>
      <c r="AK1940" s="1">
        <v>0</v>
      </c>
      <c r="AL1940" s="1">
        <v>0</v>
      </c>
      <c r="AM1940" s="1">
        <v>0</v>
      </c>
      <c r="AN1940" s="1">
        <v>0</v>
      </c>
      <c r="AO1940" s="1">
        <v>0</v>
      </c>
      <c r="AP1940" s="8">
        <f t="shared" si="120"/>
        <v>0</v>
      </c>
      <c r="AQ1940" s="9">
        <f t="shared" si="121"/>
        <v>0</v>
      </c>
      <c r="AR1940" s="3">
        <f t="shared" si="122"/>
        <v>0</v>
      </c>
      <c r="AS1940" s="10">
        <f t="shared" si="123"/>
        <v>0</v>
      </c>
    </row>
    <row r="1941" spans="1:45" x14ac:dyDescent="0.25">
      <c r="A1941">
        <v>1</v>
      </c>
      <c r="B1941" s="7">
        <v>44378</v>
      </c>
      <c r="C1941" s="7">
        <v>44409</v>
      </c>
      <c r="D1941">
        <v>200281</v>
      </c>
      <c r="E1941" s="7">
        <v>44409</v>
      </c>
      <c r="F1941" s="13">
        <v>0</v>
      </c>
      <c r="G1941">
        <v>0</v>
      </c>
      <c r="H1941">
        <v>2.3E-2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 t="s">
        <v>300</v>
      </c>
      <c r="W1941" s="4" t="s">
        <v>298</v>
      </c>
      <c r="X1941">
        <v>15</v>
      </c>
      <c r="Y1941" t="s">
        <v>53</v>
      </c>
      <c r="Z1941" t="s">
        <v>103</v>
      </c>
      <c r="AA1941">
        <v>0</v>
      </c>
      <c r="AB1941">
        <v>0</v>
      </c>
      <c r="AC1941" t="s">
        <v>225</v>
      </c>
      <c r="AD1941" s="1">
        <v>0</v>
      </c>
      <c r="AE1941" s="1">
        <v>0</v>
      </c>
      <c r="AF1941">
        <v>0</v>
      </c>
      <c r="AG1941" s="1">
        <v>0</v>
      </c>
      <c r="AH1941">
        <v>0</v>
      </c>
      <c r="AI1941" s="1">
        <v>0</v>
      </c>
      <c r="AJ1941" s="1">
        <v>0</v>
      </c>
      <c r="AK1941" s="1">
        <v>0</v>
      </c>
      <c r="AL1941" s="1">
        <v>0</v>
      </c>
      <c r="AM1941" s="1">
        <v>0</v>
      </c>
      <c r="AN1941" s="1">
        <v>0</v>
      </c>
      <c r="AO1941" s="1">
        <v>0</v>
      </c>
      <c r="AP1941" s="8">
        <f t="shared" si="120"/>
        <v>0</v>
      </c>
      <c r="AQ1941" s="9">
        <f t="shared" si="121"/>
        <v>0</v>
      </c>
      <c r="AR1941" s="3">
        <f t="shared" si="122"/>
        <v>0</v>
      </c>
      <c r="AS1941" s="10">
        <f t="shared" si="123"/>
        <v>0</v>
      </c>
    </row>
    <row r="1942" spans="1:45" x14ac:dyDescent="0.25">
      <c r="A1942">
        <v>1</v>
      </c>
      <c r="B1942" s="7">
        <v>44378</v>
      </c>
      <c r="C1942" s="7">
        <v>44409</v>
      </c>
      <c r="D1942">
        <v>200327</v>
      </c>
      <c r="E1942" s="7">
        <v>44378</v>
      </c>
      <c r="F1942" s="13">
        <v>0</v>
      </c>
      <c r="G1942">
        <v>0</v>
      </c>
      <c r="H1942">
        <v>2.3E-2</v>
      </c>
      <c r="I1942">
        <v>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 t="s">
        <v>301</v>
      </c>
      <c r="W1942" s="4" t="s">
        <v>298</v>
      </c>
      <c r="X1942">
        <v>15</v>
      </c>
      <c r="Y1942" t="s">
        <v>53</v>
      </c>
      <c r="Z1942" t="s">
        <v>103</v>
      </c>
      <c r="AA1942">
        <v>0</v>
      </c>
      <c r="AB1942">
        <v>0</v>
      </c>
      <c r="AC1942" t="s">
        <v>225</v>
      </c>
      <c r="AD1942" s="1">
        <v>0</v>
      </c>
      <c r="AE1942" s="1">
        <v>0</v>
      </c>
      <c r="AF1942">
        <v>0</v>
      </c>
      <c r="AG1942" s="1">
        <v>0</v>
      </c>
      <c r="AH1942">
        <v>0</v>
      </c>
      <c r="AI1942" s="1">
        <v>0</v>
      </c>
      <c r="AJ1942" s="1">
        <v>0</v>
      </c>
      <c r="AK1942" s="1">
        <v>0</v>
      </c>
      <c r="AL1942" s="1">
        <v>0</v>
      </c>
      <c r="AM1942" s="1">
        <v>0</v>
      </c>
      <c r="AN1942" s="1">
        <v>0</v>
      </c>
      <c r="AO1942" s="1">
        <v>0</v>
      </c>
      <c r="AP1942" s="8">
        <f t="shared" si="120"/>
        <v>0</v>
      </c>
      <c r="AQ1942" s="9">
        <f t="shared" si="121"/>
        <v>0</v>
      </c>
      <c r="AR1942" s="3">
        <f t="shared" si="122"/>
        <v>0</v>
      </c>
      <c r="AS1942" s="10">
        <f t="shared" si="123"/>
        <v>0</v>
      </c>
    </row>
    <row r="1943" spans="1:45" x14ac:dyDescent="0.25">
      <c r="A1943">
        <v>1</v>
      </c>
      <c r="B1943" s="7">
        <v>44378</v>
      </c>
      <c r="C1943" s="7">
        <v>44409</v>
      </c>
      <c r="D1943">
        <v>200327</v>
      </c>
      <c r="E1943" s="7">
        <v>44409</v>
      </c>
      <c r="F1943" s="13">
        <v>0</v>
      </c>
      <c r="G1943">
        <v>0</v>
      </c>
      <c r="H1943">
        <v>2.3E-2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 t="s">
        <v>301</v>
      </c>
      <c r="W1943" s="4" t="s">
        <v>298</v>
      </c>
      <c r="X1943">
        <v>15</v>
      </c>
      <c r="Y1943" t="s">
        <v>53</v>
      </c>
      <c r="Z1943" t="s">
        <v>103</v>
      </c>
      <c r="AA1943">
        <v>0</v>
      </c>
      <c r="AB1943">
        <v>0</v>
      </c>
      <c r="AC1943" t="s">
        <v>225</v>
      </c>
      <c r="AD1943" s="1">
        <v>0</v>
      </c>
      <c r="AE1943" s="1">
        <v>0</v>
      </c>
      <c r="AF1943">
        <v>0</v>
      </c>
      <c r="AG1943" s="1">
        <v>0</v>
      </c>
      <c r="AH1943">
        <v>0</v>
      </c>
      <c r="AI1943" s="1">
        <v>0</v>
      </c>
      <c r="AJ1943" s="1">
        <v>0</v>
      </c>
      <c r="AK1943" s="1">
        <v>0</v>
      </c>
      <c r="AL1943" s="1">
        <v>0</v>
      </c>
      <c r="AM1943" s="1">
        <v>0</v>
      </c>
      <c r="AN1943" s="1">
        <v>0</v>
      </c>
      <c r="AO1943" s="1">
        <v>0</v>
      </c>
      <c r="AP1943" s="8">
        <f t="shared" si="120"/>
        <v>0</v>
      </c>
      <c r="AQ1943" s="9">
        <f t="shared" si="121"/>
        <v>0</v>
      </c>
      <c r="AR1943" s="3">
        <f t="shared" si="122"/>
        <v>0</v>
      </c>
      <c r="AS1943" s="10">
        <f t="shared" si="123"/>
        <v>0</v>
      </c>
    </row>
    <row r="1944" spans="1:45" x14ac:dyDescent="0.25">
      <c r="A1944">
        <v>1</v>
      </c>
      <c r="B1944" s="7">
        <v>44378</v>
      </c>
      <c r="C1944" s="7">
        <v>44409</v>
      </c>
      <c r="D1944">
        <v>163</v>
      </c>
      <c r="E1944" s="7">
        <v>44378</v>
      </c>
      <c r="F1944" s="13">
        <v>0</v>
      </c>
      <c r="G1944">
        <v>0</v>
      </c>
      <c r="H1944">
        <v>0.04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 t="s">
        <v>302</v>
      </c>
      <c r="W1944" s="4" t="s">
        <v>105</v>
      </c>
      <c r="X1944">
        <v>15</v>
      </c>
      <c r="Y1944" t="s">
        <v>53</v>
      </c>
      <c r="Z1944" t="s">
        <v>106</v>
      </c>
      <c r="AA1944">
        <v>0</v>
      </c>
      <c r="AB1944">
        <v>0</v>
      </c>
      <c r="AC1944" t="s">
        <v>225</v>
      </c>
      <c r="AD1944" s="1">
        <v>0</v>
      </c>
      <c r="AE1944" s="1">
        <v>0</v>
      </c>
      <c r="AF1944">
        <v>0</v>
      </c>
      <c r="AG1944" s="1">
        <v>0</v>
      </c>
      <c r="AH1944">
        <v>0</v>
      </c>
      <c r="AI1944" s="1">
        <v>0</v>
      </c>
      <c r="AJ1944" s="1">
        <v>0</v>
      </c>
      <c r="AK1944" s="1">
        <v>0</v>
      </c>
      <c r="AL1944" s="1">
        <v>0</v>
      </c>
      <c r="AM1944" s="1">
        <v>0</v>
      </c>
      <c r="AN1944" s="1">
        <v>0</v>
      </c>
      <c r="AO1944" s="1">
        <v>0</v>
      </c>
      <c r="AP1944" s="8">
        <f t="shared" si="120"/>
        <v>0</v>
      </c>
      <c r="AQ1944" s="9">
        <f t="shared" si="121"/>
        <v>0</v>
      </c>
      <c r="AR1944" s="3">
        <f t="shared" si="122"/>
        <v>0</v>
      </c>
      <c r="AS1944" s="10">
        <f t="shared" si="123"/>
        <v>0</v>
      </c>
    </row>
    <row r="1945" spans="1:45" x14ac:dyDescent="0.25">
      <c r="A1945">
        <v>1</v>
      </c>
      <c r="B1945" s="7">
        <v>44378</v>
      </c>
      <c r="C1945" s="7">
        <v>44409</v>
      </c>
      <c r="D1945">
        <v>163</v>
      </c>
      <c r="E1945" s="7">
        <v>44409</v>
      </c>
      <c r="F1945" s="13">
        <v>0</v>
      </c>
      <c r="G1945">
        <v>0</v>
      </c>
      <c r="H1945">
        <v>0.04</v>
      </c>
      <c r="I1945">
        <v>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 t="s">
        <v>302</v>
      </c>
      <c r="W1945" s="4" t="s">
        <v>105</v>
      </c>
      <c r="X1945">
        <v>15</v>
      </c>
      <c r="Y1945" t="s">
        <v>53</v>
      </c>
      <c r="Z1945" t="s">
        <v>106</v>
      </c>
      <c r="AA1945">
        <v>0</v>
      </c>
      <c r="AB1945">
        <v>0</v>
      </c>
      <c r="AC1945" t="s">
        <v>225</v>
      </c>
      <c r="AD1945" s="1">
        <v>0</v>
      </c>
      <c r="AE1945" s="1">
        <v>0</v>
      </c>
      <c r="AF1945">
        <v>0</v>
      </c>
      <c r="AG1945" s="1">
        <v>0</v>
      </c>
      <c r="AH1945">
        <v>0</v>
      </c>
      <c r="AI1945" s="1">
        <v>0</v>
      </c>
      <c r="AJ1945" s="1">
        <v>0</v>
      </c>
      <c r="AK1945" s="1">
        <v>0</v>
      </c>
      <c r="AL1945" s="1">
        <v>0</v>
      </c>
      <c r="AM1945" s="1">
        <v>0</v>
      </c>
      <c r="AN1945" s="1">
        <v>0</v>
      </c>
      <c r="AO1945" s="1">
        <v>0</v>
      </c>
      <c r="AP1945" s="8">
        <f t="shared" si="120"/>
        <v>0</v>
      </c>
      <c r="AQ1945" s="9">
        <f t="shared" si="121"/>
        <v>0</v>
      </c>
      <c r="AR1945" s="3">
        <f t="shared" si="122"/>
        <v>0</v>
      </c>
      <c r="AS1945" s="10">
        <f t="shared" si="123"/>
        <v>0</v>
      </c>
    </row>
    <row r="1946" spans="1:45" x14ac:dyDescent="0.25">
      <c r="A1946">
        <v>1</v>
      </c>
      <c r="B1946" s="7">
        <v>44378</v>
      </c>
      <c r="C1946" s="7">
        <v>44409</v>
      </c>
      <c r="D1946">
        <v>200236</v>
      </c>
      <c r="E1946" s="7">
        <v>44378</v>
      </c>
      <c r="F1946" s="13">
        <v>826555.12</v>
      </c>
      <c r="G1946">
        <v>826555.12</v>
      </c>
      <c r="H1946">
        <v>0.04</v>
      </c>
      <c r="I1946">
        <v>2755.18</v>
      </c>
      <c r="J1946">
        <v>134006.96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 t="s">
        <v>303</v>
      </c>
      <c r="W1946" s="4" t="s">
        <v>105</v>
      </c>
      <c r="X1946">
        <v>15</v>
      </c>
      <c r="Y1946" t="s">
        <v>53</v>
      </c>
      <c r="Z1946" t="s">
        <v>106</v>
      </c>
      <c r="AA1946">
        <v>0</v>
      </c>
      <c r="AB1946">
        <v>0</v>
      </c>
      <c r="AC1946" t="s">
        <v>225</v>
      </c>
      <c r="AD1946" s="1">
        <v>0</v>
      </c>
      <c r="AE1946" s="1">
        <v>0</v>
      </c>
      <c r="AF1946">
        <v>0</v>
      </c>
      <c r="AG1946" s="1">
        <v>826555.12</v>
      </c>
      <c r="AH1946">
        <v>0</v>
      </c>
      <c r="AI1946" s="1">
        <v>0</v>
      </c>
      <c r="AJ1946" s="1">
        <v>0</v>
      </c>
      <c r="AK1946" s="1">
        <v>0</v>
      </c>
      <c r="AL1946" s="1">
        <v>0</v>
      </c>
      <c r="AM1946" s="1">
        <v>0</v>
      </c>
      <c r="AN1946" s="1">
        <v>0</v>
      </c>
      <c r="AO1946" s="1">
        <v>2755.18</v>
      </c>
      <c r="AP1946" s="8">
        <f t="shared" si="120"/>
        <v>2755.18</v>
      </c>
      <c r="AQ1946" s="9">
        <f t="shared" si="121"/>
        <v>0</v>
      </c>
      <c r="AR1946" s="3">
        <f t="shared" si="122"/>
        <v>134006.96</v>
      </c>
      <c r="AS1946" s="10">
        <f t="shared" si="123"/>
        <v>2755.18</v>
      </c>
    </row>
    <row r="1947" spans="1:45" x14ac:dyDescent="0.25">
      <c r="A1947">
        <v>1</v>
      </c>
      <c r="B1947" s="7">
        <v>44378</v>
      </c>
      <c r="C1947" s="7">
        <v>44409</v>
      </c>
      <c r="D1947">
        <v>200236</v>
      </c>
      <c r="E1947" s="7">
        <v>44409</v>
      </c>
      <c r="F1947" s="13">
        <v>826555.12</v>
      </c>
      <c r="G1947">
        <v>826555.12</v>
      </c>
      <c r="H1947">
        <v>0.04</v>
      </c>
      <c r="I1947">
        <v>2755.18</v>
      </c>
      <c r="J1947">
        <v>136762.14000000001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 t="s">
        <v>303</v>
      </c>
      <c r="W1947" s="4" t="s">
        <v>105</v>
      </c>
      <c r="X1947">
        <v>15</v>
      </c>
      <c r="Y1947" t="s">
        <v>53</v>
      </c>
      <c r="Z1947" t="s">
        <v>106</v>
      </c>
      <c r="AA1947">
        <v>0</v>
      </c>
      <c r="AB1947">
        <v>0</v>
      </c>
      <c r="AC1947" t="s">
        <v>225</v>
      </c>
      <c r="AD1947" s="1">
        <v>0</v>
      </c>
      <c r="AE1947" s="1">
        <v>0</v>
      </c>
      <c r="AF1947">
        <v>0</v>
      </c>
      <c r="AG1947" s="1">
        <v>826555.12</v>
      </c>
      <c r="AH1947">
        <v>0</v>
      </c>
      <c r="AI1947" s="1">
        <v>0</v>
      </c>
      <c r="AJ1947" s="1">
        <v>0</v>
      </c>
      <c r="AK1947" s="1">
        <v>0</v>
      </c>
      <c r="AL1947" s="1">
        <v>0</v>
      </c>
      <c r="AM1947" s="1">
        <v>0</v>
      </c>
      <c r="AN1947" s="1">
        <v>0</v>
      </c>
      <c r="AO1947" s="1">
        <v>2755.18</v>
      </c>
      <c r="AP1947" s="8">
        <f t="shared" si="120"/>
        <v>2755.18</v>
      </c>
      <c r="AQ1947" s="9">
        <f t="shared" si="121"/>
        <v>0</v>
      </c>
      <c r="AR1947" s="3">
        <f t="shared" si="122"/>
        <v>136762.14000000001</v>
      </c>
      <c r="AS1947" s="10">
        <f t="shared" si="123"/>
        <v>2755.18</v>
      </c>
    </row>
    <row r="1948" spans="1:45" x14ac:dyDescent="0.25">
      <c r="A1948">
        <v>1</v>
      </c>
      <c r="B1948" s="7">
        <v>44378</v>
      </c>
      <c r="C1948" s="7">
        <v>44409</v>
      </c>
      <c r="D1948">
        <v>200282</v>
      </c>
      <c r="E1948" s="7">
        <v>44378</v>
      </c>
      <c r="F1948" s="13">
        <v>46850.41</v>
      </c>
      <c r="G1948">
        <v>46850.41</v>
      </c>
      <c r="H1948">
        <v>0.04</v>
      </c>
      <c r="I1948">
        <v>156.16999999999999</v>
      </c>
      <c r="J1948">
        <v>8613.5499999999993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 t="s">
        <v>304</v>
      </c>
      <c r="W1948" s="4" t="s">
        <v>105</v>
      </c>
      <c r="X1948">
        <v>15</v>
      </c>
      <c r="Y1948" t="s">
        <v>53</v>
      </c>
      <c r="Z1948" t="s">
        <v>106</v>
      </c>
      <c r="AA1948">
        <v>0</v>
      </c>
      <c r="AB1948">
        <v>0</v>
      </c>
      <c r="AC1948" t="s">
        <v>225</v>
      </c>
      <c r="AD1948" s="1">
        <v>0</v>
      </c>
      <c r="AE1948" s="1">
        <v>0</v>
      </c>
      <c r="AF1948">
        <v>0</v>
      </c>
      <c r="AG1948" s="1">
        <v>46850.41</v>
      </c>
      <c r="AH1948">
        <v>0</v>
      </c>
      <c r="AI1948" s="1">
        <v>0</v>
      </c>
      <c r="AJ1948" s="1">
        <v>0</v>
      </c>
      <c r="AK1948" s="1">
        <v>0</v>
      </c>
      <c r="AL1948" s="1">
        <v>0</v>
      </c>
      <c r="AM1948" s="1">
        <v>0</v>
      </c>
      <c r="AN1948" s="1">
        <v>0</v>
      </c>
      <c r="AO1948" s="1">
        <v>156.17000000000002</v>
      </c>
      <c r="AP1948" s="8">
        <f t="shared" si="120"/>
        <v>156.16999999999999</v>
      </c>
      <c r="AQ1948" s="9">
        <f t="shared" si="121"/>
        <v>0</v>
      </c>
      <c r="AR1948" s="3">
        <f t="shared" si="122"/>
        <v>8613.5499999999993</v>
      </c>
      <c r="AS1948" s="10">
        <f t="shared" si="123"/>
        <v>156.16999999999999</v>
      </c>
    </row>
    <row r="1949" spans="1:45" x14ac:dyDescent="0.25">
      <c r="A1949">
        <v>1</v>
      </c>
      <c r="B1949" s="7">
        <v>44378</v>
      </c>
      <c r="C1949" s="7">
        <v>44409</v>
      </c>
      <c r="D1949">
        <v>200282</v>
      </c>
      <c r="E1949" s="7">
        <v>44409</v>
      </c>
      <c r="F1949" s="13">
        <v>46850.41</v>
      </c>
      <c r="G1949">
        <v>46850.41</v>
      </c>
      <c r="H1949">
        <v>0.04</v>
      </c>
      <c r="I1949">
        <v>156.16999999999999</v>
      </c>
      <c r="J1949">
        <v>8769.7199999999993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 t="s">
        <v>304</v>
      </c>
      <c r="W1949" s="4" t="s">
        <v>105</v>
      </c>
      <c r="X1949">
        <v>15</v>
      </c>
      <c r="Y1949" t="s">
        <v>53</v>
      </c>
      <c r="Z1949" t="s">
        <v>106</v>
      </c>
      <c r="AA1949">
        <v>0</v>
      </c>
      <c r="AB1949">
        <v>0</v>
      </c>
      <c r="AC1949" t="s">
        <v>225</v>
      </c>
      <c r="AD1949" s="1">
        <v>0</v>
      </c>
      <c r="AE1949" s="1">
        <v>0</v>
      </c>
      <c r="AF1949">
        <v>0</v>
      </c>
      <c r="AG1949" s="1">
        <v>46850.41</v>
      </c>
      <c r="AH1949">
        <v>0</v>
      </c>
      <c r="AI1949" s="1">
        <v>0</v>
      </c>
      <c r="AJ1949" s="1">
        <v>0</v>
      </c>
      <c r="AK1949" s="1">
        <v>0</v>
      </c>
      <c r="AL1949" s="1">
        <v>0</v>
      </c>
      <c r="AM1949" s="1">
        <v>0</v>
      </c>
      <c r="AN1949" s="1">
        <v>0</v>
      </c>
      <c r="AO1949" s="1">
        <v>156.17000000000002</v>
      </c>
      <c r="AP1949" s="8">
        <f t="shared" si="120"/>
        <v>156.16999999999999</v>
      </c>
      <c r="AQ1949" s="9">
        <f t="shared" si="121"/>
        <v>0</v>
      </c>
      <c r="AR1949" s="3">
        <f t="shared" si="122"/>
        <v>8769.7199999999993</v>
      </c>
      <c r="AS1949" s="10">
        <f t="shared" si="123"/>
        <v>156.16999999999999</v>
      </c>
    </row>
    <row r="1950" spans="1:45" x14ac:dyDescent="0.25">
      <c r="A1950">
        <v>1</v>
      </c>
      <c r="B1950" s="7">
        <v>44378</v>
      </c>
      <c r="C1950" s="7">
        <v>44409</v>
      </c>
      <c r="D1950">
        <v>200328</v>
      </c>
      <c r="E1950" s="7">
        <v>44378</v>
      </c>
      <c r="F1950" s="13">
        <v>1039261.26</v>
      </c>
      <c r="G1950">
        <v>1039261.26</v>
      </c>
      <c r="H1950">
        <v>0.04</v>
      </c>
      <c r="I1950">
        <v>3464.2</v>
      </c>
      <c r="J1950">
        <v>489583.22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 t="s">
        <v>305</v>
      </c>
      <c r="W1950" s="4" t="s">
        <v>105</v>
      </c>
      <c r="X1950">
        <v>15</v>
      </c>
      <c r="Y1950" t="s">
        <v>53</v>
      </c>
      <c r="Z1950" t="s">
        <v>106</v>
      </c>
      <c r="AA1950">
        <v>0</v>
      </c>
      <c r="AB1950">
        <v>0</v>
      </c>
      <c r="AC1950" t="s">
        <v>225</v>
      </c>
      <c r="AD1950" s="1">
        <v>0</v>
      </c>
      <c r="AE1950" s="1">
        <v>0</v>
      </c>
      <c r="AF1950">
        <v>0</v>
      </c>
      <c r="AG1950" s="1">
        <v>1039261.26</v>
      </c>
      <c r="AH1950">
        <v>0</v>
      </c>
      <c r="AI1950" s="1">
        <v>0</v>
      </c>
      <c r="AJ1950" s="1">
        <v>0</v>
      </c>
      <c r="AK1950" s="1">
        <v>0</v>
      </c>
      <c r="AL1950" s="1">
        <v>0</v>
      </c>
      <c r="AM1950" s="1">
        <v>0</v>
      </c>
      <c r="AN1950" s="1">
        <v>0</v>
      </c>
      <c r="AO1950" s="1">
        <v>3464.2000000000003</v>
      </c>
      <c r="AP1950" s="8">
        <f t="shared" si="120"/>
        <v>3464.2</v>
      </c>
      <c r="AQ1950" s="9">
        <f t="shared" si="121"/>
        <v>0</v>
      </c>
      <c r="AR1950" s="3">
        <f t="shared" si="122"/>
        <v>489583.22</v>
      </c>
      <c r="AS1950" s="10">
        <f t="shared" si="123"/>
        <v>3464.2</v>
      </c>
    </row>
    <row r="1951" spans="1:45" x14ac:dyDescent="0.25">
      <c r="A1951">
        <v>1</v>
      </c>
      <c r="B1951" s="7">
        <v>44378</v>
      </c>
      <c r="C1951" s="7">
        <v>44409</v>
      </c>
      <c r="D1951">
        <v>200328</v>
      </c>
      <c r="E1951" s="7">
        <v>44409</v>
      </c>
      <c r="F1951" s="13">
        <v>1039261.26</v>
      </c>
      <c r="G1951">
        <v>1039261.26</v>
      </c>
      <c r="H1951">
        <v>0.04</v>
      </c>
      <c r="I1951">
        <v>3464.2</v>
      </c>
      <c r="J1951">
        <v>493047.42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 t="s">
        <v>305</v>
      </c>
      <c r="W1951" s="4" t="s">
        <v>105</v>
      </c>
      <c r="X1951">
        <v>15</v>
      </c>
      <c r="Y1951" t="s">
        <v>53</v>
      </c>
      <c r="Z1951" t="s">
        <v>106</v>
      </c>
      <c r="AA1951">
        <v>0</v>
      </c>
      <c r="AB1951">
        <v>0</v>
      </c>
      <c r="AC1951" t="s">
        <v>225</v>
      </c>
      <c r="AD1951" s="1">
        <v>0</v>
      </c>
      <c r="AE1951" s="1">
        <v>0</v>
      </c>
      <c r="AF1951">
        <v>0</v>
      </c>
      <c r="AG1951" s="1">
        <v>1039261.26</v>
      </c>
      <c r="AH1951">
        <v>0</v>
      </c>
      <c r="AI1951" s="1">
        <v>0</v>
      </c>
      <c r="AJ1951" s="1">
        <v>0</v>
      </c>
      <c r="AK1951" s="1">
        <v>0</v>
      </c>
      <c r="AL1951" s="1">
        <v>0</v>
      </c>
      <c r="AM1951" s="1">
        <v>0</v>
      </c>
      <c r="AN1951" s="1">
        <v>0</v>
      </c>
      <c r="AO1951" s="1">
        <v>3464.2000000000003</v>
      </c>
      <c r="AP1951" s="8">
        <f t="shared" si="120"/>
        <v>3464.2</v>
      </c>
      <c r="AQ1951" s="9">
        <f t="shared" si="121"/>
        <v>0</v>
      </c>
      <c r="AR1951" s="3">
        <f t="shared" si="122"/>
        <v>493047.42</v>
      </c>
      <c r="AS1951" s="10">
        <f t="shared" si="123"/>
        <v>3464.2</v>
      </c>
    </row>
    <row r="1952" spans="1:45" x14ac:dyDescent="0.25">
      <c r="A1952">
        <v>1</v>
      </c>
      <c r="B1952" s="7">
        <v>44378</v>
      </c>
      <c r="C1952" s="7">
        <v>44409</v>
      </c>
      <c r="D1952">
        <v>164</v>
      </c>
      <c r="E1952" s="7">
        <v>44378</v>
      </c>
      <c r="F1952" s="13">
        <v>0</v>
      </c>
      <c r="G1952">
        <v>0</v>
      </c>
      <c r="H1952">
        <v>0</v>
      </c>
      <c r="I1952">
        <v>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 t="s">
        <v>306</v>
      </c>
      <c r="W1952" s="4" t="s">
        <v>108</v>
      </c>
      <c r="X1952">
        <v>16</v>
      </c>
      <c r="Y1952" t="s">
        <v>109</v>
      </c>
      <c r="Z1952" t="s">
        <v>110</v>
      </c>
      <c r="AA1952">
        <v>0</v>
      </c>
      <c r="AB1952">
        <v>0</v>
      </c>
      <c r="AC1952" t="s">
        <v>225</v>
      </c>
      <c r="AD1952" s="1">
        <v>0</v>
      </c>
      <c r="AE1952" s="1">
        <v>0</v>
      </c>
      <c r="AF1952">
        <v>0</v>
      </c>
      <c r="AG1952" s="1">
        <v>0</v>
      </c>
      <c r="AH1952">
        <v>0</v>
      </c>
      <c r="AI1952" s="1">
        <v>0</v>
      </c>
      <c r="AJ1952" s="1">
        <v>0</v>
      </c>
      <c r="AK1952" s="1">
        <v>0</v>
      </c>
      <c r="AL1952" s="1">
        <v>0</v>
      </c>
      <c r="AM1952" s="1">
        <v>0</v>
      </c>
      <c r="AN1952" s="1">
        <v>0</v>
      </c>
      <c r="AO1952" s="1">
        <v>0</v>
      </c>
      <c r="AP1952" s="8">
        <f t="shared" si="120"/>
        <v>0</v>
      </c>
      <c r="AQ1952" s="9">
        <f t="shared" si="121"/>
        <v>0</v>
      </c>
      <c r="AR1952" s="3">
        <f t="shared" si="122"/>
        <v>0</v>
      </c>
      <c r="AS1952" s="10">
        <f t="shared" si="123"/>
        <v>0</v>
      </c>
    </row>
    <row r="1953" spans="1:45" x14ac:dyDescent="0.25">
      <c r="A1953">
        <v>1</v>
      </c>
      <c r="B1953" s="7">
        <v>44378</v>
      </c>
      <c r="C1953" s="7">
        <v>44409</v>
      </c>
      <c r="D1953">
        <v>164</v>
      </c>
      <c r="E1953" s="7">
        <v>44409</v>
      </c>
      <c r="F1953" s="13">
        <v>0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 t="s">
        <v>306</v>
      </c>
      <c r="W1953" s="4" t="s">
        <v>108</v>
      </c>
      <c r="X1953">
        <v>16</v>
      </c>
      <c r="Y1953" t="s">
        <v>109</v>
      </c>
      <c r="Z1953" t="s">
        <v>110</v>
      </c>
      <c r="AA1953">
        <v>0</v>
      </c>
      <c r="AB1953">
        <v>0</v>
      </c>
      <c r="AC1953" t="s">
        <v>225</v>
      </c>
      <c r="AD1953" s="1">
        <v>0</v>
      </c>
      <c r="AE1953" s="1">
        <v>0</v>
      </c>
      <c r="AF1953">
        <v>0</v>
      </c>
      <c r="AG1953" s="1">
        <v>0</v>
      </c>
      <c r="AH1953">
        <v>0</v>
      </c>
      <c r="AI1953" s="1">
        <v>0</v>
      </c>
      <c r="AJ1953" s="1">
        <v>0</v>
      </c>
      <c r="AK1953" s="1">
        <v>0</v>
      </c>
      <c r="AL1953" s="1">
        <v>0</v>
      </c>
      <c r="AM1953" s="1">
        <v>0</v>
      </c>
      <c r="AN1953" s="1">
        <v>0</v>
      </c>
      <c r="AO1953" s="1">
        <v>0</v>
      </c>
      <c r="AP1953" s="8">
        <f t="shared" si="120"/>
        <v>0</v>
      </c>
      <c r="AQ1953" s="9">
        <f t="shared" si="121"/>
        <v>0</v>
      </c>
      <c r="AR1953" s="3">
        <f t="shared" si="122"/>
        <v>0</v>
      </c>
      <c r="AS1953" s="10">
        <f t="shared" si="123"/>
        <v>0</v>
      </c>
    </row>
    <row r="1954" spans="1:45" x14ac:dyDescent="0.25">
      <c r="A1954">
        <v>1</v>
      </c>
      <c r="B1954" s="7">
        <v>44378</v>
      </c>
      <c r="C1954" s="7">
        <v>44409</v>
      </c>
      <c r="D1954">
        <v>200237</v>
      </c>
      <c r="E1954" s="7">
        <v>44378</v>
      </c>
      <c r="F1954" s="13">
        <v>418724.56</v>
      </c>
      <c r="G1954">
        <v>418724.56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 t="s">
        <v>307</v>
      </c>
      <c r="W1954" s="4" t="s">
        <v>108</v>
      </c>
      <c r="X1954">
        <v>16</v>
      </c>
      <c r="Y1954" t="s">
        <v>109</v>
      </c>
      <c r="Z1954" t="s">
        <v>110</v>
      </c>
      <c r="AA1954">
        <v>0</v>
      </c>
      <c r="AB1954">
        <v>0</v>
      </c>
      <c r="AC1954" t="s">
        <v>225</v>
      </c>
      <c r="AD1954" s="1">
        <v>0</v>
      </c>
      <c r="AE1954" s="1">
        <v>0</v>
      </c>
      <c r="AF1954">
        <v>0</v>
      </c>
      <c r="AG1954" s="1">
        <v>418724.56</v>
      </c>
      <c r="AH1954">
        <v>0</v>
      </c>
      <c r="AI1954" s="1">
        <v>0</v>
      </c>
      <c r="AJ1954" s="1">
        <v>0</v>
      </c>
      <c r="AK1954" s="1">
        <v>0</v>
      </c>
      <c r="AL1954" s="1">
        <v>0</v>
      </c>
      <c r="AM1954" s="1">
        <v>0</v>
      </c>
      <c r="AN1954" s="1">
        <v>0</v>
      </c>
      <c r="AO1954" s="1">
        <v>0</v>
      </c>
      <c r="AP1954" s="8">
        <f t="shared" si="120"/>
        <v>0</v>
      </c>
      <c r="AQ1954" s="9">
        <f t="shared" si="121"/>
        <v>0</v>
      </c>
      <c r="AR1954" s="3">
        <f t="shared" si="122"/>
        <v>0</v>
      </c>
      <c r="AS1954" s="10">
        <f t="shared" si="123"/>
        <v>0</v>
      </c>
    </row>
    <row r="1955" spans="1:45" x14ac:dyDescent="0.25">
      <c r="A1955">
        <v>1</v>
      </c>
      <c r="B1955" s="7">
        <v>44378</v>
      </c>
      <c r="C1955" s="7">
        <v>44409</v>
      </c>
      <c r="D1955">
        <v>200237</v>
      </c>
      <c r="E1955" s="7">
        <v>44409</v>
      </c>
      <c r="F1955" s="13">
        <v>418724.56</v>
      </c>
      <c r="G1955">
        <v>418724.56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0</v>
      </c>
      <c r="R1955">
        <v>0</v>
      </c>
      <c r="S1955">
        <v>0</v>
      </c>
      <c r="T1955">
        <v>0</v>
      </c>
      <c r="U1955">
        <v>0</v>
      </c>
      <c r="V1955" t="s">
        <v>307</v>
      </c>
      <c r="W1955" s="4" t="s">
        <v>108</v>
      </c>
      <c r="X1955">
        <v>16</v>
      </c>
      <c r="Y1955" t="s">
        <v>109</v>
      </c>
      <c r="Z1955" t="s">
        <v>110</v>
      </c>
      <c r="AA1955">
        <v>0</v>
      </c>
      <c r="AB1955">
        <v>0</v>
      </c>
      <c r="AC1955" t="s">
        <v>225</v>
      </c>
      <c r="AD1955" s="1">
        <v>0</v>
      </c>
      <c r="AE1955" s="1">
        <v>0</v>
      </c>
      <c r="AF1955">
        <v>0</v>
      </c>
      <c r="AG1955" s="1">
        <v>418724.56</v>
      </c>
      <c r="AH1955">
        <v>0</v>
      </c>
      <c r="AI1955" s="1">
        <v>0</v>
      </c>
      <c r="AJ1955" s="1">
        <v>0</v>
      </c>
      <c r="AK1955" s="1">
        <v>0</v>
      </c>
      <c r="AL1955" s="1">
        <v>0</v>
      </c>
      <c r="AM1955" s="1">
        <v>0</v>
      </c>
      <c r="AN1955" s="1">
        <v>0</v>
      </c>
      <c r="AO1955" s="1">
        <v>0</v>
      </c>
      <c r="AP1955" s="8">
        <f t="shared" si="120"/>
        <v>0</v>
      </c>
      <c r="AQ1955" s="9">
        <f t="shared" si="121"/>
        <v>0</v>
      </c>
      <c r="AR1955" s="3">
        <f t="shared" si="122"/>
        <v>0</v>
      </c>
      <c r="AS1955" s="10">
        <f t="shared" si="123"/>
        <v>0</v>
      </c>
    </row>
    <row r="1956" spans="1:45" x14ac:dyDescent="0.25">
      <c r="A1956">
        <v>1</v>
      </c>
      <c r="B1956" s="7">
        <v>44378</v>
      </c>
      <c r="C1956" s="7">
        <v>44409</v>
      </c>
      <c r="D1956">
        <v>200283</v>
      </c>
      <c r="E1956" s="7">
        <v>44378</v>
      </c>
      <c r="F1956" s="13">
        <v>0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 t="s">
        <v>308</v>
      </c>
      <c r="W1956" s="4" t="s">
        <v>108</v>
      </c>
      <c r="X1956">
        <v>16</v>
      </c>
      <c r="Y1956" t="s">
        <v>109</v>
      </c>
      <c r="Z1956" t="s">
        <v>110</v>
      </c>
      <c r="AA1956">
        <v>0</v>
      </c>
      <c r="AB1956">
        <v>0</v>
      </c>
      <c r="AC1956" t="s">
        <v>225</v>
      </c>
      <c r="AD1956" s="1">
        <v>0</v>
      </c>
      <c r="AE1956" s="1">
        <v>0</v>
      </c>
      <c r="AF1956">
        <v>0</v>
      </c>
      <c r="AG1956" s="1">
        <v>0</v>
      </c>
      <c r="AH1956">
        <v>0</v>
      </c>
      <c r="AI1956" s="1">
        <v>0</v>
      </c>
      <c r="AJ1956" s="1">
        <v>0</v>
      </c>
      <c r="AK1956" s="1">
        <v>0</v>
      </c>
      <c r="AL1956" s="1">
        <v>0</v>
      </c>
      <c r="AM1956" s="1">
        <v>0</v>
      </c>
      <c r="AN1956" s="1">
        <v>0</v>
      </c>
      <c r="AO1956" s="1">
        <v>0</v>
      </c>
      <c r="AP1956" s="8">
        <f t="shared" si="120"/>
        <v>0</v>
      </c>
      <c r="AQ1956" s="9">
        <f t="shared" si="121"/>
        <v>0</v>
      </c>
      <c r="AR1956" s="3">
        <f t="shared" si="122"/>
        <v>0</v>
      </c>
      <c r="AS1956" s="10">
        <f t="shared" si="123"/>
        <v>0</v>
      </c>
    </row>
    <row r="1957" spans="1:45" x14ac:dyDescent="0.25">
      <c r="A1957">
        <v>1</v>
      </c>
      <c r="B1957" s="7">
        <v>44378</v>
      </c>
      <c r="C1957" s="7">
        <v>44409</v>
      </c>
      <c r="D1957">
        <v>200283</v>
      </c>
      <c r="E1957" s="7">
        <v>44409</v>
      </c>
      <c r="F1957" s="13">
        <v>0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 t="s">
        <v>308</v>
      </c>
      <c r="W1957" s="4" t="s">
        <v>108</v>
      </c>
      <c r="X1957">
        <v>16</v>
      </c>
      <c r="Y1957" t="s">
        <v>109</v>
      </c>
      <c r="Z1957" t="s">
        <v>110</v>
      </c>
      <c r="AA1957">
        <v>0</v>
      </c>
      <c r="AB1957">
        <v>0</v>
      </c>
      <c r="AC1957" t="s">
        <v>225</v>
      </c>
      <c r="AD1957" s="1">
        <v>0</v>
      </c>
      <c r="AE1957" s="1">
        <v>0</v>
      </c>
      <c r="AF1957">
        <v>0</v>
      </c>
      <c r="AG1957" s="1">
        <v>0</v>
      </c>
      <c r="AH1957">
        <v>0</v>
      </c>
      <c r="AI1957" s="1">
        <v>0</v>
      </c>
      <c r="AJ1957" s="1">
        <v>0</v>
      </c>
      <c r="AK1957" s="1">
        <v>0</v>
      </c>
      <c r="AL1957" s="1">
        <v>0</v>
      </c>
      <c r="AM1957" s="1">
        <v>0</v>
      </c>
      <c r="AN1957" s="1">
        <v>0</v>
      </c>
      <c r="AO1957" s="1">
        <v>0</v>
      </c>
      <c r="AP1957" s="8">
        <f t="shared" si="120"/>
        <v>0</v>
      </c>
      <c r="AQ1957" s="9">
        <f t="shared" si="121"/>
        <v>0</v>
      </c>
      <c r="AR1957" s="3">
        <f t="shared" si="122"/>
        <v>0</v>
      </c>
      <c r="AS1957" s="10">
        <f t="shared" si="123"/>
        <v>0</v>
      </c>
    </row>
    <row r="1958" spans="1:45" x14ac:dyDescent="0.25">
      <c r="A1958">
        <v>1</v>
      </c>
      <c r="B1958" s="7">
        <v>44378</v>
      </c>
      <c r="C1958" s="7">
        <v>44409</v>
      </c>
      <c r="D1958">
        <v>200329</v>
      </c>
      <c r="E1958" s="7">
        <v>44378</v>
      </c>
      <c r="F1958" s="13">
        <v>77973.149999999994</v>
      </c>
      <c r="G1958">
        <v>77973.149999999994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 t="s">
        <v>309</v>
      </c>
      <c r="W1958" s="4" t="s">
        <v>108</v>
      </c>
      <c r="X1958">
        <v>16</v>
      </c>
      <c r="Y1958" t="s">
        <v>109</v>
      </c>
      <c r="Z1958" t="s">
        <v>110</v>
      </c>
      <c r="AA1958">
        <v>0</v>
      </c>
      <c r="AB1958">
        <v>0</v>
      </c>
      <c r="AC1958" t="s">
        <v>225</v>
      </c>
      <c r="AD1958" s="1">
        <v>0</v>
      </c>
      <c r="AE1958" s="1">
        <v>0</v>
      </c>
      <c r="AF1958">
        <v>0</v>
      </c>
      <c r="AG1958" s="1">
        <v>77973.149999999994</v>
      </c>
      <c r="AH1958">
        <v>0</v>
      </c>
      <c r="AI1958" s="1">
        <v>0</v>
      </c>
      <c r="AJ1958" s="1">
        <v>0</v>
      </c>
      <c r="AK1958" s="1">
        <v>0</v>
      </c>
      <c r="AL1958" s="1">
        <v>0</v>
      </c>
      <c r="AM1958" s="1">
        <v>0</v>
      </c>
      <c r="AN1958" s="1">
        <v>0</v>
      </c>
      <c r="AO1958" s="1">
        <v>0</v>
      </c>
      <c r="AP1958" s="8">
        <f t="shared" si="120"/>
        <v>0</v>
      </c>
      <c r="AQ1958" s="9">
        <f t="shared" si="121"/>
        <v>0</v>
      </c>
      <c r="AR1958" s="3">
        <f t="shared" si="122"/>
        <v>0</v>
      </c>
      <c r="AS1958" s="10">
        <f t="shared" si="123"/>
        <v>0</v>
      </c>
    </row>
    <row r="1959" spans="1:45" x14ac:dyDescent="0.25">
      <c r="A1959">
        <v>1</v>
      </c>
      <c r="B1959" s="7">
        <v>44378</v>
      </c>
      <c r="C1959" s="7">
        <v>44409</v>
      </c>
      <c r="D1959">
        <v>200329</v>
      </c>
      <c r="E1959" s="7">
        <v>44409</v>
      </c>
      <c r="F1959" s="13">
        <v>77973.149999999994</v>
      </c>
      <c r="G1959">
        <v>77973.149999999994</v>
      </c>
      <c r="H1959">
        <v>0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 t="s">
        <v>309</v>
      </c>
      <c r="W1959" s="4" t="s">
        <v>108</v>
      </c>
      <c r="X1959">
        <v>16</v>
      </c>
      <c r="Y1959" t="s">
        <v>109</v>
      </c>
      <c r="Z1959" t="s">
        <v>110</v>
      </c>
      <c r="AA1959">
        <v>0</v>
      </c>
      <c r="AB1959">
        <v>0</v>
      </c>
      <c r="AC1959" t="s">
        <v>225</v>
      </c>
      <c r="AD1959" s="1">
        <v>0</v>
      </c>
      <c r="AE1959" s="1">
        <v>0</v>
      </c>
      <c r="AF1959">
        <v>0</v>
      </c>
      <c r="AG1959" s="1">
        <v>77973.149999999994</v>
      </c>
      <c r="AH1959">
        <v>0</v>
      </c>
      <c r="AI1959" s="1">
        <v>0</v>
      </c>
      <c r="AJ1959" s="1">
        <v>0</v>
      </c>
      <c r="AK1959" s="1">
        <v>0</v>
      </c>
      <c r="AL1959" s="1">
        <v>0</v>
      </c>
      <c r="AM1959" s="1">
        <v>0</v>
      </c>
      <c r="AN1959" s="1">
        <v>0</v>
      </c>
      <c r="AO1959" s="1">
        <v>0</v>
      </c>
      <c r="AP1959" s="8">
        <f t="shared" si="120"/>
        <v>0</v>
      </c>
      <c r="AQ1959" s="9">
        <f t="shared" si="121"/>
        <v>0</v>
      </c>
      <c r="AR1959" s="3">
        <f t="shared" si="122"/>
        <v>0</v>
      </c>
      <c r="AS1959" s="10">
        <f t="shared" si="123"/>
        <v>0</v>
      </c>
    </row>
    <row r="1960" spans="1:45" x14ac:dyDescent="0.25">
      <c r="A1960">
        <v>1</v>
      </c>
      <c r="B1960" s="7">
        <v>44378</v>
      </c>
      <c r="C1960" s="7">
        <v>44409</v>
      </c>
      <c r="D1960">
        <v>165</v>
      </c>
      <c r="E1960" s="7">
        <v>44378</v>
      </c>
      <c r="F1960" s="13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0</v>
      </c>
      <c r="R1960">
        <v>0</v>
      </c>
      <c r="S1960">
        <v>0</v>
      </c>
      <c r="T1960">
        <v>0</v>
      </c>
      <c r="U1960">
        <v>0</v>
      </c>
      <c r="V1960" t="s">
        <v>310</v>
      </c>
      <c r="W1960" s="4" t="s">
        <v>112</v>
      </c>
      <c r="X1960">
        <v>16</v>
      </c>
      <c r="Y1960" t="s">
        <v>109</v>
      </c>
      <c r="Z1960" t="s">
        <v>110</v>
      </c>
      <c r="AA1960">
        <v>0</v>
      </c>
      <c r="AB1960">
        <v>0</v>
      </c>
      <c r="AC1960" t="s">
        <v>225</v>
      </c>
      <c r="AD1960" s="1">
        <v>0</v>
      </c>
      <c r="AE1960" s="1">
        <v>0</v>
      </c>
      <c r="AF1960">
        <v>0</v>
      </c>
      <c r="AG1960" s="1">
        <v>0</v>
      </c>
      <c r="AH1960">
        <v>0</v>
      </c>
      <c r="AI1960" s="1">
        <v>0</v>
      </c>
      <c r="AJ1960" s="1">
        <v>0</v>
      </c>
      <c r="AK1960" s="1">
        <v>0</v>
      </c>
      <c r="AL1960" s="1">
        <v>0</v>
      </c>
      <c r="AM1960" s="1">
        <v>0</v>
      </c>
      <c r="AN1960" s="1">
        <v>0</v>
      </c>
      <c r="AO1960" s="1">
        <v>0</v>
      </c>
      <c r="AP1960" s="8">
        <f t="shared" si="120"/>
        <v>0</v>
      </c>
      <c r="AQ1960" s="9">
        <f t="shared" si="121"/>
        <v>0</v>
      </c>
      <c r="AR1960" s="3">
        <f t="shared" si="122"/>
        <v>0</v>
      </c>
      <c r="AS1960" s="10">
        <f t="shared" si="123"/>
        <v>0</v>
      </c>
    </row>
    <row r="1961" spans="1:45" x14ac:dyDescent="0.25">
      <c r="A1961">
        <v>1</v>
      </c>
      <c r="B1961" s="7">
        <v>44378</v>
      </c>
      <c r="C1961" s="7">
        <v>44409</v>
      </c>
      <c r="D1961">
        <v>165</v>
      </c>
      <c r="E1961" s="7">
        <v>44409</v>
      </c>
      <c r="F1961" s="13">
        <v>0</v>
      </c>
      <c r="G1961">
        <v>0</v>
      </c>
      <c r="H1961">
        <v>0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0</v>
      </c>
      <c r="T1961">
        <v>0</v>
      </c>
      <c r="U1961">
        <v>0</v>
      </c>
      <c r="V1961" t="s">
        <v>310</v>
      </c>
      <c r="W1961" s="4" t="s">
        <v>112</v>
      </c>
      <c r="X1961">
        <v>16</v>
      </c>
      <c r="Y1961" t="s">
        <v>109</v>
      </c>
      <c r="Z1961" t="s">
        <v>110</v>
      </c>
      <c r="AA1961">
        <v>0</v>
      </c>
      <c r="AB1961">
        <v>0</v>
      </c>
      <c r="AC1961" t="s">
        <v>225</v>
      </c>
      <c r="AD1961" s="1">
        <v>0</v>
      </c>
      <c r="AE1961" s="1">
        <v>0</v>
      </c>
      <c r="AF1961">
        <v>0</v>
      </c>
      <c r="AG1961" s="1">
        <v>0</v>
      </c>
      <c r="AH1961">
        <v>0</v>
      </c>
      <c r="AI1961" s="1">
        <v>0</v>
      </c>
      <c r="AJ1961" s="1">
        <v>0</v>
      </c>
      <c r="AK1961" s="1">
        <v>0</v>
      </c>
      <c r="AL1961" s="1">
        <v>0</v>
      </c>
      <c r="AM1961" s="1">
        <v>0</v>
      </c>
      <c r="AN1961" s="1">
        <v>0</v>
      </c>
      <c r="AO1961" s="1">
        <v>0</v>
      </c>
      <c r="AP1961" s="8">
        <f t="shared" si="120"/>
        <v>0</v>
      </c>
      <c r="AQ1961" s="9">
        <f t="shared" si="121"/>
        <v>0</v>
      </c>
      <c r="AR1961" s="3">
        <f t="shared" si="122"/>
        <v>0</v>
      </c>
      <c r="AS1961" s="10">
        <f t="shared" si="123"/>
        <v>0</v>
      </c>
    </row>
    <row r="1962" spans="1:45" x14ac:dyDescent="0.25">
      <c r="A1962">
        <v>1</v>
      </c>
      <c r="B1962" s="7">
        <v>44378</v>
      </c>
      <c r="C1962" s="7">
        <v>44409</v>
      </c>
      <c r="D1962">
        <v>200238</v>
      </c>
      <c r="E1962" s="7">
        <v>44378</v>
      </c>
      <c r="F1962" s="13">
        <v>0</v>
      </c>
      <c r="G1962">
        <v>0</v>
      </c>
      <c r="H1962">
        <v>0</v>
      </c>
      <c r="I1962">
        <v>0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 t="s">
        <v>311</v>
      </c>
      <c r="W1962" s="4" t="s">
        <v>112</v>
      </c>
      <c r="X1962">
        <v>16</v>
      </c>
      <c r="Y1962" t="s">
        <v>109</v>
      </c>
      <c r="Z1962" t="s">
        <v>110</v>
      </c>
      <c r="AA1962">
        <v>0</v>
      </c>
      <c r="AB1962">
        <v>0</v>
      </c>
      <c r="AC1962" t="s">
        <v>225</v>
      </c>
      <c r="AD1962" s="1">
        <v>0</v>
      </c>
      <c r="AE1962" s="1">
        <v>0</v>
      </c>
      <c r="AF1962">
        <v>0</v>
      </c>
      <c r="AG1962" s="1">
        <v>0</v>
      </c>
      <c r="AH1962">
        <v>0</v>
      </c>
      <c r="AI1962" s="1">
        <v>0</v>
      </c>
      <c r="AJ1962" s="1">
        <v>0</v>
      </c>
      <c r="AK1962" s="1">
        <v>0</v>
      </c>
      <c r="AL1962" s="1">
        <v>0</v>
      </c>
      <c r="AM1962" s="1">
        <v>0</v>
      </c>
      <c r="AN1962" s="1">
        <v>0</v>
      </c>
      <c r="AO1962" s="1">
        <v>0</v>
      </c>
      <c r="AP1962" s="8">
        <f t="shared" si="120"/>
        <v>0</v>
      </c>
      <c r="AQ1962" s="9">
        <f t="shared" si="121"/>
        <v>0</v>
      </c>
      <c r="AR1962" s="3">
        <f t="shared" si="122"/>
        <v>0</v>
      </c>
      <c r="AS1962" s="10">
        <f t="shared" si="123"/>
        <v>0</v>
      </c>
    </row>
    <row r="1963" spans="1:45" x14ac:dyDescent="0.25">
      <c r="A1963">
        <v>1</v>
      </c>
      <c r="B1963" s="7">
        <v>44378</v>
      </c>
      <c r="C1963" s="7">
        <v>44409</v>
      </c>
      <c r="D1963">
        <v>200238</v>
      </c>
      <c r="E1963" s="7">
        <v>44409</v>
      </c>
      <c r="F1963" s="13">
        <v>0</v>
      </c>
      <c r="G1963">
        <v>0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 t="s">
        <v>311</v>
      </c>
      <c r="W1963" s="4" t="s">
        <v>112</v>
      </c>
      <c r="X1963">
        <v>16</v>
      </c>
      <c r="Y1963" t="s">
        <v>109</v>
      </c>
      <c r="Z1963" t="s">
        <v>110</v>
      </c>
      <c r="AA1963">
        <v>0</v>
      </c>
      <c r="AB1963">
        <v>0</v>
      </c>
      <c r="AC1963" t="s">
        <v>225</v>
      </c>
      <c r="AD1963" s="1">
        <v>0</v>
      </c>
      <c r="AE1963" s="1">
        <v>0</v>
      </c>
      <c r="AF1963">
        <v>0</v>
      </c>
      <c r="AG1963" s="1">
        <v>0</v>
      </c>
      <c r="AH1963">
        <v>0</v>
      </c>
      <c r="AI1963" s="1">
        <v>0</v>
      </c>
      <c r="AJ1963" s="1">
        <v>0</v>
      </c>
      <c r="AK1963" s="1">
        <v>0</v>
      </c>
      <c r="AL1963" s="1">
        <v>0</v>
      </c>
      <c r="AM1963" s="1">
        <v>0</v>
      </c>
      <c r="AN1963" s="1">
        <v>0</v>
      </c>
      <c r="AO1963" s="1">
        <v>0</v>
      </c>
      <c r="AP1963" s="8">
        <f t="shared" si="120"/>
        <v>0</v>
      </c>
      <c r="AQ1963" s="9">
        <f t="shared" si="121"/>
        <v>0</v>
      </c>
      <c r="AR1963" s="3">
        <f t="shared" si="122"/>
        <v>0</v>
      </c>
      <c r="AS1963" s="10">
        <f t="shared" si="123"/>
        <v>0</v>
      </c>
    </row>
    <row r="1964" spans="1:45" x14ac:dyDescent="0.25">
      <c r="A1964">
        <v>1</v>
      </c>
      <c r="B1964" s="7">
        <v>44378</v>
      </c>
      <c r="C1964" s="7">
        <v>44409</v>
      </c>
      <c r="D1964">
        <v>200284</v>
      </c>
      <c r="E1964" s="7">
        <v>44378</v>
      </c>
      <c r="F1964" s="13">
        <v>238080.94</v>
      </c>
      <c r="G1964">
        <v>238080.94</v>
      </c>
      <c r="H1964">
        <v>0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 t="s">
        <v>312</v>
      </c>
      <c r="W1964" s="4" t="s">
        <v>112</v>
      </c>
      <c r="X1964">
        <v>16</v>
      </c>
      <c r="Y1964" t="s">
        <v>109</v>
      </c>
      <c r="Z1964" t="s">
        <v>110</v>
      </c>
      <c r="AA1964">
        <v>0</v>
      </c>
      <c r="AB1964">
        <v>0</v>
      </c>
      <c r="AC1964" t="s">
        <v>225</v>
      </c>
      <c r="AD1964" s="1">
        <v>0</v>
      </c>
      <c r="AE1964" s="1">
        <v>0</v>
      </c>
      <c r="AF1964">
        <v>0</v>
      </c>
      <c r="AG1964" s="1">
        <v>238080.94</v>
      </c>
      <c r="AH1964">
        <v>0</v>
      </c>
      <c r="AI1964" s="1">
        <v>0</v>
      </c>
      <c r="AJ1964" s="1">
        <v>0</v>
      </c>
      <c r="AK1964" s="1">
        <v>0</v>
      </c>
      <c r="AL1964" s="1">
        <v>0</v>
      </c>
      <c r="AM1964" s="1">
        <v>0</v>
      </c>
      <c r="AN1964" s="1">
        <v>0</v>
      </c>
      <c r="AO1964" s="1">
        <v>0</v>
      </c>
      <c r="AP1964" s="8">
        <f t="shared" si="120"/>
        <v>0</v>
      </c>
      <c r="AQ1964" s="9">
        <f t="shared" si="121"/>
        <v>0</v>
      </c>
      <c r="AR1964" s="3">
        <f t="shared" si="122"/>
        <v>0</v>
      </c>
      <c r="AS1964" s="10">
        <f t="shared" si="123"/>
        <v>0</v>
      </c>
    </row>
    <row r="1965" spans="1:45" x14ac:dyDescent="0.25">
      <c r="A1965">
        <v>1</v>
      </c>
      <c r="B1965" s="7">
        <v>44378</v>
      </c>
      <c r="C1965" s="7">
        <v>44409</v>
      </c>
      <c r="D1965">
        <v>200284</v>
      </c>
      <c r="E1965" s="7">
        <v>44409</v>
      </c>
      <c r="F1965" s="13">
        <v>238080.94</v>
      </c>
      <c r="G1965">
        <v>238080.94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 t="s">
        <v>312</v>
      </c>
      <c r="W1965" s="4" t="s">
        <v>112</v>
      </c>
      <c r="X1965">
        <v>16</v>
      </c>
      <c r="Y1965" t="s">
        <v>109</v>
      </c>
      <c r="Z1965" t="s">
        <v>110</v>
      </c>
      <c r="AA1965">
        <v>0</v>
      </c>
      <c r="AB1965">
        <v>0</v>
      </c>
      <c r="AC1965" t="s">
        <v>225</v>
      </c>
      <c r="AD1965" s="1">
        <v>0</v>
      </c>
      <c r="AE1965" s="1">
        <v>0</v>
      </c>
      <c r="AF1965">
        <v>0</v>
      </c>
      <c r="AG1965" s="1">
        <v>238080.94</v>
      </c>
      <c r="AH1965">
        <v>0</v>
      </c>
      <c r="AI1965" s="1">
        <v>0</v>
      </c>
      <c r="AJ1965" s="1">
        <v>0</v>
      </c>
      <c r="AK1965" s="1">
        <v>0</v>
      </c>
      <c r="AL1965" s="1">
        <v>0</v>
      </c>
      <c r="AM1965" s="1">
        <v>0</v>
      </c>
      <c r="AN1965" s="1">
        <v>0</v>
      </c>
      <c r="AO1965" s="1">
        <v>0</v>
      </c>
      <c r="AP1965" s="8">
        <f t="shared" si="120"/>
        <v>0</v>
      </c>
      <c r="AQ1965" s="9">
        <f t="shared" si="121"/>
        <v>0</v>
      </c>
      <c r="AR1965" s="3">
        <f t="shared" si="122"/>
        <v>0</v>
      </c>
      <c r="AS1965" s="10">
        <f t="shared" si="123"/>
        <v>0</v>
      </c>
    </row>
    <row r="1966" spans="1:45" x14ac:dyDescent="0.25">
      <c r="A1966">
        <v>1</v>
      </c>
      <c r="B1966" s="7">
        <v>44378</v>
      </c>
      <c r="C1966" s="7">
        <v>44409</v>
      </c>
      <c r="D1966">
        <v>200330</v>
      </c>
      <c r="E1966" s="7">
        <v>44378</v>
      </c>
      <c r="F1966" s="13">
        <v>1616.45</v>
      </c>
      <c r="G1966">
        <v>1616.45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 t="s">
        <v>313</v>
      </c>
      <c r="W1966" s="4" t="s">
        <v>112</v>
      </c>
      <c r="X1966">
        <v>16</v>
      </c>
      <c r="Y1966" t="s">
        <v>109</v>
      </c>
      <c r="Z1966" t="s">
        <v>110</v>
      </c>
      <c r="AA1966">
        <v>0</v>
      </c>
      <c r="AB1966">
        <v>0</v>
      </c>
      <c r="AC1966" t="s">
        <v>225</v>
      </c>
      <c r="AD1966" s="1">
        <v>0</v>
      </c>
      <c r="AE1966" s="1">
        <v>0</v>
      </c>
      <c r="AF1966">
        <v>0</v>
      </c>
      <c r="AG1966" s="1">
        <v>1616.45</v>
      </c>
      <c r="AH1966">
        <v>0</v>
      </c>
      <c r="AI1966" s="1">
        <v>0</v>
      </c>
      <c r="AJ1966" s="1">
        <v>0</v>
      </c>
      <c r="AK1966" s="1">
        <v>0</v>
      </c>
      <c r="AL1966" s="1">
        <v>0</v>
      </c>
      <c r="AM1966" s="1">
        <v>0</v>
      </c>
      <c r="AN1966" s="1">
        <v>0</v>
      </c>
      <c r="AO1966" s="1">
        <v>0</v>
      </c>
      <c r="AP1966" s="8">
        <f t="shared" si="120"/>
        <v>0</v>
      </c>
      <c r="AQ1966" s="9">
        <f t="shared" si="121"/>
        <v>0</v>
      </c>
      <c r="AR1966" s="3">
        <f t="shared" si="122"/>
        <v>0</v>
      </c>
      <c r="AS1966" s="10">
        <f t="shared" si="123"/>
        <v>0</v>
      </c>
    </row>
    <row r="1967" spans="1:45" x14ac:dyDescent="0.25">
      <c r="A1967">
        <v>1</v>
      </c>
      <c r="B1967" s="7">
        <v>44378</v>
      </c>
      <c r="C1967" s="7">
        <v>44409</v>
      </c>
      <c r="D1967">
        <v>200330</v>
      </c>
      <c r="E1967" s="7">
        <v>44409</v>
      </c>
      <c r="F1967" s="13">
        <v>1616.45</v>
      </c>
      <c r="G1967">
        <v>1616.45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 t="s">
        <v>313</v>
      </c>
      <c r="W1967" s="4" t="s">
        <v>112</v>
      </c>
      <c r="X1967">
        <v>16</v>
      </c>
      <c r="Y1967" t="s">
        <v>109</v>
      </c>
      <c r="Z1967" t="s">
        <v>110</v>
      </c>
      <c r="AA1967">
        <v>0</v>
      </c>
      <c r="AB1967">
        <v>0</v>
      </c>
      <c r="AC1967" t="s">
        <v>225</v>
      </c>
      <c r="AD1967" s="1">
        <v>0</v>
      </c>
      <c r="AE1967" s="1">
        <v>0</v>
      </c>
      <c r="AF1967">
        <v>0</v>
      </c>
      <c r="AG1967" s="1">
        <v>1616.45</v>
      </c>
      <c r="AH1967">
        <v>0</v>
      </c>
      <c r="AI1967" s="1">
        <v>0</v>
      </c>
      <c r="AJ1967" s="1">
        <v>0</v>
      </c>
      <c r="AK1967" s="1">
        <v>0</v>
      </c>
      <c r="AL1967" s="1">
        <v>0</v>
      </c>
      <c r="AM1967" s="1">
        <v>0</v>
      </c>
      <c r="AN1967" s="1">
        <v>0</v>
      </c>
      <c r="AO1967" s="1">
        <v>0</v>
      </c>
      <c r="AP1967" s="8">
        <f t="shared" si="120"/>
        <v>0</v>
      </c>
      <c r="AQ1967" s="9">
        <f t="shared" si="121"/>
        <v>0</v>
      </c>
      <c r="AR1967" s="3">
        <f t="shared" si="122"/>
        <v>0</v>
      </c>
      <c r="AS1967" s="10">
        <f t="shared" si="123"/>
        <v>0</v>
      </c>
    </row>
    <row r="1968" spans="1:45" x14ac:dyDescent="0.25">
      <c r="A1968">
        <v>1</v>
      </c>
      <c r="B1968" s="7">
        <v>44378</v>
      </c>
      <c r="C1968" s="7">
        <v>44409</v>
      </c>
      <c r="D1968">
        <v>166</v>
      </c>
      <c r="E1968" s="7">
        <v>44378</v>
      </c>
      <c r="F1968" s="13">
        <v>0</v>
      </c>
      <c r="G1968">
        <v>0</v>
      </c>
      <c r="H1968">
        <v>2.3E-2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 t="s">
        <v>314</v>
      </c>
      <c r="W1968" s="4" t="s">
        <v>114</v>
      </c>
      <c r="X1968">
        <v>16</v>
      </c>
      <c r="Y1968" t="s">
        <v>109</v>
      </c>
      <c r="Z1968" t="s">
        <v>115</v>
      </c>
      <c r="AA1968">
        <v>0</v>
      </c>
      <c r="AB1968">
        <v>0</v>
      </c>
      <c r="AC1968" t="s">
        <v>225</v>
      </c>
      <c r="AD1968" s="1">
        <v>0</v>
      </c>
      <c r="AE1968" s="1">
        <v>0</v>
      </c>
      <c r="AF1968">
        <v>0</v>
      </c>
      <c r="AG1968" s="1">
        <v>0</v>
      </c>
      <c r="AH1968">
        <v>0</v>
      </c>
      <c r="AI1968" s="1">
        <v>0</v>
      </c>
      <c r="AJ1968" s="1">
        <v>0</v>
      </c>
      <c r="AK1968" s="1">
        <v>0</v>
      </c>
      <c r="AL1968" s="1">
        <v>0</v>
      </c>
      <c r="AM1968" s="1">
        <v>0</v>
      </c>
      <c r="AN1968" s="1">
        <v>0</v>
      </c>
      <c r="AO1968" s="1">
        <v>0</v>
      </c>
      <c r="AP1968" s="8">
        <f t="shared" si="120"/>
        <v>0</v>
      </c>
      <c r="AQ1968" s="9">
        <f t="shared" si="121"/>
        <v>0</v>
      </c>
      <c r="AR1968" s="3">
        <f t="shared" si="122"/>
        <v>0</v>
      </c>
      <c r="AS1968" s="10">
        <f t="shared" si="123"/>
        <v>0</v>
      </c>
    </row>
    <row r="1969" spans="1:45" x14ac:dyDescent="0.25">
      <c r="A1969">
        <v>1</v>
      </c>
      <c r="B1969" s="7">
        <v>44378</v>
      </c>
      <c r="C1969" s="7">
        <v>44409</v>
      </c>
      <c r="D1969">
        <v>166</v>
      </c>
      <c r="E1969" s="7">
        <v>44409</v>
      </c>
      <c r="F1969" s="13">
        <v>0</v>
      </c>
      <c r="G1969">
        <v>0</v>
      </c>
      <c r="H1969">
        <v>2.3E-2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  <c r="U1969">
        <v>0</v>
      </c>
      <c r="V1969" t="s">
        <v>314</v>
      </c>
      <c r="W1969" s="4" t="s">
        <v>114</v>
      </c>
      <c r="X1969">
        <v>16</v>
      </c>
      <c r="Y1969" t="s">
        <v>109</v>
      </c>
      <c r="Z1969" t="s">
        <v>115</v>
      </c>
      <c r="AA1969">
        <v>0</v>
      </c>
      <c r="AB1969">
        <v>0</v>
      </c>
      <c r="AC1969" t="s">
        <v>225</v>
      </c>
      <c r="AD1969" s="1">
        <v>0</v>
      </c>
      <c r="AE1969" s="1">
        <v>0</v>
      </c>
      <c r="AF1969">
        <v>0</v>
      </c>
      <c r="AG1969" s="1">
        <v>0</v>
      </c>
      <c r="AH1969">
        <v>0</v>
      </c>
      <c r="AI1969" s="1">
        <v>0</v>
      </c>
      <c r="AJ1969" s="1">
        <v>0</v>
      </c>
      <c r="AK1969" s="1">
        <v>0</v>
      </c>
      <c r="AL1969" s="1">
        <v>0</v>
      </c>
      <c r="AM1969" s="1">
        <v>0</v>
      </c>
      <c r="AN1969" s="1">
        <v>0</v>
      </c>
      <c r="AO1969" s="1">
        <v>0</v>
      </c>
      <c r="AP1969" s="8">
        <f t="shared" si="120"/>
        <v>0</v>
      </c>
      <c r="AQ1969" s="9">
        <f t="shared" si="121"/>
        <v>0</v>
      </c>
      <c r="AR1969" s="3">
        <f t="shared" si="122"/>
        <v>0</v>
      </c>
      <c r="AS1969" s="10">
        <f t="shared" si="123"/>
        <v>0</v>
      </c>
    </row>
    <row r="1970" spans="1:45" x14ac:dyDescent="0.25">
      <c r="A1970">
        <v>1</v>
      </c>
      <c r="B1970" s="7">
        <v>44378</v>
      </c>
      <c r="C1970" s="7">
        <v>44409</v>
      </c>
      <c r="D1970">
        <v>200239</v>
      </c>
      <c r="E1970" s="7">
        <v>44378</v>
      </c>
      <c r="F1970" s="13">
        <v>1641029.73</v>
      </c>
      <c r="G1970">
        <v>1641029.73</v>
      </c>
      <c r="H1970">
        <v>2.3E-2</v>
      </c>
      <c r="I1970">
        <v>3145.31</v>
      </c>
      <c r="J1970">
        <v>630111.39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 t="s">
        <v>315</v>
      </c>
      <c r="W1970" s="4" t="s">
        <v>114</v>
      </c>
      <c r="X1970">
        <v>16</v>
      </c>
      <c r="Y1970" t="s">
        <v>109</v>
      </c>
      <c r="Z1970" t="s">
        <v>115</v>
      </c>
      <c r="AA1970">
        <v>0</v>
      </c>
      <c r="AB1970">
        <v>0</v>
      </c>
      <c r="AC1970" t="s">
        <v>225</v>
      </c>
      <c r="AD1970" s="1">
        <v>0</v>
      </c>
      <c r="AE1970" s="1">
        <v>0</v>
      </c>
      <c r="AF1970">
        <v>0</v>
      </c>
      <c r="AG1970" s="1">
        <v>1641029.73</v>
      </c>
      <c r="AH1970">
        <v>0</v>
      </c>
      <c r="AI1970" s="1">
        <v>0</v>
      </c>
      <c r="AJ1970" s="1">
        <v>0</v>
      </c>
      <c r="AK1970" s="1">
        <v>0</v>
      </c>
      <c r="AL1970" s="1">
        <v>0</v>
      </c>
      <c r="AM1970" s="1">
        <v>0</v>
      </c>
      <c r="AN1970" s="1">
        <v>0</v>
      </c>
      <c r="AO1970" s="1">
        <v>3145.31</v>
      </c>
      <c r="AP1970" s="8">
        <f t="shared" si="120"/>
        <v>3145.31</v>
      </c>
      <c r="AQ1970" s="9">
        <f t="shared" si="121"/>
        <v>0</v>
      </c>
      <c r="AR1970" s="3">
        <f t="shared" si="122"/>
        <v>630111.39</v>
      </c>
      <c r="AS1970" s="10">
        <f t="shared" si="123"/>
        <v>3145.31</v>
      </c>
    </row>
    <row r="1971" spans="1:45" x14ac:dyDescent="0.25">
      <c r="A1971">
        <v>1</v>
      </c>
      <c r="B1971" s="7">
        <v>44378</v>
      </c>
      <c r="C1971" s="7">
        <v>44409</v>
      </c>
      <c r="D1971">
        <v>200239</v>
      </c>
      <c r="E1971" s="7">
        <v>44409</v>
      </c>
      <c r="F1971" s="13">
        <v>1641029.73</v>
      </c>
      <c r="G1971">
        <v>1641029.73</v>
      </c>
      <c r="H1971">
        <v>2.3E-2</v>
      </c>
      <c r="I1971">
        <v>3145.31</v>
      </c>
      <c r="J1971">
        <v>633256.69999999995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 t="s">
        <v>315</v>
      </c>
      <c r="W1971" s="4" t="s">
        <v>114</v>
      </c>
      <c r="X1971">
        <v>16</v>
      </c>
      <c r="Y1971" t="s">
        <v>109</v>
      </c>
      <c r="Z1971" t="s">
        <v>115</v>
      </c>
      <c r="AA1971">
        <v>0</v>
      </c>
      <c r="AB1971">
        <v>0</v>
      </c>
      <c r="AC1971" t="s">
        <v>225</v>
      </c>
      <c r="AD1971" s="1">
        <v>0</v>
      </c>
      <c r="AE1971" s="1">
        <v>0</v>
      </c>
      <c r="AF1971">
        <v>0</v>
      </c>
      <c r="AG1971" s="1">
        <v>1641029.73</v>
      </c>
      <c r="AH1971">
        <v>0</v>
      </c>
      <c r="AI1971" s="1">
        <v>0</v>
      </c>
      <c r="AJ1971" s="1">
        <v>0</v>
      </c>
      <c r="AK1971" s="1">
        <v>0</v>
      </c>
      <c r="AL1971" s="1">
        <v>0</v>
      </c>
      <c r="AM1971" s="1">
        <v>0</v>
      </c>
      <c r="AN1971" s="1">
        <v>0</v>
      </c>
      <c r="AO1971" s="1">
        <v>3145.31</v>
      </c>
      <c r="AP1971" s="8">
        <f t="shared" si="120"/>
        <v>3145.31</v>
      </c>
      <c r="AQ1971" s="9">
        <f t="shared" si="121"/>
        <v>0</v>
      </c>
      <c r="AR1971" s="3">
        <f t="shared" si="122"/>
        <v>633256.69999999995</v>
      </c>
      <c r="AS1971" s="10">
        <f t="shared" si="123"/>
        <v>3145.31</v>
      </c>
    </row>
    <row r="1972" spans="1:45" x14ac:dyDescent="0.25">
      <c r="A1972">
        <v>1</v>
      </c>
      <c r="B1972" s="7">
        <v>44378</v>
      </c>
      <c r="C1972" s="7">
        <v>44409</v>
      </c>
      <c r="D1972">
        <v>200285</v>
      </c>
      <c r="E1972" s="7">
        <v>44378</v>
      </c>
      <c r="F1972" s="13">
        <v>0</v>
      </c>
      <c r="G1972">
        <v>0</v>
      </c>
      <c r="H1972">
        <v>2.3E-2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 t="s">
        <v>316</v>
      </c>
      <c r="W1972" s="4" t="s">
        <v>114</v>
      </c>
      <c r="X1972">
        <v>16</v>
      </c>
      <c r="Y1972" t="s">
        <v>109</v>
      </c>
      <c r="Z1972" t="s">
        <v>115</v>
      </c>
      <c r="AA1972">
        <v>0</v>
      </c>
      <c r="AB1972">
        <v>0</v>
      </c>
      <c r="AC1972" t="s">
        <v>225</v>
      </c>
      <c r="AD1972" s="1">
        <v>0</v>
      </c>
      <c r="AE1972" s="1">
        <v>0</v>
      </c>
      <c r="AF1972">
        <v>0</v>
      </c>
      <c r="AG1972" s="1">
        <v>0</v>
      </c>
      <c r="AH1972">
        <v>0</v>
      </c>
      <c r="AI1972" s="1">
        <v>0</v>
      </c>
      <c r="AJ1972" s="1">
        <v>0</v>
      </c>
      <c r="AK1972" s="1">
        <v>0</v>
      </c>
      <c r="AL1972" s="1">
        <v>0</v>
      </c>
      <c r="AM1972" s="1">
        <v>0</v>
      </c>
      <c r="AN1972" s="1">
        <v>0</v>
      </c>
      <c r="AO1972" s="1">
        <v>0</v>
      </c>
      <c r="AP1972" s="8">
        <f t="shared" si="120"/>
        <v>0</v>
      </c>
      <c r="AQ1972" s="9">
        <f t="shared" si="121"/>
        <v>0</v>
      </c>
      <c r="AR1972" s="3">
        <f t="shared" si="122"/>
        <v>0</v>
      </c>
      <c r="AS1972" s="10">
        <f t="shared" si="123"/>
        <v>0</v>
      </c>
    </row>
    <row r="1973" spans="1:45" x14ac:dyDescent="0.25">
      <c r="A1973">
        <v>1</v>
      </c>
      <c r="B1973" s="7">
        <v>44378</v>
      </c>
      <c r="C1973" s="7">
        <v>44409</v>
      </c>
      <c r="D1973">
        <v>200285</v>
      </c>
      <c r="E1973" s="7">
        <v>44409</v>
      </c>
      <c r="F1973" s="13">
        <v>0</v>
      </c>
      <c r="G1973">
        <v>0</v>
      </c>
      <c r="H1973">
        <v>2.3E-2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 t="s">
        <v>316</v>
      </c>
      <c r="W1973" s="4" t="s">
        <v>114</v>
      </c>
      <c r="X1973">
        <v>16</v>
      </c>
      <c r="Y1973" t="s">
        <v>109</v>
      </c>
      <c r="Z1973" t="s">
        <v>115</v>
      </c>
      <c r="AA1973">
        <v>0</v>
      </c>
      <c r="AB1973">
        <v>0</v>
      </c>
      <c r="AC1973" t="s">
        <v>225</v>
      </c>
      <c r="AD1973" s="1">
        <v>0</v>
      </c>
      <c r="AE1973" s="1">
        <v>0</v>
      </c>
      <c r="AF1973">
        <v>0</v>
      </c>
      <c r="AG1973" s="1">
        <v>0</v>
      </c>
      <c r="AH1973">
        <v>0</v>
      </c>
      <c r="AI1973" s="1">
        <v>0</v>
      </c>
      <c r="AJ1973" s="1">
        <v>0</v>
      </c>
      <c r="AK1973" s="1">
        <v>0</v>
      </c>
      <c r="AL1973" s="1">
        <v>0</v>
      </c>
      <c r="AM1973" s="1">
        <v>0</v>
      </c>
      <c r="AN1973" s="1">
        <v>0</v>
      </c>
      <c r="AO1973" s="1">
        <v>0</v>
      </c>
      <c r="AP1973" s="8">
        <f t="shared" si="120"/>
        <v>0</v>
      </c>
      <c r="AQ1973" s="9">
        <f t="shared" si="121"/>
        <v>0</v>
      </c>
      <c r="AR1973" s="3">
        <f t="shared" si="122"/>
        <v>0</v>
      </c>
      <c r="AS1973" s="10">
        <f t="shared" si="123"/>
        <v>0</v>
      </c>
    </row>
    <row r="1974" spans="1:45" x14ac:dyDescent="0.25">
      <c r="A1974">
        <v>1</v>
      </c>
      <c r="B1974" s="7">
        <v>44378</v>
      </c>
      <c r="C1974" s="7">
        <v>44409</v>
      </c>
      <c r="D1974">
        <v>200331</v>
      </c>
      <c r="E1974" s="7">
        <v>44378</v>
      </c>
      <c r="F1974" s="13">
        <v>340732.2</v>
      </c>
      <c r="G1974">
        <v>340732.2</v>
      </c>
      <c r="H1974">
        <v>2.3E-2</v>
      </c>
      <c r="I1974">
        <v>653.07000000000005</v>
      </c>
      <c r="J1974">
        <v>-49506.14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 t="s">
        <v>317</v>
      </c>
      <c r="W1974" s="4" t="s">
        <v>114</v>
      </c>
      <c r="X1974">
        <v>16</v>
      </c>
      <c r="Y1974" t="s">
        <v>109</v>
      </c>
      <c r="Z1974" t="s">
        <v>115</v>
      </c>
      <c r="AA1974">
        <v>0</v>
      </c>
      <c r="AB1974">
        <v>0</v>
      </c>
      <c r="AC1974" t="s">
        <v>225</v>
      </c>
      <c r="AD1974" s="1">
        <v>0</v>
      </c>
      <c r="AE1974" s="1">
        <v>0</v>
      </c>
      <c r="AF1974">
        <v>0</v>
      </c>
      <c r="AG1974" s="1">
        <v>340732.2</v>
      </c>
      <c r="AH1974">
        <v>0</v>
      </c>
      <c r="AI1974" s="1">
        <v>0</v>
      </c>
      <c r="AJ1974" s="1">
        <v>0</v>
      </c>
      <c r="AK1974" s="1">
        <v>0</v>
      </c>
      <c r="AL1974" s="1">
        <v>0</v>
      </c>
      <c r="AM1974" s="1">
        <v>0</v>
      </c>
      <c r="AN1974" s="1">
        <v>0</v>
      </c>
      <c r="AO1974" s="1">
        <v>653.07000000000005</v>
      </c>
      <c r="AP1974" s="8">
        <f t="shared" si="120"/>
        <v>653.07000000000005</v>
      </c>
      <c r="AQ1974" s="9">
        <f t="shared" si="121"/>
        <v>0</v>
      </c>
      <c r="AR1974" s="3">
        <f t="shared" si="122"/>
        <v>-49506.14</v>
      </c>
      <c r="AS1974" s="10">
        <f t="shared" si="123"/>
        <v>653.07000000000005</v>
      </c>
    </row>
    <row r="1975" spans="1:45" x14ac:dyDescent="0.25">
      <c r="A1975">
        <v>1</v>
      </c>
      <c r="B1975" s="7">
        <v>44378</v>
      </c>
      <c r="C1975" s="7">
        <v>44409</v>
      </c>
      <c r="D1975">
        <v>200331</v>
      </c>
      <c r="E1975" s="7">
        <v>44409</v>
      </c>
      <c r="F1975" s="13">
        <v>340732.2</v>
      </c>
      <c r="G1975">
        <v>340732.2</v>
      </c>
      <c r="H1975">
        <v>2.3E-2</v>
      </c>
      <c r="I1975">
        <v>653.07000000000005</v>
      </c>
      <c r="J1975">
        <v>-48853.07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 t="s">
        <v>317</v>
      </c>
      <c r="W1975" s="4" t="s">
        <v>114</v>
      </c>
      <c r="X1975">
        <v>16</v>
      </c>
      <c r="Y1975" t="s">
        <v>109</v>
      </c>
      <c r="Z1975" t="s">
        <v>115</v>
      </c>
      <c r="AA1975">
        <v>0</v>
      </c>
      <c r="AB1975">
        <v>0</v>
      </c>
      <c r="AC1975" t="s">
        <v>225</v>
      </c>
      <c r="AD1975" s="1">
        <v>0</v>
      </c>
      <c r="AE1975" s="1">
        <v>0</v>
      </c>
      <c r="AF1975">
        <v>0</v>
      </c>
      <c r="AG1975" s="1">
        <v>340732.2</v>
      </c>
      <c r="AH1975">
        <v>0</v>
      </c>
      <c r="AI1975" s="1">
        <v>0</v>
      </c>
      <c r="AJ1975" s="1">
        <v>0</v>
      </c>
      <c r="AK1975" s="1">
        <v>0</v>
      </c>
      <c r="AL1975" s="1">
        <v>0</v>
      </c>
      <c r="AM1975" s="1">
        <v>0</v>
      </c>
      <c r="AN1975" s="1">
        <v>0</v>
      </c>
      <c r="AO1975" s="1">
        <v>653.07000000000005</v>
      </c>
      <c r="AP1975" s="8">
        <f t="shared" si="120"/>
        <v>653.07000000000005</v>
      </c>
      <c r="AQ1975" s="9">
        <f t="shared" si="121"/>
        <v>0</v>
      </c>
      <c r="AR1975" s="3">
        <f t="shared" si="122"/>
        <v>-48853.07</v>
      </c>
      <c r="AS1975" s="10">
        <f t="shared" si="123"/>
        <v>653.07000000000005</v>
      </c>
    </row>
    <row r="1976" spans="1:45" x14ac:dyDescent="0.25">
      <c r="A1976">
        <v>1</v>
      </c>
      <c r="B1976" s="7">
        <v>44378</v>
      </c>
      <c r="C1976" s="7">
        <v>44409</v>
      </c>
      <c r="D1976">
        <v>167</v>
      </c>
      <c r="E1976" s="7">
        <v>44378</v>
      </c>
      <c r="F1976" s="13">
        <v>0</v>
      </c>
      <c r="G1976">
        <v>0</v>
      </c>
      <c r="H1976">
        <v>2.3E-2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 t="s">
        <v>318</v>
      </c>
      <c r="W1976" s="4" t="s">
        <v>319</v>
      </c>
      <c r="X1976">
        <v>16</v>
      </c>
      <c r="Y1976" t="s">
        <v>109</v>
      </c>
      <c r="Z1976" t="s">
        <v>115</v>
      </c>
      <c r="AA1976">
        <v>0</v>
      </c>
      <c r="AB1976">
        <v>0</v>
      </c>
      <c r="AC1976" t="s">
        <v>225</v>
      </c>
      <c r="AD1976" s="1">
        <v>0</v>
      </c>
      <c r="AE1976" s="1">
        <v>0</v>
      </c>
      <c r="AF1976">
        <v>0</v>
      </c>
      <c r="AG1976" s="1">
        <v>0</v>
      </c>
      <c r="AH1976">
        <v>0</v>
      </c>
      <c r="AI1976" s="1">
        <v>0</v>
      </c>
      <c r="AJ1976" s="1">
        <v>0</v>
      </c>
      <c r="AK1976" s="1">
        <v>0</v>
      </c>
      <c r="AL1976" s="1">
        <v>0</v>
      </c>
      <c r="AM1976" s="1">
        <v>0</v>
      </c>
      <c r="AN1976" s="1">
        <v>0</v>
      </c>
      <c r="AO1976" s="1">
        <v>0</v>
      </c>
      <c r="AP1976" s="8">
        <f t="shared" si="120"/>
        <v>0</v>
      </c>
      <c r="AQ1976" s="9">
        <f t="shared" si="121"/>
        <v>0</v>
      </c>
      <c r="AR1976" s="3">
        <f t="shared" si="122"/>
        <v>0</v>
      </c>
      <c r="AS1976" s="10">
        <f t="shared" si="123"/>
        <v>0</v>
      </c>
    </row>
    <row r="1977" spans="1:45" x14ac:dyDescent="0.25">
      <c r="A1977">
        <v>1</v>
      </c>
      <c r="B1977" s="7">
        <v>44378</v>
      </c>
      <c r="C1977" s="7">
        <v>44409</v>
      </c>
      <c r="D1977">
        <v>167</v>
      </c>
      <c r="E1977" s="7">
        <v>44409</v>
      </c>
      <c r="F1977" s="13">
        <v>0</v>
      </c>
      <c r="G1977">
        <v>0</v>
      </c>
      <c r="H1977">
        <v>2.3E-2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 t="s">
        <v>318</v>
      </c>
      <c r="W1977" s="4" t="s">
        <v>319</v>
      </c>
      <c r="X1977">
        <v>16</v>
      </c>
      <c r="Y1977" t="s">
        <v>109</v>
      </c>
      <c r="Z1977" t="s">
        <v>115</v>
      </c>
      <c r="AA1977">
        <v>0</v>
      </c>
      <c r="AB1977">
        <v>0</v>
      </c>
      <c r="AC1977" t="s">
        <v>225</v>
      </c>
      <c r="AD1977" s="1">
        <v>0</v>
      </c>
      <c r="AE1977" s="1">
        <v>0</v>
      </c>
      <c r="AF1977">
        <v>0</v>
      </c>
      <c r="AG1977" s="1">
        <v>0</v>
      </c>
      <c r="AH1977">
        <v>0</v>
      </c>
      <c r="AI1977" s="1">
        <v>0</v>
      </c>
      <c r="AJ1977" s="1">
        <v>0</v>
      </c>
      <c r="AK1977" s="1">
        <v>0</v>
      </c>
      <c r="AL1977" s="1">
        <v>0</v>
      </c>
      <c r="AM1977" s="1">
        <v>0</v>
      </c>
      <c r="AN1977" s="1">
        <v>0</v>
      </c>
      <c r="AO1977" s="1">
        <v>0</v>
      </c>
      <c r="AP1977" s="8">
        <f t="shared" si="120"/>
        <v>0</v>
      </c>
      <c r="AQ1977" s="9">
        <f t="shared" si="121"/>
        <v>0</v>
      </c>
      <c r="AR1977" s="3">
        <f t="shared" si="122"/>
        <v>0</v>
      </c>
      <c r="AS1977" s="10">
        <f t="shared" si="123"/>
        <v>0</v>
      </c>
    </row>
    <row r="1978" spans="1:45" x14ac:dyDescent="0.25">
      <c r="A1978">
        <v>1</v>
      </c>
      <c r="B1978" s="7">
        <v>44378</v>
      </c>
      <c r="C1978" s="7">
        <v>44409</v>
      </c>
      <c r="D1978">
        <v>168</v>
      </c>
      <c r="E1978" s="7">
        <v>44378</v>
      </c>
      <c r="F1978" s="13">
        <v>0</v>
      </c>
      <c r="G1978">
        <v>0</v>
      </c>
      <c r="H1978">
        <v>2.3E-2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 t="s">
        <v>320</v>
      </c>
      <c r="W1978" s="4" t="s">
        <v>117</v>
      </c>
      <c r="X1978">
        <v>16</v>
      </c>
      <c r="Y1978" t="s">
        <v>109</v>
      </c>
      <c r="Z1978" t="s">
        <v>115</v>
      </c>
      <c r="AA1978">
        <v>0</v>
      </c>
      <c r="AB1978">
        <v>0</v>
      </c>
      <c r="AC1978" t="s">
        <v>225</v>
      </c>
      <c r="AD1978" s="1">
        <v>0</v>
      </c>
      <c r="AE1978" s="1">
        <v>0</v>
      </c>
      <c r="AF1978">
        <v>0</v>
      </c>
      <c r="AG1978" s="1">
        <v>0</v>
      </c>
      <c r="AH1978">
        <v>0</v>
      </c>
      <c r="AI1978" s="1">
        <v>0</v>
      </c>
      <c r="AJ1978" s="1">
        <v>0</v>
      </c>
      <c r="AK1978" s="1">
        <v>0</v>
      </c>
      <c r="AL1978" s="1">
        <v>0</v>
      </c>
      <c r="AM1978" s="1">
        <v>0</v>
      </c>
      <c r="AN1978" s="1">
        <v>0</v>
      </c>
      <c r="AO1978" s="1">
        <v>0</v>
      </c>
      <c r="AP1978" s="8">
        <f t="shared" si="120"/>
        <v>0</v>
      </c>
      <c r="AQ1978" s="9">
        <f t="shared" si="121"/>
        <v>0</v>
      </c>
      <c r="AR1978" s="3">
        <f t="shared" si="122"/>
        <v>0</v>
      </c>
      <c r="AS1978" s="10">
        <f t="shared" si="123"/>
        <v>0</v>
      </c>
    </row>
    <row r="1979" spans="1:45" x14ac:dyDescent="0.25">
      <c r="A1979">
        <v>1</v>
      </c>
      <c r="B1979" s="7">
        <v>44378</v>
      </c>
      <c r="C1979" s="7">
        <v>44409</v>
      </c>
      <c r="D1979">
        <v>168</v>
      </c>
      <c r="E1979" s="7">
        <v>44409</v>
      </c>
      <c r="F1979" s="13">
        <v>0</v>
      </c>
      <c r="G1979">
        <v>0</v>
      </c>
      <c r="H1979">
        <v>2.3E-2</v>
      </c>
      <c r="I1979">
        <v>0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 t="s">
        <v>320</v>
      </c>
      <c r="W1979" s="4" t="s">
        <v>117</v>
      </c>
      <c r="X1979">
        <v>16</v>
      </c>
      <c r="Y1979" t="s">
        <v>109</v>
      </c>
      <c r="Z1979" t="s">
        <v>115</v>
      </c>
      <c r="AA1979">
        <v>0</v>
      </c>
      <c r="AB1979">
        <v>0</v>
      </c>
      <c r="AC1979" t="s">
        <v>225</v>
      </c>
      <c r="AD1979" s="1">
        <v>0</v>
      </c>
      <c r="AE1979" s="1">
        <v>0</v>
      </c>
      <c r="AF1979">
        <v>0</v>
      </c>
      <c r="AG1979" s="1">
        <v>0</v>
      </c>
      <c r="AH1979">
        <v>0</v>
      </c>
      <c r="AI1979" s="1">
        <v>0</v>
      </c>
      <c r="AJ1979" s="1">
        <v>0</v>
      </c>
      <c r="AK1979" s="1">
        <v>0</v>
      </c>
      <c r="AL1979" s="1">
        <v>0</v>
      </c>
      <c r="AM1979" s="1">
        <v>0</v>
      </c>
      <c r="AN1979" s="1">
        <v>0</v>
      </c>
      <c r="AO1979" s="1">
        <v>0</v>
      </c>
      <c r="AP1979" s="8">
        <f t="shared" si="120"/>
        <v>0</v>
      </c>
      <c r="AQ1979" s="9">
        <f t="shared" si="121"/>
        <v>0</v>
      </c>
      <c r="AR1979" s="3">
        <f t="shared" si="122"/>
        <v>0</v>
      </c>
      <c r="AS1979" s="10">
        <f t="shared" si="123"/>
        <v>0</v>
      </c>
    </row>
    <row r="1980" spans="1:45" x14ac:dyDescent="0.25">
      <c r="A1980">
        <v>1</v>
      </c>
      <c r="B1980" s="7">
        <v>44378</v>
      </c>
      <c r="C1980" s="7">
        <v>44409</v>
      </c>
      <c r="D1980">
        <v>200240</v>
      </c>
      <c r="E1980" s="7">
        <v>44378</v>
      </c>
      <c r="F1980" s="13">
        <v>0</v>
      </c>
      <c r="G1980">
        <v>0</v>
      </c>
      <c r="H1980">
        <v>2.3E-2</v>
      </c>
      <c r="I1980">
        <v>0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 t="s">
        <v>321</v>
      </c>
      <c r="W1980" s="4" t="s">
        <v>117</v>
      </c>
      <c r="X1980">
        <v>16</v>
      </c>
      <c r="Y1980" t="s">
        <v>109</v>
      </c>
      <c r="Z1980" t="s">
        <v>115</v>
      </c>
      <c r="AA1980">
        <v>0</v>
      </c>
      <c r="AB1980">
        <v>0</v>
      </c>
      <c r="AC1980" t="s">
        <v>225</v>
      </c>
      <c r="AD1980" s="1">
        <v>0</v>
      </c>
      <c r="AE1980" s="1">
        <v>0</v>
      </c>
      <c r="AF1980">
        <v>0</v>
      </c>
      <c r="AG1980" s="1">
        <v>0</v>
      </c>
      <c r="AH1980">
        <v>0</v>
      </c>
      <c r="AI1980" s="1">
        <v>0</v>
      </c>
      <c r="AJ1980" s="1">
        <v>0</v>
      </c>
      <c r="AK1980" s="1">
        <v>0</v>
      </c>
      <c r="AL1980" s="1">
        <v>0</v>
      </c>
      <c r="AM1980" s="1">
        <v>0</v>
      </c>
      <c r="AN1980" s="1">
        <v>0</v>
      </c>
      <c r="AO1980" s="1">
        <v>0</v>
      </c>
      <c r="AP1980" s="8">
        <f t="shared" si="120"/>
        <v>0</v>
      </c>
      <c r="AQ1980" s="9">
        <f t="shared" si="121"/>
        <v>0</v>
      </c>
      <c r="AR1980" s="3">
        <f t="shared" si="122"/>
        <v>0</v>
      </c>
      <c r="AS1980" s="10">
        <f t="shared" si="123"/>
        <v>0</v>
      </c>
    </row>
    <row r="1981" spans="1:45" x14ac:dyDescent="0.25">
      <c r="A1981">
        <v>1</v>
      </c>
      <c r="B1981" s="7">
        <v>44378</v>
      </c>
      <c r="C1981" s="7">
        <v>44409</v>
      </c>
      <c r="D1981">
        <v>200240</v>
      </c>
      <c r="E1981" s="7">
        <v>44409</v>
      </c>
      <c r="F1981" s="13">
        <v>0</v>
      </c>
      <c r="G1981">
        <v>0</v>
      </c>
      <c r="H1981">
        <v>2.3E-2</v>
      </c>
      <c r="I1981">
        <v>0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 t="s">
        <v>321</v>
      </c>
      <c r="W1981" s="4" t="s">
        <v>117</v>
      </c>
      <c r="X1981">
        <v>16</v>
      </c>
      <c r="Y1981" t="s">
        <v>109</v>
      </c>
      <c r="Z1981" t="s">
        <v>115</v>
      </c>
      <c r="AA1981">
        <v>0</v>
      </c>
      <c r="AB1981">
        <v>0</v>
      </c>
      <c r="AC1981" t="s">
        <v>225</v>
      </c>
      <c r="AD1981" s="1">
        <v>0</v>
      </c>
      <c r="AE1981" s="1">
        <v>0</v>
      </c>
      <c r="AF1981">
        <v>0</v>
      </c>
      <c r="AG1981" s="1">
        <v>0</v>
      </c>
      <c r="AH1981">
        <v>0</v>
      </c>
      <c r="AI1981" s="1">
        <v>0</v>
      </c>
      <c r="AJ1981" s="1">
        <v>0</v>
      </c>
      <c r="AK1981" s="1">
        <v>0</v>
      </c>
      <c r="AL1981" s="1">
        <v>0</v>
      </c>
      <c r="AM1981" s="1">
        <v>0</v>
      </c>
      <c r="AN1981" s="1">
        <v>0</v>
      </c>
      <c r="AO1981" s="1">
        <v>0</v>
      </c>
      <c r="AP1981" s="8">
        <f t="shared" si="120"/>
        <v>0</v>
      </c>
      <c r="AQ1981" s="9">
        <f t="shared" si="121"/>
        <v>0</v>
      </c>
      <c r="AR1981" s="3">
        <f t="shared" si="122"/>
        <v>0</v>
      </c>
      <c r="AS1981" s="10">
        <f t="shared" si="123"/>
        <v>0</v>
      </c>
    </row>
    <row r="1982" spans="1:45" x14ac:dyDescent="0.25">
      <c r="A1982">
        <v>1</v>
      </c>
      <c r="B1982" s="7">
        <v>44378</v>
      </c>
      <c r="C1982" s="7">
        <v>44409</v>
      </c>
      <c r="D1982">
        <v>200286</v>
      </c>
      <c r="E1982" s="7">
        <v>44378</v>
      </c>
      <c r="F1982" s="13">
        <v>753913.87</v>
      </c>
      <c r="G1982">
        <v>753913.87</v>
      </c>
      <c r="H1982">
        <v>2.3E-2</v>
      </c>
      <c r="I1982">
        <v>1445</v>
      </c>
      <c r="J1982">
        <v>119967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 t="s">
        <v>322</v>
      </c>
      <c r="W1982" s="4" t="s">
        <v>117</v>
      </c>
      <c r="X1982">
        <v>16</v>
      </c>
      <c r="Y1982" t="s">
        <v>109</v>
      </c>
      <c r="Z1982" t="s">
        <v>115</v>
      </c>
      <c r="AA1982">
        <v>0</v>
      </c>
      <c r="AB1982">
        <v>0</v>
      </c>
      <c r="AC1982" t="s">
        <v>225</v>
      </c>
      <c r="AD1982" s="1">
        <v>0</v>
      </c>
      <c r="AE1982" s="1">
        <v>0</v>
      </c>
      <c r="AF1982">
        <v>0</v>
      </c>
      <c r="AG1982" s="1">
        <v>753913.87</v>
      </c>
      <c r="AH1982">
        <v>0</v>
      </c>
      <c r="AI1982" s="1">
        <v>0</v>
      </c>
      <c r="AJ1982" s="1">
        <v>0</v>
      </c>
      <c r="AK1982" s="1">
        <v>0</v>
      </c>
      <c r="AL1982" s="1">
        <v>0</v>
      </c>
      <c r="AM1982" s="1">
        <v>0</v>
      </c>
      <c r="AN1982" s="1">
        <v>0</v>
      </c>
      <c r="AO1982" s="1">
        <v>1445</v>
      </c>
      <c r="AP1982" s="8">
        <f t="shared" si="120"/>
        <v>1445</v>
      </c>
      <c r="AQ1982" s="9">
        <f t="shared" si="121"/>
        <v>0</v>
      </c>
      <c r="AR1982" s="3">
        <f t="shared" si="122"/>
        <v>119967</v>
      </c>
      <c r="AS1982" s="10">
        <f t="shared" si="123"/>
        <v>1445</v>
      </c>
    </row>
    <row r="1983" spans="1:45" x14ac:dyDescent="0.25">
      <c r="A1983">
        <v>1</v>
      </c>
      <c r="B1983" s="7">
        <v>44378</v>
      </c>
      <c r="C1983" s="7">
        <v>44409</v>
      </c>
      <c r="D1983">
        <v>200286</v>
      </c>
      <c r="E1983" s="7">
        <v>44409</v>
      </c>
      <c r="F1983" s="13">
        <v>753913.87</v>
      </c>
      <c r="G1983">
        <v>753913.87</v>
      </c>
      <c r="H1983">
        <v>2.3E-2</v>
      </c>
      <c r="I1983">
        <v>1445</v>
      </c>
      <c r="J1983">
        <v>121412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 t="s">
        <v>322</v>
      </c>
      <c r="W1983" s="4" t="s">
        <v>117</v>
      </c>
      <c r="X1983">
        <v>16</v>
      </c>
      <c r="Y1983" t="s">
        <v>109</v>
      </c>
      <c r="Z1983" t="s">
        <v>115</v>
      </c>
      <c r="AA1983">
        <v>0</v>
      </c>
      <c r="AB1983">
        <v>0</v>
      </c>
      <c r="AC1983" t="s">
        <v>225</v>
      </c>
      <c r="AD1983" s="1">
        <v>0</v>
      </c>
      <c r="AE1983" s="1">
        <v>0</v>
      </c>
      <c r="AF1983">
        <v>0</v>
      </c>
      <c r="AG1983" s="1">
        <v>753913.87</v>
      </c>
      <c r="AH1983">
        <v>0</v>
      </c>
      <c r="AI1983" s="1">
        <v>0</v>
      </c>
      <c r="AJ1983" s="1">
        <v>0</v>
      </c>
      <c r="AK1983" s="1">
        <v>0</v>
      </c>
      <c r="AL1983" s="1">
        <v>0</v>
      </c>
      <c r="AM1983" s="1">
        <v>0</v>
      </c>
      <c r="AN1983" s="1">
        <v>0</v>
      </c>
      <c r="AO1983" s="1">
        <v>1445</v>
      </c>
      <c r="AP1983" s="8">
        <f t="shared" si="120"/>
        <v>1445</v>
      </c>
      <c r="AQ1983" s="9">
        <f t="shared" si="121"/>
        <v>0</v>
      </c>
      <c r="AR1983" s="3">
        <f t="shared" si="122"/>
        <v>121412</v>
      </c>
      <c r="AS1983" s="10">
        <f t="shared" si="123"/>
        <v>1445</v>
      </c>
    </row>
    <row r="1984" spans="1:45" x14ac:dyDescent="0.25">
      <c r="A1984">
        <v>1</v>
      </c>
      <c r="B1984" s="7">
        <v>44378</v>
      </c>
      <c r="C1984" s="7">
        <v>44409</v>
      </c>
      <c r="D1984">
        <v>200332</v>
      </c>
      <c r="E1984" s="7">
        <v>44378</v>
      </c>
      <c r="F1984" s="13">
        <v>0</v>
      </c>
      <c r="G1984">
        <v>0</v>
      </c>
      <c r="H1984">
        <v>2.3E-2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 t="s">
        <v>323</v>
      </c>
      <c r="W1984" s="4" t="s">
        <v>117</v>
      </c>
      <c r="X1984">
        <v>16</v>
      </c>
      <c r="Y1984" t="s">
        <v>109</v>
      </c>
      <c r="Z1984" t="s">
        <v>115</v>
      </c>
      <c r="AA1984">
        <v>0</v>
      </c>
      <c r="AB1984">
        <v>0</v>
      </c>
      <c r="AC1984" t="s">
        <v>225</v>
      </c>
      <c r="AD1984" s="1">
        <v>0</v>
      </c>
      <c r="AE1984" s="1">
        <v>0</v>
      </c>
      <c r="AF1984">
        <v>0</v>
      </c>
      <c r="AG1984" s="1">
        <v>0</v>
      </c>
      <c r="AH1984">
        <v>0</v>
      </c>
      <c r="AI1984" s="1">
        <v>0</v>
      </c>
      <c r="AJ1984" s="1">
        <v>0</v>
      </c>
      <c r="AK1984" s="1">
        <v>0</v>
      </c>
      <c r="AL1984" s="1">
        <v>0</v>
      </c>
      <c r="AM1984" s="1">
        <v>0</v>
      </c>
      <c r="AN1984" s="1">
        <v>0</v>
      </c>
      <c r="AO1984" s="1">
        <v>0</v>
      </c>
      <c r="AP1984" s="8">
        <f t="shared" si="120"/>
        <v>0</v>
      </c>
      <c r="AQ1984" s="9">
        <f t="shared" si="121"/>
        <v>0</v>
      </c>
      <c r="AR1984" s="3">
        <f t="shared" si="122"/>
        <v>0</v>
      </c>
      <c r="AS1984" s="10">
        <f t="shared" si="123"/>
        <v>0</v>
      </c>
    </row>
    <row r="1985" spans="1:45" x14ac:dyDescent="0.25">
      <c r="A1985">
        <v>1</v>
      </c>
      <c r="B1985" s="7">
        <v>44378</v>
      </c>
      <c r="C1985" s="7">
        <v>44409</v>
      </c>
      <c r="D1985">
        <v>200332</v>
      </c>
      <c r="E1985" s="7">
        <v>44409</v>
      </c>
      <c r="F1985" s="13">
        <v>0</v>
      </c>
      <c r="G1985">
        <v>0</v>
      </c>
      <c r="H1985">
        <v>2.3E-2</v>
      </c>
      <c r="I1985">
        <v>0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 t="s">
        <v>323</v>
      </c>
      <c r="W1985" s="4" t="s">
        <v>117</v>
      </c>
      <c r="X1985">
        <v>16</v>
      </c>
      <c r="Y1985" t="s">
        <v>109</v>
      </c>
      <c r="Z1985" t="s">
        <v>115</v>
      </c>
      <c r="AA1985">
        <v>0</v>
      </c>
      <c r="AB1985">
        <v>0</v>
      </c>
      <c r="AC1985" t="s">
        <v>225</v>
      </c>
      <c r="AD1985" s="1">
        <v>0</v>
      </c>
      <c r="AE1985" s="1">
        <v>0</v>
      </c>
      <c r="AF1985">
        <v>0</v>
      </c>
      <c r="AG1985" s="1">
        <v>0</v>
      </c>
      <c r="AH1985">
        <v>0</v>
      </c>
      <c r="AI1985" s="1">
        <v>0</v>
      </c>
      <c r="AJ1985" s="1">
        <v>0</v>
      </c>
      <c r="AK1985" s="1">
        <v>0</v>
      </c>
      <c r="AL1985" s="1">
        <v>0</v>
      </c>
      <c r="AM1985" s="1">
        <v>0</v>
      </c>
      <c r="AN1985" s="1">
        <v>0</v>
      </c>
      <c r="AO1985" s="1">
        <v>0</v>
      </c>
      <c r="AP1985" s="8">
        <f t="shared" si="120"/>
        <v>0</v>
      </c>
      <c r="AQ1985" s="9">
        <f t="shared" si="121"/>
        <v>0</v>
      </c>
      <c r="AR1985" s="3">
        <f t="shared" si="122"/>
        <v>0</v>
      </c>
      <c r="AS1985" s="10">
        <f t="shared" si="123"/>
        <v>0</v>
      </c>
    </row>
    <row r="1986" spans="1:45" x14ac:dyDescent="0.25">
      <c r="A1986">
        <v>1</v>
      </c>
      <c r="B1986" s="7">
        <v>44378</v>
      </c>
      <c r="C1986" s="7">
        <v>44409</v>
      </c>
      <c r="D1986">
        <v>169</v>
      </c>
      <c r="E1986" s="7">
        <v>44378</v>
      </c>
      <c r="F1986" s="13">
        <v>0</v>
      </c>
      <c r="G1986">
        <v>0</v>
      </c>
      <c r="H1986">
        <v>7.1428569999999997E-2</v>
      </c>
      <c r="I1986">
        <v>0</v>
      </c>
      <c r="J1986">
        <v>6310.26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573.66</v>
      </c>
      <c r="U1986">
        <v>0</v>
      </c>
      <c r="V1986" t="s">
        <v>324</v>
      </c>
      <c r="W1986" s="4" t="s">
        <v>119</v>
      </c>
      <c r="X1986">
        <v>16</v>
      </c>
      <c r="Y1986" t="s">
        <v>109</v>
      </c>
      <c r="Z1986" t="s">
        <v>120</v>
      </c>
      <c r="AA1986">
        <v>0</v>
      </c>
      <c r="AB1986">
        <v>0</v>
      </c>
      <c r="AC1986" t="s">
        <v>225</v>
      </c>
      <c r="AD1986" s="1">
        <v>0</v>
      </c>
      <c r="AE1986" s="1">
        <v>0</v>
      </c>
      <c r="AF1986">
        <v>0</v>
      </c>
      <c r="AG1986" s="1">
        <v>0</v>
      </c>
      <c r="AH1986">
        <v>0</v>
      </c>
      <c r="AI1986" s="1">
        <v>0</v>
      </c>
      <c r="AJ1986" s="1">
        <v>0</v>
      </c>
      <c r="AK1986" s="1">
        <v>0</v>
      </c>
      <c r="AL1986" s="1">
        <v>0</v>
      </c>
      <c r="AM1986" s="1">
        <v>0</v>
      </c>
      <c r="AN1986" s="1">
        <v>0</v>
      </c>
      <c r="AO1986" s="1">
        <v>0</v>
      </c>
      <c r="AP1986" s="8">
        <f t="shared" ref="AP1986:AP2049" si="124">I1986+K1986+M1986+T1986</f>
        <v>573.66</v>
      </c>
      <c r="AQ1986" s="9">
        <f t="shared" ref="AQ1986:AQ2049" si="125">AD1986+AL1986</f>
        <v>0</v>
      </c>
      <c r="AR1986" s="3">
        <f t="shared" ref="AR1986:AR2049" si="126">AE1986+J1986</f>
        <v>6310.26</v>
      </c>
      <c r="AS1986" s="10">
        <f t="shared" ref="AS1986:AS2049" si="127">I1986+K1986+M1986+T1986+AD1986+AL1986</f>
        <v>573.66</v>
      </c>
    </row>
    <row r="1987" spans="1:45" x14ac:dyDescent="0.25">
      <c r="A1987">
        <v>1</v>
      </c>
      <c r="B1987" s="7">
        <v>44378</v>
      </c>
      <c r="C1987" s="7">
        <v>44409</v>
      </c>
      <c r="D1987">
        <v>169</v>
      </c>
      <c r="E1987" s="7">
        <v>44409</v>
      </c>
      <c r="F1987" s="13">
        <v>0</v>
      </c>
      <c r="G1987">
        <v>0</v>
      </c>
      <c r="H1987">
        <v>7.1428569999999997E-2</v>
      </c>
      <c r="I1987">
        <v>0</v>
      </c>
      <c r="J1987">
        <v>6883.92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573.66</v>
      </c>
      <c r="U1987">
        <v>0</v>
      </c>
      <c r="V1987" t="s">
        <v>324</v>
      </c>
      <c r="W1987" s="4" t="s">
        <v>119</v>
      </c>
      <c r="X1987">
        <v>16</v>
      </c>
      <c r="Y1987" t="s">
        <v>109</v>
      </c>
      <c r="Z1987" t="s">
        <v>120</v>
      </c>
      <c r="AA1987">
        <v>0</v>
      </c>
      <c r="AB1987">
        <v>0</v>
      </c>
      <c r="AC1987" t="s">
        <v>225</v>
      </c>
      <c r="AD1987" s="1">
        <v>0</v>
      </c>
      <c r="AE1987" s="1">
        <v>0</v>
      </c>
      <c r="AF1987">
        <v>0</v>
      </c>
      <c r="AG1987" s="1">
        <v>0</v>
      </c>
      <c r="AH1987">
        <v>0</v>
      </c>
      <c r="AI1987" s="1">
        <v>0</v>
      </c>
      <c r="AJ1987" s="1">
        <v>0</v>
      </c>
      <c r="AK1987" s="1">
        <v>0</v>
      </c>
      <c r="AL1987" s="1">
        <v>0</v>
      </c>
      <c r="AM1987" s="1">
        <v>0</v>
      </c>
      <c r="AN1987" s="1">
        <v>0</v>
      </c>
      <c r="AO1987" s="1">
        <v>0</v>
      </c>
      <c r="AP1987" s="8">
        <f t="shared" si="124"/>
        <v>573.66</v>
      </c>
      <c r="AQ1987" s="9">
        <f t="shared" si="125"/>
        <v>0</v>
      </c>
      <c r="AR1987" s="3">
        <f t="shared" si="126"/>
        <v>6883.92</v>
      </c>
      <c r="AS1987" s="10">
        <f t="shared" si="127"/>
        <v>573.66</v>
      </c>
    </row>
    <row r="1988" spans="1:45" x14ac:dyDescent="0.25">
      <c r="A1988">
        <v>1</v>
      </c>
      <c r="B1988" s="7">
        <v>44378</v>
      </c>
      <c r="C1988" s="7">
        <v>44409</v>
      </c>
      <c r="D1988">
        <v>200241</v>
      </c>
      <c r="E1988" s="7">
        <v>44378</v>
      </c>
      <c r="F1988" s="13">
        <v>215580.69</v>
      </c>
      <c r="G1988">
        <v>215580.69</v>
      </c>
      <c r="H1988">
        <v>7.1428569999999997E-2</v>
      </c>
      <c r="I1988">
        <v>1283.22</v>
      </c>
      <c r="J1988">
        <v>66007.91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 t="s">
        <v>325</v>
      </c>
      <c r="W1988" s="4" t="s">
        <v>119</v>
      </c>
      <c r="X1988">
        <v>16</v>
      </c>
      <c r="Y1988" t="s">
        <v>109</v>
      </c>
      <c r="Z1988" t="s">
        <v>120</v>
      </c>
      <c r="AA1988">
        <v>0</v>
      </c>
      <c r="AB1988">
        <v>0</v>
      </c>
      <c r="AC1988" t="s">
        <v>225</v>
      </c>
      <c r="AD1988" s="1">
        <v>0</v>
      </c>
      <c r="AE1988" s="1">
        <v>0</v>
      </c>
      <c r="AF1988">
        <v>0</v>
      </c>
      <c r="AG1988" s="1">
        <v>215580.69</v>
      </c>
      <c r="AH1988">
        <v>0</v>
      </c>
      <c r="AI1988" s="1">
        <v>0</v>
      </c>
      <c r="AJ1988" s="1">
        <v>0</v>
      </c>
      <c r="AK1988" s="1">
        <v>0</v>
      </c>
      <c r="AL1988" s="1">
        <v>0</v>
      </c>
      <c r="AM1988" s="1">
        <v>0</v>
      </c>
      <c r="AN1988" s="1">
        <v>0</v>
      </c>
      <c r="AO1988" s="1">
        <v>1283.22</v>
      </c>
      <c r="AP1988" s="8">
        <f t="shared" si="124"/>
        <v>1283.22</v>
      </c>
      <c r="AQ1988" s="9">
        <f t="shared" si="125"/>
        <v>0</v>
      </c>
      <c r="AR1988" s="3">
        <f t="shared" si="126"/>
        <v>66007.91</v>
      </c>
      <c r="AS1988" s="10">
        <f t="shared" si="127"/>
        <v>1283.22</v>
      </c>
    </row>
    <row r="1989" spans="1:45" x14ac:dyDescent="0.25">
      <c r="A1989">
        <v>1</v>
      </c>
      <c r="B1989" s="7">
        <v>44378</v>
      </c>
      <c r="C1989" s="7">
        <v>44409</v>
      </c>
      <c r="D1989">
        <v>200241</v>
      </c>
      <c r="E1989" s="7">
        <v>44409</v>
      </c>
      <c r="F1989" s="13">
        <v>215580.69</v>
      </c>
      <c r="G1989">
        <v>215580.69</v>
      </c>
      <c r="H1989">
        <v>7.1428569999999997E-2</v>
      </c>
      <c r="I1989">
        <v>1283.22</v>
      </c>
      <c r="J1989">
        <v>67291.13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 t="s">
        <v>325</v>
      </c>
      <c r="W1989" s="4" t="s">
        <v>119</v>
      </c>
      <c r="X1989">
        <v>16</v>
      </c>
      <c r="Y1989" t="s">
        <v>109</v>
      </c>
      <c r="Z1989" t="s">
        <v>120</v>
      </c>
      <c r="AA1989">
        <v>0</v>
      </c>
      <c r="AB1989">
        <v>0</v>
      </c>
      <c r="AC1989" t="s">
        <v>225</v>
      </c>
      <c r="AD1989" s="1">
        <v>0</v>
      </c>
      <c r="AE1989" s="1">
        <v>0</v>
      </c>
      <c r="AF1989">
        <v>0</v>
      </c>
      <c r="AG1989" s="1">
        <v>215580.69</v>
      </c>
      <c r="AH1989">
        <v>0</v>
      </c>
      <c r="AI1989" s="1">
        <v>0</v>
      </c>
      <c r="AJ1989" s="1">
        <v>0</v>
      </c>
      <c r="AK1989" s="1">
        <v>0</v>
      </c>
      <c r="AL1989" s="1">
        <v>0</v>
      </c>
      <c r="AM1989" s="1">
        <v>0</v>
      </c>
      <c r="AN1989" s="1">
        <v>0</v>
      </c>
      <c r="AO1989" s="1">
        <v>1283.22</v>
      </c>
      <c r="AP1989" s="8">
        <f t="shared" si="124"/>
        <v>1283.22</v>
      </c>
      <c r="AQ1989" s="9">
        <f t="shared" si="125"/>
        <v>0</v>
      </c>
      <c r="AR1989" s="3">
        <f t="shared" si="126"/>
        <v>67291.13</v>
      </c>
      <c r="AS1989" s="10">
        <f t="shared" si="127"/>
        <v>1283.22</v>
      </c>
    </row>
    <row r="1990" spans="1:45" x14ac:dyDescent="0.25">
      <c r="A1990">
        <v>1</v>
      </c>
      <c r="B1990" s="7">
        <v>44378</v>
      </c>
      <c r="C1990" s="7">
        <v>44409</v>
      </c>
      <c r="D1990">
        <v>200287</v>
      </c>
      <c r="E1990" s="7">
        <v>44378</v>
      </c>
      <c r="F1990" s="13">
        <v>4280.46</v>
      </c>
      <c r="G1990">
        <v>4280.46</v>
      </c>
      <c r="H1990">
        <v>7.1428569999999997E-2</v>
      </c>
      <c r="I1990">
        <v>25.48</v>
      </c>
      <c r="J1990">
        <v>1384.87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 t="s">
        <v>326</v>
      </c>
      <c r="W1990" s="4" t="s">
        <v>119</v>
      </c>
      <c r="X1990">
        <v>16</v>
      </c>
      <c r="Y1990" t="s">
        <v>109</v>
      </c>
      <c r="Z1990" t="s">
        <v>120</v>
      </c>
      <c r="AA1990">
        <v>0</v>
      </c>
      <c r="AB1990">
        <v>0</v>
      </c>
      <c r="AC1990" t="s">
        <v>225</v>
      </c>
      <c r="AD1990" s="1">
        <v>0</v>
      </c>
      <c r="AE1990" s="1">
        <v>0</v>
      </c>
      <c r="AF1990">
        <v>0</v>
      </c>
      <c r="AG1990" s="1">
        <v>4280.46</v>
      </c>
      <c r="AH1990">
        <v>0</v>
      </c>
      <c r="AI1990" s="1">
        <v>0</v>
      </c>
      <c r="AJ1990" s="1">
        <v>0</v>
      </c>
      <c r="AK1990" s="1">
        <v>0</v>
      </c>
      <c r="AL1990" s="1">
        <v>0</v>
      </c>
      <c r="AM1990" s="1">
        <v>0</v>
      </c>
      <c r="AN1990" s="1">
        <v>0</v>
      </c>
      <c r="AO1990" s="1">
        <v>25.48</v>
      </c>
      <c r="AP1990" s="8">
        <f t="shared" si="124"/>
        <v>25.48</v>
      </c>
      <c r="AQ1990" s="9">
        <f t="shared" si="125"/>
        <v>0</v>
      </c>
      <c r="AR1990" s="3">
        <f t="shared" si="126"/>
        <v>1384.87</v>
      </c>
      <c r="AS1990" s="10">
        <f t="shared" si="127"/>
        <v>25.48</v>
      </c>
    </row>
    <row r="1991" spans="1:45" x14ac:dyDescent="0.25">
      <c r="A1991">
        <v>1</v>
      </c>
      <c r="B1991" s="7">
        <v>44378</v>
      </c>
      <c r="C1991" s="7">
        <v>44409</v>
      </c>
      <c r="D1991">
        <v>200287</v>
      </c>
      <c r="E1991" s="7">
        <v>44409</v>
      </c>
      <c r="F1991" s="13">
        <v>4280.46</v>
      </c>
      <c r="G1991">
        <v>4280.46</v>
      </c>
      <c r="H1991">
        <v>7.1428569999999997E-2</v>
      </c>
      <c r="I1991">
        <v>25.48</v>
      </c>
      <c r="J1991">
        <v>1410.35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 t="s">
        <v>326</v>
      </c>
      <c r="W1991" s="4" t="s">
        <v>119</v>
      </c>
      <c r="X1991">
        <v>16</v>
      </c>
      <c r="Y1991" t="s">
        <v>109</v>
      </c>
      <c r="Z1991" t="s">
        <v>120</v>
      </c>
      <c r="AA1991">
        <v>0</v>
      </c>
      <c r="AB1991">
        <v>0</v>
      </c>
      <c r="AC1991" t="s">
        <v>225</v>
      </c>
      <c r="AD1991" s="1">
        <v>0</v>
      </c>
      <c r="AE1991" s="1">
        <v>0</v>
      </c>
      <c r="AF1991">
        <v>0</v>
      </c>
      <c r="AG1991" s="1">
        <v>4280.46</v>
      </c>
      <c r="AH1991">
        <v>0</v>
      </c>
      <c r="AI1991" s="1">
        <v>0</v>
      </c>
      <c r="AJ1991" s="1">
        <v>0</v>
      </c>
      <c r="AK1991" s="1">
        <v>0</v>
      </c>
      <c r="AL1991" s="1">
        <v>0</v>
      </c>
      <c r="AM1991" s="1">
        <v>0</v>
      </c>
      <c r="AN1991" s="1">
        <v>0</v>
      </c>
      <c r="AO1991" s="1">
        <v>25.48</v>
      </c>
      <c r="AP1991" s="8">
        <f t="shared" si="124"/>
        <v>25.48</v>
      </c>
      <c r="AQ1991" s="9">
        <f t="shared" si="125"/>
        <v>0</v>
      </c>
      <c r="AR1991" s="3">
        <f t="shared" si="126"/>
        <v>1410.35</v>
      </c>
      <c r="AS1991" s="10">
        <f t="shared" si="127"/>
        <v>25.48</v>
      </c>
    </row>
    <row r="1992" spans="1:45" x14ac:dyDescent="0.25">
      <c r="A1992">
        <v>1</v>
      </c>
      <c r="B1992" s="7">
        <v>44378</v>
      </c>
      <c r="C1992" s="7">
        <v>44409</v>
      </c>
      <c r="D1992">
        <v>200333</v>
      </c>
      <c r="E1992" s="7">
        <v>44378</v>
      </c>
      <c r="F1992" s="13">
        <v>753469.42</v>
      </c>
      <c r="G1992">
        <v>753469.42</v>
      </c>
      <c r="H1992">
        <v>7.1428569999999997E-2</v>
      </c>
      <c r="I1992">
        <v>4484.9399999999996</v>
      </c>
      <c r="J1992">
        <v>202877.57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 t="s">
        <v>327</v>
      </c>
      <c r="W1992" s="4" t="s">
        <v>119</v>
      </c>
      <c r="X1992">
        <v>16</v>
      </c>
      <c r="Y1992" t="s">
        <v>109</v>
      </c>
      <c r="Z1992" t="s">
        <v>120</v>
      </c>
      <c r="AA1992">
        <v>0</v>
      </c>
      <c r="AB1992">
        <v>0</v>
      </c>
      <c r="AC1992" t="s">
        <v>225</v>
      </c>
      <c r="AD1992" s="1">
        <v>0</v>
      </c>
      <c r="AE1992" s="1">
        <v>0</v>
      </c>
      <c r="AF1992">
        <v>0</v>
      </c>
      <c r="AG1992" s="1">
        <v>753469.42</v>
      </c>
      <c r="AH1992">
        <v>0</v>
      </c>
      <c r="AI1992" s="1">
        <v>0</v>
      </c>
      <c r="AJ1992" s="1">
        <v>0</v>
      </c>
      <c r="AK1992" s="1">
        <v>0</v>
      </c>
      <c r="AL1992" s="1">
        <v>0</v>
      </c>
      <c r="AM1992" s="1">
        <v>0</v>
      </c>
      <c r="AN1992" s="1">
        <v>0</v>
      </c>
      <c r="AO1992" s="1">
        <v>4484.9400000000005</v>
      </c>
      <c r="AP1992" s="8">
        <f t="shared" si="124"/>
        <v>4484.9399999999996</v>
      </c>
      <c r="AQ1992" s="9">
        <f t="shared" si="125"/>
        <v>0</v>
      </c>
      <c r="AR1992" s="3">
        <f t="shared" si="126"/>
        <v>202877.57</v>
      </c>
      <c r="AS1992" s="10">
        <f t="shared" si="127"/>
        <v>4484.9399999999996</v>
      </c>
    </row>
    <row r="1993" spans="1:45" x14ac:dyDescent="0.25">
      <c r="A1993">
        <v>1</v>
      </c>
      <c r="B1993" s="7">
        <v>44378</v>
      </c>
      <c r="C1993" s="7">
        <v>44409</v>
      </c>
      <c r="D1993">
        <v>200333</v>
      </c>
      <c r="E1993" s="7">
        <v>44409</v>
      </c>
      <c r="F1993" s="13">
        <v>757623.13</v>
      </c>
      <c r="G1993">
        <v>757623.13</v>
      </c>
      <c r="H1993">
        <v>7.1428569999999997E-2</v>
      </c>
      <c r="I1993">
        <v>4509.66</v>
      </c>
      <c r="J1993">
        <v>207387.23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 t="s">
        <v>327</v>
      </c>
      <c r="W1993" s="4" t="s">
        <v>119</v>
      </c>
      <c r="X1993">
        <v>16</v>
      </c>
      <c r="Y1993" t="s">
        <v>109</v>
      </c>
      <c r="Z1993" t="s">
        <v>120</v>
      </c>
      <c r="AA1993">
        <v>0</v>
      </c>
      <c r="AB1993">
        <v>0</v>
      </c>
      <c r="AC1993" t="s">
        <v>225</v>
      </c>
      <c r="AD1993" s="1">
        <v>0</v>
      </c>
      <c r="AE1993" s="1">
        <v>0</v>
      </c>
      <c r="AF1993">
        <v>0</v>
      </c>
      <c r="AG1993" s="1">
        <v>757623.13</v>
      </c>
      <c r="AH1993">
        <v>0</v>
      </c>
      <c r="AI1993" s="1">
        <v>0</v>
      </c>
      <c r="AJ1993" s="1">
        <v>0</v>
      </c>
      <c r="AK1993" s="1">
        <v>0</v>
      </c>
      <c r="AL1993" s="1">
        <v>0</v>
      </c>
      <c r="AM1993" s="1">
        <v>0</v>
      </c>
      <c r="AN1993" s="1">
        <v>0</v>
      </c>
      <c r="AO1993" s="1">
        <v>4509.66</v>
      </c>
      <c r="AP1993" s="8">
        <f t="shared" si="124"/>
        <v>4509.66</v>
      </c>
      <c r="AQ1993" s="9">
        <f t="shared" si="125"/>
        <v>0</v>
      </c>
      <c r="AR1993" s="3">
        <f t="shared" si="126"/>
        <v>207387.23</v>
      </c>
      <c r="AS1993" s="10">
        <f t="shared" si="127"/>
        <v>4509.66</v>
      </c>
    </row>
    <row r="1994" spans="1:45" x14ac:dyDescent="0.25">
      <c r="A1994">
        <v>1</v>
      </c>
      <c r="B1994" s="7">
        <v>44378</v>
      </c>
      <c r="C1994" s="7">
        <v>44409</v>
      </c>
      <c r="D1994">
        <v>170</v>
      </c>
      <c r="E1994" s="7">
        <v>44378</v>
      </c>
      <c r="F1994" s="13">
        <v>0</v>
      </c>
      <c r="G1994">
        <v>0</v>
      </c>
      <c r="H1994">
        <v>0.1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 t="s">
        <v>328</v>
      </c>
      <c r="W1994" s="4" t="s">
        <v>329</v>
      </c>
      <c r="X1994">
        <v>16</v>
      </c>
      <c r="Y1994" t="s">
        <v>109</v>
      </c>
      <c r="Z1994" t="s">
        <v>330</v>
      </c>
      <c r="AA1994">
        <v>0</v>
      </c>
      <c r="AB1994">
        <v>0</v>
      </c>
      <c r="AC1994" t="s">
        <v>225</v>
      </c>
      <c r="AD1994" s="1">
        <v>0</v>
      </c>
      <c r="AE1994" s="1">
        <v>0</v>
      </c>
      <c r="AF1994">
        <v>0</v>
      </c>
      <c r="AG1994" s="1">
        <v>0</v>
      </c>
      <c r="AH1994">
        <v>0</v>
      </c>
      <c r="AI1994" s="1">
        <v>0</v>
      </c>
      <c r="AJ1994" s="1">
        <v>0</v>
      </c>
      <c r="AK1994" s="1">
        <v>0</v>
      </c>
      <c r="AL1994" s="1">
        <v>0</v>
      </c>
      <c r="AM1994" s="1">
        <v>0</v>
      </c>
      <c r="AN1994" s="1">
        <v>0</v>
      </c>
      <c r="AO1994" s="1">
        <v>0</v>
      </c>
      <c r="AP1994" s="8">
        <f t="shared" si="124"/>
        <v>0</v>
      </c>
      <c r="AQ1994" s="9">
        <f t="shared" si="125"/>
        <v>0</v>
      </c>
      <c r="AR1994" s="3">
        <f t="shared" si="126"/>
        <v>0</v>
      </c>
      <c r="AS1994" s="10">
        <f t="shared" si="127"/>
        <v>0</v>
      </c>
    </row>
    <row r="1995" spans="1:45" x14ac:dyDescent="0.25">
      <c r="A1995">
        <v>1</v>
      </c>
      <c r="B1995" s="7">
        <v>44378</v>
      </c>
      <c r="C1995" s="7">
        <v>44409</v>
      </c>
      <c r="D1995">
        <v>170</v>
      </c>
      <c r="E1995" s="7">
        <v>44409</v>
      </c>
      <c r="F1995" s="13">
        <v>0</v>
      </c>
      <c r="G1995">
        <v>0</v>
      </c>
      <c r="H1995">
        <v>0.1</v>
      </c>
      <c r="I1995">
        <v>0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 t="s">
        <v>328</v>
      </c>
      <c r="W1995" s="4" t="s">
        <v>329</v>
      </c>
      <c r="X1995">
        <v>16</v>
      </c>
      <c r="Y1995" t="s">
        <v>109</v>
      </c>
      <c r="Z1995" t="s">
        <v>330</v>
      </c>
      <c r="AA1995">
        <v>0</v>
      </c>
      <c r="AB1995">
        <v>0</v>
      </c>
      <c r="AC1995" t="s">
        <v>225</v>
      </c>
      <c r="AD1995" s="1">
        <v>0</v>
      </c>
      <c r="AE1995" s="1">
        <v>0</v>
      </c>
      <c r="AF1995">
        <v>0</v>
      </c>
      <c r="AG1995" s="1">
        <v>0</v>
      </c>
      <c r="AH1995">
        <v>0</v>
      </c>
      <c r="AI1995" s="1">
        <v>0</v>
      </c>
      <c r="AJ1995" s="1">
        <v>0</v>
      </c>
      <c r="AK1995" s="1">
        <v>0</v>
      </c>
      <c r="AL1995" s="1">
        <v>0</v>
      </c>
      <c r="AM1995" s="1">
        <v>0</v>
      </c>
      <c r="AN1995" s="1">
        <v>0</v>
      </c>
      <c r="AO1995" s="1">
        <v>0</v>
      </c>
      <c r="AP1995" s="8">
        <f t="shared" si="124"/>
        <v>0</v>
      </c>
      <c r="AQ1995" s="9">
        <f t="shared" si="125"/>
        <v>0</v>
      </c>
      <c r="AR1995" s="3">
        <f t="shared" si="126"/>
        <v>0</v>
      </c>
      <c r="AS1995" s="10">
        <f t="shared" si="127"/>
        <v>0</v>
      </c>
    </row>
    <row r="1996" spans="1:45" x14ac:dyDescent="0.25">
      <c r="A1996">
        <v>1</v>
      </c>
      <c r="B1996" s="7">
        <v>44378</v>
      </c>
      <c r="C1996" s="7">
        <v>44409</v>
      </c>
      <c r="D1996">
        <v>200242</v>
      </c>
      <c r="E1996" s="7">
        <v>44378</v>
      </c>
      <c r="F1996" s="13">
        <v>0</v>
      </c>
      <c r="G1996">
        <v>0</v>
      </c>
      <c r="H1996">
        <v>0.1</v>
      </c>
      <c r="I1996">
        <v>0</v>
      </c>
      <c r="J1996">
        <v>1192.03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 t="s">
        <v>331</v>
      </c>
      <c r="W1996" s="4" t="s">
        <v>329</v>
      </c>
      <c r="X1996">
        <v>16</v>
      </c>
      <c r="Y1996" t="s">
        <v>109</v>
      </c>
      <c r="Z1996" t="s">
        <v>330</v>
      </c>
      <c r="AA1996">
        <v>0</v>
      </c>
      <c r="AB1996">
        <v>0</v>
      </c>
      <c r="AC1996" t="s">
        <v>225</v>
      </c>
      <c r="AD1996" s="1">
        <v>0</v>
      </c>
      <c r="AE1996" s="1">
        <v>0</v>
      </c>
      <c r="AF1996">
        <v>0</v>
      </c>
      <c r="AG1996" s="1">
        <v>0</v>
      </c>
      <c r="AH1996">
        <v>0</v>
      </c>
      <c r="AI1996" s="1">
        <v>0</v>
      </c>
      <c r="AJ1996" s="1">
        <v>0</v>
      </c>
      <c r="AK1996" s="1">
        <v>0</v>
      </c>
      <c r="AL1996" s="1">
        <v>0</v>
      </c>
      <c r="AM1996" s="1">
        <v>0</v>
      </c>
      <c r="AN1996" s="1">
        <v>0</v>
      </c>
      <c r="AO1996" s="1">
        <v>0</v>
      </c>
      <c r="AP1996" s="8">
        <f t="shared" si="124"/>
        <v>0</v>
      </c>
      <c r="AQ1996" s="9">
        <f t="shared" si="125"/>
        <v>0</v>
      </c>
      <c r="AR1996" s="3">
        <f t="shared" si="126"/>
        <v>1192.03</v>
      </c>
      <c r="AS1996" s="10">
        <f t="shared" si="127"/>
        <v>0</v>
      </c>
    </row>
    <row r="1997" spans="1:45" x14ac:dyDescent="0.25">
      <c r="A1997">
        <v>1</v>
      </c>
      <c r="B1997" s="7">
        <v>44378</v>
      </c>
      <c r="C1997" s="7">
        <v>44409</v>
      </c>
      <c r="D1997">
        <v>200242</v>
      </c>
      <c r="E1997" s="7">
        <v>44409</v>
      </c>
      <c r="F1997" s="13">
        <v>0</v>
      </c>
      <c r="G1997">
        <v>0</v>
      </c>
      <c r="H1997">
        <v>0.1</v>
      </c>
      <c r="I1997">
        <v>0</v>
      </c>
      <c r="J1997">
        <v>1192.03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 t="s">
        <v>331</v>
      </c>
      <c r="W1997" s="4" t="s">
        <v>329</v>
      </c>
      <c r="X1997">
        <v>16</v>
      </c>
      <c r="Y1997" t="s">
        <v>109</v>
      </c>
      <c r="Z1997" t="s">
        <v>330</v>
      </c>
      <c r="AA1997">
        <v>0</v>
      </c>
      <c r="AB1997">
        <v>0</v>
      </c>
      <c r="AC1997" t="s">
        <v>225</v>
      </c>
      <c r="AD1997" s="1">
        <v>0</v>
      </c>
      <c r="AE1997" s="1">
        <v>0</v>
      </c>
      <c r="AF1997">
        <v>0</v>
      </c>
      <c r="AG1997" s="1">
        <v>0</v>
      </c>
      <c r="AH1997">
        <v>0</v>
      </c>
      <c r="AI1997" s="1">
        <v>0</v>
      </c>
      <c r="AJ1997" s="1">
        <v>0</v>
      </c>
      <c r="AK1997" s="1">
        <v>0</v>
      </c>
      <c r="AL1997" s="1">
        <v>0</v>
      </c>
      <c r="AM1997" s="1">
        <v>0</v>
      </c>
      <c r="AN1997" s="1">
        <v>0</v>
      </c>
      <c r="AO1997" s="1">
        <v>0</v>
      </c>
      <c r="AP1997" s="8">
        <f t="shared" si="124"/>
        <v>0</v>
      </c>
      <c r="AQ1997" s="9">
        <f t="shared" si="125"/>
        <v>0</v>
      </c>
      <c r="AR1997" s="3">
        <f t="shared" si="126"/>
        <v>1192.03</v>
      </c>
      <c r="AS1997" s="10">
        <f t="shared" si="127"/>
        <v>0</v>
      </c>
    </row>
    <row r="1998" spans="1:45" x14ac:dyDescent="0.25">
      <c r="A1998">
        <v>1</v>
      </c>
      <c r="B1998" s="7">
        <v>44378</v>
      </c>
      <c r="C1998" s="7">
        <v>44409</v>
      </c>
      <c r="D1998">
        <v>200288</v>
      </c>
      <c r="E1998" s="7">
        <v>44378</v>
      </c>
      <c r="F1998" s="13">
        <v>0</v>
      </c>
      <c r="G1998">
        <v>0</v>
      </c>
      <c r="H1998">
        <v>0.1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 t="s">
        <v>332</v>
      </c>
      <c r="W1998" s="4" t="s">
        <v>329</v>
      </c>
      <c r="X1998">
        <v>16</v>
      </c>
      <c r="Y1998" t="s">
        <v>109</v>
      </c>
      <c r="Z1998" t="s">
        <v>330</v>
      </c>
      <c r="AA1998">
        <v>0</v>
      </c>
      <c r="AB1998">
        <v>0</v>
      </c>
      <c r="AC1998" t="s">
        <v>225</v>
      </c>
      <c r="AD1998" s="1">
        <v>0</v>
      </c>
      <c r="AE1998" s="1">
        <v>0</v>
      </c>
      <c r="AF1998">
        <v>0</v>
      </c>
      <c r="AG1998" s="1">
        <v>0</v>
      </c>
      <c r="AH1998">
        <v>0</v>
      </c>
      <c r="AI1998" s="1">
        <v>0</v>
      </c>
      <c r="AJ1998" s="1">
        <v>0</v>
      </c>
      <c r="AK1998" s="1">
        <v>0</v>
      </c>
      <c r="AL1998" s="1">
        <v>0</v>
      </c>
      <c r="AM1998" s="1">
        <v>0</v>
      </c>
      <c r="AN1998" s="1">
        <v>0</v>
      </c>
      <c r="AO1998" s="1">
        <v>0</v>
      </c>
      <c r="AP1998" s="8">
        <f t="shared" si="124"/>
        <v>0</v>
      </c>
      <c r="AQ1998" s="9">
        <f t="shared" si="125"/>
        <v>0</v>
      </c>
      <c r="AR1998" s="3">
        <f t="shared" si="126"/>
        <v>0</v>
      </c>
      <c r="AS1998" s="10">
        <f t="shared" si="127"/>
        <v>0</v>
      </c>
    </row>
    <row r="1999" spans="1:45" x14ac:dyDescent="0.25">
      <c r="A1999">
        <v>1</v>
      </c>
      <c r="B1999" s="7">
        <v>44378</v>
      </c>
      <c r="C1999" s="7">
        <v>44409</v>
      </c>
      <c r="D1999">
        <v>200288</v>
      </c>
      <c r="E1999" s="7">
        <v>44409</v>
      </c>
      <c r="F1999" s="13">
        <v>0</v>
      </c>
      <c r="G1999">
        <v>0</v>
      </c>
      <c r="H1999">
        <v>0.1</v>
      </c>
      <c r="I1999">
        <v>0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 t="s">
        <v>332</v>
      </c>
      <c r="W1999" s="4" t="s">
        <v>329</v>
      </c>
      <c r="X1999">
        <v>16</v>
      </c>
      <c r="Y1999" t="s">
        <v>109</v>
      </c>
      <c r="Z1999" t="s">
        <v>330</v>
      </c>
      <c r="AA1999">
        <v>0</v>
      </c>
      <c r="AB1999">
        <v>0</v>
      </c>
      <c r="AC1999" t="s">
        <v>225</v>
      </c>
      <c r="AD1999" s="1">
        <v>0</v>
      </c>
      <c r="AE1999" s="1">
        <v>0</v>
      </c>
      <c r="AF1999">
        <v>0</v>
      </c>
      <c r="AG1999" s="1">
        <v>0</v>
      </c>
      <c r="AH1999">
        <v>0</v>
      </c>
      <c r="AI1999" s="1">
        <v>0</v>
      </c>
      <c r="AJ1999" s="1">
        <v>0</v>
      </c>
      <c r="AK1999" s="1">
        <v>0</v>
      </c>
      <c r="AL1999" s="1">
        <v>0</v>
      </c>
      <c r="AM1999" s="1">
        <v>0</v>
      </c>
      <c r="AN1999" s="1">
        <v>0</v>
      </c>
      <c r="AO1999" s="1">
        <v>0</v>
      </c>
      <c r="AP1999" s="8">
        <f t="shared" si="124"/>
        <v>0</v>
      </c>
      <c r="AQ1999" s="9">
        <f t="shared" si="125"/>
        <v>0</v>
      </c>
      <c r="AR1999" s="3">
        <f t="shared" si="126"/>
        <v>0</v>
      </c>
      <c r="AS1999" s="10">
        <f t="shared" si="127"/>
        <v>0</v>
      </c>
    </row>
    <row r="2000" spans="1:45" x14ac:dyDescent="0.25">
      <c r="A2000">
        <v>1</v>
      </c>
      <c r="B2000" s="7">
        <v>44378</v>
      </c>
      <c r="C2000" s="7">
        <v>44409</v>
      </c>
      <c r="D2000">
        <v>200334</v>
      </c>
      <c r="E2000" s="7">
        <v>44378</v>
      </c>
      <c r="F2000" s="13">
        <v>143043.96</v>
      </c>
      <c r="G2000">
        <v>143043.96</v>
      </c>
      <c r="H2000">
        <v>0.1</v>
      </c>
      <c r="I2000">
        <v>1192.03</v>
      </c>
      <c r="J2000">
        <v>56367.94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 t="s">
        <v>333</v>
      </c>
      <c r="W2000" s="4" t="s">
        <v>329</v>
      </c>
      <c r="X2000">
        <v>16</v>
      </c>
      <c r="Y2000" t="s">
        <v>109</v>
      </c>
      <c r="Z2000" t="s">
        <v>330</v>
      </c>
      <c r="AA2000">
        <v>0</v>
      </c>
      <c r="AB2000">
        <v>0</v>
      </c>
      <c r="AC2000" t="s">
        <v>225</v>
      </c>
      <c r="AD2000" s="1">
        <v>0</v>
      </c>
      <c r="AE2000" s="1">
        <v>0</v>
      </c>
      <c r="AF2000">
        <v>0</v>
      </c>
      <c r="AG2000" s="1">
        <v>143043.96</v>
      </c>
      <c r="AH2000">
        <v>0</v>
      </c>
      <c r="AI2000" s="1">
        <v>0</v>
      </c>
      <c r="AJ2000" s="1">
        <v>0</v>
      </c>
      <c r="AK2000" s="1">
        <v>0</v>
      </c>
      <c r="AL2000" s="1">
        <v>0</v>
      </c>
      <c r="AM2000" s="1">
        <v>0</v>
      </c>
      <c r="AN2000" s="1">
        <v>0</v>
      </c>
      <c r="AO2000" s="1">
        <v>1192.03</v>
      </c>
      <c r="AP2000" s="8">
        <f t="shared" si="124"/>
        <v>1192.03</v>
      </c>
      <c r="AQ2000" s="9">
        <f t="shared" si="125"/>
        <v>0</v>
      </c>
      <c r="AR2000" s="3">
        <f t="shared" si="126"/>
        <v>56367.94</v>
      </c>
      <c r="AS2000" s="10">
        <f t="shared" si="127"/>
        <v>1192.03</v>
      </c>
    </row>
    <row r="2001" spans="1:45" x14ac:dyDescent="0.25">
      <c r="A2001">
        <v>1</v>
      </c>
      <c r="B2001" s="7">
        <v>44378</v>
      </c>
      <c r="C2001" s="7">
        <v>44409</v>
      </c>
      <c r="D2001">
        <v>200334</v>
      </c>
      <c r="E2001" s="7">
        <v>44409</v>
      </c>
      <c r="F2001" s="13">
        <v>143043.96</v>
      </c>
      <c r="G2001">
        <v>143043.96</v>
      </c>
      <c r="H2001">
        <v>0.1</v>
      </c>
      <c r="I2001">
        <v>1192.03</v>
      </c>
      <c r="J2001">
        <v>57559.97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 t="s">
        <v>333</v>
      </c>
      <c r="W2001" s="4" t="s">
        <v>329</v>
      </c>
      <c r="X2001">
        <v>16</v>
      </c>
      <c r="Y2001" t="s">
        <v>109</v>
      </c>
      <c r="Z2001" t="s">
        <v>330</v>
      </c>
      <c r="AA2001">
        <v>0</v>
      </c>
      <c r="AB2001">
        <v>0</v>
      </c>
      <c r="AC2001" t="s">
        <v>225</v>
      </c>
      <c r="AD2001" s="1">
        <v>0</v>
      </c>
      <c r="AE2001" s="1">
        <v>0</v>
      </c>
      <c r="AF2001">
        <v>0</v>
      </c>
      <c r="AG2001" s="1">
        <v>143043.96</v>
      </c>
      <c r="AH2001">
        <v>0</v>
      </c>
      <c r="AI2001" s="1">
        <v>0</v>
      </c>
      <c r="AJ2001" s="1">
        <v>0</v>
      </c>
      <c r="AK2001" s="1">
        <v>0</v>
      </c>
      <c r="AL2001" s="1">
        <v>0</v>
      </c>
      <c r="AM2001" s="1">
        <v>0</v>
      </c>
      <c r="AN2001" s="1">
        <v>0</v>
      </c>
      <c r="AO2001" s="1">
        <v>1192.03</v>
      </c>
      <c r="AP2001" s="8">
        <f t="shared" si="124"/>
        <v>1192.03</v>
      </c>
      <c r="AQ2001" s="9">
        <f t="shared" si="125"/>
        <v>0</v>
      </c>
      <c r="AR2001" s="3">
        <f t="shared" si="126"/>
        <v>57559.97</v>
      </c>
      <c r="AS2001" s="10">
        <f t="shared" si="127"/>
        <v>1192.03</v>
      </c>
    </row>
    <row r="2002" spans="1:45" x14ac:dyDescent="0.25">
      <c r="A2002">
        <v>1</v>
      </c>
      <c r="B2002" s="7">
        <v>44378</v>
      </c>
      <c r="C2002" s="7">
        <v>44409</v>
      </c>
      <c r="D2002">
        <v>171</v>
      </c>
      <c r="E2002" s="7">
        <v>44378</v>
      </c>
      <c r="F2002" s="13">
        <v>0</v>
      </c>
      <c r="G2002">
        <v>0</v>
      </c>
      <c r="H2002">
        <v>0.1</v>
      </c>
      <c r="I2002">
        <v>0</v>
      </c>
      <c r="J2002">
        <v>7747.63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704.33</v>
      </c>
      <c r="U2002">
        <v>0</v>
      </c>
      <c r="V2002" t="s">
        <v>334</v>
      </c>
      <c r="W2002" s="4" t="s">
        <v>122</v>
      </c>
      <c r="X2002">
        <v>16</v>
      </c>
      <c r="Y2002" t="s">
        <v>109</v>
      </c>
      <c r="Z2002" t="s">
        <v>123</v>
      </c>
      <c r="AA2002">
        <v>0</v>
      </c>
      <c r="AB2002">
        <v>0</v>
      </c>
      <c r="AC2002" t="s">
        <v>225</v>
      </c>
      <c r="AD2002" s="1">
        <v>0</v>
      </c>
      <c r="AE2002" s="1">
        <v>0</v>
      </c>
      <c r="AF2002">
        <v>0</v>
      </c>
      <c r="AG2002" s="1">
        <v>0</v>
      </c>
      <c r="AH2002">
        <v>0</v>
      </c>
      <c r="AI2002" s="1">
        <v>0</v>
      </c>
      <c r="AJ2002" s="1">
        <v>0</v>
      </c>
      <c r="AK2002" s="1">
        <v>0</v>
      </c>
      <c r="AL2002" s="1">
        <v>0</v>
      </c>
      <c r="AM2002" s="1">
        <v>0</v>
      </c>
      <c r="AN2002" s="1">
        <v>0</v>
      </c>
      <c r="AO2002" s="1">
        <v>0</v>
      </c>
      <c r="AP2002" s="8">
        <f t="shared" si="124"/>
        <v>704.33</v>
      </c>
      <c r="AQ2002" s="9">
        <f t="shared" si="125"/>
        <v>0</v>
      </c>
      <c r="AR2002" s="3">
        <f t="shared" si="126"/>
        <v>7747.63</v>
      </c>
      <c r="AS2002" s="10">
        <f t="shared" si="127"/>
        <v>704.33</v>
      </c>
    </row>
    <row r="2003" spans="1:45" x14ac:dyDescent="0.25">
      <c r="A2003">
        <v>1</v>
      </c>
      <c r="B2003" s="7">
        <v>44378</v>
      </c>
      <c r="C2003" s="7">
        <v>44409</v>
      </c>
      <c r="D2003">
        <v>171</v>
      </c>
      <c r="E2003" s="7">
        <v>44409</v>
      </c>
      <c r="F2003" s="13">
        <v>0</v>
      </c>
      <c r="G2003">
        <v>0</v>
      </c>
      <c r="H2003">
        <v>0.1</v>
      </c>
      <c r="I2003">
        <v>0</v>
      </c>
      <c r="J2003">
        <v>8451.9599999999991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704.33</v>
      </c>
      <c r="U2003">
        <v>0</v>
      </c>
      <c r="V2003" t="s">
        <v>334</v>
      </c>
      <c r="W2003" s="4" t="s">
        <v>122</v>
      </c>
      <c r="X2003">
        <v>16</v>
      </c>
      <c r="Y2003" t="s">
        <v>109</v>
      </c>
      <c r="Z2003" t="s">
        <v>123</v>
      </c>
      <c r="AA2003">
        <v>0</v>
      </c>
      <c r="AB2003">
        <v>0</v>
      </c>
      <c r="AC2003" t="s">
        <v>225</v>
      </c>
      <c r="AD2003" s="1">
        <v>0</v>
      </c>
      <c r="AE2003" s="1">
        <v>0</v>
      </c>
      <c r="AF2003">
        <v>0</v>
      </c>
      <c r="AG2003" s="1">
        <v>0</v>
      </c>
      <c r="AH2003">
        <v>0</v>
      </c>
      <c r="AI2003" s="1">
        <v>0</v>
      </c>
      <c r="AJ2003" s="1">
        <v>0</v>
      </c>
      <c r="AK2003" s="1">
        <v>0</v>
      </c>
      <c r="AL2003" s="1">
        <v>0</v>
      </c>
      <c r="AM2003" s="1">
        <v>0</v>
      </c>
      <c r="AN2003" s="1">
        <v>0</v>
      </c>
      <c r="AO2003" s="1">
        <v>0</v>
      </c>
      <c r="AP2003" s="8">
        <f t="shared" si="124"/>
        <v>704.33</v>
      </c>
      <c r="AQ2003" s="9">
        <f t="shared" si="125"/>
        <v>0</v>
      </c>
      <c r="AR2003" s="3">
        <f t="shared" si="126"/>
        <v>8451.9599999999991</v>
      </c>
      <c r="AS2003" s="10">
        <f t="shared" si="127"/>
        <v>704.33</v>
      </c>
    </row>
    <row r="2004" spans="1:45" x14ac:dyDescent="0.25">
      <c r="A2004">
        <v>1</v>
      </c>
      <c r="B2004" s="7">
        <v>44378</v>
      </c>
      <c r="C2004" s="7">
        <v>44409</v>
      </c>
      <c r="D2004">
        <v>200243</v>
      </c>
      <c r="E2004" s="7">
        <v>44378</v>
      </c>
      <c r="F2004" s="13">
        <v>18941.330000000002</v>
      </c>
      <c r="G2004">
        <v>18941.330000000002</v>
      </c>
      <c r="H2004">
        <v>0.1</v>
      </c>
      <c r="I2004">
        <v>157.84</v>
      </c>
      <c r="J2004">
        <v>-175612.49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  <c r="Q2004">
        <v>0</v>
      </c>
      <c r="R2004">
        <v>0</v>
      </c>
      <c r="S2004">
        <v>0</v>
      </c>
      <c r="T2004">
        <v>0</v>
      </c>
      <c r="U2004">
        <v>0</v>
      </c>
      <c r="V2004" t="s">
        <v>335</v>
      </c>
      <c r="W2004" s="4" t="s">
        <v>122</v>
      </c>
      <c r="X2004">
        <v>16</v>
      </c>
      <c r="Y2004" t="s">
        <v>109</v>
      </c>
      <c r="Z2004" t="s">
        <v>123</v>
      </c>
      <c r="AA2004">
        <v>0</v>
      </c>
      <c r="AB2004">
        <v>0</v>
      </c>
      <c r="AC2004" t="s">
        <v>225</v>
      </c>
      <c r="AD2004" s="1">
        <v>0</v>
      </c>
      <c r="AE2004" s="1">
        <v>0</v>
      </c>
      <c r="AF2004">
        <v>0</v>
      </c>
      <c r="AG2004" s="1">
        <v>18941.330000000002</v>
      </c>
      <c r="AH2004">
        <v>0</v>
      </c>
      <c r="AI2004" s="1">
        <v>0</v>
      </c>
      <c r="AJ2004" s="1">
        <v>0</v>
      </c>
      <c r="AK2004" s="1">
        <v>0</v>
      </c>
      <c r="AL2004" s="1">
        <v>0</v>
      </c>
      <c r="AM2004" s="1">
        <v>0</v>
      </c>
      <c r="AN2004" s="1">
        <v>0</v>
      </c>
      <c r="AO2004" s="1">
        <v>157.84</v>
      </c>
      <c r="AP2004" s="8">
        <f t="shared" si="124"/>
        <v>157.84</v>
      </c>
      <c r="AQ2004" s="9">
        <f t="shared" si="125"/>
        <v>0</v>
      </c>
      <c r="AR2004" s="3">
        <f t="shared" si="126"/>
        <v>-175612.49</v>
      </c>
      <c r="AS2004" s="10">
        <f t="shared" si="127"/>
        <v>157.84</v>
      </c>
    </row>
    <row r="2005" spans="1:45" x14ac:dyDescent="0.25">
      <c r="A2005">
        <v>1</v>
      </c>
      <c r="B2005" s="7">
        <v>44378</v>
      </c>
      <c r="C2005" s="7">
        <v>44409</v>
      </c>
      <c r="D2005">
        <v>200243</v>
      </c>
      <c r="E2005" s="7">
        <v>44409</v>
      </c>
      <c r="F2005" s="13">
        <v>18941.330000000002</v>
      </c>
      <c r="G2005">
        <v>18941.330000000002</v>
      </c>
      <c r="H2005">
        <v>0.1</v>
      </c>
      <c r="I2005">
        <v>157.84</v>
      </c>
      <c r="J2005">
        <v>-175454.65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 t="s">
        <v>335</v>
      </c>
      <c r="W2005" s="4" t="s">
        <v>122</v>
      </c>
      <c r="X2005">
        <v>16</v>
      </c>
      <c r="Y2005" t="s">
        <v>109</v>
      </c>
      <c r="Z2005" t="s">
        <v>123</v>
      </c>
      <c r="AA2005">
        <v>0</v>
      </c>
      <c r="AB2005">
        <v>0</v>
      </c>
      <c r="AC2005" t="s">
        <v>225</v>
      </c>
      <c r="AD2005" s="1">
        <v>0</v>
      </c>
      <c r="AE2005" s="1">
        <v>0</v>
      </c>
      <c r="AF2005">
        <v>0</v>
      </c>
      <c r="AG2005" s="1">
        <v>18941.330000000002</v>
      </c>
      <c r="AH2005">
        <v>0</v>
      </c>
      <c r="AI2005" s="1">
        <v>0</v>
      </c>
      <c r="AJ2005" s="1">
        <v>0</v>
      </c>
      <c r="AK2005" s="1">
        <v>0</v>
      </c>
      <c r="AL2005" s="1">
        <v>0</v>
      </c>
      <c r="AM2005" s="1">
        <v>0</v>
      </c>
      <c r="AN2005" s="1">
        <v>0</v>
      </c>
      <c r="AO2005" s="1">
        <v>157.84</v>
      </c>
      <c r="AP2005" s="8">
        <f t="shared" si="124"/>
        <v>157.84</v>
      </c>
      <c r="AQ2005" s="9">
        <f t="shared" si="125"/>
        <v>0</v>
      </c>
      <c r="AR2005" s="3">
        <f t="shared" si="126"/>
        <v>-175454.65</v>
      </c>
      <c r="AS2005" s="10">
        <f t="shared" si="127"/>
        <v>157.84</v>
      </c>
    </row>
    <row r="2006" spans="1:45" x14ac:dyDescent="0.25">
      <c r="A2006">
        <v>1</v>
      </c>
      <c r="B2006" s="7">
        <v>44378</v>
      </c>
      <c r="C2006" s="7">
        <v>44409</v>
      </c>
      <c r="D2006">
        <v>200289</v>
      </c>
      <c r="E2006" s="7">
        <v>44378</v>
      </c>
      <c r="F2006" s="13">
        <v>0</v>
      </c>
      <c r="G2006">
        <v>0</v>
      </c>
      <c r="H2006">
        <v>0.1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 t="s">
        <v>336</v>
      </c>
      <c r="W2006" s="4" t="s">
        <v>122</v>
      </c>
      <c r="X2006">
        <v>16</v>
      </c>
      <c r="Y2006" t="s">
        <v>109</v>
      </c>
      <c r="Z2006" t="s">
        <v>123</v>
      </c>
      <c r="AA2006">
        <v>0</v>
      </c>
      <c r="AB2006">
        <v>0</v>
      </c>
      <c r="AC2006" t="s">
        <v>225</v>
      </c>
      <c r="AD2006" s="1">
        <v>0</v>
      </c>
      <c r="AE2006" s="1">
        <v>0</v>
      </c>
      <c r="AF2006">
        <v>0</v>
      </c>
      <c r="AG2006" s="1">
        <v>0</v>
      </c>
      <c r="AH2006">
        <v>0</v>
      </c>
      <c r="AI2006" s="1">
        <v>0</v>
      </c>
      <c r="AJ2006" s="1">
        <v>0</v>
      </c>
      <c r="AK2006" s="1">
        <v>0</v>
      </c>
      <c r="AL2006" s="1">
        <v>0</v>
      </c>
      <c r="AM2006" s="1">
        <v>0</v>
      </c>
      <c r="AN2006" s="1">
        <v>0</v>
      </c>
      <c r="AO2006" s="1">
        <v>0</v>
      </c>
      <c r="AP2006" s="8">
        <f t="shared" si="124"/>
        <v>0</v>
      </c>
      <c r="AQ2006" s="9">
        <f t="shared" si="125"/>
        <v>0</v>
      </c>
      <c r="AR2006" s="3">
        <f t="shared" si="126"/>
        <v>0</v>
      </c>
      <c r="AS2006" s="10">
        <f t="shared" si="127"/>
        <v>0</v>
      </c>
    </row>
    <row r="2007" spans="1:45" x14ac:dyDescent="0.25">
      <c r="A2007">
        <v>1</v>
      </c>
      <c r="B2007" s="7">
        <v>44378</v>
      </c>
      <c r="C2007" s="7">
        <v>44409</v>
      </c>
      <c r="D2007">
        <v>200289</v>
      </c>
      <c r="E2007" s="7">
        <v>44409</v>
      </c>
      <c r="F2007" s="13">
        <v>0</v>
      </c>
      <c r="G2007">
        <v>0</v>
      </c>
      <c r="H2007">
        <v>0.1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 t="s">
        <v>336</v>
      </c>
      <c r="W2007" s="4" t="s">
        <v>122</v>
      </c>
      <c r="X2007">
        <v>16</v>
      </c>
      <c r="Y2007" t="s">
        <v>109</v>
      </c>
      <c r="Z2007" t="s">
        <v>123</v>
      </c>
      <c r="AA2007">
        <v>0</v>
      </c>
      <c r="AB2007">
        <v>0</v>
      </c>
      <c r="AC2007" t="s">
        <v>225</v>
      </c>
      <c r="AD2007" s="1">
        <v>0</v>
      </c>
      <c r="AE2007" s="1">
        <v>0</v>
      </c>
      <c r="AF2007">
        <v>0</v>
      </c>
      <c r="AG2007" s="1">
        <v>0</v>
      </c>
      <c r="AH2007">
        <v>0</v>
      </c>
      <c r="AI2007" s="1">
        <v>0</v>
      </c>
      <c r="AJ2007" s="1">
        <v>0</v>
      </c>
      <c r="AK2007" s="1">
        <v>0</v>
      </c>
      <c r="AL2007" s="1">
        <v>0</v>
      </c>
      <c r="AM2007" s="1">
        <v>0</v>
      </c>
      <c r="AN2007" s="1">
        <v>0</v>
      </c>
      <c r="AO2007" s="1">
        <v>0</v>
      </c>
      <c r="AP2007" s="8">
        <f t="shared" si="124"/>
        <v>0</v>
      </c>
      <c r="AQ2007" s="9">
        <f t="shared" si="125"/>
        <v>0</v>
      </c>
      <c r="AR2007" s="3">
        <f t="shared" si="126"/>
        <v>0</v>
      </c>
      <c r="AS2007" s="10">
        <f t="shared" si="127"/>
        <v>0</v>
      </c>
    </row>
    <row r="2008" spans="1:45" x14ac:dyDescent="0.25">
      <c r="A2008">
        <v>1</v>
      </c>
      <c r="B2008" s="7">
        <v>44378</v>
      </c>
      <c r="C2008" s="7">
        <v>44409</v>
      </c>
      <c r="D2008">
        <v>200335</v>
      </c>
      <c r="E2008" s="7">
        <v>44378</v>
      </c>
      <c r="F2008" s="13">
        <v>48269.16</v>
      </c>
      <c r="G2008">
        <v>48269.16</v>
      </c>
      <c r="H2008">
        <v>0.1</v>
      </c>
      <c r="I2008">
        <v>402.24</v>
      </c>
      <c r="J2008">
        <v>-31207.759999999998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 t="s">
        <v>337</v>
      </c>
      <c r="W2008" s="4" t="s">
        <v>122</v>
      </c>
      <c r="X2008">
        <v>16</v>
      </c>
      <c r="Y2008" t="s">
        <v>109</v>
      </c>
      <c r="Z2008" t="s">
        <v>123</v>
      </c>
      <c r="AA2008">
        <v>0</v>
      </c>
      <c r="AB2008">
        <v>0</v>
      </c>
      <c r="AC2008" t="s">
        <v>225</v>
      </c>
      <c r="AD2008" s="1">
        <v>0</v>
      </c>
      <c r="AE2008" s="1">
        <v>0</v>
      </c>
      <c r="AF2008">
        <v>0</v>
      </c>
      <c r="AG2008" s="1">
        <v>48269.16</v>
      </c>
      <c r="AH2008">
        <v>0</v>
      </c>
      <c r="AI2008" s="1">
        <v>0</v>
      </c>
      <c r="AJ2008" s="1">
        <v>0</v>
      </c>
      <c r="AK2008" s="1">
        <v>0</v>
      </c>
      <c r="AL2008" s="1">
        <v>0</v>
      </c>
      <c r="AM2008" s="1">
        <v>0</v>
      </c>
      <c r="AN2008" s="1">
        <v>0</v>
      </c>
      <c r="AO2008" s="1">
        <v>402.24</v>
      </c>
      <c r="AP2008" s="8">
        <f t="shared" si="124"/>
        <v>402.24</v>
      </c>
      <c r="AQ2008" s="9">
        <f t="shared" si="125"/>
        <v>0</v>
      </c>
      <c r="AR2008" s="3">
        <f t="shared" si="126"/>
        <v>-31207.759999999998</v>
      </c>
      <c r="AS2008" s="10">
        <f t="shared" si="127"/>
        <v>402.24</v>
      </c>
    </row>
    <row r="2009" spans="1:45" x14ac:dyDescent="0.25">
      <c r="A2009">
        <v>1</v>
      </c>
      <c r="B2009" s="7">
        <v>44378</v>
      </c>
      <c r="C2009" s="7">
        <v>44409</v>
      </c>
      <c r="D2009">
        <v>200335</v>
      </c>
      <c r="E2009" s="7">
        <v>44409</v>
      </c>
      <c r="F2009" s="13">
        <v>49318.64</v>
      </c>
      <c r="G2009">
        <v>49318.64</v>
      </c>
      <c r="H2009">
        <v>0.1</v>
      </c>
      <c r="I2009">
        <v>410.99</v>
      </c>
      <c r="J2009">
        <v>-30796.77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 t="s">
        <v>337</v>
      </c>
      <c r="W2009" s="4" t="s">
        <v>122</v>
      </c>
      <c r="X2009">
        <v>16</v>
      </c>
      <c r="Y2009" t="s">
        <v>109</v>
      </c>
      <c r="Z2009" t="s">
        <v>123</v>
      </c>
      <c r="AA2009">
        <v>0</v>
      </c>
      <c r="AB2009">
        <v>0</v>
      </c>
      <c r="AC2009" t="s">
        <v>225</v>
      </c>
      <c r="AD2009" s="1">
        <v>0</v>
      </c>
      <c r="AE2009" s="1">
        <v>0</v>
      </c>
      <c r="AF2009">
        <v>0</v>
      </c>
      <c r="AG2009" s="1">
        <v>49318.64</v>
      </c>
      <c r="AH2009">
        <v>0</v>
      </c>
      <c r="AI2009" s="1">
        <v>0</v>
      </c>
      <c r="AJ2009" s="1">
        <v>0</v>
      </c>
      <c r="AK2009" s="1">
        <v>0</v>
      </c>
      <c r="AL2009" s="1">
        <v>0</v>
      </c>
      <c r="AM2009" s="1">
        <v>0</v>
      </c>
      <c r="AN2009" s="1">
        <v>0</v>
      </c>
      <c r="AO2009" s="1">
        <v>410.99</v>
      </c>
      <c r="AP2009" s="8">
        <f t="shared" si="124"/>
        <v>410.99</v>
      </c>
      <c r="AQ2009" s="9">
        <f t="shared" si="125"/>
        <v>0</v>
      </c>
      <c r="AR2009" s="3">
        <f t="shared" si="126"/>
        <v>-30796.77</v>
      </c>
      <c r="AS2009" s="10">
        <f t="shared" si="127"/>
        <v>410.99</v>
      </c>
    </row>
    <row r="2010" spans="1:45" x14ac:dyDescent="0.25">
      <c r="A2010">
        <v>1</v>
      </c>
      <c r="B2010" s="7">
        <v>44378</v>
      </c>
      <c r="C2010" s="7">
        <v>44409</v>
      </c>
      <c r="D2010">
        <v>172</v>
      </c>
      <c r="E2010" s="7">
        <v>44378</v>
      </c>
      <c r="F2010" s="13">
        <v>0</v>
      </c>
      <c r="G2010">
        <v>0</v>
      </c>
      <c r="H2010">
        <v>0.05</v>
      </c>
      <c r="I2010">
        <v>0</v>
      </c>
      <c r="J2010">
        <v>7542.37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685.67</v>
      </c>
      <c r="U2010">
        <v>0</v>
      </c>
      <c r="V2010" t="s">
        <v>338</v>
      </c>
      <c r="W2010" s="4" t="s">
        <v>125</v>
      </c>
      <c r="X2010">
        <v>16</v>
      </c>
      <c r="Y2010" t="s">
        <v>109</v>
      </c>
      <c r="Z2010" t="s">
        <v>126</v>
      </c>
      <c r="AA2010">
        <v>0</v>
      </c>
      <c r="AB2010">
        <v>0</v>
      </c>
      <c r="AC2010" t="s">
        <v>225</v>
      </c>
      <c r="AD2010" s="1">
        <v>0</v>
      </c>
      <c r="AE2010" s="1">
        <v>0</v>
      </c>
      <c r="AF2010">
        <v>0</v>
      </c>
      <c r="AG2010" s="1">
        <v>0</v>
      </c>
      <c r="AH2010">
        <v>0</v>
      </c>
      <c r="AI2010" s="1">
        <v>0</v>
      </c>
      <c r="AJ2010" s="1">
        <v>0</v>
      </c>
      <c r="AK2010" s="1">
        <v>0</v>
      </c>
      <c r="AL2010" s="1">
        <v>0</v>
      </c>
      <c r="AM2010" s="1">
        <v>0</v>
      </c>
      <c r="AN2010" s="1">
        <v>0</v>
      </c>
      <c r="AO2010" s="1">
        <v>0</v>
      </c>
      <c r="AP2010" s="8">
        <f t="shared" si="124"/>
        <v>685.67</v>
      </c>
      <c r="AQ2010" s="9">
        <f t="shared" si="125"/>
        <v>0</v>
      </c>
      <c r="AR2010" s="3">
        <f t="shared" si="126"/>
        <v>7542.37</v>
      </c>
      <c r="AS2010" s="10">
        <f t="shared" si="127"/>
        <v>685.67</v>
      </c>
    </row>
    <row r="2011" spans="1:45" x14ac:dyDescent="0.25">
      <c r="A2011">
        <v>1</v>
      </c>
      <c r="B2011" s="7">
        <v>44378</v>
      </c>
      <c r="C2011" s="7">
        <v>44409</v>
      </c>
      <c r="D2011">
        <v>172</v>
      </c>
      <c r="E2011" s="7">
        <v>44409</v>
      </c>
      <c r="F2011" s="13">
        <v>0</v>
      </c>
      <c r="G2011">
        <v>0</v>
      </c>
      <c r="H2011">
        <v>0.05</v>
      </c>
      <c r="I2011">
        <v>0</v>
      </c>
      <c r="J2011">
        <v>8228.0400000000009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685.67</v>
      </c>
      <c r="U2011">
        <v>0</v>
      </c>
      <c r="V2011" t="s">
        <v>338</v>
      </c>
      <c r="W2011" s="4" t="s">
        <v>125</v>
      </c>
      <c r="X2011">
        <v>16</v>
      </c>
      <c r="Y2011" t="s">
        <v>109</v>
      </c>
      <c r="Z2011" t="s">
        <v>126</v>
      </c>
      <c r="AA2011">
        <v>0</v>
      </c>
      <c r="AB2011">
        <v>0</v>
      </c>
      <c r="AC2011" t="s">
        <v>225</v>
      </c>
      <c r="AD2011" s="1">
        <v>0</v>
      </c>
      <c r="AE2011" s="1">
        <v>0</v>
      </c>
      <c r="AF2011">
        <v>0</v>
      </c>
      <c r="AG2011" s="1">
        <v>0</v>
      </c>
      <c r="AH2011">
        <v>0</v>
      </c>
      <c r="AI2011" s="1">
        <v>0</v>
      </c>
      <c r="AJ2011" s="1">
        <v>0</v>
      </c>
      <c r="AK2011" s="1">
        <v>0</v>
      </c>
      <c r="AL2011" s="1">
        <v>0</v>
      </c>
      <c r="AM2011" s="1">
        <v>0</v>
      </c>
      <c r="AN2011" s="1">
        <v>0</v>
      </c>
      <c r="AO2011" s="1">
        <v>0</v>
      </c>
      <c r="AP2011" s="8">
        <f t="shared" si="124"/>
        <v>685.67</v>
      </c>
      <c r="AQ2011" s="9">
        <f t="shared" si="125"/>
        <v>0</v>
      </c>
      <c r="AR2011" s="3">
        <f t="shared" si="126"/>
        <v>8228.0400000000009</v>
      </c>
      <c r="AS2011" s="10">
        <f t="shared" si="127"/>
        <v>685.67</v>
      </c>
    </row>
    <row r="2012" spans="1:45" x14ac:dyDescent="0.25">
      <c r="A2012">
        <v>1</v>
      </c>
      <c r="B2012" s="7">
        <v>44378</v>
      </c>
      <c r="C2012" s="7">
        <v>44409</v>
      </c>
      <c r="D2012">
        <v>200244</v>
      </c>
      <c r="E2012" s="7">
        <v>44378</v>
      </c>
      <c r="F2012" s="13">
        <v>62263.26</v>
      </c>
      <c r="G2012">
        <v>62263.26</v>
      </c>
      <c r="H2012">
        <v>0.05</v>
      </c>
      <c r="I2012">
        <v>259.43</v>
      </c>
      <c r="J2012">
        <v>-11425.05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 t="s">
        <v>339</v>
      </c>
      <c r="W2012" s="4" t="s">
        <v>125</v>
      </c>
      <c r="X2012">
        <v>16</v>
      </c>
      <c r="Y2012" t="s">
        <v>109</v>
      </c>
      <c r="Z2012" t="s">
        <v>126</v>
      </c>
      <c r="AA2012">
        <v>0</v>
      </c>
      <c r="AB2012">
        <v>0</v>
      </c>
      <c r="AC2012" t="s">
        <v>225</v>
      </c>
      <c r="AD2012" s="1">
        <v>0</v>
      </c>
      <c r="AE2012" s="1">
        <v>0</v>
      </c>
      <c r="AF2012">
        <v>0</v>
      </c>
      <c r="AG2012" s="1">
        <v>62263.26</v>
      </c>
      <c r="AH2012">
        <v>0</v>
      </c>
      <c r="AI2012" s="1">
        <v>0</v>
      </c>
      <c r="AJ2012" s="1">
        <v>0</v>
      </c>
      <c r="AK2012" s="1">
        <v>0</v>
      </c>
      <c r="AL2012" s="1">
        <v>0</v>
      </c>
      <c r="AM2012" s="1">
        <v>0</v>
      </c>
      <c r="AN2012" s="1">
        <v>0</v>
      </c>
      <c r="AO2012" s="1">
        <v>259.43</v>
      </c>
      <c r="AP2012" s="8">
        <f t="shared" si="124"/>
        <v>259.43</v>
      </c>
      <c r="AQ2012" s="9">
        <f t="shared" si="125"/>
        <v>0</v>
      </c>
      <c r="AR2012" s="3">
        <f t="shared" si="126"/>
        <v>-11425.05</v>
      </c>
      <c r="AS2012" s="10">
        <f t="shared" si="127"/>
        <v>259.43</v>
      </c>
    </row>
    <row r="2013" spans="1:45" x14ac:dyDescent="0.25">
      <c r="A2013">
        <v>1</v>
      </c>
      <c r="B2013" s="7">
        <v>44378</v>
      </c>
      <c r="C2013" s="7">
        <v>44409</v>
      </c>
      <c r="D2013">
        <v>200244</v>
      </c>
      <c r="E2013" s="7">
        <v>44409</v>
      </c>
      <c r="F2013" s="13">
        <v>62263.26</v>
      </c>
      <c r="G2013">
        <v>62263.26</v>
      </c>
      <c r="H2013">
        <v>0.05</v>
      </c>
      <c r="I2013">
        <v>259.43</v>
      </c>
      <c r="J2013">
        <v>-11165.62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 t="s">
        <v>339</v>
      </c>
      <c r="W2013" s="4" t="s">
        <v>125</v>
      </c>
      <c r="X2013">
        <v>16</v>
      </c>
      <c r="Y2013" t="s">
        <v>109</v>
      </c>
      <c r="Z2013" t="s">
        <v>126</v>
      </c>
      <c r="AA2013">
        <v>0</v>
      </c>
      <c r="AB2013">
        <v>0</v>
      </c>
      <c r="AC2013" t="s">
        <v>225</v>
      </c>
      <c r="AD2013" s="1">
        <v>0</v>
      </c>
      <c r="AE2013" s="1">
        <v>0</v>
      </c>
      <c r="AF2013">
        <v>0</v>
      </c>
      <c r="AG2013" s="1">
        <v>62263.26</v>
      </c>
      <c r="AH2013">
        <v>0</v>
      </c>
      <c r="AI2013" s="1">
        <v>0</v>
      </c>
      <c r="AJ2013" s="1">
        <v>0</v>
      </c>
      <c r="AK2013" s="1">
        <v>0</v>
      </c>
      <c r="AL2013" s="1">
        <v>0</v>
      </c>
      <c r="AM2013" s="1">
        <v>0</v>
      </c>
      <c r="AN2013" s="1">
        <v>0</v>
      </c>
      <c r="AO2013" s="1">
        <v>259.43</v>
      </c>
      <c r="AP2013" s="8">
        <f t="shared" si="124"/>
        <v>259.43</v>
      </c>
      <c r="AQ2013" s="9">
        <f t="shared" si="125"/>
        <v>0</v>
      </c>
      <c r="AR2013" s="3">
        <f t="shared" si="126"/>
        <v>-11165.62</v>
      </c>
      <c r="AS2013" s="10">
        <f t="shared" si="127"/>
        <v>259.43</v>
      </c>
    </row>
    <row r="2014" spans="1:45" x14ac:dyDescent="0.25">
      <c r="A2014">
        <v>1</v>
      </c>
      <c r="B2014" s="7">
        <v>44378</v>
      </c>
      <c r="C2014" s="7">
        <v>44409</v>
      </c>
      <c r="D2014">
        <v>200290</v>
      </c>
      <c r="E2014" s="7">
        <v>44378</v>
      </c>
      <c r="F2014" s="13">
        <v>0</v>
      </c>
      <c r="G2014">
        <v>0</v>
      </c>
      <c r="H2014">
        <v>0.05</v>
      </c>
      <c r="I2014">
        <v>0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0</v>
      </c>
      <c r="T2014">
        <v>0</v>
      </c>
      <c r="U2014">
        <v>0</v>
      </c>
      <c r="V2014" t="s">
        <v>340</v>
      </c>
      <c r="W2014" s="4" t="s">
        <v>125</v>
      </c>
      <c r="X2014">
        <v>16</v>
      </c>
      <c r="Y2014" t="s">
        <v>109</v>
      </c>
      <c r="Z2014" t="s">
        <v>126</v>
      </c>
      <c r="AA2014">
        <v>0</v>
      </c>
      <c r="AB2014">
        <v>0</v>
      </c>
      <c r="AC2014" t="s">
        <v>225</v>
      </c>
      <c r="AD2014" s="1">
        <v>0</v>
      </c>
      <c r="AE2014" s="1">
        <v>0</v>
      </c>
      <c r="AF2014">
        <v>0</v>
      </c>
      <c r="AG2014" s="1">
        <v>0</v>
      </c>
      <c r="AH2014">
        <v>0</v>
      </c>
      <c r="AI2014" s="1">
        <v>0</v>
      </c>
      <c r="AJ2014" s="1">
        <v>0</v>
      </c>
      <c r="AK2014" s="1">
        <v>0</v>
      </c>
      <c r="AL2014" s="1">
        <v>0</v>
      </c>
      <c r="AM2014" s="1">
        <v>0</v>
      </c>
      <c r="AN2014" s="1">
        <v>0</v>
      </c>
      <c r="AO2014" s="1">
        <v>0</v>
      </c>
      <c r="AP2014" s="8">
        <f t="shared" si="124"/>
        <v>0</v>
      </c>
      <c r="AQ2014" s="9">
        <f t="shared" si="125"/>
        <v>0</v>
      </c>
      <c r="AR2014" s="3">
        <f t="shared" si="126"/>
        <v>0</v>
      </c>
      <c r="AS2014" s="10">
        <f t="shared" si="127"/>
        <v>0</v>
      </c>
    </row>
    <row r="2015" spans="1:45" x14ac:dyDescent="0.25">
      <c r="A2015">
        <v>1</v>
      </c>
      <c r="B2015" s="7">
        <v>44378</v>
      </c>
      <c r="C2015" s="7">
        <v>44409</v>
      </c>
      <c r="D2015">
        <v>200290</v>
      </c>
      <c r="E2015" s="7">
        <v>44409</v>
      </c>
      <c r="F2015" s="13">
        <v>0</v>
      </c>
      <c r="G2015">
        <v>0</v>
      </c>
      <c r="H2015">
        <v>0.05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 t="s">
        <v>340</v>
      </c>
      <c r="W2015" s="4" t="s">
        <v>125</v>
      </c>
      <c r="X2015">
        <v>16</v>
      </c>
      <c r="Y2015" t="s">
        <v>109</v>
      </c>
      <c r="Z2015" t="s">
        <v>126</v>
      </c>
      <c r="AA2015">
        <v>0</v>
      </c>
      <c r="AB2015">
        <v>0</v>
      </c>
      <c r="AC2015" t="s">
        <v>225</v>
      </c>
      <c r="AD2015" s="1">
        <v>0</v>
      </c>
      <c r="AE2015" s="1">
        <v>0</v>
      </c>
      <c r="AF2015">
        <v>0</v>
      </c>
      <c r="AG2015" s="1">
        <v>0</v>
      </c>
      <c r="AH2015">
        <v>0</v>
      </c>
      <c r="AI2015" s="1">
        <v>0</v>
      </c>
      <c r="AJ2015" s="1">
        <v>0</v>
      </c>
      <c r="AK2015" s="1">
        <v>0</v>
      </c>
      <c r="AL2015" s="1">
        <v>0</v>
      </c>
      <c r="AM2015" s="1">
        <v>0</v>
      </c>
      <c r="AN2015" s="1">
        <v>0</v>
      </c>
      <c r="AO2015" s="1">
        <v>0</v>
      </c>
      <c r="AP2015" s="8">
        <f t="shared" si="124"/>
        <v>0</v>
      </c>
      <c r="AQ2015" s="9">
        <f t="shared" si="125"/>
        <v>0</v>
      </c>
      <c r="AR2015" s="3">
        <f t="shared" si="126"/>
        <v>0</v>
      </c>
      <c r="AS2015" s="10">
        <f t="shared" si="127"/>
        <v>0</v>
      </c>
    </row>
    <row r="2016" spans="1:45" x14ac:dyDescent="0.25">
      <c r="A2016">
        <v>1</v>
      </c>
      <c r="B2016" s="7">
        <v>44378</v>
      </c>
      <c r="C2016" s="7">
        <v>44409</v>
      </c>
      <c r="D2016">
        <v>200336</v>
      </c>
      <c r="E2016" s="7">
        <v>44378</v>
      </c>
      <c r="F2016" s="13">
        <v>2195.9</v>
      </c>
      <c r="G2016">
        <v>2195.9</v>
      </c>
      <c r="H2016">
        <v>0.05</v>
      </c>
      <c r="I2016">
        <v>9.15</v>
      </c>
      <c r="J2016">
        <v>61360.2</v>
      </c>
      <c r="K2016">
        <v>0</v>
      </c>
      <c r="L2016">
        <v>0</v>
      </c>
      <c r="M2016">
        <v>-9.15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 t="s">
        <v>341</v>
      </c>
      <c r="W2016" s="4" t="s">
        <v>125</v>
      </c>
      <c r="X2016">
        <v>16</v>
      </c>
      <c r="Y2016" t="s">
        <v>109</v>
      </c>
      <c r="Z2016" t="s">
        <v>126</v>
      </c>
      <c r="AA2016">
        <v>0</v>
      </c>
      <c r="AB2016">
        <v>0</v>
      </c>
      <c r="AC2016" t="s">
        <v>225</v>
      </c>
      <c r="AD2016" s="1">
        <v>0</v>
      </c>
      <c r="AE2016" s="1">
        <v>0</v>
      </c>
      <c r="AF2016">
        <v>0</v>
      </c>
      <c r="AG2016" s="1">
        <v>2195.9</v>
      </c>
      <c r="AH2016">
        <v>0</v>
      </c>
      <c r="AI2016" s="1">
        <v>0</v>
      </c>
      <c r="AJ2016" s="1">
        <v>0</v>
      </c>
      <c r="AK2016" s="1">
        <v>0</v>
      </c>
      <c r="AL2016" s="1">
        <v>0</v>
      </c>
      <c r="AM2016" s="1">
        <v>0</v>
      </c>
      <c r="AN2016" s="1">
        <v>0</v>
      </c>
      <c r="AO2016" s="1">
        <v>0</v>
      </c>
      <c r="AP2016" s="8">
        <f t="shared" si="124"/>
        <v>0</v>
      </c>
      <c r="AQ2016" s="9">
        <f t="shared" si="125"/>
        <v>0</v>
      </c>
      <c r="AR2016" s="3">
        <f t="shared" si="126"/>
        <v>61360.2</v>
      </c>
      <c r="AS2016" s="10">
        <f t="shared" si="127"/>
        <v>0</v>
      </c>
    </row>
    <row r="2017" spans="1:45" x14ac:dyDescent="0.25">
      <c r="A2017">
        <v>1</v>
      </c>
      <c r="B2017" s="7">
        <v>44378</v>
      </c>
      <c r="C2017" s="7">
        <v>44409</v>
      </c>
      <c r="D2017">
        <v>200336</v>
      </c>
      <c r="E2017" s="7">
        <v>44409</v>
      </c>
      <c r="F2017" s="13">
        <v>2195.9</v>
      </c>
      <c r="G2017">
        <v>2195.9</v>
      </c>
      <c r="H2017">
        <v>0.05</v>
      </c>
      <c r="I2017">
        <v>9.15</v>
      </c>
      <c r="J2017">
        <v>61360.2</v>
      </c>
      <c r="K2017">
        <v>0</v>
      </c>
      <c r="L2017">
        <v>0</v>
      </c>
      <c r="M2017">
        <v>-9.15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 t="s">
        <v>341</v>
      </c>
      <c r="W2017" s="4" t="s">
        <v>125</v>
      </c>
      <c r="X2017">
        <v>16</v>
      </c>
      <c r="Y2017" t="s">
        <v>109</v>
      </c>
      <c r="Z2017" t="s">
        <v>126</v>
      </c>
      <c r="AA2017">
        <v>0</v>
      </c>
      <c r="AB2017">
        <v>0</v>
      </c>
      <c r="AC2017" t="s">
        <v>225</v>
      </c>
      <c r="AD2017" s="1">
        <v>0</v>
      </c>
      <c r="AE2017" s="1">
        <v>0</v>
      </c>
      <c r="AF2017">
        <v>0</v>
      </c>
      <c r="AG2017" s="1">
        <v>2195.9</v>
      </c>
      <c r="AH2017">
        <v>0</v>
      </c>
      <c r="AI2017" s="1">
        <v>0</v>
      </c>
      <c r="AJ2017" s="1">
        <v>0</v>
      </c>
      <c r="AK2017" s="1">
        <v>0</v>
      </c>
      <c r="AL2017" s="1">
        <v>0</v>
      </c>
      <c r="AM2017" s="1">
        <v>0</v>
      </c>
      <c r="AN2017" s="1">
        <v>0</v>
      </c>
      <c r="AO2017" s="1">
        <v>0</v>
      </c>
      <c r="AP2017" s="8">
        <f t="shared" si="124"/>
        <v>0</v>
      </c>
      <c r="AQ2017" s="9">
        <f t="shared" si="125"/>
        <v>0</v>
      </c>
      <c r="AR2017" s="3">
        <f t="shared" si="126"/>
        <v>61360.2</v>
      </c>
      <c r="AS2017" s="10">
        <f t="shared" si="127"/>
        <v>0</v>
      </c>
    </row>
    <row r="2018" spans="1:45" x14ac:dyDescent="0.25">
      <c r="A2018">
        <v>1</v>
      </c>
      <c r="B2018" s="7">
        <v>44378</v>
      </c>
      <c r="C2018" s="7">
        <v>44409</v>
      </c>
      <c r="D2018">
        <v>173</v>
      </c>
      <c r="E2018" s="7">
        <v>44378</v>
      </c>
      <c r="F2018" s="13">
        <v>0</v>
      </c>
      <c r="G2018">
        <v>0</v>
      </c>
      <c r="H2018">
        <v>0.1</v>
      </c>
      <c r="I2018">
        <v>0</v>
      </c>
      <c r="J2018">
        <v>47729.68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11932.42</v>
      </c>
      <c r="U2018">
        <v>0</v>
      </c>
      <c r="V2018" t="s">
        <v>342</v>
      </c>
      <c r="W2018" s="4" t="s">
        <v>128</v>
      </c>
      <c r="X2018">
        <v>16</v>
      </c>
      <c r="Y2018" t="s">
        <v>109</v>
      </c>
      <c r="Z2018" t="s">
        <v>129</v>
      </c>
      <c r="AA2018">
        <v>0</v>
      </c>
      <c r="AB2018">
        <v>0</v>
      </c>
      <c r="AC2018" t="s">
        <v>225</v>
      </c>
      <c r="AD2018" s="1">
        <v>0</v>
      </c>
      <c r="AE2018" s="1">
        <v>0</v>
      </c>
      <c r="AF2018">
        <v>0</v>
      </c>
      <c r="AG2018" s="1">
        <v>0</v>
      </c>
      <c r="AH2018">
        <v>0</v>
      </c>
      <c r="AI2018" s="1">
        <v>0</v>
      </c>
      <c r="AJ2018" s="1">
        <v>0</v>
      </c>
      <c r="AK2018" s="1">
        <v>0</v>
      </c>
      <c r="AL2018" s="1">
        <v>0</v>
      </c>
      <c r="AM2018" s="1">
        <v>0</v>
      </c>
      <c r="AN2018" s="1">
        <v>0</v>
      </c>
      <c r="AO2018" s="1">
        <v>0</v>
      </c>
      <c r="AP2018" s="8">
        <f t="shared" si="124"/>
        <v>11932.42</v>
      </c>
      <c r="AQ2018" s="9">
        <f t="shared" si="125"/>
        <v>0</v>
      </c>
      <c r="AR2018" s="3">
        <f t="shared" si="126"/>
        <v>47729.68</v>
      </c>
      <c r="AS2018" s="10">
        <f t="shared" si="127"/>
        <v>11932.42</v>
      </c>
    </row>
    <row r="2019" spans="1:45" x14ac:dyDescent="0.25">
      <c r="A2019">
        <v>1</v>
      </c>
      <c r="B2019" s="7">
        <v>44378</v>
      </c>
      <c r="C2019" s="7">
        <v>44409</v>
      </c>
      <c r="D2019">
        <v>173</v>
      </c>
      <c r="E2019" s="7">
        <v>44409</v>
      </c>
      <c r="F2019" s="13">
        <v>0</v>
      </c>
      <c r="G2019">
        <v>0</v>
      </c>
      <c r="H2019">
        <v>0.1</v>
      </c>
      <c r="I2019">
        <v>0</v>
      </c>
      <c r="J2019">
        <v>59662.1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0</v>
      </c>
      <c r="R2019">
        <v>0</v>
      </c>
      <c r="S2019">
        <v>0</v>
      </c>
      <c r="T2019">
        <v>11932.42</v>
      </c>
      <c r="U2019">
        <v>0</v>
      </c>
      <c r="V2019" t="s">
        <v>342</v>
      </c>
      <c r="W2019" s="4" t="s">
        <v>128</v>
      </c>
      <c r="X2019">
        <v>16</v>
      </c>
      <c r="Y2019" t="s">
        <v>109</v>
      </c>
      <c r="Z2019" t="s">
        <v>129</v>
      </c>
      <c r="AA2019">
        <v>0</v>
      </c>
      <c r="AB2019">
        <v>0</v>
      </c>
      <c r="AC2019" t="s">
        <v>225</v>
      </c>
      <c r="AD2019" s="1">
        <v>0</v>
      </c>
      <c r="AE2019" s="1">
        <v>0</v>
      </c>
      <c r="AF2019">
        <v>0</v>
      </c>
      <c r="AG2019" s="1">
        <v>0</v>
      </c>
      <c r="AH2019">
        <v>0</v>
      </c>
      <c r="AI2019" s="1">
        <v>0</v>
      </c>
      <c r="AJ2019" s="1">
        <v>0</v>
      </c>
      <c r="AK2019" s="1">
        <v>0</v>
      </c>
      <c r="AL2019" s="1">
        <v>0</v>
      </c>
      <c r="AM2019" s="1">
        <v>0</v>
      </c>
      <c r="AN2019" s="1">
        <v>0</v>
      </c>
      <c r="AO2019" s="1">
        <v>0</v>
      </c>
      <c r="AP2019" s="8">
        <f t="shared" si="124"/>
        <v>11932.42</v>
      </c>
      <c r="AQ2019" s="9">
        <f t="shared" si="125"/>
        <v>0</v>
      </c>
      <c r="AR2019" s="3">
        <f t="shared" si="126"/>
        <v>59662.1</v>
      </c>
      <c r="AS2019" s="10">
        <f t="shared" si="127"/>
        <v>11932.42</v>
      </c>
    </row>
    <row r="2020" spans="1:45" x14ac:dyDescent="0.25">
      <c r="A2020">
        <v>1</v>
      </c>
      <c r="B2020" s="7">
        <v>44378</v>
      </c>
      <c r="C2020" s="7">
        <v>44409</v>
      </c>
      <c r="D2020">
        <v>200245</v>
      </c>
      <c r="E2020" s="7">
        <v>44378</v>
      </c>
      <c r="F2020" s="13">
        <v>926.98</v>
      </c>
      <c r="G2020">
        <v>926.98</v>
      </c>
      <c r="H2020">
        <v>0.1</v>
      </c>
      <c r="I2020">
        <v>7.72</v>
      </c>
      <c r="J2020">
        <v>34754.080000000002</v>
      </c>
      <c r="K2020">
        <v>0</v>
      </c>
      <c r="L2020">
        <v>0</v>
      </c>
      <c r="M2020">
        <v>-7.72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 t="s">
        <v>343</v>
      </c>
      <c r="W2020" s="4" t="s">
        <v>128</v>
      </c>
      <c r="X2020">
        <v>16</v>
      </c>
      <c r="Y2020" t="s">
        <v>109</v>
      </c>
      <c r="Z2020" t="s">
        <v>129</v>
      </c>
      <c r="AA2020">
        <v>0</v>
      </c>
      <c r="AB2020">
        <v>0</v>
      </c>
      <c r="AC2020" t="s">
        <v>225</v>
      </c>
      <c r="AD2020" s="1">
        <v>0</v>
      </c>
      <c r="AE2020" s="1">
        <v>0</v>
      </c>
      <c r="AF2020">
        <v>0</v>
      </c>
      <c r="AG2020" s="1">
        <v>926.98</v>
      </c>
      <c r="AH2020">
        <v>0</v>
      </c>
      <c r="AI2020" s="1">
        <v>0</v>
      </c>
      <c r="AJ2020" s="1">
        <v>0</v>
      </c>
      <c r="AK2020" s="1">
        <v>0</v>
      </c>
      <c r="AL2020" s="1">
        <v>0</v>
      </c>
      <c r="AM2020" s="1">
        <v>0</v>
      </c>
      <c r="AN2020" s="1">
        <v>0</v>
      </c>
      <c r="AO2020" s="1">
        <v>0</v>
      </c>
      <c r="AP2020" s="8">
        <f t="shared" si="124"/>
        <v>0</v>
      </c>
      <c r="AQ2020" s="9">
        <f t="shared" si="125"/>
        <v>0</v>
      </c>
      <c r="AR2020" s="3">
        <f t="shared" si="126"/>
        <v>34754.080000000002</v>
      </c>
      <c r="AS2020" s="10">
        <f t="shared" si="127"/>
        <v>0</v>
      </c>
    </row>
    <row r="2021" spans="1:45" x14ac:dyDescent="0.25">
      <c r="A2021">
        <v>1</v>
      </c>
      <c r="B2021" s="7">
        <v>44378</v>
      </c>
      <c r="C2021" s="7">
        <v>44409</v>
      </c>
      <c r="D2021">
        <v>200245</v>
      </c>
      <c r="E2021" s="7">
        <v>44409</v>
      </c>
      <c r="F2021" s="13">
        <v>926.98</v>
      </c>
      <c r="G2021">
        <v>926.98</v>
      </c>
      <c r="H2021">
        <v>0.1</v>
      </c>
      <c r="I2021">
        <v>7.72</v>
      </c>
      <c r="J2021">
        <v>34754.080000000002</v>
      </c>
      <c r="K2021">
        <v>0</v>
      </c>
      <c r="L2021">
        <v>0</v>
      </c>
      <c r="M2021">
        <v>-7.72</v>
      </c>
      <c r="N2021">
        <v>0</v>
      </c>
      <c r="O2021">
        <v>0</v>
      </c>
      <c r="P2021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 t="s">
        <v>343</v>
      </c>
      <c r="W2021" s="4" t="s">
        <v>128</v>
      </c>
      <c r="X2021">
        <v>16</v>
      </c>
      <c r="Y2021" t="s">
        <v>109</v>
      </c>
      <c r="Z2021" t="s">
        <v>129</v>
      </c>
      <c r="AA2021">
        <v>0</v>
      </c>
      <c r="AB2021">
        <v>0</v>
      </c>
      <c r="AC2021" t="s">
        <v>225</v>
      </c>
      <c r="AD2021" s="1">
        <v>0</v>
      </c>
      <c r="AE2021" s="1">
        <v>0</v>
      </c>
      <c r="AF2021">
        <v>0</v>
      </c>
      <c r="AG2021" s="1">
        <v>926.98</v>
      </c>
      <c r="AH2021">
        <v>0</v>
      </c>
      <c r="AI2021" s="1">
        <v>0</v>
      </c>
      <c r="AJ2021" s="1">
        <v>0</v>
      </c>
      <c r="AK2021" s="1">
        <v>0</v>
      </c>
      <c r="AL2021" s="1">
        <v>0</v>
      </c>
      <c r="AM2021" s="1">
        <v>0</v>
      </c>
      <c r="AN2021" s="1">
        <v>0</v>
      </c>
      <c r="AO2021" s="1">
        <v>0</v>
      </c>
      <c r="AP2021" s="8">
        <f t="shared" si="124"/>
        <v>0</v>
      </c>
      <c r="AQ2021" s="9">
        <f t="shared" si="125"/>
        <v>0</v>
      </c>
      <c r="AR2021" s="3">
        <f t="shared" si="126"/>
        <v>34754.080000000002</v>
      </c>
      <c r="AS2021" s="10">
        <f t="shared" si="127"/>
        <v>0</v>
      </c>
    </row>
    <row r="2022" spans="1:45" x14ac:dyDescent="0.25">
      <c r="A2022">
        <v>1</v>
      </c>
      <c r="B2022" s="7">
        <v>44378</v>
      </c>
      <c r="C2022" s="7">
        <v>44409</v>
      </c>
      <c r="D2022">
        <v>200291</v>
      </c>
      <c r="E2022" s="7">
        <v>44378</v>
      </c>
      <c r="F2022" s="13">
        <v>0</v>
      </c>
      <c r="G2022">
        <v>0</v>
      </c>
      <c r="H2022">
        <v>0.1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 t="s">
        <v>344</v>
      </c>
      <c r="W2022" s="4" t="s">
        <v>128</v>
      </c>
      <c r="X2022">
        <v>16</v>
      </c>
      <c r="Y2022" t="s">
        <v>109</v>
      </c>
      <c r="Z2022" t="s">
        <v>129</v>
      </c>
      <c r="AA2022">
        <v>0</v>
      </c>
      <c r="AB2022">
        <v>0</v>
      </c>
      <c r="AC2022" t="s">
        <v>225</v>
      </c>
      <c r="AD2022" s="1">
        <v>0</v>
      </c>
      <c r="AE2022" s="1">
        <v>0</v>
      </c>
      <c r="AF2022">
        <v>0</v>
      </c>
      <c r="AG2022" s="1">
        <v>0</v>
      </c>
      <c r="AH2022">
        <v>0</v>
      </c>
      <c r="AI2022" s="1">
        <v>0</v>
      </c>
      <c r="AJ2022" s="1">
        <v>0</v>
      </c>
      <c r="AK2022" s="1">
        <v>0</v>
      </c>
      <c r="AL2022" s="1">
        <v>0</v>
      </c>
      <c r="AM2022" s="1">
        <v>0</v>
      </c>
      <c r="AN2022" s="1">
        <v>0</v>
      </c>
      <c r="AO2022" s="1">
        <v>0</v>
      </c>
      <c r="AP2022" s="8">
        <f t="shared" si="124"/>
        <v>0</v>
      </c>
      <c r="AQ2022" s="9">
        <f t="shared" si="125"/>
        <v>0</v>
      </c>
      <c r="AR2022" s="3">
        <f t="shared" si="126"/>
        <v>0</v>
      </c>
      <c r="AS2022" s="10">
        <f t="shared" si="127"/>
        <v>0</v>
      </c>
    </row>
    <row r="2023" spans="1:45" x14ac:dyDescent="0.25">
      <c r="A2023">
        <v>1</v>
      </c>
      <c r="B2023" s="7">
        <v>44378</v>
      </c>
      <c r="C2023" s="7">
        <v>44409</v>
      </c>
      <c r="D2023">
        <v>200291</v>
      </c>
      <c r="E2023" s="7">
        <v>44409</v>
      </c>
      <c r="F2023" s="13">
        <v>0</v>
      </c>
      <c r="G2023">
        <v>0</v>
      </c>
      <c r="H2023">
        <v>0.1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 t="s">
        <v>344</v>
      </c>
      <c r="W2023" s="4" t="s">
        <v>128</v>
      </c>
      <c r="X2023">
        <v>16</v>
      </c>
      <c r="Y2023" t="s">
        <v>109</v>
      </c>
      <c r="Z2023" t="s">
        <v>129</v>
      </c>
      <c r="AA2023">
        <v>0</v>
      </c>
      <c r="AB2023">
        <v>0</v>
      </c>
      <c r="AC2023" t="s">
        <v>225</v>
      </c>
      <c r="AD2023" s="1">
        <v>0</v>
      </c>
      <c r="AE2023" s="1">
        <v>0</v>
      </c>
      <c r="AF2023">
        <v>0</v>
      </c>
      <c r="AG2023" s="1">
        <v>0</v>
      </c>
      <c r="AH2023">
        <v>0</v>
      </c>
      <c r="AI2023" s="1">
        <v>0</v>
      </c>
      <c r="AJ2023" s="1">
        <v>0</v>
      </c>
      <c r="AK2023" s="1">
        <v>0</v>
      </c>
      <c r="AL2023" s="1">
        <v>0</v>
      </c>
      <c r="AM2023" s="1">
        <v>0</v>
      </c>
      <c r="AN2023" s="1">
        <v>0</v>
      </c>
      <c r="AO2023" s="1">
        <v>0</v>
      </c>
      <c r="AP2023" s="8">
        <f t="shared" si="124"/>
        <v>0</v>
      </c>
      <c r="AQ2023" s="9">
        <f t="shared" si="125"/>
        <v>0</v>
      </c>
      <c r="AR2023" s="3">
        <f t="shared" si="126"/>
        <v>0</v>
      </c>
      <c r="AS2023" s="10">
        <f t="shared" si="127"/>
        <v>0</v>
      </c>
    </row>
    <row r="2024" spans="1:45" x14ac:dyDescent="0.25">
      <c r="A2024">
        <v>1</v>
      </c>
      <c r="B2024" s="7">
        <v>44378</v>
      </c>
      <c r="C2024" s="7">
        <v>44409</v>
      </c>
      <c r="D2024">
        <v>200337</v>
      </c>
      <c r="E2024" s="7">
        <v>44378</v>
      </c>
      <c r="F2024" s="13">
        <v>4915381.99</v>
      </c>
      <c r="G2024">
        <v>4915381.99</v>
      </c>
      <c r="H2024">
        <v>0.1</v>
      </c>
      <c r="I2024">
        <v>40961.519999999997</v>
      </c>
      <c r="J2024">
        <v>2111837.4500000002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v>0</v>
      </c>
      <c r="V2024" t="s">
        <v>345</v>
      </c>
      <c r="W2024" s="4" t="s">
        <v>128</v>
      </c>
      <c r="X2024">
        <v>16</v>
      </c>
      <c r="Y2024" t="s">
        <v>109</v>
      </c>
      <c r="Z2024" t="s">
        <v>129</v>
      </c>
      <c r="AA2024">
        <v>0</v>
      </c>
      <c r="AB2024">
        <v>0</v>
      </c>
      <c r="AC2024" t="s">
        <v>225</v>
      </c>
      <c r="AD2024" s="1">
        <v>0</v>
      </c>
      <c r="AE2024" s="1">
        <v>0</v>
      </c>
      <c r="AF2024">
        <v>0</v>
      </c>
      <c r="AG2024" s="1">
        <v>4915381.99</v>
      </c>
      <c r="AH2024">
        <v>0</v>
      </c>
      <c r="AI2024" s="1">
        <v>0</v>
      </c>
      <c r="AJ2024" s="1">
        <v>0</v>
      </c>
      <c r="AK2024" s="1">
        <v>0</v>
      </c>
      <c r="AL2024" s="1">
        <v>0</v>
      </c>
      <c r="AM2024" s="1">
        <v>0</v>
      </c>
      <c r="AN2024" s="1">
        <v>0</v>
      </c>
      <c r="AO2024" s="1">
        <v>40961.520000000004</v>
      </c>
      <c r="AP2024" s="8">
        <f t="shared" si="124"/>
        <v>40961.519999999997</v>
      </c>
      <c r="AQ2024" s="9">
        <f t="shared" si="125"/>
        <v>0</v>
      </c>
      <c r="AR2024" s="3">
        <f t="shared" si="126"/>
        <v>2111837.4500000002</v>
      </c>
      <c r="AS2024" s="10">
        <f t="shared" si="127"/>
        <v>40961.519999999997</v>
      </c>
    </row>
    <row r="2025" spans="1:45" x14ac:dyDescent="0.25">
      <c r="A2025">
        <v>1</v>
      </c>
      <c r="B2025" s="7">
        <v>44378</v>
      </c>
      <c r="C2025" s="7">
        <v>44409</v>
      </c>
      <c r="D2025">
        <v>200337</v>
      </c>
      <c r="E2025" s="7">
        <v>44409</v>
      </c>
      <c r="F2025" s="13">
        <v>4915381.99</v>
      </c>
      <c r="G2025">
        <v>4915381.99</v>
      </c>
      <c r="H2025">
        <v>0.1</v>
      </c>
      <c r="I2025">
        <v>40961.519999999997</v>
      </c>
      <c r="J2025">
        <v>2152798.9700000002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 t="s">
        <v>345</v>
      </c>
      <c r="W2025" s="4" t="s">
        <v>128</v>
      </c>
      <c r="X2025">
        <v>16</v>
      </c>
      <c r="Y2025" t="s">
        <v>109</v>
      </c>
      <c r="Z2025" t="s">
        <v>129</v>
      </c>
      <c r="AA2025">
        <v>0</v>
      </c>
      <c r="AB2025">
        <v>0</v>
      </c>
      <c r="AC2025" t="s">
        <v>225</v>
      </c>
      <c r="AD2025" s="1">
        <v>0</v>
      </c>
      <c r="AE2025" s="1">
        <v>0</v>
      </c>
      <c r="AF2025">
        <v>0</v>
      </c>
      <c r="AG2025" s="1">
        <v>4915381.99</v>
      </c>
      <c r="AH2025">
        <v>0</v>
      </c>
      <c r="AI2025" s="1">
        <v>0</v>
      </c>
      <c r="AJ2025" s="1">
        <v>0</v>
      </c>
      <c r="AK2025" s="1">
        <v>0</v>
      </c>
      <c r="AL2025" s="1">
        <v>0</v>
      </c>
      <c r="AM2025" s="1">
        <v>0</v>
      </c>
      <c r="AN2025" s="1">
        <v>0</v>
      </c>
      <c r="AO2025" s="1">
        <v>40961.520000000004</v>
      </c>
      <c r="AP2025" s="8">
        <f t="shared" si="124"/>
        <v>40961.519999999997</v>
      </c>
      <c r="AQ2025" s="9">
        <f t="shared" si="125"/>
        <v>0</v>
      </c>
      <c r="AR2025" s="3">
        <f t="shared" si="126"/>
        <v>2152798.9700000002</v>
      </c>
      <c r="AS2025" s="10">
        <f t="shared" si="127"/>
        <v>40961.519999999997</v>
      </c>
    </row>
    <row r="2026" spans="1:45" x14ac:dyDescent="0.25">
      <c r="A2026">
        <v>1</v>
      </c>
      <c r="B2026" s="7">
        <v>44378</v>
      </c>
      <c r="C2026" s="7">
        <v>44409</v>
      </c>
      <c r="D2026">
        <v>174</v>
      </c>
      <c r="E2026" s="7">
        <v>44378</v>
      </c>
      <c r="F2026" s="13">
        <v>0</v>
      </c>
      <c r="G2026">
        <v>0</v>
      </c>
      <c r="H2026">
        <v>7.1428569999999997E-2</v>
      </c>
      <c r="I2026">
        <v>0</v>
      </c>
      <c r="J2026">
        <v>-980.87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-89.17</v>
      </c>
      <c r="U2026">
        <v>0</v>
      </c>
      <c r="V2026" t="s">
        <v>346</v>
      </c>
      <c r="W2026" s="4" t="s">
        <v>131</v>
      </c>
      <c r="X2026">
        <v>16</v>
      </c>
      <c r="Y2026" t="s">
        <v>109</v>
      </c>
      <c r="Z2026" t="s">
        <v>132</v>
      </c>
      <c r="AA2026">
        <v>0</v>
      </c>
      <c r="AB2026">
        <v>0</v>
      </c>
      <c r="AC2026" t="s">
        <v>225</v>
      </c>
      <c r="AD2026" s="1">
        <v>0</v>
      </c>
      <c r="AE2026" s="1">
        <v>0</v>
      </c>
      <c r="AF2026">
        <v>0</v>
      </c>
      <c r="AG2026" s="1">
        <v>0</v>
      </c>
      <c r="AH2026">
        <v>0</v>
      </c>
      <c r="AI2026" s="1">
        <v>0</v>
      </c>
      <c r="AJ2026" s="1">
        <v>0</v>
      </c>
      <c r="AK2026" s="1">
        <v>0</v>
      </c>
      <c r="AL2026" s="1">
        <v>0</v>
      </c>
      <c r="AM2026" s="1">
        <v>0</v>
      </c>
      <c r="AN2026" s="1">
        <v>0</v>
      </c>
      <c r="AO2026" s="1">
        <v>0</v>
      </c>
      <c r="AP2026" s="8">
        <f t="shared" si="124"/>
        <v>-89.17</v>
      </c>
      <c r="AQ2026" s="9">
        <f t="shared" si="125"/>
        <v>0</v>
      </c>
      <c r="AR2026" s="3">
        <f t="shared" si="126"/>
        <v>-980.87</v>
      </c>
      <c r="AS2026" s="10">
        <f t="shared" si="127"/>
        <v>-89.17</v>
      </c>
    </row>
    <row r="2027" spans="1:45" x14ac:dyDescent="0.25">
      <c r="A2027">
        <v>1</v>
      </c>
      <c r="B2027" s="7">
        <v>44378</v>
      </c>
      <c r="C2027" s="7">
        <v>44409</v>
      </c>
      <c r="D2027">
        <v>174</v>
      </c>
      <c r="E2027" s="7">
        <v>44409</v>
      </c>
      <c r="F2027" s="13">
        <v>0</v>
      </c>
      <c r="G2027">
        <v>0</v>
      </c>
      <c r="H2027">
        <v>7.1428569999999997E-2</v>
      </c>
      <c r="I2027">
        <v>0</v>
      </c>
      <c r="J2027">
        <v>-1070.04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-89.17</v>
      </c>
      <c r="U2027">
        <v>0</v>
      </c>
      <c r="V2027" t="s">
        <v>346</v>
      </c>
      <c r="W2027" s="4" t="s">
        <v>131</v>
      </c>
      <c r="X2027">
        <v>16</v>
      </c>
      <c r="Y2027" t="s">
        <v>109</v>
      </c>
      <c r="Z2027" t="s">
        <v>132</v>
      </c>
      <c r="AA2027">
        <v>0</v>
      </c>
      <c r="AB2027">
        <v>0</v>
      </c>
      <c r="AC2027" t="s">
        <v>225</v>
      </c>
      <c r="AD2027" s="1">
        <v>0</v>
      </c>
      <c r="AE2027" s="1">
        <v>0</v>
      </c>
      <c r="AF2027">
        <v>0</v>
      </c>
      <c r="AG2027" s="1">
        <v>0</v>
      </c>
      <c r="AH2027">
        <v>0</v>
      </c>
      <c r="AI2027" s="1">
        <v>0</v>
      </c>
      <c r="AJ2027" s="1">
        <v>0</v>
      </c>
      <c r="AK2027" s="1">
        <v>0</v>
      </c>
      <c r="AL2027" s="1">
        <v>0</v>
      </c>
      <c r="AM2027" s="1">
        <v>0</v>
      </c>
      <c r="AN2027" s="1">
        <v>0</v>
      </c>
      <c r="AO2027" s="1">
        <v>0</v>
      </c>
      <c r="AP2027" s="8">
        <f t="shared" si="124"/>
        <v>-89.17</v>
      </c>
      <c r="AQ2027" s="9">
        <f t="shared" si="125"/>
        <v>0</v>
      </c>
      <c r="AR2027" s="3">
        <f t="shared" si="126"/>
        <v>-1070.04</v>
      </c>
      <c r="AS2027" s="10">
        <f t="shared" si="127"/>
        <v>-89.17</v>
      </c>
    </row>
    <row r="2028" spans="1:45" x14ac:dyDescent="0.25">
      <c r="A2028">
        <v>1</v>
      </c>
      <c r="B2028" s="7">
        <v>44378</v>
      </c>
      <c r="C2028" s="7">
        <v>44409</v>
      </c>
      <c r="D2028">
        <v>200246</v>
      </c>
      <c r="E2028" s="7">
        <v>44378</v>
      </c>
      <c r="F2028" s="13">
        <v>0</v>
      </c>
      <c r="G2028">
        <v>0</v>
      </c>
      <c r="H2028">
        <v>7.1428569999999997E-2</v>
      </c>
      <c r="I2028">
        <v>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 t="s">
        <v>347</v>
      </c>
      <c r="W2028" s="4" t="s">
        <v>131</v>
      </c>
      <c r="X2028">
        <v>16</v>
      </c>
      <c r="Y2028" t="s">
        <v>109</v>
      </c>
      <c r="Z2028" t="s">
        <v>132</v>
      </c>
      <c r="AA2028">
        <v>0</v>
      </c>
      <c r="AB2028">
        <v>0</v>
      </c>
      <c r="AC2028" t="s">
        <v>225</v>
      </c>
      <c r="AD2028" s="1">
        <v>0</v>
      </c>
      <c r="AE2028" s="1">
        <v>0</v>
      </c>
      <c r="AF2028">
        <v>0</v>
      </c>
      <c r="AG2028" s="1">
        <v>0</v>
      </c>
      <c r="AH2028">
        <v>0</v>
      </c>
      <c r="AI2028" s="1">
        <v>0</v>
      </c>
      <c r="AJ2028" s="1">
        <v>0</v>
      </c>
      <c r="AK2028" s="1">
        <v>0</v>
      </c>
      <c r="AL2028" s="1">
        <v>0</v>
      </c>
      <c r="AM2028" s="1">
        <v>0</v>
      </c>
      <c r="AN2028" s="1">
        <v>0</v>
      </c>
      <c r="AO2028" s="1">
        <v>0</v>
      </c>
      <c r="AP2028" s="8">
        <f t="shared" si="124"/>
        <v>0</v>
      </c>
      <c r="AQ2028" s="9">
        <f t="shared" si="125"/>
        <v>0</v>
      </c>
      <c r="AR2028" s="3">
        <f t="shared" si="126"/>
        <v>0</v>
      </c>
      <c r="AS2028" s="10">
        <f t="shared" si="127"/>
        <v>0</v>
      </c>
    </row>
    <row r="2029" spans="1:45" x14ac:dyDescent="0.25">
      <c r="A2029">
        <v>1</v>
      </c>
      <c r="B2029" s="7">
        <v>44378</v>
      </c>
      <c r="C2029" s="7">
        <v>44409</v>
      </c>
      <c r="D2029">
        <v>200246</v>
      </c>
      <c r="E2029" s="7">
        <v>44409</v>
      </c>
      <c r="F2029" s="13">
        <v>0</v>
      </c>
      <c r="G2029">
        <v>0</v>
      </c>
      <c r="H2029">
        <v>7.1428569999999997E-2</v>
      </c>
      <c r="I2029">
        <v>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0</v>
      </c>
      <c r="U2029">
        <v>0</v>
      </c>
      <c r="V2029" t="s">
        <v>347</v>
      </c>
      <c r="W2029" s="4" t="s">
        <v>131</v>
      </c>
      <c r="X2029">
        <v>16</v>
      </c>
      <c r="Y2029" t="s">
        <v>109</v>
      </c>
      <c r="Z2029" t="s">
        <v>132</v>
      </c>
      <c r="AA2029">
        <v>0</v>
      </c>
      <c r="AB2029">
        <v>0</v>
      </c>
      <c r="AC2029" t="s">
        <v>225</v>
      </c>
      <c r="AD2029" s="1">
        <v>0</v>
      </c>
      <c r="AE2029" s="1">
        <v>0</v>
      </c>
      <c r="AF2029">
        <v>0</v>
      </c>
      <c r="AG2029" s="1">
        <v>0</v>
      </c>
      <c r="AH2029">
        <v>0</v>
      </c>
      <c r="AI2029" s="1">
        <v>0</v>
      </c>
      <c r="AJ2029" s="1">
        <v>0</v>
      </c>
      <c r="AK2029" s="1">
        <v>0</v>
      </c>
      <c r="AL2029" s="1">
        <v>0</v>
      </c>
      <c r="AM2029" s="1">
        <v>0</v>
      </c>
      <c r="AN2029" s="1">
        <v>0</v>
      </c>
      <c r="AO2029" s="1">
        <v>0</v>
      </c>
      <c r="AP2029" s="8">
        <f t="shared" si="124"/>
        <v>0</v>
      </c>
      <c r="AQ2029" s="9">
        <f t="shared" si="125"/>
        <v>0</v>
      </c>
      <c r="AR2029" s="3">
        <f t="shared" si="126"/>
        <v>0</v>
      </c>
      <c r="AS2029" s="10">
        <f t="shared" si="127"/>
        <v>0</v>
      </c>
    </row>
    <row r="2030" spans="1:45" x14ac:dyDescent="0.25">
      <c r="A2030">
        <v>1</v>
      </c>
      <c r="B2030" s="7">
        <v>44378</v>
      </c>
      <c r="C2030" s="7">
        <v>44409</v>
      </c>
      <c r="D2030">
        <v>200292</v>
      </c>
      <c r="E2030" s="7">
        <v>44378</v>
      </c>
      <c r="F2030" s="13">
        <v>70324.75</v>
      </c>
      <c r="G2030">
        <v>70324.75</v>
      </c>
      <c r="H2030">
        <v>7.1428569999999997E-2</v>
      </c>
      <c r="I2030">
        <v>418.6</v>
      </c>
      <c r="J2030">
        <v>33463.879999999997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 t="s">
        <v>348</v>
      </c>
      <c r="W2030" s="4" t="s">
        <v>131</v>
      </c>
      <c r="X2030">
        <v>16</v>
      </c>
      <c r="Y2030" t="s">
        <v>109</v>
      </c>
      <c r="Z2030" t="s">
        <v>132</v>
      </c>
      <c r="AA2030">
        <v>0</v>
      </c>
      <c r="AB2030">
        <v>0</v>
      </c>
      <c r="AC2030" t="s">
        <v>225</v>
      </c>
      <c r="AD2030" s="1">
        <v>0</v>
      </c>
      <c r="AE2030" s="1">
        <v>0</v>
      </c>
      <c r="AF2030">
        <v>0</v>
      </c>
      <c r="AG2030" s="1">
        <v>70324.75</v>
      </c>
      <c r="AH2030">
        <v>0</v>
      </c>
      <c r="AI2030" s="1">
        <v>0</v>
      </c>
      <c r="AJ2030" s="1">
        <v>0</v>
      </c>
      <c r="AK2030" s="1">
        <v>0</v>
      </c>
      <c r="AL2030" s="1">
        <v>0</v>
      </c>
      <c r="AM2030" s="1">
        <v>0</v>
      </c>
      <c r="AN2030" s="1">
        <v>0</v>
      </c>
      <c r="AO2030" s="1">
        <v>418.6</v>
      </c>
      <c r="AP2030" s="8">
        <f t="shared" si="124"/>
        <v>418.6</v>
      </c>
      <c r="AQ2030" s="9">
        <f t="shared" si="125"/>
        <v>0</v>
      </c>
      <c r="AR2030" s="3">
        <f t="shared" si="126"/>
        <v>33463.879999999997</v>
      </c>
      <c r="AS2030" s="10">
        <f t="shared" si="127"/>
        <v>418.6</v>
      </c>
    </row>
    <row r="2031" spans="1:45" x14ac:dyDescent="0.25">
      <c r="A2031">
        <v>1</v>
      </c>
      <c r="B2031" s="7">
        <v>44378</v>
      </c>
      <c r="C2031" s="7">
        <v>44409</v>
      </c>
      <c r="D2031">
        <v>200292</v>
      </c>
      <c r="E2031" s="7">
        <v>44409</v>
      </c>
      <c r="F2031" s="13">
        <v>70324.75</v>
      </c>
      <c r="G2031">
        <v>70324.75</v>
      </c>
      <c r="H2031">
        <v>7.1428569999999997E-2</v>
      </c>
      <c r="I2031">
        <v>418.6</v>
      </c>
      <c r="J2031">
        <v>33882.480000000003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 t="s">
        <v>348</v>
      </c>
      <c r="W2031" s="4" t="s">
        <v>131</v>
      </c>
      <c r="X2031">
        <v>16</v>
      </c>
      <c r="Y2031" t="s">
        <v>109</v>
      </c>
      <c r="Z2031" t="s">
        <v>132</v>
      </c>
      <c r="AA2031">
        <v>0</v>
      </c>
      <c r="AB2031">
        <v>0</v>
      </c>
      <c r="AC2031" t="s">
        <v>225</v>
      </c>
      <c r="AD2031" s="1">
        <v>0</v>
      </c>
      <c r="AE2031" s="1">
        <v>0</v>
      </c>
      <c r="AF2031">
        <v>0</v>
      </c>
      <c r="AG2031" s="1">
        <v>70324.75</v>
      </c>
      <c r="AH2031">
        <v>0</v>
      </c>
      <c r="AI2031" s="1">
        <v>0</v>
      </c>
      <c r="AJ2031" s="1">
        <v>0</v>
      </c>
      <c r="AK2031" s="1">
        <v>0</v>
      </c>
      <c r="AL2031" s="1">
        <v>0</v>
      </c>
      <c r="AM2031" s="1">
        <v>0</v>
      </c>
      <c r="AN2031" s="1">
        <v>0</v>
      </c>
      <c r="AO2031" s="1">
        <v>418.6</v>
      </c>
      <c r="AP2031" s="8">
        <f t="shared" si="124"/>
        <v>418.6</v>
      </c>
      <c r="AQ2031" s="9">
        <f t="shared" si="125"/>
        <v>0</v>
      </c>
      <c r="AR2031" s="3">
        <f t="shared" si="126"/>
        <v>33882.480000000003</v>
      </c>
      <c r="AS2031" s="10">
        <f t="shared" si="127"/>
        <v>418.6</v>
      </c>
    </row>
    <row r="2032" spans="1:45" x14ac:dyDescent="0.25">
      <c r="A2032">
        <v>1</v>
      </c>
      <c r="B2032" s="7">
        <v>44378</v>
      </c>
      <c r="C2032" s="7">
        <v>44409</v>
      </c>
      <c r="D2032">
        <v>200338</v>
      </c>
      <c r="E2032" s="7">
        <v>44378</v>
      </c>
      <c r="F2032" s="13">
        <v>0</v>
      </c>
      <c r="G2032">
        <v>0</v>
      </c>
      <c r="H2032">
        <v>7.1428569999999997E-2</v>
      </c>
      <c r="I2032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 t="s">
        <v>349</v>
      </c>
      <c r="W2032" s="4" t="s">
        <v>131</v>
      </c>
      <c r="X2032">
        <v>16</v>
      </c>
      <c r="Y2032" t="s">
        <v>109</v>
      </c>
      <c r="Z2032" t="s">
        <v>132</v>
      </c>
      <c r="AA2032">
        <v>0</v>
      </c>
      <c r="AB2032">
        <v>0</v>
      </c>
      <c r="AC2032" t="s">
        <v>225</v>
      </c>
      <c r="AD2032" s="1">
        <v>0</v>
      </c>
      <c r="AE2032" s="1">
        <v>0</v>
      </c>
      <c r="AF2032">
        <v>0</v>
      </c>
      <c r="AG2032" s="1">
        <v>0</v>
      </c>
      <c r="AH2032">
        <v>0</v>
      </c>
      <c r="AI2032" s="1">
        <v>0</v>
      </c>
      <c r="AJ2032" s="1">
        <v>0</v>
      </c>
      <c r="AK2032" s="1">
        <v>0</v>
      </c>
      <c r="AL2032" s="1">
        <v>0</v>
      </c>
      <c r="AM2032" s="1">
        <v>0</v>
      </c>
      <c r="AN2032" s="1">
        <v>0</v>
      </c>
      <c r="AO2032" s="1">
        <v>0</v>
      </c>
      <c r="AP2032" s="8">
        <f t="shared" si="124"/>
        <v>0</v>
      </c>
      <c r="AQ2032" s="9">
        <f t="shared" si="125"/>
        <v>0</v>
      </c>
      <c r="AR2032" s="3">
        <f t="shared" si="126"/>
        <v>0</v>
      </c>
      <c r="AS2032" s="10">
        <f t="shared" si="127"/>
        <v>0</v>
      </c>
    </row>
    <row r="2033" spans="1:45" x14ac:dyDescent="0.25">
      <c r="A2033">
        <v>1</v>
      </c>
      <c r="B2033" s="7">
        <v>44378</v>
      </c>
      <c r="C2033" s="7">
        <v>44409</v>
      </c>
      <c r="D2033">
        <v>200338</v>
      </c>
      <c r="E2033" s="7">
        <v>44409</v>
      </c>
      <c r="F2033" s="13">
        <v>0</v>
      </c>
      <c r="G2033">
        <v>0</v>
      </c>
      <c r="H2033">
        <v>7.1428569999999997E-2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 t="s">
        <v>349</v>
      </c>
      <c r="W2033" s="4" t="s">
        <v>131</v>
      </c>
      <c r="X2033">
        <v>16</v>
      </c>
      <c r="Y2033" t="s">
        <v>109</v>
      </c>
      <c r="Z2033" t="s">
        <v>132</v>
      </c>
      <c r="AA2033">
        <v>0</v>
      </c>
      <c r="AB2033">
        <v>0</v>
      </c>
      <c r="AC2033" t="s">
        <v>225</v>
      </c>
      <c r="AD2033" s="1">
        <v>0</v>
      </c>
      <c r="AE2033" s="1">
        <v>0</v>
      </c>
      <c r="AF2033">
        <v>0</v>
      </c>
      <c r="AG2033" s="1">
        <v>0</v>
      </c>
      <c r="AH2033">
        <v>0</v>
      </c>
      <c r="AI2033" s="1">
        <v>0</v>
      </c>
      <c r="AJ2033" s="1">
        <v>0</v>
      </c>
      <c r="AK2033" s="1">
        <v>0</v>
      </c>
      <c r="AL2033" s="1">
        <v>0</v>
      </c>
      <c r="AM2033" s="1">
        <v>0</v>
      </c>
      <c r="AN2033" s="1">
        <v>0</v>
      </c>
      <c r="AO2033" s="1">
        <v>0</v>
      </c>
      <c r="AP2033" s="8">
        <f t="shared" si="124"/>
        <v>0</v>
      </c>
      <c r="AQ2033" s="9">
        <f t="shared" si="125"/>
        <v>0</v>
      </c>
      <c r="AR2033" s="3">
        <f t="shared" si="126"/>
        <v>0</v>
      </c>
      <c r="AS2033" s="10">
        <f t="shared" si="127"/>
        <v>0</v>
      </c>
    </row>
    <row r="2034" spans="1:45" x14ac:dyDescent="0.25">
      <c r="A2034">
        <v>1</v>
      </c>
      <c r="B2034" s="7">
        <v>44378</v>
      </c>
      <c r="C2034" s="7">
        <v>44409</v>
      </c>
      <c r="D2034">
        <v>175</v>
      </c>
      <c r="E2034" s="7">
        <v>44378</v>
      </c>
      <c r="F2034" s="13">
        <v>0</v>
      </c>
      <c r="G2034">
        <v>0</v>
      </c>
      <c r="H2034">
        <v>0.1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0</v>
      </c>
      <c r="U2034">
        <v>0</v>
      </c>
      <c r="V2034" t="s">
        <v>350</v>
      </c>
      <c r="W2034" s="4" t="s">
        <v>134</v>
      </c>
      <c r="X2034">
        <v>16</v>
      </c>
      <c r="Y2034" t="s">
        <v>109</v>
      </c>
      <c r="Z2034" t="s">
        <v>132</v>
      </c>
      <c r="AA2034">
        <v>0</v>
      </c>
      <c r="AB2034">
        <v>0</v>
      </c>
      <c r="AC2034" t="s">
        <v>225</v>
      </c>
      <c r="AD2034" s="1">
        <v>0</v>
      </c>
      <c r="AE2034" s="1">
        <v>0</v>
      </c>
      <c r="AF2034">
        <v>0</v>
      </c>
      <c r="AG2034" s="1">
        <v>0</v>
      </c>
      <c r="AH2034">
        <v>0</v>
      </c>
      <c r="AI2034" s="1">
        <v>0</v>
      </c>
      <c r="AJ2034" s="1">
        <v>0</v>
      </c>
      <c r="AK2034" s="1">
        <v>0</v>
      </c>
      <c r="AL2034" s="1">
        <v>0</v>
      </c>
      <c r="AM2034" s="1">
        <v>0</v>
      </c>
      <c r="AN2034" s="1">
        <v>0</v>
      </c>
      <c r="AO2034" s="1">
        <v>0</v>
      </c>
      <c r="AP2034" s="8">
        <f t="shared" si="124"/>
        <v>0</v>
      </c>
      <c r="AQ2034" s="9">
        <f t="shared" si="125"/>
        <v>0</v>
      </c>
      <c r="AR2034" s="3">
        <f t="shared" si="126"/>
        <v>0</v>
      </c>
      <c r="AS2034" s="10">
        <f t="shared" si="127"/>
        <v>0</v>
      </c>
    </row>
    <row r="2035" spans="1:45" x14ac:dyDescent="0.25">
      <c r="A2035">
        <v>1</v>
      </c>
      <c r="B2035" s="7">
        <v>44378</v>
      </c>
      <c r="C2035" s="7">
        <v>44409</v>
      </c>
      <c r="D2035">
        <v>175</v>
      </c>
      <c r="E2035" s="7">
        <v>44409</v>
      </c>
      <c r="F2035" s="13">
        <v>0</v>
      </c>
      <c r="G2035">
        <v>0</v>
      </c>
      <c r="H2035">
        <v>0.1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 t="s">
        <v>350</v>
      </c>
      <c r="W2035" s="4" t="s">
        <v>134</v>
      </c>
      <c r="X2035">
        <v>16</v>
      </c>
      <c r="Y2035" t="s">
        <v>109</v>
      </c>
      <c r="Z2035" t="s">
        <v>132</v>
      </c>
      <c r="AA2035">
        <v>0</v>
      </c>
      <c r="AB2035">
        <v>0</v>
      </c>
      <c r="AC2035" t="s">
        <v>225</v>
      </c>
      <c r="AD2035" s="1">
        <v>0</v>
      </c>
      <c r="AE2035" s="1">
        <v>0</v>
      </c>
      <c r="AF2035">
        <v>0</v>
      </c>
      <c r="AG2035" s="1">
        <v>0</v>
      </c>
      <c r="AH2035">
        <v>0</v>
      </c>
      <c r="AI2035" s="1">
        <v>0</v>
      </c>
      <c r="AJ2035" s="1">
        <v>0</v>
      </c>
      <c r="AK2035" s="1">
        <v>0</v>
      </c>
      <c r="AL2035" s="1">
        <v>0</v>
      </c>
      <c r="AM2035" s="1">
        <v>0</v>
      </c>
      <c r="AN2035" s="1">
        <v>0</v>
      </c>
      <c r="AO2035" s="1">
        <v>0</v>
      </c>
      <c r="AP2035" s="8">
        <f t="shared" si="124"/>
        <v>0</v>
      </c>
      <c r="AQ2035" s="9">
        <f t="shared" si="125"/>
        <v>0</v>
      </c>
      <c r="AR2035" s="3">
        <f t="shared" si="126"/>
        <v>0</v>
      </c>
      <c r="AS2035" s="10">
        <f t="shared" si="127"/>
        <v>0</v>
      </c>
    </row>
    <row r="2036" spans="1:45" x14ac:dyDescent="0.25">
      <c r="A2036">
        <v>1</v>
      </c>
      <c r="B2036" s="7">
        <v>44378</v>
      </c>
      <c r="C2036" s="7">
        <v>44409</v>
      </c>
      <c r="D2036">
        <v>200247</v>
      </c>
      <c r="E2036" s="7">
        <v>44378</v>
      </c>
      <c r="F2036" s="13">
        <v>0</v>
      </c>
      <c r="G2036">
        <v>0</v>
      </c>
      <c r="H2036">
        <v>0.1</v>
      </c>
      <c r="I2036">
        <v>0</v>
      </c>
      <c r="J2036">
        <v>2256.73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0</v>
      </c>
      <c r="U2036">
        <v>0</v>
      </c>
      <c r="V2036" t="s">
        <v>351</v>
      </c>
      <c r="W2036" s="4" t="s">
        <v>134</v>
      </c>
      <c r="X2036">
        <v>16</v>
      </c>
      <c r="Y2036" t="s">
        <v>109</v>
      </c>
      <c r="Z2036" t="s">
        <v>132</v>
      </c>
      <c r="AA2036">
        <v>0</v>
      </c>
      <c r="AB2036">
        <v>0</v>
      </c>
      <c r="AC2036" t="s">
        <v>225</v>
      </c>
      <c r="AD2036" s="1">
        <v>0</v>
      </c>
      <c r="AE2036" s="1">
        <v>0</v>
      </c>
      <c r="AF2036">
        <v>0</v>
      </c>
      <c r="AG2036" s="1">
        <v>0</v>
      </c>
      <c r="AH2036">
        <v>0</v>
      </c>
      <c r="AI2036" s="1">
        <v>0</v>
      </c>
      <c r="AJ2036" s="1">
        <v>0</v>
      </c>
      <c r="AK2036" s="1">
        <v>0</v>
      </c>
      <c r="AL2036" s="1">
        <v>0</v>
      </c>
      <c r="AM2036" s="1">
        <v>0</v>
      </c>
      <c r="AN2036" s="1">
        <v>0</v>
      </c>
      <c r="AO2036" s="1">
        <v>0</v>
      </c>
      <c r="AP2036" s="8">
        <f t="shared" si="124"/>
        <v>0</v>
      </c>
      <c r="AQ2036" s="9">
        <f t="shared" si="125"/>
        <v>0</v>
      </c>
      <c r="AR2036" s="3">
        <f t="shared" si="126"/>
        <v>2256.73</v>
      </c>
      <c r="AS2036" s="10">
        <f t="shared" si="127"/>
        <v>0</v>
      </c>
    </row>
    <row r="2037" spans="1:45" x14ac:dyDescent="0.25">
      <c r="A2037">
        <v>1</v>
      </c>
      <c r="B2037" s="7">
        <v>44378</v>
      </c>
      <c r="C2037" s="7">
        <v>44409</v>
      </c>
      <c r="D2037">
        <v>200247</v>
      </c>
      <c r="E2037" s="7">
        <v>44409</v>
      </c>
      <c r="F2037" s="13">
        <v>0</v>
      </c>
      <c r="G2037">
        <v>0</v>
      </c>
      <c r="H2037">
        <v>0.1</v>
      </c>
      <c r="I2037">
        <v>0</v>
      </c>
      <c r="J2037">
        <v>2256.73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 t="s">
        <v>351</v>
      </c>
      <c r="W2037" s="4" t="s">
        <v>134</v>
      </c>
      <c r="X2037">
        <v>16</v>
      </c>
      <c r="Y2037" t="s">
        <v>109</v>
      </c>
      <c r="Z2037" t="s">
        <v>132</v>
      </c>
      <c r="AA2037">
        <v>0</v>
      </c>
      <c r="AB2037">
        <v>0</v>
      </c>
      <c r="AC2037" t="s">
        <v>225</v>
      </c>
      <c r="AD2037" s="1">
        <v>0</v>
      </c>
      <c r="AE2037" s="1">
        <v>0</v>
      </c>
      <c r="AF2037">
        <v>0</v>
      </c>
      <c r="AG2037" s="1">
        <v>0</v>
      </c>
      <c r="AH2037">
        <v>0</v>
      </c>
      <c r="AI2037" s="1">
        <v>0</v>
      </c>
      <c r="AJ2037" s="1">
        <v>0</v>
      </c>
      <c r="AK2037" s="1">
        <v>0</v>
      </c>
      <c r="AL2037" s="1">
        <v>0</v>
      </c>
      <c r="AM2037" s="1">
        <v>0</v>
      </c>
      <c r="AN2037" s="1">
        <v>0</v>
      </c>
      <c r="AO2037" s="1">
        <v>0</v>
      </c>
      <c r="AP2037" s="8">
        <f t="shared" si="124"/>
        <v>0</v>
      </c>
      <c r="AQ2037" s="9">
        <f t="shared" si="125"/>
        <v>0</v>
      </c>
      <c r="AR2037" s="3">
        <f t="shared" si="126"/>
        <v>2256.73</v>
      </c>
      <c r="AS2037" s="10">
        <f t="shared" si="127"/>
        <v>0</v>
      </c>
    </row>
    <row r="2038" spans="1:45" x14ac:dyDescent="0.25">
      <c r="A2038">
        <v>1</v>
      </c>
      <c r="B2038" s="7">
        <v>44378</v>
      </c>
      <c r="C2038" s="7">
        <v>44409</v>
      </c>
      <c r="D2038">
        <v>200293</v>
      </c>
      <c r="E2038" s="7">
        <v>44378</v>
      </c>
      <c r="F2038" s="13">
        <v>0</v>
      </c>
      <c r="G2038">
        <v>0</v>
      </c>
      <c r="H2038">
        <v>0.1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 t="s">
        <v>352</v>
      </c>
      <c r="W2038" s="4" t="s">
        <v>134</v>
      </c>
      <c r="X2038">
        <v>16</v>
      </c>
      <c r="Y2038" t="s">
        <v>109</v>
      </c>
      <c r="Z2038" t="s">
        <v>132</v>
      </c>
      <c r="AA2038">
        <v>0</v>
      </c>
      <c r="AB2038">
        <v>0</v>
      </c>
      <c r="AC2038" t="s">
        <v>225</v>
      </c>
      <c r="AD2038" s="1">
        <v>0</v>
      </c>
      <c r="AE2038" s="1">
        <v>0</v>
      </c>
      <c r="AF2038">
        <v>0</v>
      </c>
      <c r="AG2038" s="1">
        <v>0</v>
      </c>
      <c r="AH2038">
        <v>0</v>
      </c>
      <c r="AI2038" s="1">
        <v>0</v>
      </c>
      <c r="AJ2038" s="1">
        <v>0</v>
      </c>
      <c r="AK2038" s="1">
        <v>0</v>
      </c>
      <c r="AL2038" s="1">
        <v>0</v>
      </c>
      <c r="AM2038" s="1">
        <v>0</v>
      </c>
      <c r="AN2038" s="1">
        <v>0</v>
      </c>
      <c r="AO2038" s="1">
        <v>0</v>
      </c>
      <c r="AP2038" s="8">
        <f t="shared" si="124"/>
        <v>0</v>
      </c>
      <c r="AQ2038" s="9">
        <f t="shared" si="125"/>
        <v>0</v>
      </c>
      <c r="AR2038" s="3">
        <f t="shared" si="126"/>
        <v>0</v>
      </c>
      <c r="AS2038" s="10">
        <f t="shared" si="127"/>
        <v>0</v>
      </c>
    </row>
    <row r="2039" spans="1:45" x14ac:dyDescent="0.25">
      <c r="A2039">
        <v>1</v>
      </c>
      <c r="B2039" s="7">
        <v>44378</v>
      </c>
      <c r="C2039" s="7">
        <v>44409</v>
      </c>
      <c r="D2039">
        <v>200293</v>
      </c>
      <c r="E2039" s="7">
        <v>44409</v>
      </c>
      <c r="F2039" s="13">
        <v>0</v>
      </c>
      <c r="G2039">
        <v>0</v>
      </c>
      <c r="H2039">
        <v>0.1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0</v>
      </c>
      <c r="U2039">
        <v>0</v>
      </c>
      <c r="V2039" t="s">
        <v>352</v>
      </c>
      <c r="W2039" s="4" t="s">
        <v>134</v>
      </c>
      <c r="X2039">
        <v>16</v>
      </c>
      <c r="Y2039" t="s">
        <v>109</v>
      </c>
      <c r="Z2039" t="s">
        <v>132</v>
      </c>
      <c r="AA2039">
        <v>0</v>
      </c>
      <c r="AB2039">
        <v>0</v>
      </c>
      <c r="AC2039" t="s">
        <v>225</v>
      </c>
      <c r="AD2039" s="1">
        <v>0</v>
      </c>
      <c r="AE2039" s="1">
        <v>0</v>
      </c>
      <c r="AF2039">
        <v>0</v>
      </c>
      <c r="AG2039" s="1">
        <v>0</v>
      </c>
      <c r="AH2039">
        <v>0</v>
      </c>
      <c r="AI2039" s="1">
        <v>0</v>
      </c>
      <c r="AJ2039" s="1">
        <v>0</v>
      </c>
      <c r="AK2039" s="1">
        <v>0</v>
      </c>
      <c r="AL2039" s="1">
        <v>0</v>
      </c>
      <c r="AM2039" s="1">
        <v>0</v>
      </c>
      <c r="AN2039" s="1">
        <v>0</v>
      </c>
      <c r="AO2039" s="1">
        <v>0</v>
      </c>
      <c r="AP2039" s="8">
        <f t="shared" si="124"/>
        <v>0</v>
      </c>
      <c r="AQ2039" s="9">
        <f t="shared" si="125"/>
        <v>0</v>
      </c>
      <c r="AR2039" s="3">
        <f t="shared" si="126"/>
        <v>0</v>
      </c>
      <c r="AS2039" s="10">
        <f t="shared" si="127"/>
        <v>0</v>
      </c>
    </row>
    <row r="2040" spans="1:45" x14ac:dyDescent="0.25">
      <c r="A2040">
        <v>1</v>
      </c>
      <c r="B2040" s="7">
        <v>44378</v>
      </c>
      <c r="C2040" s="7">
        <v>44409</v>
      </c>
      <c r="D2040">
        <v>200339</v>
      </c>
      <c r="E2040" s="7">
        <v>44378</v>
      </c>
      <c r="F2040" s="13">
        <v>270807.74</v>
      </c>
      <c r="G2040">
        <v>270807.74</v>
      </c>
      <c r="H2040">
        <v>0.1</v>
      </c>
      <c r="I2040">
        <v>2256.73</v>
      </c>
      <c r="J2040">
        <v>82118.58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 t="s">
        <v>353</v>
      </c>
      <c r="W2040" s="4" t="s">
        <v>134</v>
      </c>
      <c r="X2040">
        <v>16</v>
      </c>
      <c r="Y2040" t="s">
        <v>109</v>
      </c>
      <c r="Z2040" t="s">
        <v>132</v>
      </c>
      <c r="AA2040">
        <v>0</v>
      </c>
      <c r="AB2040">
        <v>0</v>
      </c>
      <c r="AC2040" t="s">
        <v>225</v>
      </c>
      <c r="AD2040" s="1">
        <v>0</v>
      </c>
      <c r="AE2040" s="1">
        <v>0</v>
      </c>
      <c r="AF2040">
        <v>0</v>
      </c>
      <c r="AG2040" s="1">
        <v>270807.74</v>
      </c>
      <c r="AH2040">
        <v>0</v>
      </c>
      <c r="AI2040" s="1">
        <v>0</v>
      </c>
      <c r="AJ2040" s="1">
        <v>0</v>
      </c>
      <c r="AK2040" s="1">
        <v>0</v>
      </c>
      <c r="AL2040" s="1">
        <v>0</v>
      </c>
      <c r="AM2040" s="1">
        <v>0</v>
      </c>
      <c r="AN2040" s="1">
        <v>0</v>
      </c>
      <c r="AO2040" s="1">
        <v>2256.73</v>
      </c>
      <c r="AP2040" s="8">
        <f t="shared" si="124"/>
        <v>2256.73</v>
      </c>
      <c r="AQ2040" s="9">
        <f t="shared" si="125"/>
        <v>0</v>
      </c>
      <c r="AR2040" s="3">
        <f t="shared" si="126"/>
        <v>82118.58</v>
      </c>
      <c r="AS2040" s="10">
        <f t="shared" si="127"/>
        <v>2256.73</v>
      </c>
    </row>
    <row r="2041" spans="1:45" x14ac:dyDescent="0.25">
      <c r="A2041">
        <v>1</v>
      </c>
      <c r="B2041" s="7">
        <v>44378</v>
      </c>
      <c r="C2041" s="7">
        <v>44409</v>
      </c>
      <c r="D2041">
        <v>200339</v>
      </c>
      <c r="E2041" s="7">
        <v>44409</v>
      </c>
      <c r="F2041" s="13">
        <v>270807.74</v>
      </c>
      <c r="G2041">
        <v>270807.74</v>
      </c>
      <c r="H2041">
        <v>0.1</v>
      </c>
      <c r="I2041">
        <v>2256.73</v>
      </c>
      <c r="J2041">
        <v>84375.31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 t="s">
        <v>353</v>
      </c>
      <c r="W2041" s="4" t="s">
        <v>134</v>
      </c>
      <c r="X2041">
        <v>16</v>
      </c>
      <c r="Y2041" t="s">
        <v>109</v>
      </c>
      <c r="Z2041" t="s">
        <v>132</v>
      </c>
      <c r="AA2041">
        <v>0</v>
      </c>
      <c r="AB2041">
        <v>0</v>
      </c>
      <c r="AC2041" t="s">
        <v>225</v>
      </c>
      <c r="AD2041" s="1">
        <v>0</v>
      </c>
      <c r="AE2041" s="1">
        <v>0</v>
      </c>
      <c r="AF2041">
        <v>0</v>
      </c>
      <c r="AG2041" s="1">
        <v>270807.74</v>
      </c>
      <c r="AH2041">
        <v>0</v>
      </c>
      <c r="AI2041" s="1">
        <v>0</v>
      </c>
      <c r="AJ2041" s="1">
        <v>0</v>
      </c>
      <c r="AK2041" s="1">
        <v>0</v>
      </c>
      <c r="AL2041" s="1">
        <v>0</v>
      </c>
      <c r="AM2041" s="1">
        <v>0</v>
      </c>
      <c r="AN2041" s="1">
        <v>0</v>
      </c>
      <c r="AO2041" s="1">
        <v>2256.73</v>
      </c>
      <c r="AP2041" s="8">
        <f t="shared" si="124"/>
        <v>2256.73</v>
      </c>
      <c r="AQ2041" s="9">
        <f t="shared" si="125"/>
        <v>0</v>
      </c>
      <c r="AR2041" s="3">
        <f t="shared" si="126"/>
        <v>84375.31</v>
      </c>
      <c r="AS2041" s="10">
        <f t="shared" si="127"/>
        <v>2256.73</v>
      </c>
    </row>
    <row r="2042" spans="1:45" x14ac:dyDescent="0.25">
      <c r="A2042">
        <v>1</v>
      </c>
      <c r="B2042" s="7">
        <v>44378</v>
      </c>
      <c r="C2042" s="7">
        <v>44409</v>
      </c>
      <c r="D2042">
        <v>177</v>
      </c>
      <c r="E2042" s="7">
        <v>44378</v>
      </c>
      <c r="F2042" s="13">
        <v>0</v>
      </c>
      <c r="G2042">
        <v>0</v>
      </c>
      <c r="H2042">
        <v>0.17399999999999999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 t="s">
        <v>354</v>
      </c>
      <c r="W2042" s="4" t="s">
        <v>136</v>
      </c>
      <c r="X2042">
        <v>16</v>
      </c>
      <c r="Y2042" t="s">
        <v>109</v>
      </c>
      <c r="Z2042" t="s">
        <v>137</v>
      </c>
      <c r="AA2042">
        <v>0</v>
      </c>
      <c r="AB2042">
        <v>0</v>
      </c>
      <c r="AC2042" t="s">
        <v>225</v>
      </c>
      <c r="AD2042" s="1">
        <v>0</v>
      </c>
      <c r="AE2042" s="1">
        <v>0</v>
      </c>
      <c r="AF2042">
        <v>0</v>
      </c>
      <c r="AG2042" s="1">
        <v>0</v>
      </c>
      <c r="AH2042">
        <v>0</v>
      </c>
      <c r="AI2042" s="1">
        <v>0</v>
      </c>
      <c r="AJ2042" s="1">
        <v>0</v>
      </c>
      <c r="AK2042" s="1">
        <v>0</v>
      </c>
      <c r="AL2042" s="1">
        <v>0</v>
      </c>
      <c r="AM2042" s="1">
        <v>0</v>
      </c>
      <c r="AN2042" s="1">
        <v>0</v>
      </c>
      <c r="AO2042" s="1">
        <v>0</v>
      </c>
      <c r="AP2042" s="8">
        <f t="shared" si="124"/>
        <v>0</v>
      </c>
      <c r="AQ2042" s="9">
        <f t="shared" si="125"/>
        <v>0</v>
      </c>
      <c r="AR2042" s="3">
        <f t="shared" si="126"/>
        <v>0</v>
      </c>
      <c r="AS2042" s="10">
        <f t="shared" si="127"/>
        <v>0</v>
      </c>
    </row>
    <row r="2043" spans="1:45" x14ac:dyDescent="0.25">
      <c r="A2043">
        <v>1</v>
      </c>
      <c r="B2043" s="7">
        <v>44378</v>
      </c>
      <c r="C2043" s="7">
        <v>44409</v>
      </c>
      <c r="D2043">
        <v>177</v>
      </c>
      <c r="E2043" s="7">
        <v>44409</v>
      </c>
      <c r="F2043" s="13">
        <v>0</v>
      </c>
      <c r="G2043">
        <v>0</v>
      </c>
      <c r="H2043">
        <v>0.17399999999999999</v>
      </c>
      <c r="I2043">
        <v>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 t="s">
        <v>354</v>
      </c>
      <c r="W2043" s="4" t="s">
        <v>136</v>
      </c>
      <c r="X2043">
        <v>16</v>
      </c>
      <c r="Y2043" t="s">
        <v>109</v>
      </c>
      <c r="Z2043" t="s">
        <v>137</v>
      </c>
      <c r="AA2043">
        <v>0</v>
      </c>
      <c r="AB2043">
        <v>0</v>
      </c>
      <c r="AC2043" t="s">
        <v>225</v>
      </c>
      <c r="AD2043" s="1">
        <v>0</v>
      </c>
      <c r="AE2043" s="1">
        <v>0</v>
      </c>
      <c r="AF2043">
        <v>0</v>
      </c>
      <c r="AG2043" s="1">
        <v>0</v>
      </c>
      <c r="AH2043">
        <v>0</v>
      </c>
      <c r="AI2043" s="1">
        <v>0</v>
      </c>
      <c r="AJ2043" s="1">
        <v>0</v>
      </c>
      <c r="AK2043" s="1">
        <v>0</v>
      </c>
      <c r="AL2043" s="1">
        <v>0</v>
      </c>
      <c r="AM2043" s="1">
        <v>0</v>
      </c>
      <c r="AN2043" s="1">
        <v>0</v>
      </c>
      <c r="AO2043" s="1">
        <v>0</v>
      </c>
      <c r="AP2043" s="8">
        <f t="shared" si="124"/>
        <v>0</v>
      </c>
      <c r="AQ2043" s="9">
        <f t="shared" si="125"/>
        <v>0</v>
      </c>
      <c r="AR2043" s="3">
        <f t="shared" si="126"/>
        <v>0</v>
      </c>
      <c r="AS2043" s="10">
        <f t="shared" si="127"/>
        <v>0</v>
      </c>
    </row>
    <row r="2044" spans="1:45" x14ac:dyDescent="0.25">
      <c r="A2044">
        <v>1</v>
      </c>
      <c r="B2044" s="7">
        <v>44378</v>
      </c>
      <c r="C2044" s="7">
        <v>44409</v>
      </c>
      <c r="D2044">
        <v>200249</v>
      </c>
      <c r="E2044" s="7">
        <v>44378</v>
      </c>
      <c r="F2044" s="13">
        <v>34680.050000000003</v>
      </c>
      <c r="G2044">
        <v>34680.050000000003</v>
      </c>
      <c r="H2044">
        <v>0.17399999999999999</v>
      </c>
      <c r="I2044">
        <v>502.86</v>
      </c>
      <c r="J2044">
        <v>22633.599999999999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v>0</v>
      </c>
      <c r="V2044" t="s">
        <v>355</v>
      </c>
      <c r="W2044" s="4" t="s">
        <v>136</v>
      </c>
      <c r="X2044">
        <v>16</v>
      </c>
      <c r="Y2044" t="s">
        <v>109</v>
      </c>
      <c r="Z2044" t="s">
        <v>137</v>
      </c>
      <c r="AA2044">
        <v>0</v>
      </c>
      <c r="AB2044">
        <v>0</v>
      </c>
      <c r="AC2044" t="s">
        <v>225</v>
      </c>
      <c r="AD2044" s="1">
        <v>0</v>
      </c>
      <c r="AE2044" s="1">
        <v>0</v>
      </c>
      <c r="AF2044">
        <v>0</v>
      </c>
      <c r="AG2044" s="1">
        <v>34680.050000000003</v>
      </c>
      <c r="AH2044">
        <v>0</v>
      </c>
      <c r="AI2044" s="1">
        <v>0</v>
      </c>
      <c r="AJ2044" s="1">
        <v>0</v>
      </c>
      <c r="AK2044" s="1">
        <v>0</v>
      </c>
      <c r="AL2044" s="1">
        <v>0</v>
      </c>
      <c r="AM2044" s="1">
        <v>0</v>
      </c>
      <c r="AN2044" s="1">
        <v>0</v>
      </c>
      <c r="AO2044" s="1">
        <v>502.86</v>
      </c>
      <c r="AP2044" s="8">
        <f t="shared" si="124"/>
        <v>502.86</v>
      </c>
      <c r="AQ2044" s="9">
        <f t="shared" si="125"/>
        <v>0</v>
      </c>
      <c r="AR2044" s="3">
        <f t="shared" si="126"/>
        <v>22633.599999999999</v>
      </c>
      <c r="AS2044" s="10">
        <f t="shared" si="127"/>
        <v>502.86</v>
      </c>
    </row>
    <row r="2045" spans="1:45" x14ac:dyDescent="0.25">
      <c r="A2045">
        <v>1</v>
      </c>
      <c r="B2045" s="7">
        <v>44378</v>
      </c>
      <c r="C2045" s="7">
        <v>44409</v>
      </c>
      <c r="D2045">
        <v>200249</v>
      </c>
      <c r="E2045" s="7">
        <v>44409</v>
      </c>
      <c r="F2045" s="13">
        <v>34680.050000000003</v>
      </c>
      <c r="G2045">
        <v>34680.050000000003</v>
      </c>
      <c r="H2045">
        <v>0.17399999999999999</v>
      </c>
      <c r="I2045">
        <v>502.86</v>
      </c>
      <c r="J2045">
        <v>23136.46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 t="s">
        <v>355</v>
      </c>
      <c r="W2045" s="4" t="s">
        <v>136</v>
      </c>
      <c r="X2045">
        <v>16</v>
      </c>
      <c r="Y2045" t="s">
        <v>109</v>
      </c>
      <c r="Z2045" t="s">
        <v>137</v>
      </c>
      <c r="AA2045">
        <v>0</v>
      </c>
      <c r="AB2045">
        <v>0</v>
      </c>
      <c r="AC2045" t="s">
        <v>225</v>
      </c>
      <c r="AD2045" s="1">
        <v>0</v>
      </c>
      <c r="AE2045" s="1">
        <v>0</v>
      </c>
      <c r="AF2045">
        <v>0</v>
      </c>
      <c r="AG2045" s="1">
        <v>34680.050000000003</v>
      </c>
      <c r="AH2045">
        <v>0</v>
      </c>
      <c r="AI2045" s="1">
        <v>0</v>
      </c>
      <c r="AJ2045" s="1">
        <v>0</v>
      </c>
      <c r="AK2045" s="1">
        <v>0</v>
      </c>
      <c r="AL2045" s="1">
        <v>0</v>
      </c>
      <c r="AM2045" s="1">
        <v>0</v>
      </c>
      <c r="AN2045" s="1">
        <v>0</v>
      </c>
      <c r="AO2045" s="1">
        <v>502.86</v>
      </c>
      <c r="AP2045" s="8">
        <f t="shared" si="124"/>
        <v>502.86</v>
      </c>
      <c r="AQ2045" s="9">
        <f t="shared" si="125"/>
        <v>0</v>
      </c>
      <c r="AR2045" s="3">
        <f t="shared" si="126"/>
        <v>23136.46</v>
      </c>
      <c r="AS2045" s="10">
        <f t="shared" si="127"/>
        <v>502.86</v>
      </c>
    </row>
    <row r="2046" spans="1:45" x14ac:dyDescent="0.25">
      <c r="A2046">
        <v>1</v>
      </c>
      <c r="B2046" s="7">
        <v>44378</v>
      </c>
      <c r="C2046" s="7">
        <v>44409</v>
      </c>
      <c r="D2046">
        <v>200295</v>
      </c>
      <c r="E2046" s="7">
        <v>44378</v>
      </c>
      <c r="F2046" s="13">
        <v>0</v>
      </c>
      <c r="G2046">
        <v>0</v>
      </c>
      <c r="H2046">
        <v>0.17399999999999999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 t="s">
        <v>356</v>
      </c>
      <c r="W2046" s="4" t="s">
        <v>136</v>
      </c>
      <c r="X2046">
        <v>16</v>
      </c>
      <c r="Y2046" t="s">
        <v>109</v>
      </c>
      <c r="Z2046" t="s">
        <v>137</v>
      </c>
      <c r="AA2046">
        <v>0</v>
      </c>
      <c r="AB2046">
        <v>0</v>
      </c>
      <c r="AC2046" t="s">
        <v>225</v>
      </c>
      <c r="AD2046" s="1">
        <v>0</v>
      </c>
      <c r="AE2046" s="1">
        <v>0</v>
      </c>
      <c r="AF2046">
        <v>0</v>
      </c>
      <c r="AG2046" s="1">
        <v>0</v>
      </c>
      <c r="AH2046">
        <v>0</v>
      </c>
      <c r="AI2046" s="1">
        <v>0</v>
      </c>
      <c r="AJ2046" s="1">
        <v>0</v>
      </c>
      <c r="AK2046" s="1">
        <v>0</v>
      </c>
      <c r="AL2046" s="1">
        <v>0</v>
      </c>
      <c r="AM2046" s="1">
        <v>0</v>
      </c>
      <c r="AN2046" s="1">
        <v>0</v>
      </c>
      <c r="AO2046" s="1">
        <v>0</v>
      </c>
      <c r="AP2046" s="8">
        <f t="shared" si="124"/>
        <v>0</v>
      </c>
      <c r="AQ2046" s="9">
        <f t="shared" si="125"/>
        <v>0</v>
      </c>
      <c r="AR2046" s="3">
        <f t="shared" si="126"/>
        <v>0</v>
      </c>
      <c r="AS2046" s="10">
        <f t="shared" si="127"/>
        <v>0</v>
      </c>
    </row>
    <row r="2047" spans="1:45" x14ac:dyDescent="0.25">
      <c r="A2047">
        <v>1</v>
      </c>
      <c r="B2047" s="7">
        <v>44378</v>
      </c>
      <c r="C2047" s="7">
        <v>44409</v>
      </c>
      <c r="D2047">
        <v>200295</v>
      </c>
      <c r="E2047" s="7">
        <v>44409</v>
      </c>
      <c r="F2047" s="13">
        <v>0</v>
      </c>
      <c r="G2047">
        <v>0</v>
      </c>
      <c r="H2047">
        <v>0.17399999999999999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 t="s">
        <v>356</v>
      </c>
      <c r="W2047" s="4" t="s">
        <v>136</v>
      </c>
      <c r="X2047">
        <v>16</v>
      </c>
      <c r="Y2047" t="s">
        <v>109</v>
      </c>
      <c r="Z2047" t="s">
        <v>137</v>
      </c>
      <c r="AA2047">
        <v>0</v>
      </c>
      <c r="AB2047">
        <v>0</v>
      </c>
      <c r="AC2047" t="s">
        <v>225</v>
      </c>
      <c r="AD2047" s="1">
        <v>0</v>
      </c>
      <c r="AE2047" s="1">
        <v>0</v>
      </c>
      <c r="AF2047">
        <v>0</v>
      </c>
      <c r="AG2047" s="1">
        <v>0</v>
      </c>
      <c r="AH2047">
        <v>0</v>
      </c>
      <c r="AI2047" s="1">
        <v>0</v>
      </c>
      <c r="AJ2047" s="1">
        <v>0</v>
      </c>
      <c r="AK2047" s="1">
        <v>0</v>
      </c>
      <c r="AL2047" s="1">
        <v>0</v>
      </c>
      <c r="AM2047" s="1">
        <v>0</v>
      </c>
      <c r="AN2047" s="1">
        <v>0</v>
      </c>
      <c r="AO2047" s="1">
        <v>0</v>
      </c>
      <c r="AP2047" s="8">
        <f t="shared" si="124"/>
        <v>0</v>
      </c>
      <c r="AQ2047" s="9">
        <f t="shared" si="125"/>
        <v>0</v>
      </c>
      <c r="AR2047" s="3">
        <f t="shared" si="126"/>
        <v>0</v>
      </c>
      <c r="AS2047" s="10">
        <f t="shared" si="127"/>
        <v>0</v>
      </c>
    </row>
    <row r="2048" spans="1:45" x14ac:dyDescent="0.25">
      <c r="A2048">
        <v>1</v>
      </c>
      <c r="B2048" s="7">
        <v>44378</v>
      </c>
      <c r="C2048" s="7">
        <v>44409</v>
      </c>
      <c r="D2048">
        <v>200341</v>
      </c>
      <c r="E2048" s="7">
        <v>44378</v>
      </c>
      <c r="F2048" s="13">
        <v>24242.3</v>
      </c>
      <c r="G2048">
        <v>24242.3</v>
      </c>
      <c r="H2048">
        <v>0.17399999999999999</v>
      </c>
      <c r="I2048">
        <v>351.51</v>
      </c>
      <c r="J2048">
        <v>33606.58</v>
      </c>
      <c r="K2048">
        <v>0</v>
      </c>
      <c r="L2048">
        <v>0</v>
      </c>
      <c r="M2048">
        <v>-351.51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 t="s">
        <v>357</v>
      </c>
      <c r="W2048" s="4" t="s">
        <v>136</v>
      </c>
      <c r="X2048">
        <v>16</v>
      </c>
      <c r="Y2048" t="s">
        <v>109</v>
      </c>
      <c r="Z2048" t="s">
        <v>137</v>
      </c>
      <c r="AA2048">
        <v>0</v>
      </c>
      <c r="AB2048">
        <v>0</v>
      </c>
      <c r="AC2048" t="s">
        <v>225</v>
      </c>
      <c r="AD2048" s="1">
        <v>0</v>
      </c>
      <c r="AE2048" s="1">
        <v>0</v>
      </c>
      <c r="AF2048">
        <v>0</v>
      </c>
      <c r="AG2048" s="1">
        <v>24242.3</v>
      </c>
      <c r="AH2048">
        <v>0</v>
      </c>
      <c r="AI2048" s="1">
        <v>0</v>
      </c>
      <c r="AJ2048" s="1">
        <v>0</v>
      </c>
      <c r="AK2048" s="1">
        <v>0</v>
      </c>
      <c r="AL2048" s="1">
        <v>0</v>
      </c>
      <c r="AM2048" s="1">
        <v>0</v>
      </c>
      <c r="AN2048" s="1">
        <v>0</v>
      </c>
      <c r="AO2048" s="1">
        <v>0</v>
      </c>
      <c r="AP2048" s="8">
        <f t="shared" si="124"/>
        <v>0</v>
      </c>
      <c r="AQ2048" s="9">
        <f t="shared" si="125"/>
        <v>0</v>
      </c>
      <c r="AR2048" s="3">
        <f t="shared" si="126"/>
        <v>33606.58</v>
      </c>
      <c r="AS2048" s="10">
        <f t="shared" si="127"/>
        <v>0</v>
      </c>
    </row>
    <row r="2049" spans="1:45" x14ac:dyDescent="0.25">
      <c r="A2049">
        <v>1</v>
      </c>
      <c r="B2049" s="7">
        <v>44378</v>
      </c>
      <c r="C2049" s="7">
        <v>44409</v>
      </c>
      <c r="D2049">
        <v>200341</v>
      </c>
      <c r="E2049" s="7">
        <v>44409</v>
      </c>
      <c r="F2049" s="13">
        <v>24242.3</v>
      </c>
      <c r="G2049">
        <v>24242.3</v>
      </c>
      <c r="H2049">
        <v>0.17399999999999999</v>
      </c>
      <c r="I2049">
        <v>351.51</v>
      </c>
      <c r="J2049">
        <v>33606.58</v>
      </c>
      <c r="K2049">
        <v>0</v>
      </c>
      <c r="L2049">
        <v>0</v>
      </c>
      <c r="M2049">
        <v>-351.51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0</v>
      </c>
      <c r="U2049">
        <v>0</v>
      </c>
      <c r="V2049" t="s">
        <v>357</v>
      </c>
      <c r="W2049" s="4" t="s">
        <v>136</v>
      </c>
      <c r="X2049">
        <v>16</v>
      </c>
      <c r="Y2049" t="s">
        <v>109</v>
      </c>
      <c r="Z2049" t="s">
        <v>137</v>
      </c>
      <c r="AA2049">
        <v>0</v>
      </c>
      <c r="AB2049">
        <v>0</v>
      </c>
      <c r="AC2049" t="s">
        <v>225</v>
      </c>
      <c r="AD2049" s="1">
        <v>0</v>
      </c>
      <c r="AE2049" s="1">
        <v>0</v>
      </c>
      <c r="AF2049">
        <v>0</v>
      </c>
      <c r="AG2049" s="1">
        <v>24242.3</v>
      </c>
      <c r="AH2049">
        <v>0</v>
      </c>
      <c r="AI2049" s="1">
        <v>0</v>
      </c>
      <c r="AJ2049" s="1">
        <v>0</v>
      </c>
      <c r="AK2049" s="1">
        <v>0</v>
      </c>
      <c r="AL2049" s="1">
        <v>0</v>
      </c>
      <c r="AM2049" s="1">
        <v>0</v>
      </c>
      <c r="AN2049" s="1">
        <v>0</v>
      </c>
      <c r="AO2049" s="1">
        <v>0</v>
      </c>
      <c r="AP2049" s="8">
        <f t="shared" si="124"/>
        <v>0</v>
      </c>
      <c r="AQ2049" s="9">
        <f t="shared" si="125"/>
        <v>0</v>
      </c>
      <c r="AR2049" s="3">
        <f t="shared" si="126"/>
        <v>33606.58</v>
      </c>
      <c r="AS2049" s="10">
        <f t="shared" si="127"/>
        <v>0</v>
      </c>
    </row>
    <row r="2050" spans="1:45" x14ac:dyDescent="0.25">
      <c r="A2050">
        <v>1</v>
      </c>
      <c r="B2050" s="7">
        <v>44378</v>
      </c>
      <c r="C2050" s="7">
        <v>44409</v>
      </c>
      <c r="D2050">
        <v>178</v>
      </c>
      <c r="E2050" s="7">
        <v>44378</v>
      </c>
      <c r="F2050" s="13">
        <v>0</v>
      </c>
      <c r="G2050">
        <v>0</v>
      </c>
      <c r="H2050">
        <v>8.4000000000000005E-2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 t="s">
        <v>358</v>
      </c>
      <c r="W2050" s="4" t="s">
        <v>139</v>
      </c>
      <c r="X2050">
        <v>16</v>
      </c>
      <c r="Y2050" t="s">
        <v>109</v>
      </c>
      <c r="Z2050" t="s">
        <v>140</v>
      </c>
      <c r="AA2050">
        <v>0</v>
      </c>
      <c r="AB2050">
        <v>0</v>
      </c>
      <c r="AC2050" t="s">
        <v>225</v>
      </c>
      <c r="AD2050" s="1">
        <v>0</v>
      </c>
      <c r="AE2050" s="1">
        <v>0</v>
      </c>
      <c r="AF2050">
        <v>0</v>
      </c>
      <c r="AG2050" s="1">
        <v>0</v>
      </c>
      <c r="AH2050">
        <v>0</v>
      </c>
      <c r="AI2050" s="1">
        <v>0</v>
      </c>
      <c r="AJ2050" s="1">
        <v>0</v>
      </c>
      <c r="AK2050" s="1">
        <v>0</v>
      </c>
      <c r="AL2050" s="1">
        <v>0</v>
      </c>
      <c r="AM2050" s="1">
        <v>0</v>
      </c>
      <c r="AN2050" s="1">
        <v>0</v>
      </c>
      <c r="AO2050" s="1">
        <v>0</v>
      </c>
      <c r="AP2050" s="8">
        <f t="shared" ref="AP2050:AP2113" si="128">I2050+K2050+M2050+T2050</f>
        <v>0</v>
      </c>
      <c r="AQ2050" s="9">
        <f t="shared" ref="AQ2050:AQ2113" si="129">AD2050+AL2050</f>
        <v>0</v>
      </c>
      <c r="AR2050" s="3">
        <f t="shared" ref="AR2050:AR2113" si="130">AE2050+J2050</f>
        <v>0</v>
      </c>
      <c r="AS2050" s="10">
        <f t="shared" ref="AS2050:AS2113" si="131">I2050+K2050+M2050+T2050+AD2050+AL2050</f>
        <v>0</v>
      </c>
    </row>
    <row r="2051" spans="1:45" x14ac:dyDescent="0.25">
      <c r="A2051">
        <v>1</v>
      </c>
      <c r="B2051" s="7">
        <v>44378</v>
      </c>
      <c r="C2051" s="7">
        <v>44409</v>
      </c>
      <c r="D2051">
        <v>178</v>
      </c>
      <c r="E2051" s="7">
        <v>44409</v>
      </c>
      <c r="F2051" s="13">
        <v>0</v>
      </c>
      <c r="G2051">
        <v>0</v>
      </c>
      <c r="H2051">
        <v>8.4000000000000005E-2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 t="s">
        <v>358</v>
      </c>
      <c r="W2051" s="4" t="s">
        <v>139</v>
      </c>
      <c r="X2051">
        <v>16</v>
      </c>
      <c r="Y2051" t="s">
        <v>109</v>
      </c>
      <c r="Z2051" t="s">
        <v>140</v>
      </c>
      <c r="AA2051">
        <v>0</v>
      </c>
      <c r="AB2051">
        <v>0</v>
      </c>
      <c r="AC2051" t="s">
        <v>225</v>
      </c>
      <c r="AD2051" s="1">
        <v>0</v>
      </c>
      <c r="AE2051" s="1">
        <v>0</v>
      </c>
      <c r="AF2051">
        <v>0</v>
      </c>
      <c r="AG2051" s="1">
        <v>0</v>
      </c>
      <c r="AH2051">
        <v>0</v>
      </c>
      <c r="AI2051" s="1">
        <v>0</v>
      </c>
      <c r="AJ2051" s="1">
        <v>0</v>
      </c>
      <c r="AK2051" s="1">
        <v>0</v>
      </c>
      <c r="AL2051" s="1">
        <v>0</v>
      </c>
      <c r="AM2051" s="1">
        <v>0</v>
      </c>
      <c r="AN2051" s="1">
        <v>0</v>
      </c>
      <c r="AO2051" s="1">
        <v>0</v>
      </c>
      <c r="AP2051" s="8">
        <f t="shared" si="128"/>
        <v>0</v>
      </c>
      <c r="AQ2051" s="9">
        <f t="shared" si="129"/>
        <v>0</v>
      </c>
      <c r="AR2051" s="3">
        <f t="shared" si="130"/>
        <v>0</v>
      </c>
      <c r="AS2051" s="10">
        <f t="shared" si="131"/>
        <v>0</v>
      </c>
    </row>
    <row r="2052" spans="1:45" x14ac:dyDescent="0.25">
      <c r="A2052">
        <v>1</v>
      </c>
      <c r="B2052" s="7">
        <v>44378</v>
      </c>
      <c r="C2052" s="7">
        <v>44409</v>
      </c>
      <c r="D2052">
        <v>200250</v>
      </c>
      <c r="E2052" s="7">
        <v>44378</v>
      </c>
      <c r="F2052" s="13">
        <v>1268907.95</v>
      </c>
      <c r="G2052">
        <v>1268907.95</v>
      </c>
      <c r="H2052">
        <v>8.4000000000000005E-2</v>
      </c>
      <c r="I2052">
        <v>8882.36</v>
      </c>
      <c r="J2052">
        <v>247933.47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 t="s">
        <v>359</v>
      </c>
      <c r="W2052" s="4" t="s">
        <v>139</v>
      </c>
      <c r="X2052">
        <v>16</v>
      </c>
      <c r="Y2052" t="s">
        <v>109</v>
      </c>
      <c r="Z2052" t="s">
        <v>140</v>
      </c>
      <c r="AA2052">
        <v>0</v>
      </c>
      <c r="AB2052">
        <v>0</v>
      </c>
      <c r="AC2052" t="s">
        <v>225</v>
      </c>
      <c r="AD2052" s="1">
        <v>0</v>
      </c>
      <c r="AE2052" s="1">
        <v>0</v>
      </c>
      <c r="AF2052">
        <v>0</v>
      </c>
      <c r="AG2052" s="1">
        <v>1268907.95</v>
      </c>
      <c r="AH2052">
        <v>0</v>
      </c>
      <c r="AI2052" s="1">
        <v>0</v>
      </c>
      <c r="AJ2052" s="1">
        <v>0</v>
      </c>
      <c r="AK2052" s="1">
        <v>0</v>
      </c>
      <c r="AL2052" s="1">
        <v>0</v>
      </c>
      <c r="AM2052" s="1">
        <v>0</v>
      </c>
      <c r="AN2052" s="1">
        <v>0</v>
      </c>
      <c r="AO2052" s="1">
        <v>8882.36</v>
      </c>
      <c r="AP2052" s="8">
        <f t="shared" si="128"/>
        <v>8882.36</v>
      </c>
      <c r="AQ2052" s="9">
        <f t="shared" si="129"/>
        <v>0</v>
      </c>
      <c r="AR2052" s="3">
        <f t="shared" si="130"/>
        <v>247933.47</v>
      </c>
      <c r="AS2052" s="10">
        <f t="shared" si="131"/>
        <v>8882.36</v>
      </c>
    </row>
    <row r="2053" spans="1:45" x14ac:dyDescent="0.25">
      <c r="A2053">
        <v>1</v>
      </c>
      <c r="B2053" s="7">
        <v>44378</v>
      </c>
      <c r="C2053" s="7">
        <v>44409</v>
      </c>
      <c r="D2053">
        <v>200250</v>
      </c>
      <c r="E2053" s="7">
        <v>44409</v>
      </c>
      <c r="F2053" s="13">
        <v>1268907.95</v>
      </c>
      <c r="G2053">
        <v>1268907.95</v>
      </c>
      <c r="H2053">
        <v>8.4000000000000005E-2</v>
      </c>
      <c r="I2053">
        <v>8882.36</v>
      </c>
      <c r="J2053">
        <v>256815.83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 t="s">
        <v>359</v>
      </c>
      <c r="W2053" s="4" t="s">
        <v>139</v>
      </c>
      <c r="X2053">
        <v>16</v>
      </c>
      <c r="Y2053" t="s">
        <v>109</v>
      </c>
      <c r="Z2053" t="s">
        <v>140</v>
      </c>
      <c r="AA2053">
        <v>0</v>
      </c>
      <c r="AB2053">
        <v>0</v>
      </c>
      <c r="AC2053" t="s">
        <v>225</v>
      </c>
      <c r="AD2053" s="1">
        <v>0</v>
      </c>
      <c r="AE2053" s="1">
        <v>0</v>
      </c>
      <c r="AF2053">
        <v>0</v>
      </c>
      <c r="AG2053" s="1">
        <v>1268907.95</v>
      </c>
      <c r="AH2053">
        <v>0</v>
      </c>
      <c r="AI2053" s="1">
        <v>0</v>
      </c>
      <c r="AJ2053" s="1">
        <v>0</v>
      </c>
      <c r="AK2053" s="1">
        <v>0</v>
      </c>
      <c r="AL2053" s="1">
        <v>0</v>
      </c>
      <c r="AM2053" s="1">
        <v>0</v>
      </c>
      <c r="AN2053" s="1">
        <v>0</v>
      </c>
      <c r="AO2053" s="1">
        <v>8882.36</v>
      </c>
      <c r="AP2053" s="8">
        <f t="shared" si="128"/>
        <v>8882.36</v>
      </c>
      <c r="AQ2053" s="9">
        <f t="shared" si="129"/>
        <v>0</v>
      </c>
      <c r="AR2053" s="3">
        <f t="shared" si="130"/>
        <v>256815.83</v>
      </c>
      <c r="AS2053" s="10">
        <f t="shared" si="131"/>
        <v>8882.36</v>
      </c>
    </row>
    <row r="2054" spans="1:45" x14ac:dyDescent="0.25">
      <c r="A2054">
        <v>1</v>
      </c>
      <c r="B2054" s="7">
        <v>44378</v>
      </c>
      <c r="C2054" s="7">
        <v>44409</v>
      </c>
      <c r="D2054">
        <v>200296</v>
      </c>
      <c r="E2054" s="7">
        <v>44378</v>
      </c>
      <c r="F2054" s="13">
        <v>289202.51</v>
      </c>
      <c r="G2054">
        <v>289202.51</v>
      </c>
      <c r="H2054">
        <v>8.4000000000000005E-2</v>
      </c>
      <c r="I2054">
        <v>2024.42</v>
      </c>
      <c r="J2054">
        <v>136471.94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 t="s">
        <v>360</v>
      </c>
      <c r="W2054" s="4" t="s">
        <v>139</v>
      </c>
      <c r="X2054">
        <v>16</v>
      </c>
      <c r="Y2054" t="s">
        <v>109</v>
      </c>
      <c r="Z2054" t="s">
        <v>140</v>
      </c>
      <c r="AA2054">
        <v>0</v>
      </c>
      <c r="AB2054">
        <v>0</v>
      </c>
      <c r="AC2054" t="s">
        <v>225</v>
      </c>
      <c r="AD2054" s="1">
        <v>0</v>
      </c>
      <c r="AE2054" s="1">
        <v>0</v>
      </c>
      <c r="AF2054">
        <v>0</v>
      </c>
      <c r="AG2054" s="1">
        <v>289202.51</v>
      </c>
      <c r="AH2054">
        <v>0</v>
      </c>
      <c r="AI2054" s="1">
        <v>0</v>
      </c>
      <c r="AJ2054" s="1">
        <v>0</v>
      </c>
      <c r="AK2054" s="1">
        <v>0</v>
      </c>
      <c r="AL2054" s="1">
        <v>0</v>
      </c>
      <c r="AM2054" s="1">
        <v>0</v>
      </c>
      <c r="AN2054" s="1">
        <v>0</v>
      </c>
      <c r="AO2054" s="1">
        <v>2024.42</v>
      </c>
      <c r="AP2054" s="8">
        <f t="shared" si="128"/>
        <v>2024.42</v>
      </c>
      <c r="AQ2054" s="9">
        <f t="shared" si="129"/>
        <v>0</v>
      </c>
      <c r="AR2054" s="3">
        <f t="shared" si="130"/>
        <v>136471.94</v>
      </c>
      <c r="AS2054" s="10">
        <f t="shared" si="131"/>
        <v>2024.42</v>
      </c>
    </row>
    <row r="2055" spans="1:45" x14ac:dyDescent="0.25">
      <c r="A2055">
        <v>1</v>
      </c>
      <c r="B2055" s="7">
        <v>44378</v>
      </c>
      <c r="C2055" s="7">
        <v>44409</v>
      </c>
      <c r="D2055">
        <v>200296</v>
      </c>
      <c r="E2055" s="7">
        <v>44409</v>
      </c>
      <c r="F2055" s="13">
        <v>289202.51</v>
      </c>
      <c r="G2055">
        <v>289202.51</v>
      </c>
      <c r="H2055">
        <v>8.4000000000000005E-2</v>
      </c>
      <c r="I2055">
        <v>2024.42</v>
      </c>
      <c r="J2055">
        <v>138496.35999999999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 t="s">
        <v>360</v>
      </c>
      <c r="W2055" s="4" t="s">
        <v>139</v>
      </c>
      <c r="X2055">
        <v>16</v>
      </c>
      <c r="Y2055" t="s">
        <v>109</v>
      </c>
      <c r="Z2055" t="s">
        <v>140</v>
      </c>
      <c r="AA2055">
        <v>0</v>
      </c>
      <c r="AB2055">
        <v>0</v>
      </c>
      <c r="AC2055" t="s">
        <v>225</v>
      </c>
      <c r="AD2055" s="1">
        <v>0</v>
      </c>
      <c r="AE2055" s="1">
        <v>0</v>
      </c>
      <c r="AF2055">
        <v>0</v>
      </c>
      <c r="AG2055" s="1">
        <v>289202.51</v>
      </c>
      <c r="AH2055">
        <v>0</v>
      </c>
      <c r="AI2055" s="1">
        <v>0</v>
      </c>
      <c r="AJ2055" s="1">
        <v>0</v>
      </c>
      <c r="AK2055" s="1">
        <v>0</v>
      </c>
      <c r="AL2055" s="1">
        <v>0</v>
      </c>
      <c r="AM2055" s="1">
        <v>0</v>
      </c>
      <c r="AN2055" s="1">
        <v>0</v>
      </c>
      <c r="AO2055" s="1">
        <v>2024.42</v>
      </c>
      <c r="AP2055" s="8">
        <f t="shared" si="128"/>
        <v>2024.42</v>
      </c>
      <c r="AQ2055" s="9">
        <f t="shared" si="129"/>
        <v>0</v>
      </c>
      <c r="AR2055" s="3">
        <f t="shared" si="130"/>
        <v>138496.35999999999</v>
      </c>
      <c r="AS2055" s="10">
        <f t="shared" si="131"/>
        <v>2024.42</v>
      </c>
    </row>
    <row r="2056" spans="1:45" x14ac:dyDescent="0.25">
      <c r="A2056">
        <v>1</v>
      </c>
      <c r="B2056" s="7">
        <v>44378</v>
      </c>
      <c r="C2056" s="7">
        <v>44409</v>
      </c>
      <c r="D2056">
        <v>200342</v>
      </c>
      <c r="E2056" s="7">
        <v>44378</v>
      </c>
      <c r="F2056" s="13">
        <v>2684237.7400000002</v>
      </c>
      <c r="G2056">
        <v>2684237.7400000002</v>
      </c>
      <c r="H2056">
        <v>8.4000000000000005E-2</v>
      </c>
      <c r="I2056">
        <v>18789.66</v>
      </c>
      <c r="J2056">
        <v>1575709.8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 t="s">
        <v>361</v>
      </c>
      <c r="W2056" s="4" t="s">
        <v>139</v>
      </c>
      <c r="X2056">
        <v>16</v>
      </c>
      <c r="Y2056" t="s">
        <v>109</v>
      </c>
      <c r="Z2056" t="s">
        <v>140</v>
      </c>
      <c r="AA2056">
        <v>0</v>
      </c>
      <c r="AB2056">
        <v>0</v>
      </c>
      <c r="AC2056" t="s">
        <v>225</v>
      </c>
      <c r="AD2056" s="1">
        <v>0</v>
      </c>
      <c r="AE2056" s="1">
        <v>15668</v>
      </c>
      <c r="AF2056">
        <v>0</v>
      </c>
      <c r="AG2056" s="1">
        <v>2684237.7400000002</v>
      </c>
      <c r="AH2056">
        <v>0</v>
      </c>
      <c r="AI2056" s="1">
        <v>0</v>
      </c>
      <c r="AJ2056" s="1">
        <v>0</v>
      </c>
      <c r="AK2056" s="1">
        <v>0</v>
      </c>
      <c r="AL2056" s="1">
        <v>0</v>
      </c>
      <c r="AM2056" s="1">
        <v>0</v>
      </c>
      <c r="AN2056" s="1">
        <v>0</v>
      </c>
      <c r="AO2056" s="1">
        <v>18789.66</v>
      </c>
      <c r="AP2056" s="8">
        <f t="shared" si="128"/>
        <v>18789.66</v>
      </c>
      <c r="AQ2056" s="9">
        <f t="shared" si="129"/>
        <v>0</v>
      </c>
      <c r="AR2056" s="3">
        <f t="shared" si="130"/>
        <v>1591377.8</v>
      </c>
      <c r="AS2056" s="10">
        <f t="shared" si="131"/>
        <v>18789.66</v>
      </c>
    </row>
    <row r="2057" spans="1:45" x14ac:dyDescent="0.25">
      <c r="A2057">
        <v>1</v>
      </c>
      <c r="B2057" s="7">
        <v>44378</v>
      </c>
      <c r="C2057" s="7">
        <v>44409</v>
      </c>
      <c r="D2057">
        <v>200342</v>
      </c>
      <c r="E2057" s="7">
        <v>44409</v>
      </c>
      <c r="F2057" s="13">
        <v>2745153.34</v>
      </c>
      <c r="G2057">
        <v>2745153.34</v>
      </c>
      <c r="H2057">
        <v>8.4000000000000005E-2</v>
      </c>
      <c r="I2057">
        <v>19216.07</v>
      </c>
      <c r="J2057">
        <v>1594925.87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 t="s">
        <v>361</v>
      </c>
      <c r="W2057" s="4" t="s">
        <v>139</v>
      </c>
      <c r="X2057">
        <v>16</v>
      </c>
      <c r="Y2057" t="s">
        <v>109</v>
      </c>
      <c r="Z2057" t="s">
        <v>140</v>
      </c>
      <c r="AA2057">
        <v>0</v>
      </c>
      <c r="AB2057">
        <v>0</v>
      </c>
      <c r="AC2057" t="s">
        <v>225</v>
      </c>
      <c r="AD2057" s="1">
        <v>0</v>
      </c>
      <c r="AE2057" s="1">
        <v>15668</v>
      </c>
      <c r="AF2057">
        <v>0</v>
      </c>
      <c r="AG2057" s="1">
        <v>2745153.34</v>
      </c>
      <c r="AH2057">
        <v>0</v>
      </c>
      <c r="AI2057" s="1">
        <v>0</v>
      </c>
      <c r="AJ2057" s="1">
        <v>0</v>
      </c>
      <c r="AK2057" s="1">
        <v>0</v>
      </c>
      <c r="AL2057" s="1">
        <v>0</v>
      </c>
      <c r="AM2057" s="1">
        <v>0</v>
      </c>
      <c r="AN2057" s="1">
        <v>0</v>
      </c>
      <c r="AO2057" s="1">
        <v>19216.07</v>
      </c>
      <c r="AP2057" s="8">
        <f t="shared" si="128"/>
        <v>19216.07</v>
      </c>
      <c r="AQ2057" s="9">
        <f t="shared" si="129"/>
        <v>0</v>
      </c>
      <c r="AR2057" s="3">
        <f t="shared" si="130"/>
        <v>1610593.87</v>
      </c>
      <c r="AS2057" s="10">
        <f t="shared" si="131"/>
        <v>19216.07</v>
      </c>
    </row>
    <row r="2058" spans="1:45" x14ac:dyDescent="0.25">
      <c r="A2058">
        <v>1</v>
      </c>
      <c r="B2058" s="7">
        <v>44378</v>
      </c>
      <c r="C2058" s="7">
        <v>44409</v>
      </c>
      <c r="D2058">
        <v>179</v>
      </c>
      <c r="E2058" s="7">
        <v>44378</v>
      </c>
      <c r="F2058" s="13">
        <v>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 t="s">
        <v>362</v>
      </c>
      <c r="W2058" s="4" t="s">
        <v>213</v>
      </c>
      <c r="X2058">
        <v>16</v>
      </c>
      <c r="Y2058" t="s">
        <v>109</v>
      </c>
      <c r="Z2058" t="s">
        <v>214</v>
      </c>
      <c r="AA2058">
        <v>0</v>
      </c>
      <c r="AB2058">
        <v>0</v>
      </c>
      <c r="AC2058" t="s">
        <v>225</v>
      </c>
      <c r="AD2058" s="1">
        <v>0</v>
      </c>
      <c r="AE2058" s="1">
        <v>0</v>
      </c>
      <c r="AF2058">
        <v>0</v>
      </c>
      <c r="AG2058" s="1">
        <v>0</v>
      </c>
      <c r="AH2058">
        <v>0</v>
      </c>
      <c r="AI2058" s="1">
        <v>0</v>
      </c>
      <c r="AJ2058" s="1">
        <v>0</v>
      </c>
      <c r="AK2058" s="1">
        <v>0</v>
      </c>
      <c r="AL2058" s="1">
        <v>0</v>
      </c>
      <c r="AM2058" s="1">
        <v>0</v>
      </c>
      <c r="AN2058" s="1">
        <v>0</v>
      </c>
      <c r="AO2058" s="1">
        <v>0</v>
      </c>
      <c r="AP2058" s="8">
        <f t="shared" si="128"/>
        <v>0</v>
      </c>
      <c r="AQ2058" s="9">
        <f t="shared" si="129"/>
        <v>0</v>
      </c>
      <c r="AR2058" s="3">
        <f t="shared" si="130"/>
        <v>0</v>
      </c>
      <c r="AS2058" s="10">
        <f t="shared" si="131"/>
        <v>0</v>
      </c>
    </row>
    <row r="2059" spans="1:45" x14ac:dyDescent="0.25">
      <c r="A2059">
        <v>1</v>
      </c>
      <c r="B2059" s="7">
        <v>44378</v>
      </c>
      <c r="C2059" s="7">
        <v>44409</v>
      </c>
      <c r="D2059">
        <v>179</v>
      </c>
      <c r="E2059" s="7">
        <v>44409</v>
      </c>
      <c r="F2059" s="13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0</v>
      </c>
      <c r="U2059">
        <v>0</v>
      </c>
      <c r="V2059" t="s">
        <v>362</v>
      </c>
      <c r="W2059" s="4" t="s">
        <v>213</v>
      </c>
      <c r="X2059">
        <v>16</v>
      </c>
      <c r="Y2059" t="s">
        <v>109</v>
      </c>
      <c r="Z2059" t="s">
        <v>214</v>
      </c>
      <c r="AA2059">
        <v>0</v>
      </c>
      <c r="AB2059">
        <v>0</v>
      </c>
      <c r="AC2059" t="s">
        <v>225</v>
      </c>
      <c r="AD2059" s="1">
        <v>0</v>
      </c>
      <c r="AE2059" s="1">
        <v>0</v>
      </c>
      <c r="AF2059">
        <v>0</v>
      </c>
      <c r="AG2059" s="1">
        <v>0</v>
      </c>
      <c r="AH2059">
        <v>0</v>
      </c>
      <c r="AI2059" s="1">
        <v>0</v>
      </c>
      <c r="AJ2059" s="1">
        <v>0</v>
      </c>
      <c r="AK2059" s="1">
        <v>0</v>
      </c>
      <c r="AL2059" s="1">
        <v>0</v>
      </c>
      <c r="AM2059" s="1">
        <v>0</v>
      </c>
      <c r="AN2059" s="1">
        <v>0</v>
      </c>
      <c r="AO2059" s="1">
        <v>0</v>
      </c>
      <c r="AP2059" s="8">
        <f t="shared" si="128"/>
        <v>0</v>
      </c>
      <c r="AQ2059" s="9">
        <f t="shared" si="129"/>
        <v>0</v>
      </c>
      <c r="AR2059" s="3">
        <f t="shared" si="130"/>
        <v>0</v>
      </c>
      <c r="AS2059" s="10">
        <f t="shared" si="131"/>
        <v>0</v>
      </c>
    </row>
    <row r="2060" spans="1:45" x14ac:dyDescent="0.25">
      <c r="A2060">
        <v>1</v>
      </c>
      <c r="B2060" s="7">
        <v>44378</v>
      </c>
      <c r="C2060" s="7">
        <v>44409</v>
      </c>
      <c r="D2060">
        <v>200251</v>
      </c>
      <c r="E2060" s="7">
        <v>44378</v>
      </c>
      <c r="F2060" s="13">
        <v>0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 t="s">
        <v>363</v>
      </c>
      <c r="W2060" s="4" t="s">
        <v>213</v>
      </c>
      <c r="X2060">
        <v>16</v>
      </c>
      <c r="Y2060" t="s">
        <v>109</v>
      </c>
      <c r="Z2060" t="s">
        <v>214</v>
      </c>
      <c r="AA2060">
        <v>0</v>
      </c>
      <c r="AB2060">
        <v>0</v>
      </c>
      <c r="AC2060" t="s">
        <v>225</v>
      </c>
      <c r="AD2060" s="1">
        <v>0</v>
      </c>
      <c r="AE2060" s="1">
        <v>0</v>
      </c>
      <c r="AF2060">
        <v>0</v>
      </c>
      <c r="AG2060" s="1">
        <v>0</v>
      </c>
      <c r="AH2060">
        <v>0</v>
      </c>
      <c r="AI2060" s="1">
        <v>0</v>
      </c>
      <c r="AJ2060" s="1">
        <v>0</v>
      </c>
      <c r="AK2060" s="1">
        <v>0</v>
      </c>
      <c r="AL2060" s="1">
        <v>0</v>
      </c>
      <c r="AM2060" s="1">
        <v>0</v>
      </c>
      <c r="AN2060" s="1">
        <v>0</v>
      </c>
      <c r="AO2060" s="1">
        <v>0</v>
      </c>
      <c r="AP2060" s="8">
        <f t="shared" si="128"/>
        <v>0</v>
      </c>
      <c r="AQ2060" s="9">
        <f t="shared" si="129"/>
        <v>0</v>
      </c>
      <c r="AR2060" s="3">
        <f t="shared" si="130"/>
        <v>0</v>
      </c>
      <c r="AS2060" s="10">
        <f t="shared" si="131"/>
        <v>0</v>
      </c>
    </row>
    <row r="2061" spans="1:45" x14ac:dyDescent="0.25">
      <c r="A2061">
        <v>1</v>
      </c>
      <c r="B2061" s="7">
        <v>44378</v>
      </c>
      <c r="C2061" s="7">
        <v>44409</v>
      </c>
      <c r="D2061">
        <v>200251</v>
      </c>
      <c r="E2061" s="7">
        <v>44409</v>
      </c>
      <c r="F2061" s="13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 t="s">
        <v>363</v>
      </c>
      <c r="W2061" s="4" t="s">
        <v>213</v>
      </c>
      <c r="X2061">
        <v>16</v>
      </c>
      <c r="Y2061" t="s">
        <v>109</v>
      </c>
      <c r="Z2061" t="s">
        <v>214</v>
      </c>
      <c r="AA2061">
        <v>0</v>
      </c>
      <c r="AB2061">
        <v>0</v>
      </c>
      <c r="AC2061" t="s">
        <v>225</v>
      </c>
      <c r="AD2061" s="1">
        <v>0</v>
      </c>
      <c r="AE2061" s="1">
        <v>0</v>
      </c>
      <c r="AF2061">
        <v>0</v>
      </c>
      <c r="AG2061" s="1">
        <v>0</v>
      </c>
      <c r="AH2061">
        <v>0</v>
      </c>
      <c r="AI2061" s="1">
        <v>0</v>
      </c>
      <c r="AJ2061" s="1">
        <v>0</v>
      </c>
      <c r="AK2061" s="1">
        <v>0</v>
      </c>
      <c r="AL2061" s="1">
        <v>0</v>
      </c>
      <c r="AM2061" s="1">
        <v>0</v>
      </c>
      <c r="AN2061" s="1">
        <v>0</v>
      </c>
      <c r="AO2061" s="1">
        <v>0</v>
      </c>
      <c r="AP2061" s="8">
        <f t="shared" si="128"/>
        <v>0</v>
      </c>
      <c r="AQ2061" s="9">
        <f t="shared" si="129"/>
        <v>0</v>
      </c>
      <c r="AR2061" s="3">
        <f t="shared" si="130"/>
        <v>0</v>
      </c>
      <c r="AS2061" s="10">
        <f t="shared" si="131"/>
        <v>0</v>
      </c>
    </row>
    <row r="2062" spans="1:45" x14ac:dyDescent="0.25">
      <c r="A2062">
        <v>1</v>
      </c>
      <c r="B2062" s="7">
        <v>44378</v>
      </c>
      <c r="C2062" s="7">
        <v>44409</v>
      </c>
      <c r="D2062">
        <v>200297</v>
      </c>
      <c r="E2062" s="7">
        <v>44378</v>
      </c>
      <c r="F2062" s="13">
        <v>0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 t="s">
        <v>364</v>
      </c>
      <c r="W2062" s="4" t="s">
        <v>213</v>
      </c>
      <c r="X2062">
        <v>16</v>
      </c>
      <c r="Y2062" t="s">
        <v>109</v>
      </c>
      <c r="Z2062" t="s">
        <v>214</v>
      </c>
      <c r="AA2062">
        <v>0</v>
      </c>
      <c r="AB2062">
        <v>0</v>
      </c>
      <c r="AC2062" t="s">
        <v>225</v>
      </c>
      <c r="AD2062" s="1">
        <v>0</v>
      </c>
      <c r="AE2062" s="1">
        <v>0</v>
      </c>
      <c r="AF2062">
        <v>0</v>
      </c>
      <c r="AG2062" s="1">
        <v>0</v>
      </c>
      <c r="AH2062">
        <v>0</v>
      </c>
      <c r="AI2062" s="1">
        <v>0</v>
      </c>
      <c r="AJ2062" s="1">
        <v>0</v>
      </c>
      <c r="AK2062" s="1">
        <v>0</v>
      </c>
      <c r="AL2062" s="1">
        <v>0</v>
      </c>
      <c r="AM2062" s="1">
        <v>0</v>
      </c>
      <c r="AN2062" s="1">
        <v>0</v>
      </c>
      <c r="AO2062" s="1">
        <v>0</v>
      </c>
      <c r="AP2062" s="8">
        <f t="shared" si="128"/>
        <v>0</v>
      </c>
      <c r="AQ2062" s="9">
        <f t="shared" si="129"/>
        <v>0</v>
      </c>
      <c r="AR2062" s="3">
        <f t="shared" si="130"/>
        <v>0</v>
      </c>
      <c r="AS2062" s="10">
        <f t="shared" si="131"/>
        <v>0</v>
      </c>
    </row>
    <row r="2063" spans="1:45" x14ac:dyDescent="0.25">
      <c r="A2063">
        <v>1</v>
      </c>
      <c r="B2063" s="7">
        <v>44378</v>
      </c>
      <c r="C2063" s="7">
        <v>44409</v>
      </c>
      <c r="D2063">
        <v>200297</v>
      </c>
      <c r="E2063" s="7">
        <v>44409</v>
      </c>
      <c r="F2063" s="13">
        <v>0</v>
      </c>
      <c r="G2063">
        <v>0</v>
      </c>
      <c r="H2063">
        <v>0</v>
      </c>
      <c r="I2063">
        <v>0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 t="s">
        <v>364</v>
      </c>
      <c r="W2063" s="4" t="s">
        <v>213</v>
      </c>
      <c r="X2063">
        <v>16</v>
      </c>
      <c r="Y2063" t="s">
        <v>109</v>
      </c>
      <c r="Z2063" t="s">
        <v>214</v>
      </c>
      <c r="AA2063">
        <v>0</v>
      </c>
      <c r="AB2063">
        <v>0</v>
      </c>
      <c r="AC2063" t="s">
        <v>225</v>
      </c>
      <c r="AD2063" s="1">
        <v>0</v>
      </c>
      <c r="AE2063" s="1">
        <v>0</v>
      </c>
      <c r="AF2063">
        <v>0</v>
      </c>
      <c r="AG2063" s="1">
        <v>0</v>
      </c>
      <c r="AH2063">
        <v>0</v>
      </c>
      <c r="AI2063" s="1">
        <v>0</v>
      </c>
      <c r="AJ2063" s="1">
        <v>0</v>
      </c>
      <c r="AK2063" s="1">
        <v>0</v>
      </c>
      <c r="AL2063" s="1">
        <v>0</v>
      </c>
      <c r="AM2063" s="1">
        <v>0</v>
      </c>
      <c r="AN2063" s="1">
        <v>0</v>
      </c>
      <c r="AO2063" s="1">
        <v>0</v>
      </c>
      <c r="AP2063" s="8">
        <f t="shared" si="128"/>
        <v>0</v>
      </c>
      <c r="AQ2063" s="9">
        <f t="shared" si="129"/>
        <v>0</v>
      </c>
      <c r="AR2063" s="3">
        <f t="shared" si="130"/>
        <v>0</v>
      </c>
      <c r="AS2063" s="10">
        <f t="shared" si="131"/>
        <v>0</v>
      </c>
    </row>
    <row r="2064" spans="1:45" x14ac:dyDescent="0.25">
      <c r="A2064">
        <v>1</v>
      </c>
      <c r="B2064" s="7">
        <v>44378</v>
      </c>
      <c r="C2064" s="7">
        <v>44409</v>
      </c>
      <c r="D2064">
        <v>200343</v>
      </c>
      <c r="E2064" s="7">
        <v>44378</v>
      </c>
      <c r="F2064" s="13">
        <v>0</v>
      </c>
      <c r="G2064">
        <v>0</v>
      </c>
      <c r="H2064">
        <v>0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 t="s">
        <v>365</v>
      </c>
      <c r="W2064" s="4" t="s">
        <v>213</v>
      </c>
      <c r="X2064">
        <v>16</v>
      </c>
      <c r="Y2064" t="s">
        <v>109</v>
      </c>
      <c r="Z2064" t="s">
        <v>214</v>
      </c>
      <c r="AA2064">
        <v>0</v>
      </c>
      <c r="AB2064">
        <v>0</v>
      </c>
      <c r="AC2064" t="s">
        <v>225</v>
      </c>
      <c r="AD2064" s="1">
        <v>0</v>
      </c>
      <c r="AE2064" s="1">
        <v>0</v>
      </c>
      <c r="AF2064">
        <v>0</v>
      </c>
      <c r="AG2064" s="1">
        <v>0</v>
      </c>
      <c r="AH2064">
        <v>0</v>
      </c>
      <c r="AI2064" s="1">
        <v>0</v>
      </c>
      <c r="AJ2064" s="1">
        <v>0</v>
      </c>
      <c r="AK2064" s="1">
        <v>0</v>
      </c>
      <c r="AL2064" s="1">
        <v>0</v>
      </c>
      <c r="AM2064" s="1">
        <v>0</v>
      </c>
      <c r="AN2064" s="1">
        <v>0</v>
      </c>
      <c r="AO2064" s="1">
        <v>0</v>
      </c>
      <c r="AP2064" s="8">
        <f t="shared" si="128"/>
        <v>0</v>
      </c>
      <c r="AQ2064" s="9">
        <f t="shared" si="129"/>
        <v>0</v>
      </c>
      <c r="AR2064" s="3">
        <f t="shared" si="130"/>
        <v>0</v>
      </c>
      <c r="AS2064" s="10">
        <f t="shared" si="131"/>
        <v>0</v>
      </c>
    </row>
    <row r="2065" spans="1:45" x14ac:dyDescent="0.25">
      <c r="A2065">
        <v>1</v>
      </c>
      <c r="B2065" s="7">
        <v>44378</v>
      </c>
      <c r="C2065" s="7">
        <v>44409</v>
      </c>
      <c r="D2065">
        <v>200343</v>
      </c>
      <c r="E2065" s="7">
        <v>44409</v>
      </c>
      <c r="F2065" s="13">
        <v>0</v>
      </c>
      <c r="G2065">
        <v>0</v>
      </c>
      <c r="H2065">
        <v>0</v>
      </c>
      <c r="I2065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 t="s">
        <v>365</v>
      </c>
      <c r="W2065" s="4" t="s">
        <v>213</v>
      </c>
      <c r="X2065">
        <v>16</v>
      </c>
      <c r="Y2065" t="s">
        <v>109</v>
      </c>
      <c r="Z2065" t="s">
        <v>214</v>
      </c>
      <c r="AA2065">
        <v>0</v>
      </c>
      <c r="AB2065">
        <v>0</v>
      </c>
      <c r="AC2065" t="s">
        <v>225</v>
      </c>
      <c r="AD2065" s="1">
        <v>0</v>
      </c>
      <c r="AE2065" s="1">
        <v>0</v>
      </c>
      <c r="AF2065">
        <v>0</v>
      </c>
      <c r="AG2065" s="1">
        <v>0</v>
      </c>
      <c r="AH2065">
        <v>0</v>
      </c>
      <c r="AI2065" s="1">
        <v>0</v>
      </c>
      <c r="AJ2065" s="1">
        <v>0</v>
      </c>
      <c r="AK2065" s="1">
        <v>0</v>
      </c>
      <c r="AL2065" s="1">
        <v>0</v>
      </c>
      <c r="AM2065" s="1">
        <v>0</v>
      </c>
      <c r="AN2065" s="1">
        <v>0</v>
      </c>
      <c r="AO2065" s="1">
        <v>0</v>
      </c>
      <c r="AP2065" s="8">
        <f t="shared" si="128"/>
        <v>0</v>
      </c>
      <c r="AQ2065" s="9">
        <f t="shared" si="129"/>
        <v>0</v>
      </c>
      <c r="AR2065" s="3">
        <f t="shared" si="130"/>
        <v>0</v>
      </c>
      <c r="AS2065" s="10">
        <f t="shared" si="131"/>
        <v>0</v>
      </c>
    </row>
    <row r="2066" spans="1:45" x14ac:dyDescent="0.25">
      <c r="A2066">
        <v>1</v>
      </c>
      <c r="B2066" s="7">
        <v>44378</v>
      </c>
      <c r="C2066" s="7">
        <v>44409</v>
      </c>
      <c r="D2066">
        <v>180</v>
      </c>
      <c r="E2066" s="7">
        <v>44378</v>
      </c>
      <c r="F2066" s="13">
        <v>0</v>
      </c>
      <c r="G2066">
        <v>0</v>
      </c>
      <c r="H2066">
        <v>5.8000000000000003E-2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 t="s">
        <v>366</v>
      </c>
      <c r="W2066" s="4" t="s">
        <v>142</v>
      </c>
      <c r="X2066">
        <v>16</v>
      </c>
      <c r="Y2066" t="s">
        <v>109</v>
      </c>
      <c r="Z2066" t="s">
        <v>143</v>
      </c>
      <c r="AA2066">
        <v>0</v>
      </c>
      <c r="AB2066">
        <v>0</v>
      </c>
      <c r="AC2066" t="s">
        <v>225</v>
      </c>
      <c r="AD2066" s="1">
        <v>0</v>
      </c>
      <c r="AE2066" s="1">
        <v>0</v>
      </c>
      <c r="AF2066">
        <v>0</v>
      </c>
      <c r="AG2066" s="1">
        <v>0</v>
      </c>
      <c r="AH2066">
        <v>0</v>
      </c>
      <c r="AI2066" s="1">
        <v>0</v>
      </c>
      <c r="AJ2066" s="1">
        <v>0</v>
      </c>
      <c r="AK2066" s="1">
        <v>0</v>
      </c>
      <c r="AL2066" s="1">
        <v>0</v>
      </c>
      <c r="AM2066" s="1">
        <v>0</v>
      </c>
      <c r="AN2066" s="1">
        <v>0</v>
      </c>
      <c r="AO2066" s="1">
        <v>0</v>
      </c>
      <c r="AP2066" s="8">
        <f t="shared" si="128"/>
        <v>0</v>
      </c>
      <c r="AQ2066" s="9">
        <f t="shared" si="129"/>
        <v>0</v>
      </c>
      <c r="AR2066" s="3">
        <f t="shared" si="130"/>
        <v>0</v>
      </c>
      <c r="AS2066" s="10">
        <f t="shared" si="131"/>
        <v>0</v>
      </c>
    </row>
    <row r="2067" spans="1:45" x14ac:dyDescent="0.25">
      <c r="A2067">
        <v>1</v>
      </c>
      <c r="B2067" s="7">
        <v>44378</v>
      </c>
      <c r="C2067" s="7">
        <v>44409</v>
      </c>
      <c r="D2067">
        <v>180</v>
      </c>
      <c r="E2067" s="7">
        <v>44409</v>
      </c>
      <c r="F2067" s="13">
        <v>0</v>
      </c>
      <c r="G2067">
        <v>0</v>
      </c>
      <c r="H2067">
        <v>5.8000000000000003E-2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 t="s">
        <v>366</v>
      </c>
      <c r="W2067" s="4" t="s">
        <v>142</v>
      </c>
      <c r="X2067">
        <v>16</v>
      </c>
      <c r="Y2067" t="s">
        <v>109</v>
      </c>
      <c r="Z2067" t="s">
        <v>143</v>
      </c>
      <c r="AA2067">
        <v>0</v>
      </c>
      <c r="AB2067">
        <v>0</v>
      </c>
      <c r="AC2067" t="s">
        <v>225</v>
      </c>
      <c r="AD2067" s="1">
        <v>0</v>
      </c>
      <c r="AE2067" s="1">
        <v>0</v>
      </c>
      <c r="AF2067">
        <v>0</v>
      </c>
      <c r="AG2067" s="1">
        <v>0</v>
      </c>
      <c r="AH2067">
        <v>0</v>
      </c>
      <c r="AI2067" s="1">
        <v>0</v>
      </c>
      <c r="AJ2067" s="1">
        <v>0</v>
      </c>
      <c r="AK2067" s="1">
        <v>0</v>
      </c>
      <c r="AL2067" s="1">
        <v>0</v>
      </c>
      <c r="AM2067" s="1">
        <v>0</v>
      </c>
      <c r="AN2067" s="1">
        <v>0</v>
      </c>
      <c r="AO2067" s="1">
        <v>0</v>
      </c>
      <c r="AP2067" s="8">
        <f t="shared" si="128"/>
        <v>0</v>
      </c>
      <c r="AQ2067" s="9">
        <f t="shared" si="129"/>
        <v>0</v>
      </c>
      <c r="AR2067" s="3">
        <f t="shared" si="130"/>
        <v>0</v>
      </c>
      <c r="AS2067" s="10">
        <f t="shared" si="131"/>
        <v>0</v>
      </c>
    </row>
    <row r="2068" spans="1:45" x14ac:dyDescent="0.25">
      <c r="A2068">
        <v>1</v>
      </c>
      <c r="B2068" s="7">
        <v>44378</v>
      </c>
      <c r="C2068" s="7">
        <v>44409</v>
      </c>
      <c r="D2068">
        <v>200252</v>
      </c>
      <c r="E2068" s="7">
        <v>44378</v>
      </c>
      <c r="F2068" s="13">
        <v>23894.04</v>
      </c>
      <c r="G2068">
        <v>23894.04</v>
      </c>
      <c r="H2068">
        <v>5.8000000000000003E-2</v>
      </c>
      <c r="I2068">
        <v>115.49</v>
      </c>
      <c r="J2068">
        <v>6245.84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 t="s">
        <v>367</v>
      </c>
      <c r="W2068" s="4" t="s">
        <v>142</v>
      </c>
      <c r="X2068">
        <v>16</v>
      </c>
      <c r="Y2068" t="s">
        <v>109</v>
      </c>
      <c r="Z2068" t="s">
        <v>143</v>
      </c>
      <c r="AA2068">
        <v>0</v>
      </c>
      <c r="AB2068">
        <v>0</v>
      </c>
      <c r="AC2068" t="s">
        <v>225</v>
      </c>
      <c r="AD2068" s="1">
        <v>0</v>
      </c>
      <c r="AE2068" s="1">
        <v>0</v>
      </c>
      <c r="AF2068">
        <v>0</v>
      </c>
      <c r="AG2068" s="1">
        <v>23894.04</v>
      </c>
      <c r="AH2068">
        <v>0</v>
      </c>
      <c r="AI2068" s="1">
        <v>0</v>
      </c>
      <c r="AJ2068" s="1">
        <v>0</v>
      </c>
      <c r="AK2068" s="1">
        <v>0</v>
      </c>
      <c r="AL2068" s="1">
        <v>0</v>
      </c>
      <c r="AM2068" s="1">
        <v>0</v>
      </c>
      <c r="AN2068" s="1">
        <v>0</v>
      </c>
      <c r="AO2068" s="1">
        <v>115.49000000000001</v>
      </c>
      <c r="AP2068" s="8">
        <f t="shared" si="128"/>
        <v>115.49</v>
      </c>
      <c r="AQ2068" s="9">
        <f t="shared" si="129"/>
        <v>0</v>
      </c>
      <c r="AR2068" s="3">
        <f t="shared" si="130"/>
        <v>6245.84</v>
      </c>
      <c r="AS2068" s="10">
        <f t="shared" si="131"/>
        <v>115.49</v>
      </c>
    </row>
    <row r="2069" spans="1:45" x14ac:dyDescent="0.25">
      <c r="A2069">
        <v>1</v>
      </c>
      <c r="B2069" s="7">
        <v>44378</v>
      </c>
      <c r="C2069" s="7">
        <v>44409</v>
      </c>
      <c r="D2069">
        <v>200252</v>
      </c>
      <c r="E2069" s="7">
        <v>44409</v>
      </c>
      <c r="F2069" s="13">
        <v>23894.04</v>
      </c>
      <c r="G2069">
        <v>23894.04</v>
      </c>
      <c r="H2069">
        <v>5.8000000000000003E-2</v>
      </c>
      <c r="I2069">
        <v>115.49</v>
      </c>
      <c r="J2069">
        <v>6361.33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 t="s">
        <v>367</v>
      </c>
      <c r="W2069" s="4" t="s">
        <v>142</v>
      </c>
      <c r="X2069">
        <v>16</v>
      </c>
      <c r="Y2069" t="s">
        <v>109</v>
      </c>
      <c r="Z2069" t="s">
        <v>143</v>
      </c>
      <c r="AA2069">
        <v>0</v>
      </c>
      <c r="AB2069">
        <v>0</v>
      </c>
      <c r="AC2069" t="s">
        <v>225</v>
      </c>
      <c r="AD2069" s="1">
        <v>0</v>
      </c>
      <c r="AE2069" s="1">
        <v>0</v>
      </c>
      <c r="AF2069">
        <v>0</v>
      </c>
      <c r="AG2069" s="1">
        <v>23894.04</v>
      </c>
      <c r="AH2069">
        <v>0</v>
      </c>
      <c r="AI2069" s="1">
        <v>0</v>
      </c>
      <c r="AJ2069" s="1">
        <v>0</v>
      </c>
      <c r="AK2069" s="1">
        <v>0</v>
      </c>
      <c r="AL2069" s="1">
        <v>0</v>
      </c>
      <c r="AM2069" s="1">
        <v>0</v>
      </c>
      <c r="AN2069" s="1">
        <v>0</v>
      </c>
      <c r="AO2069" s="1">
        <v>115.49000000000001</v>
      </c>
      <c r="AP2069" s="8">
        <f t="shared" si="128"/>
        <v>115.49</v>
      </c>
      <c r="AQ2069" s="9">
        <f t="shared" si="129"/>
        <v>0</v>
      </c>
      <c r="AR2069" s="3">
        <f t="shared" si="130"/>
        <v>6361.33</v>
      </c>
      <c r="AS2069" s="10">
        <f t="shared" si="131"/>
        <v>115.49</v>
      </c>
    </row>
    <row r="2070" spans="1:45" x14ac:dyDescent="0.25">
      <c r="A2070">
        <v>1</v>
      </c>
      <c r="B2070" s="7">
        <v>44378</v>
      </c>
      <c r="C2070" s="7">
        <v>44409</v>
      </c>
      <c r="D2070">
        <v>200298</v>
      </c>
      <c r="E2070" s="7">
        <v>44378</v>
      </c>
      <c r="F2070" s="13">
        <v>0</v>
      </c>
      <c r="G2070">
        <v>0</v>
      </c>
      <c r="H2070">
        <v>5.8000000000000003E-2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 t="s">
        <v>368</v>
      </c>
      <c r="W2070" s="4" t="s">
        <v>142</v>
      </c>
      <c r="X2070">
        <v>16</v>
      </c>
      <c r="Y2070" t="s">
        <v>109</v>
      </c>
      <c r="Z2070" t="s">
        <v>143</v>
      </c>
      <c r="AA2070">
        <v>0</v>
      </c>
      <c r="AB2070">
        <v>0</v>
      </c>
      <c r="AC2070" t="s">
        <v>225</v>
      </c>
      <c r="AD2070" s="1">
        <v>0</v>
      </c>
      <c r="AE2070" s="1">
        <v>0</v>
      </c>
      <c r="AF2070">
        <v>0</v>
      </c>
      <c r="AG2070" s="1">
        <v>0</v>
      </c>
      <c r="AH2070">
        <v>0</v>
      </c>
      <c r="AI2070" s="1">
        <v>0</v>
      </c>
      <c r="AJ2070" s="1">
        <v>0</v>
      </c>
      <c r="AK2070" s="1">
        <v>0</v>
      </c>
      <c r="AL2070" s="1">
        <v>0</v>
      </c>
      <c r="AM2070" s="1">
        <v>0</v>
      </c>
      <c r="AN2070" s="1">
        <v>0</v>
      </c>
      <c r="AO2070" s="1">
        <v>0</v>
      </c>
      <c r="AP2070" s="8">
        <f t="shared" si="128"/>
        <v>0</v>
      </c>
      <c r="AQ2070" s="9">
        <f t="shared" si="129"/>
        <v>0</v>
      </c>
      <c r="AR2070" s="3">
        <f t="shared" si="130"/>
        <v>0</v>
      </c>
      <c r="AS2070" s="10">
        <f t="shared" si="131"/>
        <v>0</v>
      </c>
    </row>
    <row r="2071" spans="1:45" x14ac:dyDescent="0.25">
      <c r="A2071">
        <v>1</v>
      </c>
      <c r="B2071" s="7">
        <v>44378</v>
      </c>
      <c r="C2071" s="7">
        <v>44409</v>
      </c>
      <c r="D2071">
        <v>200298</v>
      </c>
      <c r="E2071" s="7">
        <v>44409</v>
      </c>
      <c r="F2071" s="13">
        <v>0</v>
      </c>
      <c r="G2071">
        <v>0</v>
      </c>
      <c r="H2071">
        <v>5.8000000000000003E-2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 t="s">
        <v>368</v>
      </c>
      <c r="W2071" s="4" t="s">
        <v>142</v>
      </c>
      <c r="X2071">
        <v>16</v>
      </c>
      <c r="Y2071" t="s">
        <v>109</v>
      </c>
      <c r="Z2071" t="s">
        <v>143</v>
      </c>
      <c r="AA2071">
        <v>0</v>
      </c>
      <c r="AB2071">
        <v>0</v>
      </c>
      <c r="AC2071" t="s">
        <v>225</v>
      </c>
      <c r="AD2071" s="1">
        <v>0</v>
      </c>
      <c r="AE2071" s="1">
        <v>0</v>
      </c>
      <c r="AF2071">
        <v>0</v>
      </c>
      <c r="AG2071" s="1">
        <v>0</v>
      </c>
      <c r="AH2071">
        <v>0</v>
      </c>
      <c r="AI2071" s="1">
        <v>0</v>
      </c>
      <c r="AJ2071" s="1">
        <v>0</v>
      </c>
      <c r="AK2071" s="1">
        <v>0</v>
      </c>
      <c r="AL2071" s="1">
        <v>0</v>
      </c>
      <c r="AM2071" s="1">
        <v>0</v>
      </c>
      <c r="AN2071" s="1">
        <v>0</v>
      </c>
      <c r="AO2071" s="1">
        <v>0</v>
      </c>
      <c r="AP2071" s="8">
        <f t="shared" si="128"/>
        <v>0</v>
      </c>
      <c r="AQ2071" s="9">
        <f t="shared" si="129"/>
        <v>0</v>
      </c>
      <c r="AR2071" s="3">
        <f t="shared" si="130"/>
        <v>0</v>
      </c>
      <c r="AS2071" s="10">
        <f t="shared" si="131"/>
        <v>0</v>
      </c>
    </row>
    <row r="2072" spans="1:45" x14ac:dyDescent="0.25">
      <c r="A2072">
        <v>1</v>
      </c>
      <c r="B2072" s="7">
        <v>44378</v>
      </c>
      <c r="C2072" s="7">
        <v>44409</v>
      </c>
      <c r="D2072">
        <v>200344</v>
      </c>
      <c r="E2072" s="7">
        <v>44378</v>
      </c>
      <c r="F2072" s="13">
        <v>45430.54</v>
      </c>
      <c r="G2072">
        <v>45430.54</v>
      </c>
      <c r="H2072">
        <v>5.8000000000000003E-2</v>
      </c>
      <c r="I2072">
        <v>219.58</v>
      </c>
      <c r="J2072">
        <v>38601.050000000003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 t="s">
        <v>369</v>
      </c>
      <c r="W2072" s="4" t="s">
        <v>142</v>
      </c>
      <c r="X2072">
        <v>16</v>
      </c>
      <c r="Y2072" t="s">
        <v>109</v>
      </c>
      <c r="Z2072" t="s">
        <v>143</v>
      </c>
      <c r="AA2072">
        <v>0</v>
      </c>
      <c r="AB2072">
        <v>0</v>
      </c>
      <c r="AC2072" t="s">
        <v>225</v>
      </c>
      <c r="AD2072" s="1">
        <v>0</v>
      </c>
      <c r="AE2072" s="1">
        <v>0</v>
      </c>
      <c r="AF2072">
        <v>0</v>
      </c>
      <c r="AG2072" s="1">
        <v>45430.54</v>
      </c>
      <c r="AH2072">
        <v>0</v>
      </c>
      <c r="AI2072" s="1">
        <v>0</v>
      </c>
      <c r="AJ2072" s="1">
        <v>0</v>
      </c>
      <c r="AK2072" s="1">
        <v>0</v>
      </c>
      <c r="AL2072" s="1">
        <v>0</v>
      </c>
      <c r="AM2072" s="1">
        <v>0</v>
      </c>
      <c r="AN2072" s="1">
        <v>0</v>
      </c>
      <c r="AO2072" s="1">
        <v>219.58</v>
      </c>
      <c r="AP2072" s="8">
        <f t="shared" si="128"/>
        <v>219.58</v>
      </c>
      <c r="AQ2072" s="9">
        <f t="shared" si="129"/>
        <v>0</v>
      </c>
      <c r="AR2072" s="3">
        <f t="shared" si="130"/>
        <v>38601.050000000003</v>
      </c>
      <c r="AS2072" s="10">
        <f t="shared" si="131"/>
        <v>219.58</v>
      </c>
    </row>
    <row r="2073" spans="1:45" x14ac:dyDescent="0.25">
      <c r="A2073">
        <v>1</v>
      </c>
      <c r="B2073" s="7">
        <v>44378</v>
      </c>
      <c r="C2073" s="7">
        <v>44409</v>
      </c>
      <c r="D2073">
        <v>200344</v>
      </c>
      <c r="E2073" s="7">
        <v>44409</v>
      </c>
      <c r="F2073" s="13">
        <v>45430.54</v>
      </c>
      <c r="G2073">
        <v>45430.54</v>
      </c>
      <c r="H2073">
        <v>5.8000000000000003E-2</v>
      </c>
      <c r="I2073">
        <v>219.58</v>
      </c>
      <c r="J2073">
        <v>38820.629999999997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 t="s">
        <v>369</v>
      </c>
      <c r="W2073" s="4" t="s">
        <v>142</v>
      </c>
      <c r="X2073">
        <v>16</v>
      </c>
      <c r="Y2073" t="s">
        <v>109</v>
      </c>
      <c r="Z2073" t="s">
        <v>143</v>
      </c>
      <c r="AA2073">
        <v>0</v>
      </c>
      <c r="AB2073">
        <v>0</v>
      </c>
      <c r="AC2073" t="s">
        <v>225</v>
      </c>
      <c r="AD2073" s="1">
        <v>0</v>
      </c>
      <c r="AE2073" s="1">
        <v>0</v>
      </c>
      <c r="AF2073">
        <v>0</v>
      </c>
      <c r="AG2073" s="1">
        <v>45430.54</v>
      </c>
      <c r="AH2073">
        <v>0</v>
      </c>
      <c r="AI2073" s="1">
        <v>0</v>
      </c>
      <c r="AJ2073" s="1">
        <v>0</v>
      </c>
      <c r="AK2073" s="1">
        <v>0</v>
      </c>
      <c r="AL2073" s="1">
        <v>0</v>
      </c>
      <c r="AM2073" s="1">
        <v>0</v>
      </c>
      <c r="AN2073" s="1">
        <v>0</v>
      </c>
      <c r="AO2073" s="1">
        <v>219.58</v>
      </c>
      <c r="AP2073" s="8">
        <f t="shared" si="128"/>
        <v>219.58</v>
      </c>
      <c r="AQ2073" s="9">
        <f t="shared" si="129"/>
        <v>0</v>
      </c>
      <c r="AR2073" s="3">
        <f t="shared" si="130"/>
        <v>38820.629999999997</v>
      </c>
      <c r="AS2073" s="10">
        <f t="shared" si="131"/>
        <v>219.58</v>
      </c>
    </row>
    <row r="2074" spans="1:45" x14ac:dyDescent="0.25">
      <c r="A2074">
        <v>1</v>
      </c>
      <c r="B2074" s="7">
        <v>44378</v>
      </c>
      <c r="C2074" s="7">
        <v>44409</v>
      </c>
      <c r="D2074">
        <v>176</v>
      </c>
      <c r="E2074" s="7">
        <v>44378</v>
      </c>
      <c r="F2074" s="13">
        <v>0</v>
      </c>
      <c r="G2074">
        <v>0</v>
      </c>
      <c r="H2074">
        <v>0.17399999999999999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0</v>
      </c>
      <c r="R2074">
        <v>0</v>
      </c>
      <c r="S2074">
        <v>0</v>
      </c>
      <c r="T2074">
        <v>0</v>
      </c>
      <c r="U2074">
        <v>0</v>
      </c>
      <c r="V2074" t="s">
        <v>370</v>
      </c>
      <c r="W2074" s="4" t="s">
        <v>145</v>
      </c>
      <c r="X2074">
        <v>16</v>
      </c>
      <c r="Y2074" t="s">
        <v>109</v>
      </c>
      <c r="Z2074" t="s">
        <v>146</v>
      </c>
      <c r="AA2074">
        <v>0</v>
      </c>
      <c r="AB2074">
        <v>0</v>
      </c>
      <c r="AC2074" t="s">
        <v>225</v>
      </c>
      <c r="AD2074" s="1">
        <v>0</v>
      </c>
      <c r="AE2074" s="1">
        <v>0</v>
      </c>
      <c r="AF2074">
        <v>0</v>
      </c>
      <c r="AG2074" s="1">
        <v>0</v>
      </c>
      <c r="AH2074">
        <v>0</v>
      </c>
      <c r="AI2074" s="1">
        <v>0</v>
      </c>
      <c r="AJ2074" s="1">
        <v>0</v>
      </c>
      <c r="AK2074" s="1">
        <v>0</v>
      </c>
      <c r="AL2074" s="1">
        <v>0</v>
      </c>
      <c r="AM2074" s="1">
        <v>0</v>
      </c>
      <c r="AN2074" s="1">
        <v>0</v>
      </c>
      <c r="AO2074" s="1">
        <v>0</v>
      </c>
      <c r="AP2074" s="8">
        <f t="shared" si="128"/>
        <v>0</v>
      </c>
      <c r="AQ2074" s="9">
        <f t="shared" si="129"/>
        <v>0</v>
      </c>
      <c r="AR2074" s="3">
        <f t="shared" si="130"/>
        <v>0</v>
      </c>
      <c r="AS2074" s="10">
        <f t="shared" si="131"/>
        <v>0</v>
      </c>
    </row>
    <row r="2075" spans="1:45" x14ac:dyDescent="0.25">
      <c r="A2075">
        <v>1</v>
      </c>
      <c r="B2075" s="7">
        <v>44378</v>
      </c>
      <c r="C2075" s="7">
        <v>44409</v>
      </c>
      <c r="D2075">
        <v>176</v>
      </c>
      <c r="E2075" s="7">
        <v>44409</v>
      </c>
      <c r="F2075" s="13">
        <v>0</v>
      </c>
      <c r="G2075">
        <v>0</v>
      </c>
      <c r="H2075">
        <v>0.17399999999999999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 t="s">
        <v>370</v>
      </c>
      <c r="W2075" s="4" t="s">
        <v>145</v>
      </c>
      <c r="X2075">
        <v>16</v>
      </c>
      <c r="Y2075" t="s">
        <v>109</v>
      </c>
      <c r="Z2075" t="s">
        <v>146</v>
      </c>
      <c r="AA2075">
        <v>0</v>
      </c>
      <c r="AB2075">
        <v>0</v>
      </c>
      <c r="AC2075" t="s">
        <v>225</v>
      </c>
      <c r="AD2075" s="1">
        <v>0</v>
      </c>
      <c r="AE2075" s="1">
        <v>0</v>
      </c>
      <c r="AF2075">
        <v>0</v>
      </c>
      <c r="AG2075" s="1">
        <v>0</v>
      </c>
      <c r="AH2075">
        <v>0</v>
      </c>
      <c r="AI2075" s="1">
        <v>0</v>
      </c>
      <c r="AJ2075" s="1">
        <v>0</v>
      </c>
      <c r="AK2075" s="1">
        <v>0</v>
      </c>
      <c r="AL2075" s="1">
        <v>0</v>
      </c>
      <c r="AM2075" s="1">
        <v>0</v>
      </c>
      <c r="AN2075" s="1">
        <v>0</v>
      </c>
      <c r="AO2075" s="1">
        <v>0</v>
      </c>
      <c r="AP2075" s="8">
        <f t="shared" si="128"/>
        <v>0</v>
      </c>
      <c r="AQ2075" s="9">
        <f t="shared" si="129"/>
        <v>0</v>
      </c>
      <c r="AR2075" s="3">
        <f t="shared" si="130"/>
        <v>0</v>
      </c>
      <c r="AS2075" s="10">
        <f t="shared" si="131"/>
        <v>0</v>
      </c>
    </row>
    <row r="2076" spans="1:45" x14ac:dyDescent="0.25">
      <c r="A2076">
        <v>1</v>
      </c>
      <c r="B2076" s="7">
        <v>44378</v>
      </c>
      <c r="C2076" s="7">
        <v>44409</v>
      </c>
      <c r="D2076">
        <v>200248</v>
      </c>
      <c r="E2076" s="7">
        <v>44378</v>
      </c>
      <c r="F2076" s="13">
        <v>0</v>
      </c>
      <c r="G2076">
        <v>0</v>
      </c>
      <c r="H2076">
        <v>0.17399999999999999</v>
      </c>
      <c r="I2076">
        <v>0</v>
      </c>
      <c r="J2076">
        <v>275.32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 t="s">
        <v>371</v>
      </c>
      <c r="W2076" s="4" t="s">
        <v>145</v>
      </c>
      <c r="X2076">
        <v>16</v>
      </c>
      <c r="Y2076" t="s">
        <v>109</v>
      </c>
      <c r="Z2076" t="s">
        <v>146</v>
      </c>
      <c r="AA2076">
        <v>0</v>
      </c>
      <c r="AB2076">
        <v>0</v>
      </c>
      <c r="AC2076" t="s">
        <v>225</v>
      </c>
      <c r="AD2076" s="1">
        <v>0</v>
      </c>
      <c r="AE2076" s="1">
        <v>0</v>
      </c>
      <c r="AF2076">
        <v>0</v>
      </c>
      <c r="AG2076" s="1">
        <v>0</v>
      </c>
      <c r="AH2076">
        <v>0</v>
      </c>
      <c r="AI2076" s="1">
        <v>0</v>
      </c>
      <c r="AJ2076" s="1">
        <v>0</v>
      </c>
      <c r="AK2076" s="1">
        <v>0</v>
      </c>
      <c r="AL2076" s="1">
        <v>0</v>
      </c>
      <c r="AM2076" s="1">
        <v>0</v>
      </c>
      <c r="AN2076" s="1">
        <v>0</v>
      </c>
      <c r="AO2076" s="1">
        <v>0</v>
      </c>
      <c r="AP2076" s="8">
        <f t="shared" si="128"/>
        <v>0</v>
      </c>
      <c r="AQ2076" s="9">
        <f t="shared" si="129"/>
        <v>0</v>
      </c>
      <c r="AR2076" s="3">
        <f t="shared" si="130"/>
        <v>275.32</v>
      </c>
      <c r="AS2076" s="10">
        <f t="shared" si="131"/>
        <v>0</v>
      </c>
    </row>
    <row r="2077" spans="1:45" x14ac:dyDescent="0.25">
      <c r="A2077">
        <v>1</v>
      </c>
      <c r="B2077" s="7">
        <v>44378</v>
      </c>
      <c r="C2077" s="7">
        <v>44409</v>
      </c>
      <c r="D2077">
        <v>200248</v>
      </c>
      <c r="E2077" s="7">
        <v>44409</v>
      </c>
      <c r="F2077" s="13">
        <v>0</v>
      </c>
      <c r="G2077">
        <v>0</v>
      </c>
      <c r="H2077">
        <v>0.17399999999999999</v>
      </c>
      <c r="I2077">
        <v>0</v>
      </c>
      <c r="J2077">
        <v>275.32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 t="s">
        <v>371</v>
      </c>
      <c r="W2077" s="4" t="s">
        <v>145</v>
      </c>
      <c r="X2077">
        <v>16</v>
      </c>
      <c r="Y2077" t="s">
        <v>109</v>
      </c>
      <c r="Z2077" t="s">
        <v>146</v>
      </c>
      <c r="AA2077">
        <v>0</v>
      </c>
      <c r="AB2077">
        <v>0</v>
      </c>
      <c r="AC2077" t="s">
        <v>225</v>
      </c>
      <c r="AD2077" s="1">
        <v>0</v>
      </c>
      <c r="AE2077" s="1">
        <v>0</v>
      </c>
      <c r="AF2077">
        <v>0</v>
      </c>
      <c r="AG2077" s="1">
        <v>0</v>
      </c>
      <c r="AH2077">
        <v>0</v>
      </c>
      <c r="AI2077" s="1">
        <v>0</v>
      </c>
      <c r="AJ2077" s="1">
        <v>0</v>
      </c>
      <c r="AK2077" s="1">
        <v>0</v>
      </c>
      <c r="AL2077" s="1">
        <v>0</v>
      </c>
      <c r="AM2077" s="1">
        <v>0</v>
      </c>
      <c r="AN2077" s="1">
        <v>0</v>
      </c>
      <c r="AO2077" s="1">
        <v>0</v>
      </c>
      <c r="AP2077" s="8">
        <f t="shared" si="128"/>
        <v>0</v>
      </c>
      <c r="AQ2077" s="9">
        <f t="shared" si="129"/>
        <v>0</v>
      </c>
      <c r="AR2077" s="3">
        <f t="shared" si="130"/>
        <v>275.32</v>
      </c>
      <c r="AS2077" s="10">
        <f t="shared" si="131"/>
        <v>0</v>
      </c>
    </row>
    <row r="2078" spans="1:45" x14ac:dyDescent="0.25">
      <c r="A2078">
        <v>1</v>
      </c>
      <c r="B2078" s="7">
        <v>44378</v>
      </c>
      <c r="C2078" s="7">
        <v>44409</v>
      </c>
      <c r="D2078">
        <v>200294</v>
      </c>
      <c r="E2078" s="7">
        <v>44378</v>
      </c>
      <c r="F2078" s="13">
        <v>0</v>
      </c>
      <c r="G2078">
        <v>0</v>
      </c>
      <c r="H2078">
        <v>0.17399999999999999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 t="s">
        <v>372</v>
      </c>
      <c r="W2078" s="4" t="s">
        <v>145</v>
      </c>
      <c r="X2078">
        <v>16</v>
      </c>
      <c r="Y2078" t="s">
        <v>109</v>
      </c>
      <c r="Z2078" t="s">
        <v>146</v>
      </c>
      <c r="AA2078">
        <v>0</v>
      </c>
      <c r="AB2078">
        <v>0</v>
      </c>
      <c r="AC2078" t="s">
        <v>225</v>
      </c>
      <c r="AD2078" s="1">
        <v>0</v>
      </c>
      <c r="AE2078" s="1">
        <v>0</v>
      </c>
      <c r="AF2078">
        <v>0</v>
      </c>
      <c r="AG2078" s="1">
        <v>0</v>
      </c>
      <c r="AH2078">
        <v>0</v>
      </c>
      <c r="AI2078" s="1">
        <v>0</v>
      </c>
      <c r="AJ2078" s="1">
        <v>0</v>
      </c>
      <c r="AK2078" s="1">
        <v>0</v>
      </c>
      <c r="AL2078" s="1">
        <v>0</v>
      </c>
      <c r="AM2078" s="1">
        <v>0</v>
      </c>
      <c r="AN2078" s="1">
        <v>0</v>
      </c>
      <c r="AO2078" s="1">
        <v>0</v>
      </c>
      <c r="AP2078" s="8">
        <f t="shared" si="128"/>
        <v>0</v>
      </c>
      <c r="AQ2078" s="9">
        <f t="shared" si="129"/>
        <v>0</v>
      </c>
      <c r="AR2078" s="3">
        <f t="shared" si="130"/>
        <v>0</v>
      </c>
      <c r="AS2078" s="10">
        <f t="shared" si="131"/>
        <v>0</v>
      </c>
    </row>
    <row r="2079" spans="1:45" x14ac:dyDescent="0.25">
      <c r="A2079">
        <v>1</v>
      </c>
      <c r="B2079" s="7">
        <v>44378</v>
      </c>
      <c r="C2079" s="7">
        <v>44409</v>
      </c>
      <c r="D2079">
        <v>200294</v>
      </c>
      <c r="E2079" s="7">
        <v>44409</v>
      </c>
      <c r="F2079" s="13">
        <v>0</v>
      </c>
      <c r="G2079">
        <v>0</v>
      </c>
      <c r="H2079">
        <v>0.17399999999999999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v>0</v>
      </c>
      <c r="V2079" t="s">
        <v>372</v>
      </c>
      <c r="W2079" s="4" t="s">
        <v>145</v>
      </c>
      <c r="X2079">
        <v>16</v>
      </c>
      <c r="Y2079" t="s">
        <v>109</v>
      </c>
      <c r="Z2079" t="s">
        <v>146</v>
      </c>
      <c r="AA2079">
        <v>0</v>
      </c>
      <c r="AB2079">
        <v>0</v>
      </c>
      <c r="AC2079" t="s">
        <v>225</v>
      </c>
      <c r="AD2079" s="1">
        <v>0</v>
      </c>
      <c r="AE2079" s="1">
        <v>0</v>
      </c>
      <c r="AF2079">
        <v>0</v>
      </c>
      <c r="AG2079" s="1">
        <v>0</v>
      </c>
      <c r="AH2079">
        <v>0</v>
      </c>
      <c r="AI2079" s="1">
        <v>0</v>
      </c>
      <c r="AJ2079" s="1">
        <v>0</v>
      </c>
      <c r="AK2079" s="1">
        <v>0</v>
      </c>
      <c r="AL2079" s="1">
        <v>0</v>
      </c>
      <c r="AM2079" s="1">
        <v>0</v>
      </c>
      <c r="AN2079" s="1">
        <v>0</v>
      </c>
      <c r="AO2079" s="1">
        <v>0</v>
      </c>
      <c r="AP2079" s="8">
        <f t="shared" si="128"/>
        <v>0</v>
      </c>
      <c r="AQ2079" s="9">
        <f t="shared" si="129"/>
        <v>0</v>
      </c>
      <c r="AR2079" s="3">
        <f t="shared" si="130"/>
        <v>0</v>
      </c>
      <c r="AS2079" s="10">
        <f t="shared" si="131"/>
        <v>0</v>
      </c>
    </row>
    <row r="2080" spans="1:45" x14ac:dyDescent="0.25">
      <c r="A2080">
        <v>1</v>
      </c>
      <c r="B2080" s="7">
        <v>44378</v>
      </c>
      <c r="C2080" s="7">
        <v>44409</v>
      </c>
      <c r="D2080">
        <v>200340</v>
      </c>
      <c r="E2080" s="7">
        <v>44378</v>
      </c>
      <c r="F2080" s="13">
        <v>18987.63</v>
      </c>
      <c r="G2080">
        <v>18987.63</v>
      </c>
      <c r="H2080">
        <v>0.17399999999999999</v>
      </c>
      <c r="I2080">
        <v>275.32</v>
      </c>
      <c r="J2080">
        <v>550.64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 t="s">
        <v>373</v>
      </c>
      <c r="W2080" s="4" t="s">
        <v>145</v>
      </c>
      <c r="X2080">
        <v>16</v>
      </c>
      <c r="Y2080" t="s">
        <v>109</v>
      </c>
      <c r="Z2080" t="s">
        <v>146</v>
      </c>
      <c r="AA2080">
        <v>0</v>
      </c>
      <c r="AB2080">
        <v>0</v>
      </c>
      <c r="AC2080" t="s">
        <v>225</v>
      </c>
      <c r="AD2080" s="1">
        <v>0</v>
      </c>
      <c r="AE2080" s="1">
        <v>0</v>
      </c>
      <c r="AF2080">
        <v>0</v>
      </c>
      <c r="AG2080" s="1">
        <v>18987.63</v>
      </c>
      <c r="AH2080">
        <v>0</v>
      </c>
      <c r="AI2080" s="1">
        <v>0</v>
      </c>
      <c r="AJ2080" s="1">
        <v>0</v>
      </c>
      <c r="AK2080" s="1">
        <v>0</v>
      </c>
      <c r="AL2080" s="1">
        <v>0</v>
      </c>
      <c r="AM2080" s="1">
        <v>0</v>
      </c>
      <c r="AN2080" s="1">
        <v>0</v>
      </c>
      <c r="AO2080" s="1">
        <v>275.32</v>
      </c>
      <c r="AP2080" s="8">
        <f t="shared" si="128"/>
        <v>275.32</v>
      </c>
      <c r="AQ2080" s="9">
        <f t="shared" si="129"/>
        <v>0</v>
      </c>
      <c r="AR2080" s="3">
        <f t="shared" si="130"/>
        <v>550.64</v>
      </c>
      <c r="AS2080" s="10">
        <f t="shared" si="131"/>
        <v>275.32</v>
      </c>
    </row>
    <row r="2081" spans="1:45" x14ac:dyDescent="0.25">
      <c r="A2081">
        <v>1</v>
      </c>
      <c r="B2081" s="7">
        <v>44378</v>
      </c>
      <c r="C2081" s="7">
        <v>44409</v>
      </c>
      <c r="D2081">
        <v>200340</v>
      </c>
      <c r="E2081" s="7">
        <v>44409</v>
      </c>
      <c r="F2081" s="13">
        <v>18987.63</v>
      </c>
      <c r="G2081">
        <v>18987.63</v>
      </c>
      <c r="H2081">
        <v>0.17399999999999999</v>
      </c>
      <c r="I2081">
        <v>275.32</v>
      </c>
      <c r="J2081">
        <v>825.96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  <c r="T2081">
        <v>0</v>
      </c>
      <c r="U2081">
        <v>0</v>
      </c>
      <c r="V2081" t="s">
        <v>373</v>
      </c>
      <c r="W2081" s="4" t="s">
        <v>145</v>
      </c>
      <c r="X2081">
        <v>16</v>
      </c>
      <c r="Y2081" t="s">
        <v>109</v>
      </c>
      <c r="Z2081" t="s">
        <v>146</v>
      </c>
      <c r="AA2081">
        <v>0</v>
      </c>
      <c r="AB2081">
        <v>0</v>
      </c>
      <c r="AC2081" t="s">
        <v>225</v>
      </c>
      <c r="AD2081" s="1">
        <v>0</v>
      </c>
      <c r="AE2081" s="1">
        <v>0</v>
      </c>
      <c r="AF2081">
        <v>0</v>
      </c>
      <c r="AG2081" s="1">
        <v>18987.63</v>
      </c>
      <c r="AH2081">
        <v>0</v>
      </c>
      <c r="AI2081" s="1">
        <v>0</v>
      </c>
      <c r="AJ2081" s="1">
        <v>0</v>
      </c>
      <c r="AK2081" s="1">
        <v>0</v>
      </c>
      <c r="AL2081" s="1">
        <v>0</v>
      </c>
      <c r="AM2081" s="1">
        <v>0</v>
      </c>
      <c r="AN2081" s="1">
        <v>0</v>
      </c>
      <c r="AO2081" s="1">
        <v>275.32</v>
      </c>
      <c r="AP2081" s="8">
        <f t="shared" si="128"/>
        <v>275.32</v>
      </c>
      <c r="AQ2081" s="9">
        <f t="shared" si="129"/>
        <v>0</v>
      </c>
      <c r="AR2081" s="3">
        <f t="shared" si="130"/>
        <v>825.96</v>
      </c>
      <c r="AS2081" s="10">
        <f t="shared" si="131"/>
        <v>275.32</v>
      </c>
    </row>
    <row r="2082" spans="1:45" x14ac:dyDescent="0.25">
      <c r="A2082">
        <v>1</v>
      </c>
      <c r="B2082" s="7">
        <v>44378</v>
      </c>
      <c r="C2082" s="7">
        <v>44409</v>
      </c>
      <c r="D2082">
        <v>181</v>
      </c>
      <c r="E2082" s="7">
        <v>44378</v>
      </c>
      <c r="F2082" s="13">
        <v>0</v>
      </c>
      <c r="G2082">
        <v>0</v>
      </c>
      <c r="H2082">
        <v>3.8461500000000003E-2</v>
      </c>
      <c r="I2082">
        <v>0</v>
      </c>
      <c r="J2082">
        <v>-167.75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-15.25</v>
      </c>
      <c r="U2082">
        <v>0</v>
      </c>
      <c r="V2082" t="s">
        <v>374</v>
      </c>
      <c r="W2082" s="4" t="s">
        <v>218</v>
      </c>
      <c r="X2082">
        <v>16</v>
      </c>
      <c r="Y2082" t="s">
        <v>109</v>
      </c>
      <c r="Z2082" t="s">
        <v>219</v>
      </c>
      <c r="AA2082">
        <v>0</v>
      </c>
      <c r="AB2082">
        <v>0</v>
      </c>
      <c r="AC2082" t="s">
        <v>225</v>
      </c>
      <c r="AD2082" s="1">
        <v>0</v>
      </c>
      <c r="AE2082" s="1">
        <v>0</v>
      </c>
      <c r="AF2082">
        <v>0</v>
      </c>
      <c r="AG2082" s="1">
        <v>0</v>
      </c>
      <c r="AH2082">
        <v>0</v>
      </c>
      <c r="AI2082" s="1">
        <v>0</v>
      </c>
      <c r="AJ2082" s="1">
        <v>0</v>
      </c>
      <c r="AK2082" s="1">
        <v>0</v>
      </c>
      <c r="AL2082" s="1">
        <v>0</v>
      </c>
      <c r="AM2082" s="1">
        <v>0</v>
      </c>
      <c r="AN2082" s="1">
        <v>0</v>
      </c>
      <c r="AO2082" s="1">
        <v>0</v>
      </c>
      <c r="AP2082" s="8">
        <f t="shared" si="128"/>
        <v>-15.25</v>
      </c>
      <c r="AQ2082" s="9">
        <f t="shared" si="129"/>
        <v>0</v>
      </c>
      <c r="AR2082" s="3">
        <f t="shared" si="130"/>
        <v>-167.75</v>
      </c>
      <c r="AS2082" s="10">
        <f t="shared" si="131"/>
        <v>-15.25</v>
      </c>
    </row>
    <row r="2083" spans="1:45" x14ac:dyDescent="0.25">
      <c r="A2083">
        <v>1</v>
      </c>
      <c r="B2083" s="7">
        <v>44378</v>
      </c>
      <c r="C2083" s="7">
        <v>44409</v>
      </c>
      <c r="D2083">
        <v>181</v>
      </c>
      <c r="E2083" s="7">
        <v>44409</v>
      </c>
      <c r="F2083" s="13">
        <v>0</v>
      </c>
      <c r="G2083">
        <v>0</v>
      </c>
      <c r="H2083">
        <v>3.8461500000000003E-2</v>
      </c>
      <c r="I2083">
        <v>0</v>
      </c>
      <c r="J2083">
        <v>-183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-15.25</v>
      </c>
      <c r="U2083">
        <v>0</v>
      </c>
      <c r="V2083" t="s">
        <v>374</v>
      </c>
      <c r="W2083" s="4" t="s">
        <v>218</v>
      </c>
      <c r="X2083">
        <v>16</v>
      </c>
      <c r="Y2083" t="s">
        <v>109</v>
      </c>
      <c r="Z2083" t="s">
        <v>219</v>
      </c>
      <c r="AA2083">
        <v>0</v>
      </c>
      <c r="AB2083">
        <v>0</v>
      </c>
      <c r="AC2083" t="s">
        <v>225</v>
      </c>
      <c r="AD2083" s="1">
        <v>0</v>
      </c>
      <c r="AE2083" s="1">
        <v>0</v>
      </c>
      <c r="AF2083">
        <v>0</v>
      </c>
      <c r="AG2083" s="1">
        <v>0</v>
      </c>
      <c r="AH2083">
        <v>0</v>
      </c>
      <c r="AI2083" s="1">
        <v>0</v>
      </c>
      <c r="AJ2083" s="1">
        <v>0</v>
      </c>
      <c r="AK2083" s="1">
        <v>0</v>
      </c>
      <c r="AL2083" s="1">
        <v>0</v>
      </c>
      <c r="AM2083" s="1">
        <v>0</v>
      </c>
      <c r="AN2083" s="1">
        <v>0</v>
      </c>
      <c r="AO2083" s="1">
        <v>0</v>
      </c>
      <c r="AP2083" s="8">
        <f t="shared" si="128"/>
        <v>-15.25</v>
      </c>
      <c r="AQ2083" s="9">
        <f t="shared" si="129"/>
        <v>0</v>
      </c>
      <c r="AR2083" s="3">
        <f t="shared" si="130"/>
        <v>-183</v>
      </c>
      <c r="AS2083" s="10">
        <f t="shared" si="131"/>
        <v>-15.25</v>
      </c>
    </row>
    <row r="2084" spans="1:45" x14ac:dyDescent="0.25">
      <c r="A2084">
        <v>1</v>
      </c>
      <c r="B2084" s="7">
        <v>44378</v>
      </c>
      <c r="C2084" s="7">
        <v>44409</v>
      </c>
      <c r="D2084">
        <v>200253</v>
      </c>
      <c r="E2084" s="7">
        <v>44378</v>
      </c>
      <c r="F2084" s="13">
        <v>5773.36</v>
      </c>
      <c r="G2084">
        <v>5773.36</v>
      </c>
      <c r="H2084">
        <v>3.8461500000000003E-2</v>
      </c>
      <c r="I2084">
        <v>18.5</v>
      </c>
      <c r="J2084">
        <v>668.06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 t="s">
        <v>375</v>
      </c>
      <c r="W2084" s="4" t="s">
        <v>218</v>
      </c>
      <c r="X2084">
        <v>16</v>
      </c>
      <c r="Y2084" t="s">
        <v>109</v>
      </c>
      <c r="Z2084" t="s">
        <v>219</v>
      </c>
      <c r="AA2084">
        <v>0</v>
      </c>
      <c r="AB2084">
        <v>0</v>
      </c>
      <c r="AC2084" t="s">
        <v>225</v>
      </c>
      <c r="AD2084" s="1">
        <v>0</v>
      </c>
      <c r="AE2084" s="1">
        <v>0</v>
      </c>
      <c r="AF2084">
        <v>0</v>
      </c>
      <c r="AG2084" s="1">
        <v>5773.36</v>
      </c>
      <c r="AH2084">
        <v>0</v>
      </c>
      <c r="AI2084" s="1">
        <v>0</v>
      </c>
      <c r="AJ2084" s="1">
        <v>0</v>
      </c>
      <c r="AK2084" s="1">
        <v>0</v>
      </c>
      <c r="AL2084" s="1">
        <v>0</v>
      </c>
      <c r="AM2084" s="1">
        <v>0</v>
      </c>
      <c r="AN2084" s="1">
        <v>0</v>
      </c>
      <c r="AO2084" s="1">
        <v>18.5</v>
      </c>
      <c r="AP2084" s="8">
        <f t="shared" si="128"/>
        <v>18.5</v>
      </c>
      <c r="AQ2084" s="9">
        <f t="shared" si="129"/>
        <v>0</v>
      </c>
      <c r="AR2084" s="3">
        <f t="shared" si="130"/>
        <v>668.06</v>
      </c>
      <c r="AS2084" s="10">
        <f t="shared" si="131"/>
        <v>18.5</v>
      </c>
    </row>
    <row r="2085" spans="1:45" x14ac:dyDescent="0.25">
      <c r="A2085">
        <v>1</v>
      </c>
      <c r="B2085" s="7">
        <v>44378</v>
      </c>
      <c r="C2085" s="7">
        <v>44409</v>
      </c>
      <c r="D2085">
        <v>200253</v>
      </c>
      <c r="E2085" s="7">
        <v>44409</v>
      </c>
      <c r="F2085" s="13">
        <v>5773.36</v>
      </c>
      <c r="G2085">
        <v>5773.36</v>
      </c>
      <c r="H2085">
        <v>3.8461500000000003E-2</v>
      </c>
      <c r="I2085">
        <v>18.5</v>
      </c>
      <c r="J2085">
        <v>686.56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 t="s">
        <v>375</v>
      </c>
      <c r="W2085" s="4" t="s">
        <v>218</v>
      </c>
      <c r="X2085">
        <v>16</v>
      </c>
      <c r="Y2085" t="s">
        <v>109</v>
      </c>
      <c r="Z2085" t="s">
        <v>219</v>
      </c>
      <c r="AA2085">
        <v>0</v>
      </c>
      <c r="AB2085">
        <v>0</v>
      </c>
      <c r="AC2085" t="s">
        <v>225</v>
      </c>
      <c r="AD2085" s="1">
        <v>0</v>
      </c>
      <c r="AE2085" s="1">
        <v>0</v>
      </c>
      <c r="AF2085">
        <v>0</v>
      </c>
      <c r="AG2085" s="1">
        <v>5773.36</v>
      </c>
      <c r="AH2085">
        <v>0</v>
      </c>
      <c r="AI2085" s="1">
        <v>0</v>
      </c>
      <c r="AJ2085" s="1">
        <v>0</v>
      </c>
      <c r="AK2085" s="1">
        <v>0</v>
      </c>
      <c r="AL2085" s="1">
        <v>0</v>
      </c>
      <c r="AM2085" s="1">
        <v>0</v>
      </c>
      <c r="AN2085" s="1">
        <v>0</v>
      </c>
      <c r="AO2085" s="1">
        <v>18.5</v>
      </c>
      <c r="AP2085" s="8">
        <f t="shared" si="128"/>
        <v>18.5</v>
      </c>
      <c r="AQ2085" s="9">
        <f t="shared" si="129"/>
        <v>0</v>
      </c>
      <c r="AR2085" s="3">
        <f t="shared" si="130"/>
        <v>686.56</v>
      </c>
      <c r="AS2085" s="10">
        <f t="shared" si="131"/>
        <v>18.5</v>
      </c>
    </row>
    <row r="2086" spans="1:45" x14ac:dyDescent="0.25">
      <c r="A2086">
        <v>1</v>
      </c>
      <c r="B2086" s="7">
        <v>44378</v>
      </c>
      <c r="C2086" s="7">
        <v>44409</v>
      </c>
      <c r="D2086">
        <v>200299</v>
      </c>
      <c r="E2086" s="7">
        <v>44378</v>
      </c>
      <c r="F2086" s="13">
        <v>0</v>
      </c>
      <c r="G2086">
        <v>0</v>
      </c>
      <c r="H2086">
        <v>3.8461500000000003E-2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 t="s">
        <v>376</v>
      </c>
      <c r="W2086" s="4" t="s">
        <v>218</v>
      </c>
      <c r="X2086">
        <v>16</v>
      </c>
      <c r="Y2086" t="s">
        <v>109</v>
      </c>
      <c r="Z2086" t="s">
        <v>219</v>
      </c>
      <c r="AA2086">
        <v>0</v>
      </c>
      <c r="AB2086">
        <v>0</v>
      </c>
      <c r="AC2086" t="s">
        <v>225</v>
      </c>
      <c r="AD2086" s="1">
        <v>0</v>
      </c>
      <c r="AE2086" s="1">
        <v>0</v>
      </c>
      <c r="AF2086">
        <v>0</v>
      </c>
      <c r="AG2086" s="1">
        <v>0</v>
      </c>
      <c r="AH2086">
        <v>0</v>
      </c>
      <c r="AI2086" s="1">
        <v>0</v>
      </c>
      <c r="AJ2086" s="1">
        <v>0</v>
      </c>
      <c r="AK2086" s="1">
        <v>0</v>
      </c>
      <c r="AL2086" s="1">
        <v>0</v>
      </c>
      <c r="AM2086" s="1">
        <v>0</v>
      </c>
      <c r="AN2086" s="1">
        <v>0</v>
      </c>
      <c r="AO2086" s="1">
        <v>0</v>
      </c>
      <c r="AP2086" s="8">
        <f t="shared" si="128"/>
        <v>0</v>
      </c>
      <c r="AQ2086" s="9">
        <f t="shared" si="129"/>
        <v>0</v>
      </c>
      <c r="AR2086" s="3">
        <f t="shared" si="130"/>
        <v>0</v>
      </c>
      <c r="AS2086" s="10">
        <f t="shared" si="131"/>
        <v>0</v>
      </c>
    </row>
    <row r="2087" spans="1:45" x14ac:dyDescent="0.25">
      <c r="A2087">
        <v>1</v>
      </c>
      <c r="B2087" s="7">
        <v>44378</v>
      </c>
      <c r="C2087" s="7">
        <v>44409</v>
      </c>
      <c r="D2087">
        <v>200299</v>
      </c>
      <c r="E2087" s="7">
        <v>44409</v>
      </c>
      <c r="F2087" s="13">
        <v>0</v>
      </c>
      <c r="G2087">
        <v>0</v>
      </c>
      <c r="H2087">
        <v>3.8461500000000003E-2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 t="s">
        <v>376</v>
      </c>
      <c r="W2087" s="4" t="s">
        <v>218</v>
      </c>
      <c r="X2087">
        <v>16</v>
      </c>
      <c r="Y2087" t="s">
        <v>109</v>
      </c>
      <c r="Z2087" t="s">
        <v>219</v>
      </c>
      <c r="AA2087">
        <v>0</v>
      </c>
      <c r="AB2087">
        <v>0</v>
      </c>
      <c r="AC2087" t="s">
        <v>225</v>
      </c>
      <c r="AD2087" s="1">
        <v>0</v>
      </c>
      <c r="AE2087" s="1">
        <v>0</v>
      </c>
      <c r="AF2087">
        <v>0</v>
      </c>
      <c r="AG2087" s="1">
        <v>0</v>
      </c>
      <c r="AH2087">
        <v>0</v>
      </c>
      <c r="AI2087" s="1">
        <v>0</v>
      </c>
      <c r="AJ2087" s="1">
        <v>0</v>
      </c>
      <c r="AK2087" s="1">
        <v>0</v>
      </c>
      <c r="AL2087" s="1">
        <v>0</v>
      </c>
      <c r="AM2087" s="1">
        <v>0</v>
      </c>
      <c r="AN2087" s="1">
        <v>0</v>
      </c>
      <c r="AO2087" s="1">
        <v>0</v>
      </c>
      <c r="AP2087" s="8">
        <f t="shared" si="128"/>
        <v>0</v>
      </c>
      <c r="AQ2087" s="9">
        <f t="shared" si="129"/>
        <v>0</v>
      </c>
      <c r="AR2087" s="3">
        <f t="shared" si="130"/>
        <v>0</v>
      </c>
      <c r="AS2087" s="10">
        <f t="shared" si="131"/>
        <v>0</v>
      </c>
    </row>
    <row r="2088" spans="1:45" x14ac:dyDescent="0.25">
      <c r="A2088">
        <v>1</v>
      </c>
      <c r="B2088" s="7">
        <v>44378</v>
      </c>
      <c r="C2088" s="7">
        <v>44409</v>
      </c>
      <c r="D2088">
        <v>200345</v>
      </c>
      <c r="E2088" s="7">
        <v>44378</v>
      </c>
      <c r="F2088" s="13">
        <v>22736.77</v>
      </c>
      <c r="G2088">
        <v>22736.77</v>
      </c>
      <c r="H2088">
        <v>3.8461500000000003E-2</v>
      </c>
      <c r="I2088">
        <v>72.87</v>
      </c>
      <c r="J2088">
        <v>13488.94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 t="s">
        <v>377</v>
      </c>
      <c r="W2088" s="4" t="s">
        <v>218</v>
      </c>
      <c r="X2088">
        <v>16</v>
      </c>
      <c r="Y2088" t="s">
        <v>109</v>
      </c>
      <c r="Z2088" t="s">
        <v>219</v>
      </c>
      <c r="AA2088">
        <v>0</v>
      </c>
      <c r="AB2088">
        <v>0</v>
      </c>
      <c r="AC2088" t="s">
        <v>225</v>
      </c>
      <c r="AD2088" s="1">
        <v>0</v>
      </c>
      <c r="AE2088" s="1">
        <v>0</v>
      </c>
      <c r="AF2088">
        <v>0</v>
      </c>
      <c r="AG2088" s="1">
        <v>22736.77</v>
      </c>
      <c r="AH2088">
        <v>0</v>
      </c>
      <c r="AI2088" s="1">
        <v>0</v>
      </c>
      <c r="AJ2088" s="1">
        <v>0</v>
      </c>
      <c r="AK2088" s="1">
        <v>0</v>
      </c>
      <c r="AL2088" s="1">
        <v>0</v>
      </c>
      <c r="AM2088" s="1">
        <v>0</v>
      </c>
      <c r="AN2088" s="1">
        <v>0</v>
      </c>
      <c r="AO2088" s="1">
        <v>72.87</v>
      </c>
      <c r="AP2088" s="8">
        <f t="shared" si="128"/>
        <v>72.87</v>
      </c>
      <c r="AQ2088" s="9">
        <f t="shared" si="129"/>
        <v>0</v>
      </c>
      <c r="AR2088" s="3">
        <f t="shared" si="130"/>
        <v>13488.94</v>
      </c>
      <c r="AS2088" s="10">
        <f t="shared" si="131"/>
        <v>72.87</v>
      </c>
    </row>
    <row r="2089" spans="1:45" x14ac:dyDescent="0.25">
      <c r="A2089">
        <v>1</v>
      </c>
      <c r="B2089" s="7">
        <v>44378</v>
      </c>
      <c r="C2089" s="7">
        <v>44409</v>
      </c>
      <c r="D2089">
        <v>200345</v>
      </c>
      <c r="E2089" s="7">
        <v>44409</v>
      </c>
      <c r="F2089" s="13">
        <v>22736.77</v>
      </c>
      <c r="G2089">
        <v>22736.77</v>
      </c>
      <c r="H2089">
        <v>3.8461500000000003E-2</v>
      </c>
      <c r="I2089">
        <v>72.87</v>
      </c>
      <c r="J2089">
        <v>13561.81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v>0</v>
      </c>
      <c r="V2089" t="s">
        <v>377</v>
      </c>
      <c r="W2089" s="4" t="s">
        <v>218</v>
      </c>
      <c r="X2089">
        <v>16</v>
      </c>
      <c r="Y2089" t="s">
        <v>109</v>
      </c>
      <c r="Z2089" t="s">
        <v>219</v>
      </c>
      <c r="AA2089">
        <v>0</v>
      </c>
      <c r="AB2089">
        <v>0</v>
      </c>
      <c r="AC2089" t="s">
        <v>225</v>
      </c>
      <c r="AD2089" s="1">
        <v>0</v>
      </c>
      <c r="AE2089" s="1">
        <v>0</v>
      </c>
      <c r="AF2089">
        <v>0</v>
      </c>
      <c r="AG2089" s="1">
        <v>22736.77</v>
      </c>
      <c r="AH2089">
        <v>0</v>
      </c>
      <c r="AI2089" s="1">
        <v>0</v>
      </c>
      <c r="AJ2089" s="1">
        <v>0</v>
      </c>
      <c r="AK2089" s="1">
        <v>0</v>
      </c>
      <c r="AL2089" s="1">
        <v>0</v>
      </c>
      <c r="AM2089" s="1">
        <v>0</v>
      </c>
      <c r="AN2089" s="1">
        <v>0</v>
      </c>
      <c r="AO2089" s="1">
        <v>72.87</v>
      </c>
      <c r="AP2089" s="8">
        <f t="shared" si="128"/>
        <v>72.87</v>
      </c>
      <c r="AQ2089" s="9">
        <f t="shared" si="129"/>
        <v>0</v>
      </c>
      <c r="AR2089" s="3">
        <f t="shared" si="130"/>
        <v>13561.81</v>
      </c>
      <c r="AS2089" s="10">
        <f t="shared" si="131"/>
        <v>72.87</v>
      </c>
    </row>
    <row r="2090" spans="1:45" x14ac:dyDescent="0.25">
      <c r="A2090">
        <v>1</v>
      </c>
      <c r="B2090" s="7">
        <v>44378</v>
      </c>
      <c r="C2090" s="7">
        <v>44409</v>
      </c>
      <c r="D2090">
        <v>182</v>
      </c>
      <c r="E2090" s="7">
        <v>44378</v>
      </c>
      <c r="F2090" s="13">
        <v>0</v>
      </c>
      <c r="G2090">
        <v>0</v>
      </c>
      <c r="H2090">
        <v>6.6666699999999995E-2</v>
      </c>
      <c r="I2090">
        <v>0</v>
      </c>
      <c r="J2090">
        <v>10598.5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963.5</v>
      </c>
      <c r="U2090">
        <v>0</v>
      </c>
      <c r="V2090" t="s">
        <v>378</v>
      </c>
      <c r="W2090" s="4" t="s">
        <v>148</v>
      </c>
      <c r="X2090">
        <v>16</v>
      </c>
      <c r="Y2090" t="s">
        <v>109</v>
      </c>
      <c r="Z2090" t="s">
        <v>149</v>
      </c>
      <c r="AA2090">
        <v>0</v>
      </c>
      <c r="AB2090">
        <v>0</v>
      </c>
      <c r="AC2090" t="s">
        <v>225</v>
      </c>
      <c r="AD2090" s="1">
        <v>0</v>
      </c>
      <c r="AE2090" s="1">
        <v>0</v>
      </c>
      <c r="AF2090">
        <v>0</v>
      </c>
      <c r="AG2090" s="1">
        <v>0</v>
      </c>
      <c r="AH2090">
        <v>0</v>
      </c>
      <c r="AI2090" s="1">
        <v>0</v>
      </c>
      <c r="AJ2090" s="1">
        <v>0</v>
      </c>
      <c r="AK2090" s="1">
        <v>0</v>
      </c>
      <c r="AL2090" s="1">
        <v>0</v>
      </c>
      <c r="AM2090" s="1">
        <v>0</v>
      </c>
      <c r="AN2090" s="1">
        <v>0</v>
      </c>
      <c r="AO2090" s="1">
        <v>0</v>
      </c>
      <c r="AP2090" s="8">
        <f t="shared" si="128"/>
        <v>963.5</v>
      </c>
      <c r="AQ2090" s="9">
        <f t="shared" si="129"/>
        <v>0</v>
      </c>
      <c r="AR2090" s="3">
        <f t="shared" si="130"/>
        <v>10598.5</v>
      </c>
      <c r="AS2090" s="10">
        <f t="shared" si="131"/>
        <v>963.5</v>
      </c>
    </row>
    <row r="2091" spans="1:45" x14ac:dyDescent="0.25">
      <c r="A2091">
        <v>1</v>
      </c>
      <c r="B2091" s="7">
        <v>44378</v>
      </c>
      <c r="C2091" s="7">
        <v>44409</v>
      </c>
      <c r="D2091">
        <v>182</v>
      </c>
      <c r="E2091" s="7">
        <v>44409</v>
      </c>
      <c r="F2091" s="13">
        <v>0</v>
      </c>
      <c r="G2091">
        <v>0</v>
      </c>
      <c r="H2091">
        <v>6.6666699999999995E-2</v>
      </c>
      <c r="I2091">
        <v>0</v>
      </c>
      <c r="J2091">
        <v>11562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963.5</v>
      </c>
      <c r="U2091">
        <v>0</v>
      </c>
      <c r="V2091" t="s">
        <v>378</v>
      </c>
      <c r="W2091" s="4" t="s">
        <v>148</v>
      </c>
      <c r="X2091">
        <v>16</v>
      </c>
      <c r="Y2091" t="s">
        <v>109</v>
      </c>
      <c r="Z2091" t="s">
        <v>149</v>
      </c>
      <c r="AA2091">
        <v>0</v>
      </c>
      <c r="AB2091">
        <v>0</v>
      </c>
      <c r="AC2091" t="s">
        <v>225</v>
      </c>
      <c r="AD2091" s="1">
        <v>0</v>
      </c>
      <c r="AE2091" s="1">
        <v>0</v>
      </c>
      <c r="AF2091">
        <v>0</v>
      </c>
      <c r="AG2091" s="1">
        <v>0</v>
      </c>
      <c r="AH2091">
        <v>0</v>
      </c>
      <c r="AI2091" s="1">
        <v>0</v>
      </c>
      <c r="AJ2091" s="1">
        <v>0</v>
      </c>
      <c r="AK2091" s="1">
        <v>0</v>
      </c>
      <c r="AL2091" s="1">
        <v>0</v>
      </c>
      <c r="AM2091" s="1">
        <v>0</v>
      </c>
      <c r="AN2091" s="1">
        <v>0</v>
      </c>
      <c r="AO2091" s="1">
        <v>0</v>
      </c>
      <c r="AP2091" s="8">
        <f t="shared" si="128"/>
        <v>963.5</v>
      </c>
      <c r="AQ2091" s="9">
        <f t="shared" si="129"/>
        <v>0</v>
      </c>
      <c r="AR2091" s="3">
        <f t="shared" si="130"/>
        <v>11562</v>
      </c>
      <c r="AS2091" s="10">
        <f t="shared" si="131"/>
        <v>963.5</v>
      </c>
    </row>
    <row r="2092" spans="1:45" x14ac:dyDescent="0.25">
      <c r="A2092">
        <v>1</v>
      </c>
      <c r="B2092" s="7">
        <v>44378</v>
      </c>
      <c r="C2092" s="7">
        <v>44409</v>
      </c>
      <c r="D2092">
        <v>200254</v>
      </c>
      <c r="E2092" s="7">
        <v>44378</v>
      </c>
      <c r="F2092" s="13">
        <v>183625.79</v>
      </c>
      <c r="G2092">
        <v>183625.79</v>
      </c>
      <c r="H2092">
        <v>6.6666699999999995E-2</v>
      </c>
      <c r="I2092">
        <v>1020.14</v>
      </c>
      <c r="J2092">
        <v>-8948.92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 t="s">
        <v>379</v>
      </c>
      <c r="W2092" s="4" t="s">
        <v>148</v>
      </c>
      <c r="X2092">
        <v>16</v>
      </c>
      <c r="Y2092" t="s">
        <v>109</v>
      </c>
      <c r="Z2092" t="s">
        <v>149</v>
      </c>
      <c r="AA2092">
        <v>0</v>
      </c>
      <c r="AB2092">
        <v>0</v>
      </c>
      <c r="AC2092" t="s">
        <v>225</v>
      </c>
      <c r="AD2092" s="1">
        <v>0</v>
      </c>
      <c r="AE2092" s="1">
        <v>0</v>
      </c>
      <c r="AF2092">
        <v>0</v>
      </c>
      <c r="AG2092" s="1">
        <v>183625.79</v>
      </c>
      <c r="AH2092">
        <v>0</v>
      </c>
      <c r="AI2092" s="1">
        <v>0</v>
      </c>
      <c r="AJ2092" s="1">
        <v>0</v>
      </c>
      <c r="AK2092" s="1">
        <v>0</v>
      </c>
      <c r="AL2092" s="1">
        <v>0</v>
      </c>
      <c r="AM2092" s="1">
        <v>0</v>
      </c>
      <c r="AN2092" s="1">
        <v>0</v>
      </c>
      <c r="AO2092" s="1">
        <v>1020.14</v>
      </c>
      <c r="AP2092" s="8">
        <f t="shared" si="128"/>
        <v>1020.14</v>
      </c>
      <c r="AQ2092" s="9">
        <f t="shared" si="129"/>
        <v>0</v>
      </c>
      <c r="AR2092" s="3">
        <f t="shared" si="130"/>
        <v>-8948.92</v>
      </c>
      <c r="AS2092" s="10">
        <f t="shared" si="131"/>
        <v>1020.14</v>
      </c>
    </row>
    <row r="2093" spans="1:45" x14ac:dyDescent="0.25">
      <c r="A2093">
        <v>1</v>
      </c>
      <c r="B2093" s="7">
        <v>44378</v>
      </c>
      <c r="C2093" s="7">
        <v>44409</v>
      </c>
      <c r="D2093">
        <v>200254</v>
      </c>
      <c r="E2093" s="7">
        <v>44409</v>
      </c>
      <c r="F2093" s="13">
        <v>196518.69</v>
      </c>
      <c r="G2093">
        <v>196518.69</v>
      </c>
      <c r="H2093">
        <v>6.6666699999999995E-2</v>
      </c>
      <c r="I2093">
        <v>1091.77</v>
      </c>
      <c r="J2093">
        <v>-7857.15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 t="s">
        <v>379</v>
      </c>
      <c r="W2093" s="4" t="s">
        <v>148</v>
      </c>
      <c r="X2093">
        <v>16</v>
      </c>
      <c r="Y2093" t="s">
        <v>109</v>
      </c>
      <c r="Z2093" t="s">
        <v>149</v>
      </c>
      <c r="AA2093">
        <v>0</v>
      </c>
      <c r="AB2093">
        <v>0</v>
      </c>
      <c r="AC2093" t="s">
        <v>225</v>
      </c>
      <c r="AD2093" s="1">
        <v>0</v>
      </c>
      <c r="AE2093" s="1">
        <v>0</v>
      </c>
      <c r="AF2093">
        <v>0</v>
      </c>
      <c r="AG2093" s="1">
        <v>196518.69</v>
      </c>
      <c r="AH2093">
        <v>0</v>
      </c>
      <c r="AI2093" s="1">
        <v>0</v>
      </c>
      <c r="AJ2093" s="1">
        <v>0</v>
      </c>
      <c r="AK2093" s="1">
        <v>0</v>
      </c>
      <c r="AL2093" s="1">
        <v>0</v>
      </c>
      <c r="AM2093" s="1">
        <v>0</v>
      </c>
      <c r="AN2093" s="1">
        <v>0</v>
      </c>
      <c r="AO2093" s="1">
        <v>1091.77</v>
      </c>
      <c r="AP2093" s="8">
        <f t="shared" si="128"/>
        <v>1091.77</v>
      </c>
      <c r="AQ2093" s="9">
        <f t="shared" si="129"/>
        <v>0</v>
      </c>
      <c r="AR2093" s="3">
        <f t="shared" si="130"/>
        <v>-7857.15</v>
      </c>
      <c r="AS2093" s="10">
        <f t="shared" si="131"/>
        <v>1091.77</v>
      </c>
    </row>
    <row r="2094" spans="1:45" x14ac:dyDescent="0.25">
      <c r="A2094">
        <v>1</v>
      </c>
      <c r="B2094" s="7">
        <v>44378</v>
      </c>
      <c r="C2094" s="7">
        <v>44409</v>
      </c>
      <c r="D2094">
        <v>200300</v>
      </c>
      <c r="E2094" s="7">
        <v>44378</v>
      </c>
      <c r="F2094" s="13">
        <v>202949.72</v>
      </c>
      <c r="G2094">
        <v>202949.72</v>
      </c>
      <c r="H2094">
        <v>6.6666699999999995E-2</v>
      </c>
      <c r="I2094">
        <v>1127.5</v>
      </c>
      <c r="J2094">
        <v>67283.47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 t="s">
        <v>380</v>
      </c>
      <c r="W2094" s="4" t="s">
        <v>148</v>
      </c>
      <c r="X2094">
        <v>16</v>
      </c>
      <c r="Y2094" t="s">
        <v>109</v>
      </c>
      <c r="Z2094" t="s">
        <v>149</v>
      </c>
      <c r="AA2094">
        <v>0</v>
      </c>
      <c r="AB2094">
        <v>0</v>
      </c>
      <c r="AC2094" t="s">
        <v>225</v>
      </c>
      <c r="AD2094" s="1">
        <v>0</v>
      </c>
      <c r="AE2094" s="1">
        <v>0</v>
      </c>
      <c r="AF2094">
        <v>0</v>
      </c>
      <c r="AG2094" s="1">
        <v>202949.72</v>
      </c>
      <c r="AH2094">
        <v>0</v>
      </c>
      <c r="AI2094" s="1">
        <v>0</v>
      </c>
      <c r="AJ2094" s="1">
        <v>0</v>
      </c>
      <c r="AK2094" s="1">
        <v>0</v>
      </c>
      <c r="AL2094" s="1">
        <v>0</v>
      </c>
      <c r="AM2094" s="1">
        <v>0</v>
      </c>
      <c r="AN2094" s="1">
        <v>0</v>
      </c>
      <c r="AO2094" s="1">
        <v>1127.5</v>
      </c>
      <c r="AP2094" s="8">
        <f t="shared" si="128"/>
        <v>1127.5</v>
      </c>
      <c r="AQ2094" s="9">
        <f t="shared" si="129"/>
        <v>0</v>
      </c>
      <c r="AR2094" s="3">
        <f t="shared" si="130"/>
        <v>67283.47</v>
      </c>
      <c r="AS2094" s="10">
        <f t="shared" si="131"/>
        <v>1127.5</v>
      </c>
    </row>
    <row r="2095" spans="1:45" x14ac:dyDescent="0.25">
      <c r="A2095">
        <v>1</v>
      </c>
      <c r="B2095" s="7">
        <v>44378</v>
      </c>
      <c r="C2095" s="7">
        <v>44409</v>
      </c>
      <c r="D2095">
        <v>200300</v>
      </c>
      <c r="E2095" s="7">
        <v>44409</v>
      </c>
      <c r="F2095" s="13">
        <v>202949.72</v>
      </c>
      <c r="G2095">
        <v>202949.72</v>
      </c>
      <c r="H2095">
        <v>6.6666699999999995E-2</v>
      </c>
      <c r="I2095">
        <v>1127.5</v>
      </c>
      <c r="J2095">
        <v>68410.97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 t="s">
        <v>380</v>
      </c>
      <c r="W2095" s="4" t="s">
        <v>148</v>
      </c>
      <c r="X2095">
        <v>16</v>
      </c>
      <c r="Y2095" t="s">
        <v>109</v>
      </c>
      <c r="Z2095" t="s">
        <v>149</v>
      </c>
      <c r="AA2095">
        <v>0</v>
      </c>
      <c r="AB2095">
        <v>0</v>
      </c>
      <c r="AC2095" t="s">
        <v>225</v>
      </c>
      <c r="AD2095" s="1">
        <v>0</v>
      </c>
      <c r="AE2095" s="1">
        <v>0</v>
      </c>
      <c r="AF2095">
        <v>0</v>
      </c>
      <c r="AG2095" s="1">
        <v>202949.72</v>
      </c>
      <c r="AH2095">
        <v>0</v>
      </c>
      <c r="AI2095" s="1">
        <v>0</v>
      </c>
      <c r="AJ2095" s="1">
        <v>0</v>
      </c>
      <c r="AK2095" s="1">
        <v>0</v>
      </c>
      <c r="AL2095" s="1">
        <v>0</v>
      </c>
      <c r="AM2095" s="1">
        <v>0</v>
      </c>
      <c r="AN2095" s="1">
        <v>0</v>
      </c>
      <c r="AO2095" s="1">
        <v>1127.5</v>
      </c>
      <c r="AP2095" s="8">
        <f t="shared" si="128"/>
        <v>1127.5</v>
      </c>
      <c r="AQ2095" s="9">
        <f t="shared" si="129"/>
        <v>0</v>
      </c>
      <c r="AR2095" s="3">
        <f t="shared" si="130"/>
        <v>68410.97</v>
      </c>
      <c r="AS2095" s="10">
        <f t="shared" si="131"/>
        <v>1127.5</v>
      </c>
    </row>
    <row r="2096" spans="1:45" x14ac:dyDescent="0.25">
      <c r="A2096">
        <v>1</v>
      </c>
      <c r="B2096" s="7">
        <v>44378</v>
      </c>
      <c r="C2096" s="7">
        <v>44409</v>
      </c>
      <c r="D2096">
        <v>200346</v>
      </c>
      <c r="E2096" s="7">
        <v>44378</v>
      </c>
      <c r="F2096" s="13">
        <v>345884.04</v>
      </c>
      <c r="G2096">
        <v>345884.04</v>
      </c>
      <c r="H2096">
        <v>6.6666699999999995E-2</v>
      </c>
      <c r="I2096">
        <v>1921.58</v>
      </c>
      <c r="J2096">
        <v>356803.23</v>
      </c>
      <c r="K2096">
        <v>1921.58</v>
      </c>
      <c r="L2096">
        <v>0</v>
      </c>
      <c r="M2096">
        <v>-1921.58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 t="s">
        <v>381</v>
      </c>
      <c r="W2096" s="4" t="s">
        <v>148</v>
      </c>
      <c r="X2096">
        <v>16</v>
      </c>
      <c r="Y2096" t="s">
        <v>109</v>
      </c>
      <c r="Z2096" t="s">
        <v>149</v>
      </c>
      <c r="AA2096">
        <v>0</v>
      </c>
      <c r="AB2096">
        <v>0</v>
      </c>
      <c r="AC2096" t="s">
        <v>225</v>
      </c>
      <c r="AD2096" s="1">
        <v>0</v>
      </c>
      <c r="AE2096" s="1">
        <v>0</v>
      </c>
      <c r="AF2096">
        <v>0</v>
      </c>
      <c r="AG2096" s="1">
        <v>345884.04</v>
      </c>
      <c r="AH2096">
        <v>0</v>
      </c>
      <c r="AI2096" s="1">
        <v>0</v>
      </c>
      <c r="AJ2096" s="1">
        <v>0</v>
      </c>
      <c r="AK2096" s="1">
        <v>0</v>
      </c>
      <c r="AL2096" s="1">
        <v>0</v>
      </c>
      <c r="AM2096" s="1">
        <v>0</v>
      </c>
      <c r="AN2096" s="1">
        <v>0</v>
      </c>
      <c r="AO2096" s="1">
        <v>1921.58</v>
      </c>
      <c r="AP2096" s="8">
        <f t="shared" si="128"/>
        <v>1921.58</v>
      </c>
      <c r="AQ2096" s="9">
        <f t="shared" si="129"/>
        <v>0</v>
      </c>
      <c r="AR2096" s="3">
        <f t="shared" si="130"/>
        <v>356803.23</v>
      </c>
      <c r="AS2096" s="10">
        <f t="shared" si="131"/>
        <v>1921.58</v>
      </c>
    </row>
    <row r="2097" spans="1:45" x14ac:dyDescent="0.25">
      <c r="A2097">
        <v>1</v>
      </c>
      <c r="B2097" s="7">
        <v>44378</v>
      </c>
      <c r="C2097" s="7">
        <v>44409</v>
      </c>
      <c r="D2097">
        <v>200346</v>
      </c>
      <c r="E2097" s="7">
        <v>44409</v>
      </c>
      <c r="F2097" s="13">
        <v>347342.04</v>
      </c>
      <c r="G2097">
        <v>347342.04</v>
      </c>
      <c r="H2097">
        <v>6.6666699999999995E-2</v>
      </c>
      <c r="I2097">
        <v>1929.68</v>
      </c>
      <c r="J2097">
        <v>356803.23</v>
      </c>
      <c r="K2097">
        <v>0</v>
      </c>
      <c r="L2097">
        <v>0</v>
      </c>
      <c r="M2097">
        <v>-1929.68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 t="s">
        <v>381</v>
      </c>
      <c r="W2097" s="4" t="s">
        <v>148</v>
      </c>
      <c r="X2097">
        <v>16</v>
      </c>
      <c r="Y2097" t="s">
        <v>109</v>
      </c>
      <c r="Z2097" t="s">
        <v>149</v>
      </c>
      <c r="AA2097">
        <v>0</v>
      </c>
      <c r="AB2097">
        <v>0</v>
      </c>
      <c r="AC2097" t="s">
        <v>225</v>
      </c>
      <c r="AD2097" s="1">
        <v>0</v>
      </c>
      <c r="AE2097" s="1">
        <v>0</v>
      </c>
      <c r="AF2097">
        <v>0</v>
      </c>
      <c r="AG2097" s="1">
        <v>347342.04</v>
      </c>
      <c r="AH2097">
        <v>0</v>
      </c>
      <c r="AI2097" s="1">
        <v>0</v>
      </c>
      <c r="AJ2097" s="1">
        <v>0</v>
      </c>
      <c r="AK2097" s="1">
        <v>0</v>
      </c>
      <c r="AL2097" s="1">
        <v>0</v>
      </c>
      <c r="AM2097" s="1">
        <v>0</v>
      </c>
      <c r="AN2097" s="1">
        <v>0</v>
      </c>
      <c r="AO2097" s="1">
        <v>0</v>
      </c>
      <c r="AP2097" s="8">
        <f t="shared" si="128"/>
        <v>0</v>
      </c>
      <c r="AQ2097" s="9">
        <f t="shared" si="129"/>
        <v>0</v>
      </c>
      <c r="AR2097" s="3">
        <f t="shared" si="130"/>
        <v>356803.23</v>
      </c>
      <c r="AS2097" s="10">
        <f t="shared" si="131"/>
        <v>0</v>
      </c>
    </row>
    <row r="2098" spans="1:45" x14ac:dyDescent="0.25">
      <c r="A2098">
        <v>1</v>
      </c>
      <c r="B2098" s="7">
        <v>44378</v>
      </c>
      <c r="C2098" s="7">
        <v>44409</v>
      </c>
      <c r="D2098">
        <v>183</v>
      </c>
      <c r="E2098" s="7">
        <v>44378</v>
      </c>
      <c r="F2098" s="13">
        <v>0</v>
      </c>
      <c r="G2098">
        <v>0</v>
      </c>
      <c r="H2098">
        <v>0</v>
      </c>
      <c r="I2098">
        <v>0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 t="s">
        <v>382</v>
      </c>
      <c r="W2098" s="4" t="s">
        <v>383</v>
      </c>
      <c r="X2098">
        <v>16</v>
      </c>
      <c r="Y2098" t="s">
        <v>109</v>
      </c>
      <c r="Z2098" t="s">
        <v>384</v>
      </c>
      <c r="AA2098">
        <v>0</v>
      </c>
      <c r="AB2098">
        <v>0</v>
      </c>
      <c r="AC2098" t="s">
        <v>225</v>
      </c>
      <c r="AD2098" s="1">
        <v>0</v>
      </c>
      <c r="AE2098" s="1">
        <v>0</v>
      </c>
      <c r="AF2098">
        <v>0</v>
      </c>
      <c r="AG2098" s="1">
        <v>0</v>
      </c>
      <c r="AH2098">
        <v>0</v>
      </c>
      <c r="AI2098" s="1">
        <v>0</v>
      </c>
      <c r="AJ2098" s="1">
        <v>0</v>
      </c>
      <c r="AK2098" s="1">
        <v>0</v>
      </c>
      <c r="AL2098" s="1">
        <v>0</v>
      </c>
      <c r="AM2098" s="1">
        <v>0</v>
      </c>
      <c r="AN2098" s="1">
        <v>0</v>
      </c>
      <c r="AO2098" s="1">
        <v>0</v>
      </c>
      <c r="AP2098" s="8">
        <f t="shared" si="128"/>
        <v>0</v>
      </c>
      <c r="AQ2098" s="9">
        <f t="shared" si="129"/>
        <v>0</v>
      </c>
      <c r="AR2098" s="3">
        <f t="shared" si="130"/>
        <v>0</v>
      </c>
      <c r="AS2098" s="10">
        <f t="shared" si="131"/>
        <v>0</v>
      </c>
    </row>
    <row r="2099" spans="1:45" x14ac:dyDescent="0.25">
      <c r="A2099">
        <v>1</v>
      </c>
      <c r="B2099" s="7">
        <v>44378</v>
      </c>
      <c r="C2099" s="7">
        <v>44409</v>
      </c>
      <c r="D2099">
        <v>183</v>
      </c>
      <c r="E2099" s="7">
        <v>44409</v>
      </c>
      <c r="F2099" s="13">
        <v>0</v>
      </c>
      <c r="G2099">
        <v>0</v>
      </c>
      <c r="H2099">
        <v>0</v>
      </c>
      <c r="I2099">
        <v>0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 t="s">
        <v>382</v>
      </c>
      <c r="W2099" s="4" t="s">
        <v>383</v>
      </c>
      <c r="X2099">
        <v>16</v>
      </c>
      <c r="Y2099" t="s">
        <v>109</v>
      </c>
      <c r="Z2099" t="s">
        <v>384</v>
      </c>
      <c r="AA2099">
        <v>0</v>
      </c>
      <c r="AB2099">
        <v>0</v>
      </c>
      <c r="AC2099" t="s">
        <v>225</v>
      </c>
      <c r="AD2099" s="1">
        <v>0</v>
      </c>
      <c r="AE2099" s="1">
        <v>0</v>
      </c>
      <c r="AF2099">
        <v>0</v>
      </c>
      <c r="AG2099" s="1">
        <v>0</v>
      </c>
      <c r="AH2099">
        <v>0</v>
      </c>
      <c r="AI2099" s="1">
        <v>0</v>
      </c>
      <c r="AJ2099" s="1">
        <v>0</v>
      </c>
      <c r="AK2099" s="1">
        <v>0</v>
      </c>
      <c r="AL2099" s="1">
        <v>0</v>
      </c>
      <c r="AM2099" s="1">
        <v>0</v>
      </c>
      <c r="AN2099" s="1">
        <v>0</v>
      </c>
      <c r="AO2099" s="1">
        <v>0</v>
      </c>
      <c r="AP2099" s="8">
        <f t="shared" si="128"/>
        <v>0</v>
      </c>
      <c r="AQ2099" s="9">
        <f t="shared" si="129"/>
        <v>0</v>
      </c>
      <c r="AR2099" s="3">
        <f t="shared" si="130"/>
        <v>0</v>
      </c>
      <c r="AS2099" s="10">
        <f t="shared" si="131"/>
        <v>0</v>
      </c>
    </row>
    <row r="2100" spans="1:45" x14ac:dyDescent="0.25">
      <c r="A2100">
        <v>1</v>
      </c>
      <c r="B2100" s="7">
        <v>44378</v>
      </c>
      <c r="C2100" s="7">
        <v>44409</v>
      </c>
      <c r="D2100">
        <v>200255</v>
      </c>
      <c r="E2100" s="7">
        <v>44378</v>
      </c>
      <c r="F2100" s="13">
        <v>0</v>
      </c>
      <c r="G2100">
        <v>0</v>
      </c>
      <c r="H2100">
        <v>0</v>
      </c>
      <c r="I2100">
        <v>0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v>0</v>
      </c>
      <c r="V2100" t="s">
        <v>385</v>
      </c>
      <c r="W2100" s="4" t="s">
        <v>383</v>
      </c>
      <c r="X2100">
        <v>16</v>
      </c>
      <c r="Y2100" t="s">
        <v>109</v>
      </c>
      <c r="Z2100" t="s">
        <v>384</v>
      </c>
      <c r="AA2100">
        <v>0</v>
      </c>
      <c r="AB2100">
        <v>0</v>
      </c>
      <c r="AC2100" t="s">
        <v>225</v>
      </c>
      <c r="AD2100" s="1">
        <v>0</v>
      </c>
      <c r="AE2100" s="1">
        <v>0</v>
      </c>
      <c r="AF2100">
        <v>0</v>
      </c>
      <c r="AG2100" s="1">
        <v>0</v>
      </c>
      <c r="AH2100">
        <v>0</v>
      </c>
      <c r="AI2100" s="1">
        <v>0</v>
      </c>
      <c r="AJ2100" s="1">
        <v>0</v>
      </c>
      <c r="AK2100" s="1">
        <v>0</v>
      </c>
      <c r="AL2100" s="1">
        <v>0</v>
      </c>
      <c r="AM2100" s="1">
        <v>0</v>
      </c>
      <c r="AN2100" s="1">
        <v>0</v>
      </c>
      <c r="AO2100" s="1">
        <v>0</v>
      </c>
      <c r="AP2100" s="8">
        <f t="shared" si="128"/>
        <v>0</v>
      </c>
      <c r="AQ2100" s="9">
        <f t="shared" si="129"/>
        <v>0</v>
      </c>
      <c r="AR2100" s="3">
        <f t="shared" si="130"/>
        <v>0</v>
      </c>
      <c r="AS2100" s="10">
        <f t="shared" si="131"/>
        <v>0</v>
      </c>
    </row>
    <row r="2101" spans="1:45" x14ac:dyDescent="0.25">
      <c r="A2101">
        <v>1</v>
      </c>
      <c r="B2101" s="7">
        <v>44378</v>
      </c>
      <c r="C2101" s="7">
        <v>44409</v>
      </c>
      <c r="D2101">
        <v>200255</v>
      </c>
      <c r="E2101" s="7">
        <v>44409</v>
      </c>
      <c r="F2101" s="13">
        <v>0</v>
      </c>
      <c r="G2101">
        <v>0</v>
      </c>
      <c r="H2101">
        <v>0</v>
      </c>
      <c r="I2101">
        <v>0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0</v>
      </c>
      <c r="T2101">
        <v>0</v>
      </c>
      <c r="U2101">
        <v>0</v>
      </c>
      <c r="V2101" t="s">
        <v>385</v>
      </c>
      <c r="W2101" s="4" t="s">
        <v>383</v>
      </c>
      <c r="X2101">
        <v>16</v>
      </c>
      <c r="Y2101" t="s">
        <v>109</v>
      </c>
      <c r="Z2101" t="s">
        <v>384</v>
      </c>
      <c r="AA2101">
        <v>0</v>
      </c>
      <c r="AB2101">
        <v>0</v>
      </c>
      <c r="AC2101" t="s">
        <v>225</v>
      </c>
      <c r="AD2101" s="1">
        <v>0</v>
      </c>
      <c r="AE2101" s="1">
        <v>0</v>
      </c>
      <c r="AF2101">
        <v>0</v>
      </c>
      <c r="AG2101" s="1">
        <v>0</v>
      </c>
      <c r="AH2101">
        <v>0</v>
      </c>
      <c r="AI2101" s="1">
        <v>0</v>
      </c>
      <c r="AJ2101" s="1">
        <v>0</v>
      </c>
      <c r="AK2101" s="1">
        <v>0</v>
      </c>
      <c r="AL2101" s="1">
        <v>0</v>
      </c>
      <c r="AM2101" s="1">
        <v>0</v>
      </c>
      <c r="AN2101" s="1">
        <v>0</v>
      </c>
      <c r="AO2101" s="1">
        <v>0</v>
      </c>
      <c r="AP2101" s="8">
        <f t="shared" si="128"/>
        <v>0</v>
      </c>
      <c r="AQ2101" s="9">
        <f t="shared" si="129"/>
        <v>0</v>
      </c>
      <c r="AR2101" s="3">
        <f t="shared" si="130"/>
        <v>0</v>
      </c>
      <c r="AS2101" s="10">
        <f t="shared" si="131"/>
        <v>0</v>
      </c>
    </row>
    <row r="2102" spans="1:45" x14ac:dyDescent="0.25">
      <c r="A2102">
        <v>1</v>
      </c>
      <c r="B2102" s="7">
        <v>44378</v>
      </c>
      <c r="C2102" s="7">
        <v>44409</v>
      </c>
      <c r="D2102">
        <v>200301</v>
      </c>
      <c r="E2102" s="7">
        <v>44378</v>
      </c>
      <c r="F2102" s="13">
        <v>0</v>
      </c>
      <c r="G2102">
        <v>0</v>
      </c>
      <c r="H2102">
        <v>0</v>
      </c>
      <c r="I2102">
        <v>0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 t="s">
        <v>386</v>
      </c>
      <c r="W2102" s="4" t="s">
        <v>383</v>
      </c>
      <c r="X2102">
        <v>16</v>
      </c>
      <c r="Y2102" t="s">
        <v>109</v>
      </c>
      <c r="Z2102" t="s">
        <v>384</v>
      </c>
      <c r="AA2102">
        <v>0</v>
      </c>
      <c r="AB2102">
        <v>0</v>
      </c>
      <c r="AC2102" t="s">
        <v>225</v>
      </c>
      <c r="AD2102" s="1">
        <v>0</v>
      </c>
      <c r="AE2102" s="1">
        <v>0</v>
      </c>
      <c r="AF2102">
        <v>0</v>
      </c>
      <c r="AG2102" s="1">
        <v>0</v>
      </c>
      <c r="AH2102">
        <v>0</v>
      </c>
      <c r="AI2102" s="1">
        <v>0</v>
      </c>
      <c r="AJ2102" s="1">
        <v>0</v>
      </c>
      <c r="AK2102" s="1">
        <v>0</v>
      </c>
      <c r="AL2102" s="1">
        <v>0</v>
      </c>
      <c r="AM2102" s="1">
        <v>0</v>
      </c>
      <c r="AN2102" s="1">
        <v>0</v>
      </c>
      <c r="AO2102" s="1">
        <v>0</v>
      </c>
      <c r="AP2102" s="8">
        <f t="shared" si="128"/>
        <v>0</v>
      </c>
      <c r="AQ2102" s="9">
        <f t="shared" si="129"/>
        <v>0</v>
      </c>
      <c r="AR2102" s="3">
        <f t="shared" si="130"/>
        <v>0</v>
      </c>
      <c r="AS2102" s="10">
        <f t="shared" si="131"/>
        <v>0</v>
      </c>
    </row>
    <row r="2103" spans="1:45" x14ac:dyDescent="0.25">
      <c r="A2103">
        <v>1</v>
      </c>
      <c r="B2103" s="7">
        <v>44378</v>
      </c>
      <c r="C2103" s="7">
        <v>44409</v>
      </c>
      <c r="D2103">
        <v>200301</v>
      </c>
      <c r="E2103" s="7">
        <v>44409</v>
      </c>
      <c r="F2103" s="13">
        <v>0</v>
      </c>
      <c r="G2103">
        <v>0</v>
      </c>
      <c r="H2103">
        <v>0</v>
      </c>
      <c r="I2103">
        <v>0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 t="s">
        <v>386</v>
      </c>
      <c r="W2103" s="4" t="s">
        <v>383</v>
      </c>
      <c r="X2103">
        <v>16</v>
      </c>
      <c r="Y2103" t="s">
        <v>109</v>
      </c>
      <c r="Z2103" t="s">
        <v>384</v>
      </c>
      <c r="AA2103">
        <v>0</v>
      </c>
      <c r="AB2103">
        <v>0</v>
      </c>
      <c r="AC2103" t="s">
        <v>225</v>
      </c>
      <c r="AD2103" s="1">
        <v>0</v>
      </c>
      <c r="AE2103" s="1">
        <v>0</v>
      </c>
      <c r="AF2103">
        <v>0</v>
      </c>
      <c r="AG2103" s="1">
        <v>0</v>
      </c>
      <c r="AH2103">
        <v>0</v>
      </c>
      <c r="AI2103" s="1">
        <v>0</v>
      </c>
      <c r="AJ2103" s="1">
        <v>0</v>
      </c>
      <c r="AK2103" s="1">
        <v>0</v>
      </c>
      <c r="AL2103" s="1">
        <v>0</v>
      </c>
      <c r="AM2103" s="1">
        <v>0</v>
      </c>
      <c r="AN2103" s="1">
        <v>0</v>
      </c>
      <c r="AO2103" s="1">
        <v>0</v>
      </c>
      <c r="AP2103" s="8">
        <f t="shared" si="128"/>
        <v>0</v>
      </c>
      <c r="AQ2103" s="9">
        <f t="shared" si="129"/>
        <v>0</v>
      </c>
      <c r="AR2103" s="3">
        <f t="shared" si="130"/>
        <v>0</v>
      </c>
      <c r="AS2103" s="10">
        <f t="shared" si="131"/>
        <v>0</v>
      </c>
    </row>
    <row r="2104" spans="1:45" x14ac:dyDescent="0.25">
      <c r="A2104">
        <v>1</v>
      </c>
      <c r="B2104" s="7">
        <v>44378</v>
      </c>
      <c r="C2104" s="7">
        <v>44409</v>
      </c>
      <c r="D2104">
        <v>200347</v>
      </c>
      <c r="E2104" s="7">
        <v>44378</v>
      </c>
      <c r="F2104" s="13">
        <v>0</v>
      </c>
      <c r="G2104">
        <v>0</v>
      </c>
      <c r="H2104">
        <v>0</v>
      </c>
      <c r="I2104">
        <v>0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 t="s">
        <v>387</v>
      </c>
      <c r="W2104" s="4" t="s">
        <v>383</v>
      </c>
      <c r="X2104">
        <v>16</v>
      </c>
      <c r="Y2104" t="s">
        <v>109</v>
      </c>
      <c r="Z2104" t="s">
        <v>384</v>
      </c>
      <c r="AA2104">
        <v>0</v>
      </c>
      <c r="AB2104">
        <v>0</v>
      </c>
      <c r="AC2104" t="s">
        <v>225</v>
      </c>
      <c r="AD2104" s="1">
        <v>0</v>
      </c>
      <c r="AE2104" s="1">
        <v>0</v>
      </c>
      <c r="AF2104">
        <v>0</v>
      </c>
      <c r="AG2104" s="1">
        <v>0</v>
      </c>
      <c r="AH2104">
        <v>0</v>
      </c>
      <c r="AI2104" s="1">
        <v>0</v>
      </c>
      <c r="AJ2104" s="1">
        <v>0</v>
      </c>
      <c r="AK2104" s="1">
        <v>0</v>
      </c>
      <c r="AL2104" s="1">
        <v>0</v>
      </c>
      <c r="AM2104" s="1">
        <v>0</v>
      </c>
      <c r="AN2104" s="1">
        <v>0</v>
      </c>
      <c r="AO2104" s="1">
        <v>0</v>
      </c>
      <c r="AP2104" s="8">
        <f t="shared" si="128"/>
        <v>0</v>
      </c>
      <c r="AQ2104" s="9">
        <f t="shared" si="129"/>
        <v>0</v>
      </c>
      <c r="AR2104" s="3">
        <f t="shared" si="130"/>
        <v>0</v>
      </c>
      <c r="AS2104" s="10">
        <f t="shared" si="131"/>
        <v>0</v>
      </c>
    </row>
    <row r="2105" spans="1:45" x14ac:dyDescent="0.25">
      <c r="A2105">
        <v>1</v>
      </c>
      <c r="B2105" s="7">
        <v>44378</v>
      </c>
      <c r="C2105" s="7">
        <v>44409</v>
      </c>
      <c r="D2105">
        <v>200347</v>
      </c>
      <c r="E2105" s="7">
        <v>44409</v>
      </c>
      <c r="F2105" s="13">
        <v>0</v>
      </c>
      <c r="G2105">
        <v>0</v>
      </c>
      <c r="H2105">
        <v>0</v>
      </c>
      <c r="I2105">
        <v>0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v>0</v>
      </c>
      <c r="V2105" t="s">
        <v>387</v>
      </c>
      <c r="W2105" s="4" t="s">
        <v>383</v>
      </c>
      <c r="X2105">
        <v>16</v>
      </c>
      <c r="Y2105" t="s">
        <v>109</v>
      </c>
      <c r="Z2105" t="s">
        <v>384</v>
      </c>
      <c r="AA2105">
        <v>0</v>
      </c>
      <c r="AB2105">
        <v>0</v>
      </c>
      <c r="AC2105" t="s">
        <v>225</v>
      </c>
      <c r="AD2105" s="1">
        <v>0</v>
      </c>
      <c r="AE2105" s="1">
        <v>0</v>
      </c>
      <c r="AF2105">
        <v>0</v>
      </c>
      <c r="AG2105" s="1">
        <v>0</v>
      </c>
      <c r="AH2105">
        <v>0</v>
      </c>
      <c r="AI2105" s="1">
        <v>0</v>
      </c>
      <c r="AJ2105" s="1">
        <v>0</v>
      </c>
      <c r="AK2105" s="1">
        <v>0</v>
      </c>
      <c r="AL2105" s="1">
        <v>0</v>
      </c>
      <c r="AM2105" s="1">
        <v>0</v>
      </c>
      <c r="AN2105" s="1">
        <v>0</v>
      </c>
      <c r="AO2105" s="1">
        <v>0</v>
      </c>
      <c r="AP2105" s="8">
        <f t="shared" si="128"/>
        <v>0</v>
      </c>
      <c r="AQ2105" s="9">
        <f t="shared" si="129"/>
        <v>0</v>
      </c>
      <c r="AR2105" s="3">
        <f t="shared" si="130"/>
        <v>0</v>
      </c>
      <c r="AS2105" s="10">
        <f t="shared" si="131"/>
        <v>0</v>
      </c>
    </row>
    <row r="2106" spans="1:45" x14ac:dyDescent="0.25">
      <c r="A2106">
        <v>1</v>
      </c>
      <c r="B2106" s="7">
        <v>44378</v>
      </c>
      <c r="C2106" s="7">
        <v>44409</v>
      </c>
      <c r="D2106">
        <v>184</v>
      </c>
      <c r="E2106" s="7">
        <v>44378</v>
      </c>
      <c r="F2106" s="13">
        <v>0</v>
      </c>
      <c r="G2106">
        <v>0</v>
      </c>
      <c r="H2106">
        <v>5.0999999999999997E-2</v>
      </c>
      <c r="I2106">
        <v>0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0</v>
      </c>
      <c r="R2106">
        <v>0</v>
      </c>
      <c r="S2106">
        <v>0</v>
      </c>
      <c r="T2106">
        <v>0</v>
      </c>
      <c r="U2106">
        <v>0</v>
      </c>
      <c r="V2106" t="s">
        <v>388</v>
      </c>
      <c r="W2106" s="4" t="s">
        <v>151</v>
      </c>
      <c r="X2106">
        <v>16</v>
      </c>
      <c r="Y2106" t="s">
        <v>109</v>
      </c>
      <c r="Z2106" t="s">
        <v>152</v>
      </c>
      <c r="AA2106">
        <v>0</v>
      </c>
      <c r="AB2106">
        <v>0</v>
      </c>
      <c r="AC2106" t="s">
        <v>225</v>
      </c>
      <c r="AD2106" s="1">
        <v>0</v>
      </c>
      <c r="AE2106" s="1">
        <v>0</v>
      </c>
      <c r="AF2106">
        <v>0</v>
      </c>
      <c r="AG2106" s="1">
        <v>0</v>
      </c>
      <c r="AH2106">
        <v>0</v>
      </c>
      <c r="AI2106" s="1">
        <v>0</v>
      </c>
      <c r="AJ2106" s="1">
        <v>0</v>
      </c>
      <c r="AK2106" s="1">
        <v>0</v>
      </c>
      <c r="AL2106" s="1">
        <v>0</v>
      </c>
      <c r="AM2106" s="1">
        <v>0</v>
      </c>
      <c r="AN2106" s="1">
        <v>0</v>
      </c>
      <c r="AO2106" s="1">
        <v>0</v>
      </c>
      <c r="AP2106" s="8">
        <f t="shared" si="128"/>
        <v>0</v>
      </c>
      <c r="AQ2106" s="9">
        <f t="shared" si="129"/>
        <v>0</v>
      </c>
      <c r="AR2106" s="3">
        <f t="shared" si="130"/>
        <v>0</v>
      </c>
      <c r="AS2106" s="10">
        <f t="shared" si="131"/>
        <v>0</v>
      </c>
    </row>
    <row r="2107" spans="1:45" x14ac:dyDescent="0.25">
      <c r="A2107">
        <v>1</v>
      </c>
      <c r="B2107" s="7">
        <v>44378</v>
      </c>
      <c r="C2107" s="7">
        <v>44409</v>
      </c>
      <c r="D2107">
        <v>184</v>
      </c>
      <c r="E2107" s="7">
        <v>44409</v>
      </c>
      <c r="F2107" s="13">
        <v>0</v>
      </c>
      <c r="G2107">
        <v>0</v>
      </c>
      <c r="H2107">
        <v>5.0999999999999997E-2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 t="s">
        <v>388</v>
      </c>
      <c r="W2107" s="4" t="s">
        <v>151</v>
      </c>
      <c r="X2107">
        <v>16</v>
      </c>
      <c r="Y2107" t="s">
        <v>109</v>
      </c>
      <c r="Z2107" t="s">
        <v>152</v>
      </c>
      <c r="AA2107">
        <v>0</v>
      </c>
      <c r="AB2107">
        <v>0</v>
      </c>
      <c r="AC2107" t="s">
        <v>225</v>
      </c>
      <c r="AD2107" s="1">
        <v>0</v>
      </c>
      <c r="AE2107" s="1">
        <v>0</v>
      </c>
      <c r="AF2107">
        <v>0</v>
      </c>
      <c r="AG2107" s="1">
        <v>0</v>
      </c>
      <c r="AH2107">
        <v>0</v>
      </c>
      <c r="AI2107" s="1">
        <v>0</v>
      </c>
      <c r="AJ2107" s="1">
        <v>0</v>
      </c>
      <c r="AK2107" s="1">
        <v>0</v>
      </c>
      <c r="AL2107" s="1">
        <v>0</v>
      </c>
      <c r="AM2107" s="1">
        <v>0</v>
      </c>
      <c r="AN2107" s="1">
        <v>0</v>
      </c>
      <c r="AO2107" s="1">
        <v>0</v>
      </c>
      <c r="AP2107" s="8">
        <f t="shared" si="128"/>
        <v>0</v>
      </c>
      <c r="AQ2107" s="9">
        <f t="shared" si="129"/>
        <v>0</v>
      </c>
      <c r="AR2107" s="3">
        <f t="shared" si="130"/>
        <v>0</v>
      </c>
      <c r="AS2107" s="10">
        <f t="shared" si="131"/>
        <v>0</v>
      </c>
    </row>
    <row r="2108" spans="1:45" x14ac:dyDescent="0.25">
      <c r="A2108">
        <v>1</v>
      </c>
      <c r="B2108" s="7">
        <v>44378</v>
      </c>
      <c r="C2108" s="7">
        <v>44409</v>
      </c>
      <c r="D2108">
        <v>200256</v>
      </c>
      <c r="E2108" s="7">
        <v>44378</v>
      </c>
      <c r="F2108" s="13">
        <v>355061.15</v>
      </c>
      <c r="G2108">
        <v>355061.15</v>
      </c>
      <c r="H2108">
        <v>5.0999999999999997E-2</v>
      </c>
      <c r="I2108">
        <v>1509.01</v>
      </c>
      <c r="J2108">
        <v>96742.1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 t="s">
        <v>389</v>
      </c>
      <c r="W2108" s="4" t="s">
        <v>151</v>
      </c>
      <c r="X2108">
        <v>16</v>
      </c>
      <c r="Y2108" t="s">
        <v>109</v>
      </c>
      <c r="Z2108" t="s">
        <v>152</v>
      </c>
      <c r="AA2108">
        <v>0</v>
      </c>
      <c r="AB2108">
        <v>0</v>
      </c>
      <c r="AC2108" t="s">
        <v>225</v>
      </c>
      <c r="AD2108" s="1">
        <v>0</v>
      </c>
      <c r="AE2108" s="1">
        <v>0</v>
      </c>
      <c r="AF2108">
        <v>0</v>
      </c>
      <c r="AG2108" s="1">
        <v>355061.15</v>
      </c>
      <c r="AH2108">
        <v>0</v>
      </c>
      <c r="AI2108" s="1">
        <v>0</v>
      </c>
      <c r="AJ2108" s="1">
        <v>0</v>
      </c>
      <c r="AK2108" s="1">
        <v>0</v>
      </c>
      <c r="AL2108" s="1">
        <v>0</v>
      </c>
      <c r="AM2108" s="1">
        <v>0</v>
      </c>
      <c r="AN2108" s="1">
        <v>0</v>
      </c>
      <c r="AO2108" s="1">
        <v>1509.01</v>
      </c>
      <c r="AP2108" s="8">
        <f t="shared" si="128"/>
        <v>1509.01</v>
      </c>
      <c r="AQ2108" s="9">
        <f t="shared" si="129"/>
        <v>0</v>
      </c>
      <c r="AR2108" s="3">
        <f t="shared" si="130"/>
        <v>96742.1</v>
      </c>
      <c r="AS2108" s="10">
        <f t="shared" si="131"/>
        <v>1509.01</v>
      </c>
    </row>
    <row r="2109" spans="1:45" x14ac:dyDescent="0.25">
      <c r="A2109">
        <v>1</v>
      </c>
      <c r="B2109" s="7">
        <v>44378</v>
      </c>
      <c r="C2109" s="7">
        <v>44409</v>
      </c>
      <c r="D2109">
        <v>200256</v>
      </c>
      <c r="E2109" s="7">
        <v>44409</v>
      </c>
      <c r="F2109" s="13">
        <v>355061.15</v>
      </c>
      <c r="G2109">
        <v>355061.15</v>
      </c>
      <c r="H2109">
        <v>5.0999999999999997E-2</v>
      </c>
      <c r="I2109">
        <v>1509.01</v>
      </c>
      <c r="J2109">
        <v>98251.11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0</v>
      </c>
      <c r="T2109">
        <v>0</v>
      </c>
      <c r="U2109">
        <v>0</v>
      </c>
      <c r="V2109" t="s">
        <v>389</v>
      </c>
      <c r="W2109" s="4" t="s">
        <v>151</v>
      </c>
      <c r="X2109">
        <v>16</v>
      </c>
      <c r="Y2109" t="s">
        <v>109</v>
      </c>
      <c r="Z2109" t="s">
        <v>152</v>
      </c>
      <c r="AA2109">
        <v>0</v>
      </c>
      <c r="AB2109">
        <v>0</v>
      </c>
      <c r="AC2109" t="s">
        <v>225</v>
      </c>
      <c r="AD2109" s="1">
        <v>0</v>
      </c>
      <c r="AE2109" s="1">
        <v>0</v>
      </c>
      <c r="AF2109">
        <v>0</v>
      </c>
      <c r="AG2109" s="1">
        <v>355061.15</v>
      </c>
      <c r="AH2109">
        <v>0</v>
      </c>
      <c r="AI2109" s="1">
        <v>0</v>
      </c>
      <c r="AJ2109" s="1">
        <v>0</v>
      </c>
      <c r="AK2109" s="1">
        <v>0</v>
      </c>
      <c r="AL2109" s="1">
        <v>0</v>
      </c>
      <c r="AM2109" s="1">
        <v>0</v>
      </c>
      <c r="AN2109" s="1">
        <v>0</v>
      </c>
      <c r="AO2109" s="1">
        <v>1509.01</v>
      </c>
      <c r="AP2109" s="8">
        <f t="shared" si="128"/>
        <v>1509.01</v>
      </c>
      <c r="AQ2109" s="9">
        <f t="shared" si="129"/>
        <v>0</v>
      </c>
      <c r="AR2109" s="3">
        <f t="shared" si="130"/>
        <v>98251.11</v>
      </c>
      <c r="AS2109" s="10">
        <f t="shared" si="131"/>
        <v>1509.01</v>
      </c>
    </row>
    <row r="2110" spans="1:45" x14ac:dyDescent="0.25">
      <c r="A2110">
        <v>1</v>
      </c>
      <c r="B2110" s="7">
        <v>44378</v>
      </c>
      <c r="C2110" s="7">
        <v>44409</v>
      </c>
      <c r="D2110">
        <v>200302</v>
      </c>
      <c r="E2110" s="7">
        <v>44378</v>
      </c>
      <c r="F2110" s="13">
        <v>95136.76</v>
      </c>
      <c r="G2110">
        <v>95136.76</v>
      </c>
      <c r="H2110">
        <v>5.0999999999999997E-2</v>
      </c>
      <c r="I2110">
        <v>404.33</v>
      </c>
      <c r="J2110">
        <v>15660.95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0</v>
      </c>
      <c r="T2110">
        <v>0</v>
      </c>
      <c r="U2110">
        <v>0</v>
      </c>
      <c r="V2110" t="s">
        <v>390</v>
      </c>
      <c r="W2110" s="4" t="s">
        <v>151</v>
      </c>
      <c r="X2110">
        <v>16</v>
      </c>
      <c r="Y2110" t="s">
        <v>109</v>
      </c>
      <c r="Z2110" t="s">
        <v>152</v>
      </c>
      <c r="AA2110">
        <v>0</v>
      </c>
      <c r="AB2110">
        <v>0</v>
      </c>
      <c r="AC2110" t="s">
        <v>225</v>
      </c>
      <c r="AD2110" s="1">
        <v>0</v>
      </c>
      <c r="AE2110" s="1">
        <v>0</v>
      </c>
      <c r="AF2110">
        <v>0</v>
      </c>
      <c r="AG2110" s="1">
        <v>95136.76</v>
      </c>
      <c r="AH2110">
        <v>0</v>
      </c>
      <c r="AI2110" s="1">
        <v>0</v>
      </c>
      <c r="AJ2110" s="1">
        <v>0</v>
      </c>
      <c r="AK2110" s="1">
        <v>0</v>
      </c>
      <c r="AL2110" s="1">
        <v>0</v>
      </c>
      <c r="AM2110" s="1">
        <v>0</v>
      </c>
      <c r="AN2110" s="1">
        <v>0</v>
      </c>
      <c r="AO2110" s="1">
        <v>404.33</v>
      </c>
      <c r="AP2110" s="8">
        <f t="shared" si="128"/>
        <v>404.33</v>
      </c>
      <c r="AQ2110" s="9">
        <f t="shared" si="129"/>
        <v>0</v>
      </c>
      <c r="AR2110" s="3">
        <f t="shared" si="130"/>
        <v>15660.95</v>
      </c>
      <c r="AS2110" s="10">
        <f t="shared" si="131"/>
        <v>404.33</v>
      </c>
    </row>
    <row r="2111" spans="1:45" x14ac:dyDescent="0.25">
      <c r="A2111">
        <v>1</v>
      </c>
      <c r="B2111" s="7">
        <v>44378</v>
      </c>
      <c r="C2111" s="7">
        <v>44409</v>
      </c>
      <c r="D2111">
        <v>200302</v>
      </c>
      <c r="E2111" s="7">
        <v>44409</v>
      </c>
      <c r="F2111" s="13">
        <v>95136.76</v>
      </c>
      <c r="G2111">
        <v>95136.76</v>
      </c>
      <c r="H2111">
        <v>5.0999999999999997E-2</v>
      </c>
      <c r="I2111">
        <v>404.33</v>
      </c>
      <c r="J2111">
        <v>16065.28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 t="s">
        <v>390</v>
      </c>
      <c r="W2111" s="4" t="s">
        <v>151</v>
      </c>
      <c r="X2111">
        <v>16</v>
      </c>
      <c r="Y2111" t="s">
        <v>109</v>
      </c>
      <c r="Z2111" t="s">
        <v>152</v>
      </c>
      <c r="AA2111">
        <v>0</v>
      </c>
      <c r="AB2111">
        <v>0</v>
      </c>
      <c r="AC2111" t="s">
        <v>225</v>
      </c>
      <c r="AD2111" s="1">
        <v>0</v>
      </c>
      <c r="AE2111" s="1">
        <v>0</v>
      </c>
      <c r="AF2111">
        <v>0</v>
      </c>
      <c r="AG2111" s="1">
        <v>95136.76</v>
      </c>
      <c r="AH2111">
        <v>0</v>
      </c>
      <c r="AI2111" s="1">
        <v>0</v>
      </c>
      <c r="AJ2111" s="1">
        <v>0</v>
      </c>
      <c r="AK2111" s="1">
        <v>0</v>
      </c>
      <c r="AL2111" s="1">
        <v>0</v>
      </c>
      <c r="AM2111" s="1">
        <v>0</v>
      </c>
      <c r="AN2111" s="1">
        <v>0</v>
      </c>
      <c r="AO2111" s="1">
        <v>404.33</v>
      </c>
      <c r="AP2111" s="8">
        <f t="shared" si="128"/>
        <v>404.33</v>
      </c>
      <c r="AQ2111" s="9">
        <f t="shared" si="129"/>
        <v>0</v>
      </c>
      <c r="AR2111" s="3">
        <f t="shared" si="130"/>
        <v>16065.28</v>
      </c>
      <c r="AS2111" s="10">
        <f t="shared" si="131"/>
        <v>404.33</v>
      </c>
    </row>
    <row r="2112" spans="1:45" x14ac:dyDescent="0.25">
      <c r="A2112">
        <v>1</v>
      </c>
      <c r="B2112" s="7">
        <v>44378</v>
      </c>
      <c r="C2112" s="7">
        <v>44409</v>
      </c>
      <c r="D2112">
        <v>200348</v>
      </c>
      <c r="E2112" s="7">
        <v>44378</v>
      </c>
      <c r="F2112" s="13">
        <v>507151.82</v>
      </c>
      <c r="G2112">
        <v>507151.82</v>
      </c>
      <c r="H2112">
        <v>5.0999999999999997E-2</v>
      </c>
      <c r="I2112">
        <v>2155.4</v>
      </c>
      <c r="J2112">
        <v>314166.36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 t="s">
        <v>391</v>
      </c>
      <c r="W2112" s="4" t="s">
        <v>151</v>
      </c>
      <c r="X2112">
        <v>16</v>
      </c>
      <c r="Y2112" t="s">
        <v>109</v>
      </c>
      <c r="Z2112" t="s">
        <v>152</v>
      </c>
      <c r="AA2112">
        <v>0</v>
      </c>
      <c r="AB2112">
        <v>0</v>
      </c>
      <c r="AC2112" t="s">
        <v>225</v>
      </c>
      <c r="AD2112" s="1">
        <v>0</v>
      </c>
      <c r="AE2112" s="1">
        <v>0</v>
      </c>
      <c r="AF2112">
        <v>0</v>
      </c>
      <c r="AG2112" s="1">
        <v>507151.82</v>
      </c>
      <c r="AH2112">
        <v>0</v>
      </c>
      <c r="AI2112" s="1">
        <v>0</v>
      </c>
      <c r="AJ2112" s="1">
        <v>0</v>
      </c>
      <c r="AK2112" s="1">
        <v>0</v>
      </c>
      <c r="AL2112" s="1">
        <v>0</v>
      </c>
      <c r="AM2112" s="1">
        <v>0</v>
      </c>
      <c r="AN2112" s="1">
        <v>0</v>
      </c>
      <c r="AO2112" s="1">
        <v>2155.4</v>
      </c>
      <c r="AP2112" s="8">
        <f t="shared" si="128"/>
        <v>2155.4</v>
      </c>
      <c r="AQ2112" s="9">
        <f t="shared" si="129"/>
        <v>0</v>
      </c>
      <c r="AR2112" s="3">
        <f t="shared" si="130"/>
        <v>314166.36</v>
      </c>
      <c r="AS2112" s="10">
        <f t="shared" si="131"/>
        <v>2155.4</v>
      </c>
    </row>
    <row r="2113" spans="1:45" x14ac:dyDescent="0.25">
      <c r="A2113">
        <v>1</v>
      </c>
      <c r="B2113" s="7">
        <v>44378</v>
      </c>
      <c r="C2113" s="7">
        <v>44409</v>
      </c>
      <c r="D2113">
        <v>200348</v>
      </c>
      <c r="E2113" s="7">
        <v>44409</v>
      </c>
      <c r="F2113" s="13">
        <v>507151.82</v>
      </c>
      <c r="G2113">
        <v>507151.82</v>
      </c>
      <c r="H2113">
        <v>5.0999999999999997E-2</v>
      </c>
      <c r="I2113">
        <v>2155.4</v>
      </c>
      <c r="J2113">
        <v>316321.76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 t="s">
        <v>391</v>
      </c>
      <c r="W2113" s="4" t="s">
        <v>151</v>
      </c>
      <c r="X2113">
        <v>16</v>
      </c>
      <c r="Y2113" t="s">
        <v>109</v>
      </c>
      <c r="Z2113" t="s">
        <v>152</v>
      </c>
      <c r="AA2113">
        <v>0</v>
      </c>
      <c r="AB2113">
        <v>0</v>
      </c>
      <c r="AC2113" t="s">
        <v>225</v>
      </c>
      <c r="AD2113" s="1">
        <v>0</v>
      </c>
      <c r="AE2113" s="1">
        <v>0</v>
      </c>
      <c r="AF2113">
        <v>0</v>
      </c>
      <c r="AG2113" s="1">
        <v>507151.82</v>
      </c>
      <c r="AH2113">
        <v>0</v>
      </c>
      <c r="AI2113" s="1">
        <v>0</v>
      </c>
      <c r="AJ2113" s="1">
        <v>0</v>
      </c>
      <c r="AK2113" s="1">
        <v>0</v>
      </c>
      <c r="AL2113" s="1">
        <v>0</v>
      </c>
      <c r="AM2113" s="1">
        <v>0</v>
      </c>
      <c r="AN2113" s="1">
        <v>0</v>
      </c>
      <c r="AO2113" s="1">
        <v>2155.4</v>
      </c>
      <c r="AP2113" s="8">
        <f t="shared" si="128"/>
        <v>2155.4</v>
      </c>
      <c r="AQ2113" s="9">
        <f t="shared" si="129"/>
        <v>0</v>
      </c>
      <c r="AR2113" s="3">
        <f t="shared" si="130"/>
        <v>316321.76</v>
      </c>
      <c r="AS2113" s="10">
        <f t="shared" si="131"/>
        <v>2155.4</v>
      </c>
    </row>
    <row r="2114" spans="1:45" x14ac:dyDescent="0.25">
      <c r="A2114">
        <v>1</v>
      </c>
      <c r="B2114" s="7">
        <v>44378</v>
      </c>
      <c r="C2114" s="7">
        <v>44409</v>
      </c>
      <c r="D2114">
        <v>185</v>
      </c>
      <c r="E2114" s="7">
        <v>44378</v>
      </c>
      <c r="F2114" s="13">
        <v>0</v>
      </c>
      <c r="G2114">
        <v>0</v>
      </c>
      <c r="H2114">
        <v>7.6923080000000005E-2</v>
      </c>
      <c r="I2114">
        <v>0</v>
      </c>
      <c r="J2114">
        <v>34033.89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3093.99</v>
      </c>
      <c r="U2114">
        <v>0</v>
      </c>
      <c r="V2114" t="s">
        <v>392</v>
      </c>
      <c r="W2114" s="4" t="s">
        <v>154</v>
      </c>
      <c r="X2114">
        <v>16</v>
      </c>
      <c r="Y2114" t="s">
        <v>109</v>
      </c>
      <c r="Z2114" t="s">
        <v>155</v>
      </c>
      <c r="AA2114">
        <v>0</v>
      </c>
      <c r="AB2114">
        <v>0</v>
      </c>
      <c r="AC2114" t="s">
        <v>225</v>
      </c>
      <c r="AD2114" s="1">
        <v>0</v>
      </c>
      <c r="AE2114" s="1">
        <v>0</v>
      </c>
      <c r="AF2114">
        <v>0</v>
      </c>
      <c r="AG2114" s="1">
        <v>0</v>
      </c>
      <c r="AH2114">
        <v>0</v>
      </c>
      <c r="AI2114" s="1">
        <v>0</v>
      </c>
      <c r="AJ2114" s="1">
        <v>0</v>
      </c>
      <c r="AK2114" s="1">
        <v>0</v>
      </c>
      <c r="AL2114" s="1">
        <v>0</v>
      </c>
      <c r="AM2114" s="1">
        <v>0</v>
      </c>
      <c r="AN2114" s="1">
        <v>0</v>
      </c>
      <c r="AO2114" s="1">
        <v>0</v>
      </c>
      <c r="AP2114" s="8">
        <f t="shared" ref="AP2114:AP2177" si="132">I2114+K2114+M2114+T2114</f>
        <v>3093.99</v>
      </c>
      <c r="AQ2114" s="9">
        <f t="shared" ref="AQ2114:AQ2177" si="133">AD2114+AL2114</f>
        <v>0</v>
      </c>
      <c r="AR2114" s="3">
        <f t="shared" ref="AR2114:AR2177" si="134">AE2114+J2114</f>
        <v>34033.89</v>
      </c>
      <c r="AS2114" s="10">
        <f t="shared" ref="AS2114:AS2177" si="135">I2114+K2114+M2114+T2114+AD2114+AL2114</f>
        <v>3093.99</v>
      </c>
    </row>
    <row r="2115" spans="1:45" x14ac:dyDescent="0.25">
      <c r="A2115">
        <v>1</v>
      </c>
      <c r="B2115" s="7">
        <v>44378</v>
      </c>
      <c r="C2115" s="7">
        <v>44409</v>
      </c>
      <c r="D2115">
        <v>185</v>
      </c>
      <c r="E2115" s="7">
        <v>44409</v>
      </c>
      <c r="F2115" s="13">
        <v>0</v>
      </c>
      <c r="G2115">
        <v>0</v>
      </c>
      <c r="H2115">
        <v>7.6923080000000005E-2</v>
      </c>
      <c r="I2115">
        <v>0</v>
      </c>
      <c r="J2115">
        <v>37127.879999999997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3093.99</v>
      </c>
      <c r="U2115">
        <v>0</v>
      </c>
      <c r="V2115" t="s">
        <v>392</v>
      </c>
      <c r="W2115" s="4" t="s">
        <v>154</v>
      </c>
      <c r="X2115">
        <v>16</v>
      </c>
      <c r="Y2115" t="s">
        <v>109</v>
      </c>
      <c r="Z2115" t="s">
        <v>155</v>
      </c>
      <c r="AA2115">
        <v>0</v>
      </c>
      <c r="AB2115">
        <v>0</v>
      </c>
      <c r="AC2115" t="s">
        <v>225</v>
      </c>
      <c r="AD2115" s="1">
        <v>0</v>
      </c>
      <c r="AE2115" s="1">
        <v>0</v>
      </c>
      <c r="AF2115">
        <v>0</v>
      </c>
      <c r="AG2115" s="1">
        <v>0</v>
      </c>
      <c r="AH2115">
        <v>0</v>
      </c>
      <c r="AI2115" s="1">
        <v>0</v>
      </c>
      <c r="AJ2115" s="1">
        <v>0</v>
      </c>
      <c r="AK2115" s="1">
        <v>0</v>
      </c>
      <c r="AL2115" s="1">
        <v>0</v>
      </c>
      <c r="AM2115" s="1">
        <v>0</v>
      </c>
      <c r="AN2115" s="1">
        <v>0</v>
      </c>
      <c r="AO2115" s="1">
        <v>0</v>
      </c>
      <c r="AP2115" s="8">
        <f t="shared" si="132"/>
        <v>3093.99</v>
      </c>
      <c r="AQ2115" s="9">
        <f t="shared" si="133"/>
        <v>0</v>
      </c>
      <c r="AR2115" s="3">
        <f t="shared" si="134"/>
        <v>37127.879999999997</v>
      </c>
      <c r="AS2115" s="10">
        <f t="shared" si="135"/>
        <v>3093.99</v>
      </c>
    </row>
    <row r="2116" spans="1:45" x14ac:dyDescent="0.25">
      <c r="A2116">
        <v>1</v>
      </c>
      <c r="B2116" s="7">
        <v>44378</v>
      </c>
      <c r="C2116" s="7">
        <v>44409</v>
      </c>
      <c r="D2116">
        <v>200257</v>
      </c>
      <c r="E2116" s="7">
        <v>44378</v>
      </c>
      <c r="F2116" s="13">
        <v>292511.90000000002</v>
      </c>
      <c r="G2116">
        <v>292511.90000000002</v>
      </c>
      <c r="H2116">
        <v>7.6923080000000005E-2</v>
      </c>
      <c r="I2116">
        <v>1875.08</v>
      </c>
      <c r="J2116">
        <v>23709.31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 t="s">
        <v>393</v>
      </c>
      <c r="W2116" s="4" t="s">
        <v>154</v>
      </c>
      <c r="X2116">
        <v>16</v>
      </c>
      <c r="Y2116" t="s">
        <v>109</v>
      </c>
      <c r="Z2116" t="s">
        <v>155</v>
      </c>
      <c r="AA2116">
        <v>0</v>
      </c>
      <c r="AB2116">
        <v>0</v>
      </c>
      <c r="AC2116" t="s">
        <v>225</v>
      </c>
      <c r="AD2116" s="1">
        <v>0</v>
      </c>
      <c r="AE2116" s="1">
        <v>0</v>
      </c>
      <c r="AF2116">
        <v>0</v>
      </c>
      <c r="AG2116" s="1">
        <v>292511.90000000002</v>
      </c>
      <c r="AH2116">
        <v>0</v>
      </c>
      <c r="AI2116" s="1">
        <v>0</v>
      </c>
      <c r="AJ2116" s="1">
        <v>0</v>
      </c>
      <c r="AK2116" s="1">
        <v>0</v>
      </c>
      <c r="AL2116" s="1">
        <v>0</v>
      </c>
      <c r="AM2116" s="1">
        <v>0</v>
      </c>
      <c r="AN2116" s="1">
        <v>0</v>
      </c>
      <c r="AO2116" s="1">
        <v>1875.08</v>
      </c>
      <c r="AP2116" s="8">
        <f t="shared" si="132"/>
        <v>1875.08</v>
      </c>
      <c r="AQ2116" s="9">
        <f t="shared" si="133"/>
        <v>0</v>
      </c>
      <c r="AR2116" s="3">
        <f t="shared" si="134"/>
        <v>23709.31</v>
      </c>
      <c r="AS2116" s="10">
        <f t="shared" si="135"/>
        <v>1875.08</v>
      </c>
    </row>
    <row r="2117" spans="1:45" x14ac:dyDescent="0.25">
      <c r="A2117">
        <v>1</v>
      </c>
      <c r="B2117" s="7">
        <v>44378</v>
      </c>
      <c r="C2117" s="7">
        <v>44409</v>
      </c>
      <c r="D2117">
        <v>200257</v>
      </c>
      <c r="E2117" s="7">
        <v>44409</v>
      </c>
      <c r="F2117" s="13">
        <v>292511.90000000002</v>
      </c>
      <c r="G2117">
        <v>292511.90000000002</v>
      </c>
      <c r="H2117">
        <v>7.6923080000000005E-2</v>
      </c>
      <c r="I2117">
        <v>1875.08</v>
      </c>
      <c r="J2117">
        <v>25584.39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 t="s">
        <v>393</v>
      </c>
      <c r="W2117" s="4" t="s">
        <v>154</v>
      </c>
      <c r="X2117">
        <v>16</v>
      </c>
      <c r="Y2117" t="s">
        <v>109</v>
      </c>
      <c r="Z2117" t="s">
        <v>155</v>
      </c>
      <c r="AA2117">
        <v>0</v>
      </c>
      <c r="AB2117">
        <v>0</v>
      </c>
      <c r="AC2117" t="s">
        <v>225</v>
      </c>
      <c r="AD2117" s="1">
        <v>0</v>
      </c>
      <c r="AE2117" s="1">
        <v>0</v>
      </c>
      <c r="AF2117">
        <v>0</v>
      </c>
      <c r="AG2117" s="1">
        <v>292511.90000000002</v>
      </c>
      <c r="AH2117">
        <v>0</v>
      </c>
      <c r="AI2117" s="1">
        <v>0</v>
      </c>
      <c r="AJ2117" s="1">
        <v>0</v>
      </c>
      <c r="AK2117" s="1">
        <v>0</v>
      </c>
      <c r="AL2117" s="1">
        <v>0</v>
      </c>
      <c r="AM2117" s="1">
        <v>0</v>
      </c>
      <c r="AN2117" s="1">
        <v>0</v>
      </c>
      <c r="AO2117" s="1">
        <v>1875.08</v>
      </c>
      <c r="AP2117" s="8">
        <f t="shared" si="132"/>
        <v>1875.08</v>
      </c>
      <c r="AQ2117" s="9">
        <f t="shared" si="133"/>
        <v>0</v>
      </c>
      <c r="AR2117" s="3">
        <f t="shared" si="134"/>
        <v>25584.39</v>
      </c>
      <c r="AS2117" s="10">
        <f t="shared" si="135"/>
        <v>1875.08</v>
      </c>
    </row>
    <row r="2118" spans="1:45" x14ac:dyDescent="0.25">
      <c r="A2118">
        <v>1</v>
      </c>
      <c r="B2118" s="7">
        <v>44378</v>
      </c>
      <c r="C2118" s="7">
        <v>44409</v>
      </c>
      <c r="D2118">
        <v>200303</v>
      </c>
      <c r="E2118" s="7">
        <v>44378</v>
      </c>
      <c r="F2118" s="13">
        <v>11362.75</v>
      </c>
      <c r="G2118">
        <v>11362.75</v>
      </c>
      <c r="H2118">
        <v>7.6923080000000005E-2</v>
      </c>
      <c r="I2118">
        <v>72.84</v>
      </c>
      <c r="J2118">
        <v>4031.9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743.26</v>
      </c>
      <c r="T2118">
        <v>0</v>
      </c>
      <c r="U2118">
        <v>0</v>
      </c>
      <c r="V2118" t="s">
        <v>394</v>
      </c>
      <c r="W2118" s="4" t="s">
        <v>154</v>
      </c>
      <c r="X2118">
        <v>16</v>
      </c>
      <c r="Y2118" t="s">
        <v>109</v>
      </c>
      <c r="Z2118" t="s">
        <v>155</v>
      </c>
      <c r="AA2118">
        <v>0</v>
      </c>
      <c r="AB2118">
        <v>0</v>
      </c>
      <c r="AC2118" t="s">
        <v>225</v>
      </c>
      <c r="AD2118" s="1">
        <v>0</v>
      </c>
      <c r="AE2118" s="1">
        <v>0</v>
      </c>
      <c r="AF2118">
        <v>0</v>
      </c>
      <c r="AG2118" s="1">
        <v>11362.75</v>
      </c>
      <c r="AH2118">
        <v>0</v>
      </c>
      <c r="AI2118" s="1">
        <v>0</v>
      </c>
      <c r="AJ2118" s="1">
        <v>0</v>
      </c>
      <c r="AK2118" s="1">
        <v>0</v>
      </c>
      <c r="AL2118" s="1">
        <v>0</v>
      </c>
      <c r="AM2118" s="1">
        <v>0</v>
      </c>
      <c r="AN2118" s="1">
        <v>0</v>
      </c>
      <c r="AO2118" s="1">
        <v>72.84</v>
      </c>
      <c r="AP2118" s="8">
        <f t="shared" si="132"/>
        <v>72.84</v>
      </c>
      <c r="AQ2118" s="9">
        <f t="shared" si="133"/>
        <v>0</v>
      </c>
      <c r="AR2118" s="3">
        <f t="shared" si="134"/>
        <v>4031.9</v>
      </c>
      <c r="AS2118" s="10">
        <f t="shared" si="135"/>
        <v>72.84</v>
      </c>
    </row>
    <row r="2119" spans="1:45" x14ac:dyDescent="0.25">
      <c r="A2119">
        <v>1</v>
      </c>
      <c r="B2119" s="7">
        <v>44378</v>
      </c>
      <c r="C2119" s="7">
        <v>44409</v>
      </c>
      <c r="D2119">
        <v>200303</v>
      </c>
      <c r="E2119" s="7">
        <v>44409</v>
      </c>
      <c r="F2119" s="13">
        <v>19578.259999999998</v>
      </c>
      <c r="G2119">
        <v>19578.259999999998</v>
      </c>
      <c r="H2119">
        <v>7.6923080000000005E-2</v>
      </c>
      <c r="I2119">
        <v>125.5</v>
      </c>
      <c r="J2119">
        <v>4157.3999999999996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 t="s">
        <v>394</v>
      </c>
      <c r="W2119" s="4" t="s">
        <v>154</v>
      </c>
      <c r="X2119">
        <v>16</v>
      </c>
      <c r="Y2119" t="s">
        <v>109</v>
      </c>
      <c r="Z2119" t="s">
        <v>155</v>
      </c>
      <c r="AA2119">
        <v>0</v>
      </c>
      <c r="AB2119">
        <v>0</v>
      </c>
      <c r="AC2119" t="s">
        <v>225</v>
      </c>
      <c r="AD2119" s="1">
        <v>0</v>
      </c>
      <c r="AE2119" s="1">
        <v>0</v>
      </c>
      <c r="AF2119">
        <v>0</v>
      </c>
      <c r="AG2119" s="1">
        <v>19578.259999999998</v>
      </c>
      <c r="AH2119">
        <v>0</v>
      </c>
      <c r="AI2119" s="1">
        <v>0</v>
      </c>
      <c r="AJ2119" s="1">
        <v>0</v>
      </c>
      <c r="AK2119" s="1">
        <v>0</v>
      </c>
      <c r="AL2119" s="1">
        <v>0</v>
      </c>
      <c r="AM2119" s="1">
        <v>0</v>
      </c>
      <c r="AN2119" s="1">
        <v>0</v>
      </c>
      <c r="AO2119" s="1">
        <v>125.5</v>
      </c>
      <c r="AP2119" s="8">
        <f t="shared" si="132"/>
        <v>125.5</v>
      </c>
      <c r="AQ2119" s="9">
        <f t="shared" si="133"/>
        <v>0</v>
      </c>
      <c r="AR2119" s="3">
        <f t="shared" si="134"/>
        <v>4157.3999999999996</v>
      </c>
      <c r="AS2119" s="10">
        <f t="shared" si="135"/>
        <v>125.5</v>
      </c>
    </row>
    <row r="2120" spans="1:45" x14ac:dyDescent="0.25">
      <c r="A2120">
        <v>1</v>
      </c>
      <c r="B2120" s="7">
        <v>44378</v>
      </c>
      <c r="C2120" s="7">
        <v>44409</v>
      </c>
      <c r="D2120">
        <v>200349</v>
      </c>
      <c r="E2120" s="7">
        <v>44378</v>
      </c>
      <c r="F2120" s="13">
        <v>858540.72</v>
      </c>
      <c r="G2120">
        <v>858540.72</v>
      </c>
      <c r="H2120">
        <v>7.6923080000000005E-2</v>
      </c>
      <c r="I2120">
        <v>5503.47</v>
      </c>
      <c r="J2120">
        <v>334363.48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0</v>
      </c>
      <c r="R2120">
        <v>-743.26</v>
      </c>
      <c r="S2120">
        <v>0</v>
      </c>
      <c r="T2120">
        <v>0</v>
      </c>
      <c r="U2120">
        <v>0</v>
      </c>
      <c r="V2120" t="s">
        <v>395</v>
      </c>
      <c r="W2120" s="4" t="s">
        <v>154</v>
      </c>
      <c r="X2120">
        <v>16</v>
      </c>
      <c r="Y2120" t="s">
        <v>109</v>
      </c>
      <c r="Z2120" t="s">
        <v>155</v>
      </c>
      <c r="AA2120">
        <v>0</v>
      </c>
      <c r="AB2120">
        <v>0</v>
      </c>
      <c r="AC2120" t="s">
        <v>225</v>
      </c>
      <c r="AD2120" s="1">
        <v>0</v>
      </c>
      <c r="AE2120" s="1">
        <v>0</v>
      </c>
      <c r="AF2120">
        <v>0</v>
      </c>
      <c r="AG2120" s="1">
        <v>858540.72</v>
      </c>
      <c r="AH2120">
        <v>0</v>
      </c>
      <c r="AI2120" s="1">
        <v>0</v>
      </c>
      <c r="AJ2120" s="1">
        <v>0</v>
      </c>
      <c r="AK2120" s="1">
        <v>0</v>
      </c>
      <c r="AL2120" s="1">
        <v>0</v>
      </c>
      <c r="AM2120" s="1">
        <v>0</v>
      </c>
      <c r="AN2120" s="1">
        <v>0</v>
      </c>
      <c r="AO2120" s="1">
        <v>5503.47</v>
      </c>
      <c r="AP2120" s="8">
        <f t="shared" si="132"/>
        <v>5503.47</v>
      </c>
      <c r="AQ2120" s="9">
        <f t="shared" si="133"/>
        <v>0</v>
      </c>
      <c r="AR2120" s="3">
        <f t="shared" si="134"/>
        <v>334363.48</v>
      </c>
      <c r="AS2120" s="10">
        <f t="shared" si="135"/>
        <v>5503.47</v>
      </c>
    </row>
    <row r="2121" spans="1:45" x14ac:dyDescent="0.25">
      <c r="A2121">
        <v>1</v>
      </c>
      <c r="B2121" s="7">
        <v>44378</v>
      </c>
      <c r="C2121" s="7">
        <v>44409</v>
      </c>
      <c r="D2121">
        <v>200349</v>
      </c>
      <c r="E2121" s="7">
        <v>44409</v>
      </c>
      <c r="F2121" s="13">
        <v>850325.21</v>
      </c>
      <c r="G2121">
        <v>850325.21</v>
      </c>
      <c r="H2121">
        <v>7.6923080000000005E-2</v>
      </c>
      <c r="I2121">
        <v>5450.8</v>
      </c>
      <c r="J2121">
        <v>339814.28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 t="s">
        <v>395</v>
      </c>
      <c r="W2121" s="4" t="s">
        <v>154</v>
      </c>
      <c r="X2121">
        <v>16</v>
      </c>
      <c r="Y2121" t="s">
        <v>109</v>
      </c>
      <c r="Z2121" t="s">
        <v>155</v>
      </c>
      <c r="AA2121">
        <v>0</v>
      </c>
      <c r="AB2121">
        <v>0</v>
      </c>
      <c r="AC2121" t="s">
        <v>225</v>
      </c>
      <c r="AD2121" s="1">
        <v>0</v>
      </c>
      <c r="AE2121" s="1">
        <v>0</v>
      </c>
      <c r="AF2121">
        <v>0</v>
      </c>
      <c r="AG2121" s="1">
        <v>850325.21</v>
      </c>
      <c r="AH2121">
        <v>0</v>
      </c>
      <c r="AI2121" s="1">
        <v>0</v>
      </c>
      <c r="AJ2121" s="1">
        <v>0</v>
      </c>
      <c r="AK2121" s="1">
        <v>0</v>
      </c>
      <c r="AL2121" s="1">
        <v>0</v>
      </c>
      <c r="AM2121" s="1">
        <v>0</v>
      </c>
      <c r="AN2121" s="1">
        <v>0</v>
      </c>
      <c r="AO2121" s="1">
        <v>5450.8</v>
      </c>
      <c r="AP2121" s="8">
        <f t="shared" si="132"/>
        <v>5450.8</v>
      </c>
      <c r="AQ2121" s="9">
        <f t="shared" si="133"/>
        <v>0</v>
      </c>
      <c r="AR2121" s="3">
        <f t="shared" si="134"/>
        <v>339814.28</v>
      </c>
      <c r="AS2121" s="10">
        <f t="shared" si="135"/>
        <v>5450.8</v>
      </c>
    </row>
    <row r="2122" spans="1:45" x14ac:dyDescent="0.25">
      <c r="A2122">
        <v>1</v>
      </c>
      <c r="B2122" s="7">
        <v>44378</v>
      </c>
      <c r="C2122" s="7">
        <v>44409</v>
      </c>
      <c r="D2122">
        <v>186</v>
      </c>
      <c r="E2122" s="7">
        <v>44378</v>
      </c>
      <c r="F2122" s="13">
        <v>0</v>
      </c>
      <c r="G2122">
        <v>0</v>
      </c>
      <c r="H2122">
        <v>7.6999999999999999E-2</v>
      </c>
      <c r="I2122">
        <v>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 t="s">
        <v>396</v>
      </c>
      <c r="W2122" s="4" t="s">
        <v>157</v>
      </c>
      <c r="X2122">
        <v>16</v>
      </c>
      <c r="Y2122" t="s">
        <v>109</v>
      </c>
      <c r="Z2122" t="s">
        <v>155</v>
      </c>
      <c r="AA2122">
        <v>0</v>
      </c>
      <c r="AB2122">
        <v>0</v>
      </c>
      <c r="AC2122" t="s">
        <v>225</v>
      </c>
      <c r="AD2122" s="1">
        <v>0</v>
      </c>
      <c r="AE2122" s="1">
        <v>0</v>
      </c>
      <c r="AF2122">
        <v>0</v>
      </c>
      <c r="AG2122" s="1">
        <v>0</v>
      </c>
      <c r="AH2122">
        <v>0</v>
      </c>
      <c r="AI2122" s="1">
        <v>0</v>
      </c>
      <c r="AJ2122" s="1">
        <v>0</v>
      </c>
      <c r="AK2122" s="1">
        <v>0</v>
      </c>
      <c r="AL2122" s="1">
        <v>0</v>
      </c>
      <c r="AM2122" s="1">
        <v>0</v>
      </c>
      <c r="AN2122" s="1">
        <v>0</v>
      </c>
      <c r="AO2122" s="1">
        <v>0</v>
      </c>
      <c r="AP2122" s="8">
        <f t="shared" si="132"/>
        <v>0</v>
      </c>
      <c r="AQ2122" s="9">
        <f t="shared" si="133"/>
        <v>0</v>
      </c>
      <c r="AR2122" s="3">
        <f t="shared" si="134"/>
        <v>0</v>
      </c>
      <c r="AS2122" s="10">
        <f t="shared" si="135"/>
        <v>0</v>
      </c>
    </row>
    <row r="2123" spans="1:45" x14ac:dyDescent="0.25">
      <c r="A2123">
        <v>1</v>
      </c>
      <c r="B2123" s="7">
        <v>44378</v>
      </c>
      <c r="C2123" s="7">
        <v>44409</v>
      </c>
      <c r="D2123">
        <v>186</v>
      </c>
      <c r="E2123" s="7">
        <v>44409</v>
      </c>
      <c r="F2123" s="13">
        <v>0</v>
      </c>
      <c r="G2123">
        <v>0</v>
      </c>
      <c r="H2123">
        <v>7.6999999999999999E-2</v>
      </c>
      <c r="I2123">
        <v>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 t="s">
        <v>396</v>
      </c>
      <c r="W2123" s="4" t="s">
        <v>157</v>
      </c>
      <c r="X2123">
        <v>16</v>
      </c>
      <c r="Y2123" t="s">
        <v>109</v>
      </c>
      <c r="Z2123" t="s">
        <v>155</v>
      </c>
      <c r="AA2123">
        <v>0</v>
      </c>
      <c r="AB2123">
        <v>0</v>
      </c>
      <c r="AC2123" t="s">
        <v>225</v>
      </c>
      <c r="AD2123" s="1">
        <v>0</v>
      </c>
      <c r="AE2123" s="1">
        <v>0</v>
      </c>
      <c r="AF2123">
        <v>0</v>
      </c>
      <c r="AG2123" s="1">
        <v>0</v>
      </c>
      <c r="AH2123">
        <v>0</v>
      </c>
      <c r="AI2123" s="1">
        <v>0</v>
      </c>
      <c r="AJ2123" s="1">
        <v>0</v>
      </c>
      <c r="AK2123" s="1">
        <v>0</v>
      </c>
      <c r="AL2123" s="1">
        <v>0</v>
      </c>
      <c r="AM2123" s="1">
        <v>0</v>
      </c>
      <c r="AN2123" s="1">
        <v>0</v>
      </c>
      <c r="AO2123" s="1">
        <v>0</v>
      </c>
      <c r="AP2123" s="8">
        <f t="shared" si="132"/>
        <v>0</v>
      </c>
      <c r="AQ2123" s="9">
        <f t="shared" si="133"/>
        <v>0</v>
      </c>
      <c r="AR2123" s="3">
        <f t="shared" si="134"/>
        <v>0</v>
      </c>
      <c r="AS2123" s="10">
        <f t="shared" si="135"/>
        <v>0</v>
      </c>
    </row>
    <row r="2124" spans="1:45" x14ac:dyDescent="0.25">
      <c r="A2124">
        <v>1</v>
      </c>
      <c r="B2124" s="7">
        <v>44378</v>
      </c>
      <c r="C2124" s="7">
        <v>44409</v>
      </c>
      <c r="D2124">
        <v>200258</v>
      </c>
      <c r="E2124" s="7">
        <v>44378</v>
      </c>
      <c r="F2124" s="13">
        <v>0</v>
      </c>
      <c r="G2124">
        <v>0</v>
      </c>
      <c r="H2124">
        <v>7.6999999999999999E-2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 t="s">
        <v>397</v>
      </c>
      <c r="W2124" s="4" t="s">
        <v>157</v>
      </c>
      <c r="X2124">
        <v>16</v>
      </c>
      <c r="Y2124" t="s">
        <v>109</v>
      </c>
      <c r="Z2124" t="s">
        <v>155</v>
      </c>
      <c r="AA2124">
        <v>0</v>
      </c>
      <c r="AB2124">
        <v>0</v>
      </c>
      <c r="AC2124" t="s">
        <v>225</v>
      </c>
      <c r="AD2124" s="1">
        <v>0</v>
      </c>
      <c r="AE2124" s="1">
        <v>0</v>
      </c>
      <c r="AF2124">
        <v>0</v>
      </c>
      <c r="AG2124" s="1">
        <v>0</v>
      </c>
      <c r="AH2124">
        <v>0</v>
      </c>
      <c r="AI2124" s="1">
        <v>0</v>
      </c>
      <c r="AJ2124" s="1">
        <v>0</v>
      </c>
      <c r="AK2124" s="1">
        <v>0</v>
      </c>
      <c r="AL2124" s="1">
        <v>0</v>
      </c>
      <c r="AM2124" s="1">
        <v>0</v>
      </c>
      <c r="AN2124" s="1">
        <v>0</v>
      </c>
      <c r="AO2124" s="1">
        <v>0</v>
      </c>
      <c r="AP2124" s="8">
        <f t="shared" si="132"/>
        <v>0</v>
      </c>
      <c r="AQ2124" s="9">
        <f t="shared" si="133"/>
        <v>0</v>
      </c>
      <c r="AR2124" s="3">
        <f t="shared" si="134"/>
        <v>0</v>
      </c>
      <c r="AS2124" s="10">
        <f t="shared" si="135"/>
        <v>0</v>
      </c>
    </row>
    <row r="2125" spans="1:45" x14ac:dyDescent="0.25">
      <c r="A2125">
        <v>1</v>
      </c>
      <c r="B2125" s="7">
        <v>44378</v>
      </c>
      <c r="C2125" s="7">
        <v>44409</v>
      </c>
      <c r="D2125">
        <v>200258</v>
      </c>
      <c r="E2125" s="7">
        <v>44409</v>
      </c>
      <c r="F2125" s="13">
        <v>0</v>
      </c>
      <c r="G2125">
        <v>0</v>
      </c>
      <c r="H2125">
        <v>7.6999999999999999E-2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 t="s">
        <v>397</v>
      </c>
      <c r="W2125" s="4" t="s">
        <v>157</v>
      </c>
      <c r="X2125">
        <v>16</v>
      </c>
      <c r="Y2125" t="s">
        <v>109</v>
      </c>
      <c r="Z2125" t="s">
        <v>155</v>
      </c>
      <c r="AA2125">
        <v>0</v>
      </c>
      <c r="AB2125">
        <v>0</v>
      </c>
      <c r="AC2125" t="s">
        <v>225</v>
      </c>
      <c r="AD2125" s="1">
        <v>0</v>
      </c>
      <c r="AE2125" s="1">
        <v>0</v>
      </c>
      <c r="AF2125">
        <v>0</v>
      </c>
      <c r="AG2125" s="1">
        <v>0</v>
      </c>
      <c r="AH2125">
        <v>0</v>
      </c>
      <c r="AI2125" s="1">
        <v>0</v>
      </c>
      <c r="AJ2125" s="1">
        <v>0</v>
      </c>
      <c r="AK2125" s="1">
        <v>0</v>
      </c>
      <c r="AL2125" s="1">
        <v>0</v>
      </c>
      <c r="AM2125" s="1">
        <v>0</v>
      </c>
      <c r="AN2125" s="1">
        <v>0</v>
      </c>
      <c r="AO2125" s="1">
        <v>0</v>
      </c>
      <c r="AP2125" s="8">
        <f t="shared" si="132"/>
        <v>0</v>
      </c>
      <c r="AQ2125" s="9">
        <f t="shared" si="133"/>
        <v>0</v>
      </c>
      <c r="AR2125" s="3">
        <f t="shared" si="134"/>
        <v>0</v>
      </c>
      <c r="AS2125" s="10">
        <f t="shared" si="135"/>
        <v>0</v>
      </c>
    </row>
    <row r="2126" spans="1:45" x14ac:dyDescent="0.25">
      <c r="A2126">
        <v>1</v>
      </c>
      <c r="B2126" s="7">
        <v>44378</v>
      </c>
      <c r="C2126" s="7">
        <v>44409</v>
      </c>
      <c r="D2126">
        <v>200304</v>
      </c>
      <c r="E2126" s="7">
        <v>44378</v>
      </c>
      <c r="F2126" s="13">
        <v>0</v>
      </c>
      <c r="G2126">
        <v>0</v>
      </c>
      <c r="H2126">
        <v>7.6999999999999999E-2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 t="s">
        <v>398</v>
      </c>
      <c r="W2126" s="4" t="s">
        <v>157</v>
      </c>
      <c r="X2126">
        <v>16</v>
      </c>
      <c r="Y2126" t="s">
        <v>109</v>
      </c>
      <c r="Z2126" t="s">
        <v>155</v>
      </c>
      <c r="AA2126">
        <v>0</v>
      </c>
      <c r="AB2126">
        <v>0</v>
      </c>
      <c r="AC2126" t="s">
        <v>225</v>
      </c>
      <c r="AD2126" s="1">
        <v>0</v>
      </c>
      <c r="AE2126" s="1">
        <v>0</v>
      </c>
      <c r="AF2126">
        <v>0</v>
      </c>
      <c r="AG2126" s="1">
        <v>0</v>
      </c>
      <c r="AH2126">
        <v>0</v>
      </c>
      <c r="AI2126" s="1">
        <v>0</v>
      </c>
      <c r="AJ2126" s="1">
        <v>0</v>
      </c>
      <c r="AK2126" s="1">
        <v>0</v>
      </c>
      <c r="AL2126" s="1">
        <v>0</v>
      </c>
      <c r="AM2126" s="1">
        <v>0</v>
      </c>
      <c r="AN2126" s="1">
        <v>0</v>
      </c>
      <c r="AO2126" s="1">
        <v>0</v>
      </c>
      <c r="AP2126" s="8">
        <f t="shared" si="132"/>
        <v>0</v>
      </c>
      <c r="AQ2126" s="9">
        <f t="shared" si="133"/>
        <v>0</v>
      </c>
      <c r="AR2126" s="3">
        <f t="shared" si="134"/>
        <v>0</v>
      </c>
      <c r="AS2126" s="10">
        <f t="shared" si="135"/>
        <v>0</v>
      </c>
    </row>
    <row r="2127" spans="1:45" x14ac:dyDescent="0.25">
      <c r="A2127">
        <v>1</v>
      </c>
      <c r="B2127" s="7">
        <v>44378</v>
      </c>
      <c r="C2127" s="7">
        <v>44409</v>
      </c>
      <c r="D2127">
        <v>200304</v>
      </c>
      <c r="E2127" s="7">
        <v>44409</v>
      </c>
      <c r="F2127" s="13">
        <v>0</v>
      </c>
      <c r="G2127">
        <v>0</v>
      </c>
      <c r="H2127">
        <v>7.6999999999999999E-2</v>
      </c>
      <c r="I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 t="s">
        <v>398</v>
      </c>
      <c r="W2127" s="4" t="s">
        <v>157</v>
      </c>
      <c r="X2127">
        <v>16</v>
      </c>
      <c r="Y2127" t="s">
        <v>109</v>
      </c>
      <c r="Z2127" t="s">
        <v>155</v>
      </c>
      <c r="AA2127">
        <v>0</v>
      </c>
      <c r="AB2127">
        <v>0</v>
      </c>
      <c r="AC2127" t="s">
        <v>225</v>
      </c>
      <c r="AD2127" s="1">
        <v>0</v>
      </c>
      <c r="AE2127" s="1">
        <v>0</v>
      </c>
      <c r="AF2127">
        <v>0</v>
      </c>
      <c r="AG2127" s="1">
        <v>0</v>
      </c>
      <c r="AH2127">
        <v>0</v>
      </c>
      <c r="AI2127" s="1">
        <v>0</v>
      </c>
      <c r="AJ2127" s="1">
        <v>0</v>
      </c>
      <c r="AK2127" s="1">
        <v>0</v>
      </c>
      <c r="AL2127" s="1">
        <v>0</v>
      </c>
      <c r="AM2127" s="1">
        <v>0</v>
      </c>
      <c r="AN2127" s="1">
        <v>0</v>
      </c>
      <c r="AO2127" s="1">
        <v>0</v>
      </c>
      <c r="AP2127" s="8">
        <f t="shared" si="132"/>
        <v>0</v>
      </c>
      <c r="AQ2127" s="9">
        <f t="shared" si="133"/>
        <v>0</v>
      </c>
      <c r="AR2127" s="3">
        <f t="shared" si="134"/>
        <v>0</v>
      </c>
      <c r="AS2127" s="10">
        <f t="shared" si="135"/>
        <v>0</v>
      </c>
    </row>
    <row r="2128" spans="1:45" x14ac:dyDescent="0.25">
      <c r="A2128">
        <v>1</v>
      </c>
      <c r="B2128" s="7">
        <v>44378</v>
      </c>
      <c r="C2128" s="7">
        <v>44409</v>
      </c>
      <c r="D2128">
        <v>200350</v>
      </c>
      <c r="E2128" s="7">
        <v>44378</v>
      </c>
      <c r="F2128" s="13">
        <v>0</v>
      </c>
      <c r="G2128">
        <v>0</v>
      </c>
      <c r="H2128">
        <v>7.6999999999999999E-2</v>
      </c>
      <c r="I2128">
        <v>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 t="s">
        <v>399</v>
      </c>
      <c r="W2128" s="4" t="s">
        <v>157</v>
      </c>
      <c r="X2128">
        <v>16</v>
      </c>
      <c r="Y2128" t="s">
        <v>109</v>
      </c>
      <c r="Z2128" t="s">
        <v>155</v>
      </c>
      <c r="AA2128">
        <v>0</v>
      </c>
      <c r="AB2128">
        <v>0</v>
      </c>
      <c r="AC2128" t="s">
        <v>225</v>
      </c>
      <c r="AD2128" s="1">
        <v>0</v>
      </c>
      <c r="AE2128" s="1">
        <v>0</v>
      </c>
      <c r="AF2128">
        <v>0</v>
      </c>
      <c r="AG2128" s="1">
        <v>0</v>
      </c>
      <c r="AH2128">
        <v>0</v>
      </c>
      <c r="AI2128" s="1">
        <v>0</v>
      </c>
      <c r="AJ2128" s="1">
        <v>0</v>
      </c>
      <c r="AK2128" s="1">
        <v>0</v>
      </c>
      <c r="AL2128" s="1">
        <v>0</v>
      </c>
      <c r="AM2128" s="1">
        <v>0</v>
      </c>
      <c r="AN2128" s="1">
        <v>0</v>
      </c>
      <c r="AO2128" s="1">
        <v>0</v>
      </c>
      <c r="AP2128" s="8">
        <f t="shared" si="132"/>
        <v>0</v>
      </c>
      <c r="AQ2128" s="9">
        <f t="shared" si="133"/>
        <v>0</v>
      </c>
      <c r="AR2128" s="3">
        <f t="shared" si="134"/>
        <v>0</v>
      </c>
      <c r="AS2128" s="10">
        <f t="shared" si="135"/>
        <v>0</v>
      </c>
    </row>
    <row r="2129" spans="1:45" x14ac:dyDescent="0.25">
      <c r="A2129">
        <v>1</v>
      </c>
      <c r="B2129" s="7">
        <v>44378</v>
      </c>
      <c r="C2129" s="7">
        <v>44409</v>
      </c>
      <c r="D2129">
        <v>200350</v>
      </c>
      <c r="E2129" s="7">
        <v>44409</v>
      </c>
      <c r="F2129" s="13">
        <v>0</v>
      </c>
      <c r="G2129">
        <v>0</v>
      </c>
      <c r="H2129">
        <v>7.6999999999999999E-2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 t="s">
        <v>399</v>
      </c>
      <c r="W2129" s="4" t="s">
        <v>157</v>
      </c>
      <c r="X2129">
        <v>16</v>
      </c>
      <c r="Y2129" t="s">
        <v>109</v>
      </c>
      <c r="Z2129" t="s">
        <v>155</v>
      </c>
      <c r="AA2129">
        <v>0</v>
      </c>
      <c r="AB2129">
        <v>0</v>
      </c>
      <c r="AC2129" t="s">
        <v>225</v>
      </c>
      <c r="AD2129" s="1">
        <v>0</v>
      </c>
      <c r="AE2129" s="1">
        <v>0</v>
      </c>
      <c r="AF2129">
        <v>0</v>
      </c>
      <c r="AG2129" s="1">
        <v>0</v>
      </c>
      <c r="AH2129">
        <v>0</v>
      </c>
      <c r="AI2129" s="1">
        <v>0</v>
      </c>
      <c r="AJ2129" s="1">
        <v>0</v>
      </c>
      <c r="AK2129" s="1">
        <v>0</v>
      </c>
      <c r="AL2129" s="1">
        <v>0</v>
      </c>
      <c r="AM2129" s="1">
        <v>0</v>
      </c>
      <c r="AN2129" s="1">
        <v>0</v>
      </c>
      <c r="AO2129" s="1">
        <v>0</v>
      </c>
      <c r="AP2129" s="8">
        <f t="shared" si="132"/>
        <v>0</v>
      </c>
      <c r="AQ2129" s="9">
        <f t="shared" si="133"/>
        <v>0</v>
      </c>
      <c r="AR2129" s="3">
        <f t="shared" si="134"/>
        <v>0</v>
      </c>
      <c r="AS2129" s="10">
        <f t="shared" si="135"/>
        <v>0</v>
      </c>
    </row>
    <row r="2130" spans="1:45" x14ac:dyDescent="0.25">
      <c r="A2130">
        <v>1</v>
      </c>
      <c r="B2130" s="7">
        <v>44378</v>
      </c>
      <c r="C2130" s="7">
        <v>44409</v>
      </c>
      <c r="D2130">
        <v>187</v>
      </c>
      <c r="E2130" s="7">
        <v>44378</v>
      </c>
      <c r="F2130" s="13">
        <v>0</v>
      </c>
      <c r="G2130">
        <v>0</v>
      </c>
      <c r="H2130">
        <v>5.8823529999999999E-2</v>
      </c>
      <c r="I2130">
        <v>0</v>
      </c>
      <c r="J2130">
        <v>698.5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0</v>
      </c>
      <c r="T2130">
        <v>63.5</v>
      </c>
      <c r="U2130">
        <v>0</v>
      </c>
      <c r="V2130" t="s">
        <v>400</v>
      </c>
      <c r="W2130" s="4" t="s">
        <v>159</v>
      </c>
      <c r="X2130">
        <v>16</v>
      </c>
      <c r="Y2130" t="s">
        <v>109</v>
      </c>
      <c r="Z2130" t="s">
        <v>160</v>
      </c>
      <c r="AA2130">
        <v>0</v>
      </c>
      <c r="AB2130">
        <v>0</v>
      </c>
      <c r="AC2130" t="s">
        <v>225</v>
      </c>
      <c r="AD2130" s="1">
        <v>0</v>
      </c>
      <c r="AE2130" s="1">
        <v>0</v>
      </c>
      <c r="AF2130">
        <v>0</v>
      </c>
      <c r="AG2130" s="1">
        <v>0</v>
      </c>
      <c r="AH2130">
        <v>0</v>
      </c>
      <c r="AI2130" s="1">
        <v>0</v>
      </c>
      <c r="AJ2130" s="1">
        <v>0</v>
      </c>
      <c r="AK2130" s="1">
        <v>0</v>
      </c>
      <c r="AL2130" s="1">
        <v>0</v>
      </c>
      <c r="AM2130" s="1">
        <v>0</v>
      </c>
      <c r="AN2130" s="1">
        <v>0</v>
      </c>
      <c r="AO2130" s="1">
        <v>0</v>
      </c>
      <c r="AP2130" s="8">
        <f t="shared" si="132"/>
        <v>63.5</v>
      </c>
      <c r="AQ2130" s="9">
        <f t="shared" si="133"/>
        <v>0</v>
      </c>
      <c r="AR2130" s="3">
        <f t="shared" si="134"/>
        <v>698.5</v>
      </c>
      <c r="AS2130" s="10">
        <f t="shared" si="135"/>
        <v>63.5</v>
      </c>
    </row>
    <row r="2131" spans="1:45" x14ac:dyDescent="0.25">
      <c r="A2131">
        <v>1</v>
      </c>
      <c r="B2131" s="7">
        <v>44378</v>
      </c>
      <c r="C2131" s="7">
        <v>44409</v>
      </c>
      <c r="D2131">
        <v>187</v>
      </c>
      <c r="E2131" s="7">
        <v>44409</v>
      </c>
      <c r="F2131" s="13">
        <v>0</v>
      </c>
      <c r="G2131">
        <v>0</v>
      </c>
      <c r="H2131">
        <v>5.8823529999999999E-2</v>
      </c>
      <c r="I2131">
        <v>0</v>
      </c>
      <c r="J2131">
        <v>762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63.5</v>
      </c>
      <c r="U2131">
        <v>0</v>
      </c>
      <c r="V2131" t="s">
        <v>400</v>
      </c>
      <c r="W2131" s="4" t="s">
        <v>159</v>
      </c>
      <c r="X2131">
        <v>16</v>
      </c>
      <c r="Y2131" t="s">
        <v>109</v>
      </c>
      <c r="Z2131" t="s">
        <v>160</v>
      </c>
      <c r="AA2131">
        <v>0</v>
      </c>
      <c r="AB2131">
        <v>0</v>
      </c>
      <c r="AC2131" t="s">
        <v>225</v>
      </c>
      <c r="AD2131" s="1">
        <v>0</v>
      </c>
      <c r="AE2131" s="1">
        <v>0</v>
      </c>
      <c r="AF2131">
        <v>0</v>
      </c>
      <c r="AG2131" s="1">
        <v>0</v>
      </c>
      <c r="AH2131">
        <v>0</v>
      </c>
      <c r="AI2131" s="1">
        <v>0</v>
      </c>
      <c r="AJ2131" s="1">
        <v>0</v>
      </c>
      <c r="AK2131" s="1">
        <v>0</v>
      </c>
      <c r="AL2131" s="1">
        <v>0</v>
      </c>
      <c r="AM2131" s="1">
        <v>0</v>
      </c>
      <c r="AN2131" s="1">
        <v>0</v>
      </c>
      <c r="AO2131" s="1">
        <v>0</v>
      </c>
      <c r="AP2131" s="8">
        <f t="shared" si="132"/>
        <v>63.5</v>
      </c>
      <c r="AQ2131" s="9">
        <f t="shared" si="133"/>
        <v>0</v>
      </c>
      <c r="AR2131" s="3">
        <f t="shared" si="134"/>
        <v>762</v>
      </c>
      <c r="AS2131" s="10">
        <f t="shared" si="135"/>
        <v>63.5</v>
      </c>
    </row>
    <row r="2132" spans="1:45" x14ac:dyDescent="0.25">
      <c r="A2132">
        <v>1</v>
      </c>
      <c r="B2132" s="7">
        <v>44378</v>
      </c>
      <c r="C2132" s="7">
        <v>44409</v>
      </c>
      <c r="D2132">
        <v>200259</v>
      </c>
      <c r="E2132" s="7">
        <v>44378</v>
      </c>
      <c r="F2132" s="13">
        <v>66385.41</v>
      </c>
      <c r="G2132">
        <v>66385.41</v>
      </c>
      <c r="H2132">
        <v>5.8823529999999999E-2</v>
      </c>
      <c r="I2132">
        <v>325.42</v>
      </c>
      <c r="J2132">
        <v>11102.71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 t="s">
        <v>401</v>
      </c>
      <c r="W2132" s="4" t="s">
        <v>159</v>
      </c>
      <c r="X2132">
        <v>16</v>
      </c>
      <c r="Y2132" t="s">
        <v>109</v>
      </c>
      <c r="Z2132" t="s">
        <v>160</v>
      </c>
      <c r="AA2132">
        <v>0</v>
      </c>
      <c r="AB2132">
        <v>0</v>
      </c>
      <c r="AC2132" t="s">
        <v>225</v>
      </c>
      <c r="AD2132" s="1">
        <v>0</v>
      </c>
      <c r="AE2132" s="1">
        <v>0</v>
      </c>
      <c r="AF2132">
        <v>0</v>
      </c>
      <c r="AG2132" s="1">
        <v>66385.41</v>
      </c>
      <c r="AH2132">
        <v>0</v>
      </c>
      <c r="AI2132" s="1">
        <v>0</v>
      </c>
      <c r="AJ2132" s="1">
        <v>0</v>
      </c>
      <c r="AK2132" s="1">
        <v>0</v>
      </c>
      <c r="AL2132" s="1">
        <v>0</v>
      </c>
      <c r="AM2132" s="1">
        <v>0</v>
      </c>
      <c r="AN2132" s="1">
        <v>0</v>
      </c>
      <c r="AO2132" s="1">
        <v>325.42</v>
      </c>
      <c r="AP2132" s="8">
        <f t="shared" si="132"/>
        <v>325.42</v>
      </c>
      <c r="AQ2132" s="9">
        <f t="shared" si="133"/>
        <v>0</v>
      </c>
      <c r="AR2132" s="3">
        <f t="shared" si="134"/>
        <v>11102.71</v>
      </c>
      <c r="AS2132" s="10">
        <f t="shared" si="135"/>
        <v>325.42</v>
      </c>
    </row>
    <row r="2133" spans="1:45" x14ac:dyDescent="0.25">
      <c r="A2133">
        <v>1</v>
      </c>
      <c r="B2133" s="7">
        <v>44378</v>
      </c>
      <c r="C2133" s="7">
        <v>44409</v>
      </c>
      <c r="D2133">
        <v>200259</v>
      </c>
      <c r="E2133" s="7">
        <v>44409</v>
      </c>
      <c r="F2133" s="13">
        <v>66385.41</v>
      </c>
      <c r="G2133">
        <v>66385.41</v>
      </c>
      <c r="H2133">
        <v>5.8823529999999999E-2</v>
      </c>
      <c r="I2133">
        <v>325.42</v>
      </c>
      <c r="J2133">
        <v>11428.13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 t="s">
        <v>401</v>
      </c>
      <c r="W2133" s="4" t="s">
        <v>159</v>
      </c>
      <c r="X2133">
        <v>16</v>
      </c>
      <c r="Y2133" t="s">
        <v>109</v>
      </c>
      <c r="Z2133" t="s">
        <v>160</v>
      </c>
      <c r="AA2133">
        <v>0</v>
      </c>
      <c r="AB2133">
        <v>0</v>
      </c>
      <c r="AC2133" t="s">
        <v>225</v>
      </c>
      <c r="AD2133" s="1">
        <v>0</v>
      </c>
      <c r="AE2133" s="1">
        <v>0</v>
      </c>
      <c r="AF2133">
        <v>0</v>
      </c>
      <c r="AG2133" s="1">
        <v>66385.41</v>
      </c>
      <c r="AH2133">
        <v>0</v>
      </c>
      <c r="AI2133" s="1">
        <v>0</v>
      </c>
      <c r="AJ2133" s="1">
        <v>0</v>
      </c>
      <c r="AK2133" s="1">
        <v>0</v>
      </c>
      <c r="AL2133" s="1">
        <v>0</v>
      </c>
      <c r="AM2133" s="1">
        <v>0</v>
      </c>
      <c r="AN2133" s="1">
        <v>0</v>
      </c>
      <c r="AO2133" s="1">
        <v>325.42</v>
      </c>
      <c r="AP2133" s="8">
        <f t="shared" si="132"/>
        <v>325.42</v>
      </c>
      <c r="AQ2133" s="9">
        <f t="shared" si="133"/>
        <v>0</v>
      </c>
      <c r="AR2133" s="3">
        <f t="shared" si="134"/>
        <v>11428.13</v>
      </c>
      <c r="AS2133" s="10">
        <f t="shared" si="135"/>
        <v>325.42</v>
      </c>
    </row>
    <row r="2134" spans="1:45" x14ac:dyDescent="0.25">
      <c r="A2134">
        <v>1</v>
      </c>
      <c r="B2134" s="7">
        <v>44378</v>
      </c>
      <c r="C2134" s="7">
        <v>44409</v>
      </c>
      <c r="D2134">
        <v>200305</v>
      </c>
      <c r="E2134" s="7">
        <v>44378</v>
      </c>
      <c r="F2134" s="13">
        <v>0</v>
      </c>
      <c r="G2134">
        <v>0</v>
      </c>
      <c r="H2134">
        <v>5.8823529999999999E-2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v>0</v>
      </c>
      <c r="V2134" t="s">
        <v>402</v>
      </c>
      <c r="W2134" s="4" t="s">
        <v>159</v>
      </c>
      <c r="X2134">
        <v>16</v>
      </c>
      <c r="Y2134" t="s">
        <v>109</v>
      </c>
      <c r="Z2134" t="s">
        <v>160</v>
      </c>
      <c r="AA2134">
        <v>0</v>
      </c>
      <c r="AB2134">
        <v>0</v>
      </c>
      <c r="AC2134" t="s">
        <v>225</v>
      </c>
      <c r="AD2134" s="1">
        <v>0</v>
      </c>
      <c r="AE2134" s="1">
        <v>0</v>
      </c>
      <c r="AF2134">
        <v>0</v>
      </c>
      <c r="AG2134" s="1">
        <v>0</v>
      </c>
      <c r="AH2134">
        <v>0</v>
      </c>
      <c r="AI2134" s="1">
        <v>0</v>
      </c>
      <c r="AJ2134" s="1">
        <v>0</v>
      </c>
      <c r="AK2134" s="1">
        <v>0</v>
      </c>
      <c r="AL2134" s="1">
        <v>0</v>
      </c>
      <c r="AM2134" s="1">
        <v>0</v>
      </c>
      <c r="AN2134" s="1">
        <v>0</v>
      </c>
      <c r="AO2134" s="1">
        <v>0</v>
      </c>
      <c r="AP2134" s="8">
        <f t="shared" si="132"/>
        <v>0</v>
      </c>
      <c r="AQ2134" s="9">
        <f t="shared" si="133"/>
        <v>0</v>
      </c>
      <c r="AR2134" s="3">
        <f t="shared" si="134"/>
        <v>0</v>
      </c>
      <c r="AS2134" s="10">
        <f t="shared" si="135"/>
        <v>0</v>
      </c>
    </row>
    <row r="2135" spans="1:45" x14ac:dyDescent="0.25">
      <c r="A2135">
        <v>1</v>
      </c>
      <c r="B2135" s="7">
        <v>44378</v>
      </c>
      <c r="C2135" s="7">
        <v>44409</v>
      </c>
      <c r="D2135">
        <v>200305</v>
      </c>
      <c r="E2135" s="7">
        <v>44409</v>
      </c>
      <c r="F2135" s="13">
        <v>0</v>
      </c>
      <c r="G2135">
        <v>0</v>
      </c>
      <c r="H2135">
        <v>5.8823529999999999E-2</v>
      </c>
      <c r="I2135">
        <v>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 t="s">
        <v>402</v>
      </c>
      <c r="W2135" s="4" t="s">
        <v>159</v>
      </c>
      <c r="X2135">
        <v>16</v>
      </c>
      <c r="Y2135" t="s">
        <v>109</v>
      </c>
      <c r="Z2135" t="s">
        <v>160</v>
      </c>
      <c r="AA2135">
        <v>0</v>
      </c>
      <c r="AB2135">
        <v>0</v>
      </c>
      <c r="AC2135" t="s">
        <v>225</v>
      </c>
      <c r="AD2135" s="1">
        <v>0</v>
      </c>
      <c r="AE2135" s="1">
        <v>0</v>
      </c>
      <c r="AF2135">
        <v>0</v>
      </c>
      <c r="AG2135" s="1">
        <v>0</v>
      </c>
      <c r="AH2135">
        <v>0</v>
      </c>
      <c r="AI2135" s="1">
        <v>0</v>
      </c>
      <c r="AJ2135" s="1">
        <v>0</v>
      </c>
      <c r="AK2135" s="1">
        <v>0</v>
      </c>
      <c r="AL2135" s="1">
        <v>0</v>
      </c>
      <c r="AM2135" s="1">
        <v>0</v>
      </c>
      <c r="AN2135" s="1">
        <v>0</v>
      </c>
      <c r="AO2135" s="1">
        <v>0</v>
      </c>
      <c r="AP2135" s="8">
        <f t="shared" si="132"/>
        <v>0</v>
      </c>
      <c r="AQ2135" s="9">
        <f t="shared" si="133"/>
        <v>0</v>
      </c>
      <c r="AR2135" s="3">
        <f t="shared" si="134"/>
        <v>0</v>
      </c>
      <c r="AS2135" s="10">
        <f t="shared" si="135"/>
        <v>0</v>
      </c>
    </row>
    <row r="2136" spans="1:45" x14ac:dyDescent="0.25">
      <c r="A2136">
        <v>1</v>
      </c>
      <c r="B2136" s="7">
        <v>44378</v>
      </c>
      <c r="C2136" s="7">
        <v>44409</v>
      </c>
      <c r="D2136">
        <v>200351</v>
      </c>
      <c r="E2136" s="7">
        <v>44378</v>
      </c>
      <c r="F2136" s="13">
        <v>128576.38</v>
      </c>
      <c r="G2136">
        <v>128576.38</v>
      </c>
      <c r="H2136">
        <v>5.8823529999999999E-2</v>
      </c>
      <c r="I2136">
        <v>630.28</v>
      </c>
      <c r="J2136">
        <v>115544.93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 t="s">
        <v>403</v>
      </c>
      <c r="W2136" s="4" t="s">
        <v>159</v>
      </c>
      <c r="X2136">
        <v>16</v>
      </c>
      <c r="Y2136" t="s">
        <v>109</v>
      </c>
      <c r="Z2136" t="s">
        <v>160</v>
      </c>
      <c r="AA2136">
        <v>0</v>
      </c>
      <c r="AB2136">
        <v>0</v>
      </c>
      <c r="AC2136" t="s">
        <v>225</v>
      </c>
      <c r="AD2136" s="1">
        <v>0</v>
      </c>
      <c r="AE2136" s="1">
        <v>0</v>
      </c>
      <c r="AF2136">
        <v>0</v>
      </c>
      <c r="AG2136" s="1">
        <v>128576.38</v>
      </c>
      <c r="AH2136">
        <v>0</v>
      </c>
      <c r="AI2136" s="1">
        <v>0</v>
      </c>
      <c r="AJ2136" s="1">
        <v>0</v>
      </c>
      <c r="AK2136" s="1">
        <v>0</v>
      </c>
      <c r="AL2136" s="1">
        <v>0</v>
      </c>
      <c r="AM2136" s="1">
        <v>0</v>
      </c>
      <c r="AN2136" s="1">
        <v>0</v>
      </c>
      <c r="AO2136" s="1">
        <v>630.28</v>
      </c>
      <c r="AP2136" s="8">
        <f t="shared" si="132"/>
        <v>630.28</v>
      </c>
      <c r="AQ2136" s="9">
        <f t="shared" si="133"/>
        <v>0</v>
      </c>
      <c r="AR2136" s="3">
        <f t="shared" si="134"/>
        <v>115544.93</v>
      </c>
      <c r="AS2136" s="10">
        <f t="shared" si="135"/>
        <v>630.28</v>
      </c>
    </row>
    <row r="2137" spans="1:45" x14ac:dyDescent="0.25">
      <c r="A2137">
        <v>1</v>
      </c>
      <c r="B2137" s="7">
        <v>44378</v>
      </c>
      <c r="C2137" s="7">
        <v>44409</v>
      </c>
      <c r="D2137">
        <v>200351</v>
      </c>
      <c r="E2137" s="7">
        <v>44409</v>
      </c>
      <c r="F2137" s="13">
        <v>128576.38</v>
      </c>
      <c r="G2137">
        <v>128576.38</v>
      </c>
      <c r="H2137">
        <v>5.8823529999999999E-2</v>
      </c>
      <c r="I2137">
        <v>630.28</v>
      </c>
      <c r="J2137">
        <v>116175.21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 t="s">
        <v>403</v>
      </c>
      <c r="W2137" s="4" t="s">
        <v>159</v>
      </c>
      <c r="X2137">
        <v>16</v>
      </c>
      <c r="Y2137" t="s">
        <v>109</v>
      </c>
      <c r="Z2137" t="s">
        <v>160</v>
      </c>
      <c r="AA2137">
        <v>0</v>
      </c>
      <c r="AB2137">
        <v>0</v>
      </c>
      <c r="AC2137" t="s">
        <v>225</v>
      </c>
      <c r="AD2137" s="1">
        <v>0</v>
      </c>
      <c r="AE2137" s="1">
        <v>0</v>
      </c>
      <c r="AF2137">
        <v>0</v>
      </c>
      <c r="AG2137" s="1">
        <v>128576.38</v>
      </c>
      <c r="AH2137">
        <v>0</v>
      </c>
      <c r="AI2137" s="1">
        <v>0</v>
      </c>
      <c r="AJ2137" s="1">
        <v>0</v>
      </c>
      <c r="AK2137" s="1">
        <v>0</v>
      </c>
      <c r="AL2137" s="1">
        <v>0</v>
      </c>
      <c r="AM2137" s="1">
        <v>0</v>
      </c>
      <c r="AN2137" s="1">
        <v>0</v>
      </c>
      <c r="AO2137" s="1">
        <v>630.28</v>
      </c>
      <c r="AP2137" s="8">
        <f t="shared" si="132"/>
        <v>630.28</v>
      </c>
      <c r="AQ2137" s="9">
        <f t="shared" si="133"/>
        <v>0</v>
      </c>
      <c r="AR2137" s="3">
        <f t="shared" si="134"/>
        <v>116175.21</v>
      </c>
      <c r="AS2137" s="10">
        <f t="shared" si="135"/>
        <v>630.28</v>
      </c>
    </row>
    <row r="2138" spans="1:45" x14ac:dyDescent="0.25">
      <c r="A2138">
        <v>1</v>
      </c>
      <c r="B2138" s="7">
        <v>44378</v>
      </c>
      <c r="C2138" s="7">
        <v>44409</v>
      </c>
      <c r="D2138">
        <v>188</v>
      </c>
      <c r="E2138" s="7">
        <v>44378</v>
      </c>
      <c r="F2138" s="13">
        <v>0</v>
      </c>
      <c r="G2138">
        <v>0</v>
      </c>
      <c r="H2138">
        <v>5.8823529999999999E-2</v>
      </c>
      <c r="I2138">
        <v>0</v>
      </c>
      <c r="J2138">
        <v>5176.38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470.58</v>
      </c>
      <c r="U2138">
        <v>0</v>
      </c>
      <c r="V2138" t="s">
        <v>404</v>
      </c>
      <c r="W2138" s="4" t="s">
        <v>162</v>
      </c>
      <c r="X2138">
        <v>16</v>
      </c>
      <c r="Y2138" t="s">
        <v>109</v>
      </c>
      <c r="Z2138" t="s">
        <v>160</v>
      </c>
      <c r="AA2138">
        <v>0</v>
      </c>
      <c r="AB2138">
        <v>0</v>
      </c>
      <c r="AC2138" t="s">
        <v>225</v>
      </c>
      <c r="AD2138" s="1">
        <v>0</v>
      </c>
      <c r="AE2138" s="1">
        <v>0</v>
      </c>
      <c r="AF2138">
        <v>0</v>
      </c>
      <c r="AG2138" s="1">
        <v>0</v>
      </c>
      <c r="AH2138">
        <v>0</v>
      </c>
      <c r="AI2138" s="1">
        <v>0</v>
      </c>
      <c r="AJ2138" s="1">
        <v>0</v>
      </c>
      <c r="AK2138" s="1">
        <v>0</v>
      </c>
      <c r="AL2138" s="1">
        <v>0</v>
      </c>
      <c r="AM2138" s="1">
        <v>0</v>
      </c>
      <c r="AN2138" s="1">
        <v>0</v>
      </c>
      <c r="AO2138" s="1">
        <v>0</v>
      </c>
      <c r="AP2138" s="8">
        <f t="shared" si="132"/>
        <v>470.58</v>
      </c>
      <c r="AQ2138" s="9">
        <f t="shared" si="133"/>
        <v>0</v>
      </c>
      <c r="AR2138" s="3">
        <f t="shared" si="134"/>
        <v>5176.38</v>
      </c>
      <c r="AS2138" s="10">
        <f t="shared" si="135"/>
        <v>470.58</v>
      </c>
    </row>
    <row r="2139" spans="1:45" x14ac:dyDescent="0.25">
      <c r="A2139">
        <v>1</v>
      </c>
      <c r="B2139" s="7">
        <v>44378</v>
      </c>
      <c r="C2139" s="7">
        <v>44409</v>
      </c>
      <c r="D2139">
        <v>188</v>
      </c>
      <c r="E2139" s="7">
        <v>44409</v>
      </c>
      <c r="F2139" s="13">
        <v>0</v>
      </c>
      <c r="G2139">
        <v>0</v>
      </c>
      <c r="H2139">
        <v>5.8823529999999999E-2</v>
      </c>
      <c r="I2139">
        <v>0</v>
      </c>
      <c r="J2139">
        <v>5646.96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470.58</v>
      </c>
      <c r="U2139">
        <v>0</v>
      </c>
      <c r="V2139" t="s">
        <v>404</v>
      </c>
      <c r="W2139" s="4" t="s">
        <v>162</v>
      </c>
      <c r="X2139">
        <v>16</v>
      </c>
      <c r="Y2139" t="s">
        <v>109</v>
      </c>
      <c r="Z2139" t="s">
        <v>160</v>
      </c>
      <c r="AA2139">
        <v>0</v>
      </c>
      <c r="AB2139">
        <v>0</v>
      </c>
      <c r="AC2139" t="s">
        <v>225</v>
      </c>
      <c r="AD2139" s="1">
        <v>0</v>
      </c>
      <c r="AE2139" s="1">
        <v>0</v>
      </c>
      <c r="AF2139">
        <v>0</v>
      </c>
      <c r="AG2139" s="1">
        <v>0</v>
      </c>
      <c r="AH2139">
        <v>0</v>
      </c>
      <c r="AI2139" s="1">
        <v>0</v>
      </c>
      <c r="AJ2139" s="1">
        <v>0</v>
      </c>
      <c r="AK2139" s="1">
        <v>0</v>
      </c>
      <c r="AL2139" s="1">
        <v>0</v>
      </c>
      <c r="AM2139" s="1">
        <v>0</v>
      </c>
      <c r="AN2139" s="1">
        <v>0</v>
      </c>
      <c r="AO2139" s="1">
        <v>0</v>
      </c>
      <c r="AP2139" s="8">
        <f t="shared" si="132"/>
        <v>470.58</v>
      </c>
      <c r="AQ2139" s="9">
        <f t="shared" si="133"/>
        <v>0</v>
      </c>
      <c r="AR2139" s="3">
        <f t="shared" si="134"/>
        <v>5646.96</v>
      </c>
      <c r="AS2139" s="10">
        <f t="shared" si="135"/>
        <v>470.58</v>
      </c>
    </row>
    <row r="2140" spans="1:45" x14ac:dyDescent="0.25">
      <c r="A2140">
        <v>1</v>
      </c>
      <c r="B2140" s="7">
        <v>44378</v>
      </c>
      <c r="C2140" s="7">
        <v>44409</v>
      </c>
      <c r="D2140">
        <v>200260</v>
      </c>
      <c r="E2140" s="7">
        <v>44378</v>
      </c>
      <c r="F2140" s="13">
        <v>0</v>
      </c>
      <c r="G2140">
        <v>0</v>
      </c>
      <c r="H2140">
        <v>5.8823529999999999E-2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 t="s">
        <v>405</v>
      </c>
      <c r="W2140" s="4" t="s">
        <v>162</v>
      </c>
      <c r="X2140">
        <v>16</v>
      </c>
      <c r="Y2140" t="s">
        <v>109</v>
      </c>
      <c r="Z2140" t="s">
        <v>160</v>
      </c>
      <c r="AA2140">
        <v>0</v>
      </c>
      <c r="AB2140">
        <v>0</v>
      </c>
      <c r="AC2140" t="s">
        <v>225</v>
      </c>
      <c r="AD2140" s="1">
        <v>0</v>
      </c>
      <c r="AE2140" s="1">
        <v>0</v>
      </c>
      <c r="AF2140">
        <v>0</v>
      </c>
      <c r="AG2140" s="1">
        <v>0</v>
      </c>
      <c r="AH2140">
        <v>0</v>
      </c>
      <c r="AI2140" s="1">
        <v>0</v>
      </c>
      <c r="AJ2140" s="1">
        <v>0</v>
      </c>
      <c r="AK2140" s="1">
        <v>0</v>
      </c>
      <c r="AL2140" s="1">
        <v>0</v>
      </c>
      <c r="AM2140" s="1">
        <v>0</v>
      </c>
      <c r="AN2140" s="1">
        <v>0</v>
      </c>
      <c r="AO2140" s="1">
        <v>0</v>
      </c>
      <c r="AP2140" s="8">
        <f t="shared" si="132"/>
        <v>0</v>
      </c>
      <c r="AQ2140" s="9">
        <f t="shared" si="133"/>
        <v>0</v>
      </c>
      <c r="AR2140" s="3">
        <f t="shared" si="134"/>
        <v>0</v>
      </c>
      <c r="AS2140" s="10">
        <f t="shared" si="135"/>
        <v>0</v>
      </c>
    </row>
    <row r="2141" spans="1:45" x14ac:dyDescent="0.25">
      <c r="A2141">
        <v>1</v>
      </c>
      <c r="B2141" s="7">
        <v>44378</v>
      </c>
      <c r="C2141" s="7">
        <v>44409</v>
      </c>
      <c r="D2141">
        <v>200260</v>
      </c>
      <c r="E2141" s="7">
        <v>44409</v>
      </c>
      <c r="F2141" s="13">
        <v>0</v>
      </c>
      <c r="G2141">
        <v>0</v>
      </c>
      <c r="H2141">
        <v>5.8823529999999999E-2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 t="s">
        <v>405</v>
      </c>
      <c r="W2141" s="4" t="s">
        <v>162</v>
      </c>
      <c r="X2141">
        <v>16</v>
      </c>
      <c r="Y2141" t="s">
        <v>109</v>
      </c>
      <c r="Z2141" t="s">
        <v>160</v>
      </c>
      <c r="AA2141">
        <v>0</v>
      </c>
      <c r="AB2141">
        <v>0</v>
      </c>
      <c r="AC2141" t="s">
        <v>225</v>
      </c>
      <c r="AD2141" s="1">
        <v>0</v>
      </c>
      <c r="AE2141" s="1">
        <v>0</v>
      </c>
      <c r="AF2141">
        <v>0</v>
      </c>
      <c r="AG2141" s="1">
        <v>0</v>
      </c>
      <c r="AH2141">
        <v>0</v>
      </c>
      <c r="AI2141" s="1">
        <v>0</v>
      </c>
      <c r="AJ2141" s="1">
        <v>0</v>
      </c>
      <c r="AK2141" s="1">
        <v>0</v>
      </c>
      <c r="AL2141" s="1">
        <v>0</v>
      </c>
      <c r="AM2141" s="1">
        <v>0</v>
      </c>
      <c r="AN2141" s="1">
        <v>0</v>
      </c>
      <c r="AO2141" s="1">
        <v>0</v>
      </c>
      <c r="AP2141" s="8">
        <f t="shared" si="132"/>
        <v>0</v>
      </c>
      <c r="AQ2141" s="9">
        <f t="shared" si="133"/>
        <v>0</v>
      </c>
      <c r="AR2141" s="3">
        <f t="shared" si="134"/>
        <v>0</v>
      </c>
      <c r="AS2141" s="10">
        <f t="shared" si="135"/>
        <v>0</v>
      </c>
    </row>
    <row r="2142" spans="1:45" x14ac:dyDescent="0.25">
      <c r="A2142">
        <v>1</v>
      </c>
      <c r="B2142" s="7">
        <v>44378</v>
      </c>
      <c r="C2142" s="7">
        <v>44409</v>
      </c>
      <c r="D2142">
        <v>200306</v>
      </c>
      <c r="E2142" s="7">
        <v>44378</v>
      </c>
      <c r="F2142" s="13">
        <v>69025.45</v>
      </c>
      <c r="G2142">
        <v>69025.45</v>
      </c>
      <c r="H2142">
        <v>5.8823529999999999E-2</v>
      </c>
      <c r="I2142">
        <v>338.36</v>
      </c>
      <c r="J2142">
        <v>31521.439999999999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 t="s">
        <v>406</v>
      </c>
      <c r="W2142" s="4" t="s">
        <v>162</v>
      </c>
      <c r="X2142">
        <v>16</v>
      </c>
      <c r="Y2142" t="s">
        <v>109</v>
      </c>
      <c r="Z2142" t="s">
        <v>160</v>
      </c>
      <c r="AA2142">
        <v>0</v>
      </c>
      <c r="AB2142">
        <v>0</v>
      </c>
      <c r="AC2142" t="s">
        <v>225</v>
      </c>
      <c r="AD2142" s="1">
        <v>0</v>
      </c>
      <c r="AE2142" s="1">
        <v>0</v>
      </c>
      <c r="AF2142">
        <v>0</v>
      </c>
      <c r="AG2142" s="1">
        <v>69025.45</v>
      </c>
      <c r="AH2142">
        <v>0</v>
      </c>
      <c r="AI2142" s="1">
        <v>0</v>
      </c>
      <c r="AJ2142" s="1">
        <v>0</v>
      </c>
      <c r="AK2142" s="1">
        <v>0</v>
      </c>
      <c r="AL2142" s="1">
        <v>0</v>
      </c>
      <c r="AM2142" s="1">
        <v>0</v>
      </c>
      <c r="AN2142" s="1">
        <v>0</v>
      </c>
      <c r="AO2142" s="1">
        <v>338.36</v>
      </c>
      <c r="AP2142" s="8">
        <f t="shared" si="132"/>
        <v>338.36</v>
      </c>
      <c r="AQ2142" s="9">
        <f t="shared" si="133"/>
        <v>0</v>
      </c>
      <c r="AR2142" s="3">
        <f t="shared" si="134"/>
        <v>31521.439999999999</v>
      </c>
      <c r="AS2142" s="10">
        <f t="shared" si="135"/>
        <v>338.36</v>
      </c>
    </row>
    <row r="2143" spans="1:45" x14ac:dyDescent="0.25">
      <c r="A2143">
        <v>1</v>
      </c>
      <c r="B2143" s="7">
        <v>44378</v>
      </c>
      <c r="C2143" s="7">
        <v>44409</v>
      </c>
      <c r="D2143">
        <v>200306</v>
      </c>
      <c r="E2143" s="7">
        <v>44409</v>
      </c>
      <c r="F2143" s="13">
        <v>69025.45</v>
      </c>
      <c r="G2143">
        <v>69025.45</v>
      </c>
      <c r="H2143">
        <v>5.8823529999999999E-2</v>
      </c>
      <c r="I2143">
        <v>338.36</v>
      </c>
      <c r="J2143">
        <v>31859.8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 t="s">
        <v>406</v>
      </c>
      <c r="W2143" s="4" t="s">
        <v>162</v>
      </c>
      <c r="X2143">
        <v>16</v>
      </c>
      <c r="Y2143" t="s">
        <v>109</v>
      </c>
      <c r="Z2143" t="s">
        <v>160</v>
      </c>
      <c r="AA2143">
        <v>0</v>
      </c>
      <c r="AB2143">
        <v>0</v>
      </c>
      <c r="AC2143" t="s">
        <v>225</v>
      </c>
      <c r="AD2143" s="1">
        <v>0</v>
      </c>
      <c r="AE2143" s="1">
        <v>0</v>
      </c>
      <c r="AF2143">
        <v>0</v>
      </c>
      <c r="AG2143" s="1">
        <v>69025.45</v>
      </c>
      <c r="AH2143">
        <v>0</v>
      </c>
      <c r="AI2143" s="1">
        <v>0</v>
      </c>
      <c r="AJ2143" s="1">
        <v>0</v>
      </c>
      <c r="AK2143" s="1">
        <v>0</v>
      </c>
      <c r="AL2143" s="1">
        <v>0</v>
      </c>
      <c r="AM2143" s="1">
        <v>0</v>
      </c>
      <c r="AN2143" s="1">
        <v>0</v>
      </c>
      <c r="AO2143" s="1">
        <v>338.36</v>
      </c>
      <c r="AP2143" s="8">
        <f t="shared" si="132"/>
        <v>338.36</v>
      </c>
      <c r="AQ2143" s="9">
        <f t="shared" si="133"/>
        <v>0</v>
      </c>
      <c r="AR2143" s="3">
        <f t="shared" si="134"/>
        <v>31859.8</v>
      </c>
      <c r="AS2143" s="10">
        <f t="shared" si="135"/>
        <v>338.36</v>
      </c>
    </row>
    <row r="2144" spans="1:45" x14ac:dyDescent="0.25">
      <c r="A2144">
        <v>1</v>
      </c>
      <c r="B2144" s="7">
        <v>44378</v>
      </c>
      <c r="C2144" s="7">
        <v>44409</v>
      </c>
      <c r="D2144">
        <v>200352</v>
      </c>
      <c r="E2144" s="7">
        <v>44378</v>
      </c>
      <c r="F2144" s="13">
        <v>0</v>
      </c>
      <c r="G2144">
        <v>0</v>
      </c>
      <c r="H2144">
        <v>5.8823529999999999E-2</v>
      </c>
      <c r="I2144">
        <v>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>
        <v>0</v>
      </c>
      <c r="R2144">
        <v>0</v>
      </c>
      <c r="S2144">
        <v>0</v>
      </c>
      <c r="T2144">
        <v>0</v>
      </c>
      <c r="U2144">
        <v>0</v>
      </c>
      <c r="V2144" t="s">
        <v>407</v>
      </c>
      <c r="W2144" s="4" t="s">
        <v>162</v>
      </c>
      <c r="X2144">
        <v>16</v>
      </c>
      <c r="Y2144" t="s">
        <v>109</v>
      </c>
      <c r="Z2144" t="s">
        <v>160</v>
      </c>
      <c r="AA2144">
        <v>0</v>
      </c>
      <c r="AB2144">
        <v>0</v>
      </c>
      <c r="AC2144" t="s">
        <v>225</v>
      </c>
      <c r="AD2144" s="1">
        <v>0</v>
      </c>
      <c r="AE2144" s="1">
        <v>0</v>
      </c>
      <c r="AF2144">
        <v>0</v>
      </c>
      <c r="AG2144" s="1">
        <v>0</v>
      </c>
      <c r="AH2144">
        <v>0</v>
      </c>
      <c r="AI2144" s="1">
        <v>0</v>
      </c>
      <c r="AJ2144" s="1">
        <v>0</v>
      </c>
      <c r="AK2144" s="1">
        <v>0</v>
      </c>
      <c r="AL2144" s="1">
        <v>0</v>
      </c>
      <c r="AM2144" s="1">
        <v>0</v>
      </c>
      <c r="AN2144" s="1">
        <v>0</v>
      </c>
      <c r="AO2144" s="1">
        <v>0</v>
      </c>
      <c r="AP2144" s="8">
        <f t="shared" si="132"/>
        <v>0</v>
      </c>
      <c r="AQ2144" s="9">
        <f t="shared" si="133"/>
        <v>0</v>
      </c>
      <c r="AR2144" s="3">
        <f t="shared" si="134"/>
        <v>0</v>
      </c>
      <c r="AS2144" s="10">
        <f t="shared" si="135"/>
        <v>0</v>
      </c>
    </row>
    <row r="2145" spans="1:45" x14ac:dyDescent="0.25">
      <c r="A2145">
        <v>1</v>
      </c>
      <c r="B2145" s="7">
        <v>44378</v>
      </c>
      <c r="C2145" s="7">
        <v>44409</v>
      </c>
      <c r="D2145">
        <v>200352</v>
      </c>
      <c r="E2145" s="7">
        <v>44409</v>
      </c>
      <c r="F2145" s="13">
        <v>0</v>
      </c>
      <c r="G2145">
        <v>0</v>
      </c>
      <c r="H2145">
        <v>5.8823529999999999E-2</v>
      </c>
      <c r="I2145">
        <v>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 t="s">
        <v>407</v>
      </c>
      <c r="W2145" s="4" t="s">
        <v>162</v>
      </c>
      <c r="X2145">
        <v>16</v>
      </c>
      <c r="Y2145" t="s">
        <v>109</v>
      </c>
      <c r="Z2145" t="s">
        <v>160</v>
      </c>
      <c r="AA2145">
        <v>0</v>
      </c>
      <c r="AB2145">
        <v>0</v>
      </c>
      <c r="AC2145" t="s">
        <v>225</v>
      </c>
      <c r="AD2145" s="1">
        <v>0</v>
      </c>
      <c r="AE2145" s="1">
        <v>0</v>
      </c>
      <c r="AF2145">
        <v>0</v>
      </c>
      <c r="AG2145" s="1">
        <v>0</v>
      </c>
      <c r="AH2145">
        <v>0</v>
      </c>
      <c r="AI2145" s="1">
        <v>0</v>
      </c>
      <c r="AJ2145" s="1">
        <v>0</v>
      </c>
      <c r="AK2145" s="1">
        <v>0</v>
      </c>
      <c r="AL2145" s="1">
        <v>0</v>
      </c>
      <c r="AM2145" s="1">
        <v>0</v>
      </c>
      <c r="AN2145" s="1">
        <v>0</v>
      </c>
      <c r="AO2145" s="1">
        <v>0</v>
      </c>
      <c r="AP2145" s="8">
        <f t="shared" si="132"/>
        <v>0</v>
      </c>
      <c r="AQ2145" s="9">
        <f t="shared" si="133"/>
        <v>0</v>
      </c>
      <c r="AR2145" s="3">
        <f t="shared" si="134"/>
        <v>0</v>
      </c>
      <c r="AS2145" s="10">
        <f t="shared" si="135"/>
        <v>0</v>
      </c>
    </row>
    <row r="2146" spans="1:45" x14ac:dyDescent="0.25">
      <c r="A2146">
        <v>1</v>
      </c>
      <c r="B2146" s="7">
        <v>44378</v>
      </c>
      <c r="C2146" s="7">
        <v>44409</v>
      </c>
      <c r="D2146">
        <v>143</v>
      </c>
      <c r="E2146" s="7">
        <v>44378</v>
      </c>
      <c r="F2146" s="13">
        <v>0</v>
      </c>
      <c r="G2146">
        <v>0</v>
      </c>
      <c r="H2146">
        <v>0</v>
      </c>
      <c r="I2146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 t="s">
        <v>408</v>
      </c>
      <c r="W2146" s="4" t="s">
        <v>188</v>
      </c>
      <c r="X2146">
        <v>18</v>
      </c>
      <c r="Y2146" t="s">
        <v>165</v>
      </c>
      <c r="Z2146" t="s">
        <v>189</v>
      </c>
      <c r="AA2146">
        <v>0</v>
      </c>
      <c r="AB2146">
        <v>0</v>
      </c>
      <c r="AC2146" t="s">
        <v>225</v>
      </c>
      <c r="AD2146" s="1">
        <v>0</v>
      </c>
      <c r="AE2146" s="1">
        <v>0</v>
      </c>
      <c r="AF2146">
        <v>0</v>
      </c>
      <c r="AG2146" s="1">
        <v>0</v>
      </c>
      <c r="AH2146">
        <v>0</v>
      </c>
      <c r="AI2146" s="1">
        <v>0</v>
      </c>
      <c r="AJ2146" s="1">
        <v>0</v>
      </c>
      <c r="AK2146" s="1">
        <v>0</v>
      </c>
      <c r="AL2146" s="1">
        <v>0</v>
      </c>
      <c r="AM2146" s="1">
        <v>0</v>
      </c>
      <c r="AN2146" s="1">
        <v>0</v>
      </c>
      <c r="AO2146" s="1">
        <v>0</v>
      </c>
      <c r="AP2146" s="8">
        <f t="shared" si="132"/>
        <v>0</v>
      </c>
      <c r="AQ2146" s="9">
        <f t="shared" si="133"/>
        <v>0</v>
      </c>
      <c r="AR2146" s="3">
        <f t="shared" si="134"/>
        <v>0</v>
      </c>
      <c r="AS2146" s="10">
        <f t="shared" si="135"/>
        <v>0</v>
      </c>
    </row>
    <row r="2147" spans="1:45" x14ac:dyDescent="0.25">
      <c r="A2147">
        <v>1</v>
      </c>
      <c r="B2147" s="7">
        <v>44378</v>
      </c>
      <c r="C2147" s="7">
        <v>44409</v>
      </c>
      <c r="D2147">
        <v>143</v>
      </c>
      <c r="E2147" s="7">
        <v>44409</v>
      </c>
      <c r="F2147" s="13">
        <v>0</v>
      </c>
      <c r="G2147">
        <v>0</v>
      </c>
      <c r="H2147">
        <v>0</v>
      </c>
      <c r="I2147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 t="s">
        <v>408</v>
      </c>
      <c r="W2147" s="4" t="s">
        <v>188</v>
      </c>
      <c r="X2147">
        <v>18</v>
      </c>
      <c r="Y2147" t="s">
        <v>165</v>
      </c>
      <c r="Z2147" t="s">
        <v>189</v>
      </c>
      <c r="AA2147">
        <v>0</v>
      </c>
      <c r="AB2147">
        <v>0</v>
      </c>
      <c r="AC2147" t="s">
        <v>225</v>
      </c>
      <c r="AD2147" s="1">
        <v>0</v>
      </c>
      <c r="AE2147" s="1">
        <v>0</v>
      </c>
      <c r="AF2147">
        <v>0</v>
      </c>
      <c r="AG2147" s="1">
        <v>0</v>
      </c>
      <c r="AH2147">
        <v>0</v>
      </c>
      <c r="AI2147" s="1">
        <v>0</v>
      </c>
      <c r="AJ2147" s="1">
        <v>0</v>
      </c>
      <c r="AK2147" s="1">
        <v>0</v>
      </c>
      <c r="AL2147" s="1">
        <v>0</v>
      </c>
      <c r="AM2147" s="1">
        <v>0</v>
      </c>
      <c r="AN2147" s="1">
        <v>0</v>
      </c>
      <c r="AO2147" s="1">
        <v>0</v>
      </c>
      <c r="AP2147" s="8">
        <f t="shared" si="132"/>
        <v>0</v>
      </c>
      <c r="AQ2147" s="9">
        <f t="shared" si="133"/>
        <v>0</v>
      </c>
      <c r="AR2147" s="3">
        <f t="shared" si="134"/>
        <v>0</v>
      </c>
      <c r="AS2147" s="10">
        <f t="shared" si="135"/>
        <v>0</v>
      </c>
    </row>
    <row r="2148" spans="1:45" x14ac:dyDescent="0.25">
      <c r="A2148">
        <v>1</v>
      </c>
      <c r="B2148" s="7">
        <v>44378</v>
      </c>
      <c r="C2148" s="7">
        <v>44409</v>
      </c>
      <c r="D2148">
        <v>200216</v>
      </c>
      <c r="E2148" s="7">
        <v>44378</v>
      </c>
      <c r="F2148" s="13">
        <v>213641.38</v>
      </c>
      <c r="G2148">
        <v>0</v>
      </c>
      <c r="H2148">
        <v>0</v>
      </c>
      <c r="I2148">
        <v>0</v>
      </c>
      <c r="J2148">
        <v>127641.78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 t="s">
        <v>409</v>
      </c>
      <c r="W2148" s="4" t="s">
        <v>188</v>
      </c>
      <c r="X2148">
        <v>18</v>
      </c>
      <c r="Y2148" t="s">
        <v>165</v>
      </c>
      <c r="Z2148" t="s">
        <v>189</v>
      </c>
      <c r="AA2148">
        <v>0</v>
      </c>
      <c r="AB2148">
        <v>0</v>
      </c>
      <c r="AC2148" t="s">
        <v>225</v>
      </c>
      <c r="AD2148" s="1">
        <v>0</v>
      </c>
      <c r="AE2148" s="1">
        <v>0</v>
      </c>
      <c r="AF2148">
        <v>0</v>
      </c>
      <c r="AG2148" s="1">
        <v>0</v>
      </c>
      <c r="AH2148">
        <v>0</v>
      </c>
      <c r="AI2148" s="1">
        <v>0</v>
      </c>
      <c r="AJ2148" s="1">
        <v>0</v>
      </c>
      <c r="AK2148" s="1">
        <v>0</v>
      </c>
      <c r="AL2148" s="1">
        <v>0</v>
      </c>
      <c r="AM2148" s="1">
        <v>0</v>
      </c>
      <c r="AN2148" s="1">
        <v>0</v>
      </c>
      <c r="AO2148" s="1">
        <v>0</v>
      </c>
      <c r="AP2148" s="8">
        <f t="shared" si="132"/>
        <v>0</v>
      </c>
      <c r="AQ2148" s="9">
        <f t="shared" si="133"/>
        <v>0</v>
      </c>
      <c r="AR2148" s="3">
        <f t="shared" si="134"/>
        <v>127641.78</v>
      </c>
      <c r="AS2148" s="10">
        <f t="shared" si="135"/>
        <v>0</v>
      </c>
    </row>
    <row r="2149" spans="1:45" x14ac:dyDescent="0.25">
      <c r="A2149">
        <v>1</v>
      </c>
      <c r="B2149" s="7">
        <v>44378</v>
      </c>
      <c r="C2149" s="7">
        <v>44409</v>
      </c>
      <c r="D2149">
        <v>200216</v>
      </c>
      <c r="E2149" s="7">
        <v>44409</v>
      </c>
      <c r="F2149" s="13">
        <v>213641.38</v>
      </c>
      <c r="G2149">
        <v>0</v>
      </c>
      <c r="H2149">
        <v>0</v>
      </c>
      <c r="I2149">
        <v>0</v>
      </c>
      <c r="J2149">
        <v>127641.78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 t="s">
        <v>409</v>
      </c>
      <c r="W2149" s="4" t="s">
        <v>188</v>
      </c>
      <c r="X2149">
        <v>18</v>
      </c>
      <c r="Y2149" t="s">
        <v>165</v>
      </c>
      <c r="Z2149" t="s">
        <v>189</v>
      </c>
      <c r="AA2149">
        <v>0</v>
      </c>
      <c r="AB2149">
        <v>0</v>
      </c>
      <c r="AC2149" t="s">
        <v>225</v>
      </c>
      <c r="AD2149" s="1">
        <v>0</v>
      </c>
      <c r="AE2149" s="1">
        <v>0</v>
      </c>
      <c r="AF2149">
        <v>0</v>
      </c>
      <c r="AG2149" s="1">
        <v>0</v>
      </c>
      <c r="AH2149">
        <v>0</v>
      </c>
      <c r="AI2149" s="1">
        <v>0</v>
      </c>
      <c r="AJ2149" s="1">
        <v>0</v>
      </c>
      <c r="AK2149" s="1">
        <v>0</v>
      </c>
      <c r="AL2149" s="1">
        <v>0</v>
      </c>
      <c r="AM2149" s="1">
        <v>0</v>
      </c>
      <c r="AN2149" s="1">
        <v>0</v>
      </c>
      <c r="AO2149" s="1">
        <v>0</v>
      </c>
      <c r="AP2149" s="8">
        <f t="shared" si="132"/>
        <v>0</v>
      </c>
      <c r="AQ2149" s="9">
        <f t="shared" si="133"/>
        <v>0</v>
      </c>
      <c r="AR2149" s="3">
        <f t="shared" si="134"/>
        <v>127641.78</v>
      </c>
      <c r="AS2149" s="10">
        <f t="shared" si="135"/>
        <v>0</v>
      </c>
    </row>
    <row r="2150" spans="1:45" x14ac:dyDescent="0.25">
      <c r="A2150">
        <v>1</v>
      </c>
      <c r="B2150" s="7">
        <v>44378</v>
      </c>
      <c r="C2150" s="7">
        <v>44409</v>
      </c>
      <c r="D2150">
        <v>200262</v>
      </c>
      <c r="E2150" s="7">
        <v>44378</v>
      </c>
      <c r="F2150" s="13">
        <v>0</v>
      </c>
      <c r="G2150">
        <v>0</v>
      </c>
      <c r="H2150">
        <v>0</v>
      </c>
      <c r="I2150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 t="s">
        <v>410</v>
      </c>
      <c r="W2150" s="4" t="s">
        <v>188</v>
      </c>
      <c r="X2150">
        <v>18</v>
      </c>
      <c r="Y2150" t="s">
        <v>165</v>
      </c>
      <c r="Z2150" t="s">
        <v>189</v>
      </c>
      <c r="AA2150">
        <v>0</v>
      </c>
      <c r="AB2150">
        <v>0</v>
      </c>
      <c r="AC2150" t="s">
        <v>225</v>
      </c>
      <c r="AD2150" s="1">
        <v>0</v>
      </c>
      <c r="AE2150" s="1">
        <v>0</v>
      </c>
      <c r="AF2150">
        <v>0</v>
      </c>
      <c r="AG2150" s="1">
        <v>0</v>
      </c>
      <c r="AH2150">
        <v>0</v>
      </c>
      <c r="AI2150" s="1">
        <v>0</v>
      </c>
      <c r="AJ2150" s="1">
        <v>0</v>
      </c>
      <c r="AK2150" s="1">
        <v>0</v>
      </c>
      <c r="AL2150" s="1">
        <v>0</v>
      </c>
      <c r="AM2150" s="1">
        <v>0</v>
      </c>
      <c r="AN2150" s="1">
        <v>0</v>
      </c>
      <c r="AO2150" s="1">
        <v>0</v>
      </c>
      <c r="AP2150" s="8">
        <f t="shared" si="132"/>
        <v>0</v>
      </c>
      <c r="AQ2150" s="9">
        <f t="shared" si="133"/>
        <v>0</v>
      </c>
      <c r="AR2150" s="3">
        <f t="shared" si="134"/>
        <v>0</v>
      </c>
      <c r="AS2150" s="10">
        <f t="shared" si="135"/>
        <v>0</v>
      </c>
    </row>
    <row r="2151" spans="1:45" x14ac:dyDescent="0.25">
      <c r="A2151">
        <v>1</v>
      </c>
      <c r="B2151" s="7">
        <v>44378</v>
      </c>
      <c r="C2151" s="7">
        <v>44409</v>
      </c>
      <c r="D2151">
        <v>200262</v>
      </c>
      <c r="E2151" s="7">
        <v>44409</v>
      </c>
      <c r="F2151" s="13">
        <v>0</v>
      </c>
      <c r="G2151">
        <v>0</v>
      </c>
      <c r="H2151">
        <v>0</v>
      </c>
      <c r="I2151">
        <v>0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0</v>
      </c>
      <c r="P2151">
        <v>0</v>
      </c>
      <c r="Q2151">
        <v>0</v>
      </c>
      <c r="R2151">
        <v>0</v>
      </c>
      <c r="S2151">
        <v>0</v>
      </c>
      <c r="T2151">
        <v>0</v>
      </c>
      <c r="U2151">
        <v>0</v>
      </c>
      <c r="V2151" t="s">
        <v>410</v>
      </c>
      <c r="W2151" s="4" t="s">
        <v>188</v>
      </c>
      <c r="X2151">
        <v>18</v>
      </c>
      <c r="Y2151" t="s">
        <v>165</v>
      </c>
      <c r="Z2151" t="s">
        <v>189</v>
      </c>
      <c r="AA2151">
        <v>0</v>
      </c>
      <c r="AB2151">
        <v>0</v>
      </c>
      <c r="AC2151" t="s">
        <v>225</v>
      </c>
      <c r="AD2151" s="1">
        <v>0</v>
      </c>
      <c r="AE2151" s="1">
        <v>0</v>
      </c>
      <c r="AF2151">
        <v>0</v>
      </c>
      <c r="AG2151" s="1">
        <v>0</v>
      </c>
      <c r="AH2151">
        <v>0</v>
      </c>
      <c r="AI2151" s="1">
        <v>0</v>
      </c>
      <c r="AJ2151" s="1">
        <v>0</v>
      </c>
      <c r="AK2151" s="1">
        <v>0</v>
      </c>
      <c r="AL2151" s="1">
        <v>0</v>
      </c>
      <c r="AM2151" s="1">
        <v>0</v>
      </c>
      <c r="AN2151" s="1">
        <v>0</v>
      </c>
      <c r="AO2151" s="1">
        <v>0</v>
      </c>
      <c r="AP2151" s="8">
        <f t="shared" si="132"/>
        <v>0</v>
      </c>
      <c r="AQ2151" s="9">
        <f t="shared" si="133"/>
        <v>0</v>
      </c>
      <c r="AR2151" s="3">
        <f t="shared" si="134"/>
        <v>0</v>
      </c>
      <c r="AS2151" s="10">
        <f t="shared" si="135"/>
        <v>0</v>
      </c>
    </row>
    <row r="2152" spans="1:45" x14ac:dyDescent="0.25">
      <c r="A2152">
        <v>1</v>
      </c>
      <c r="B2152" s="7">
        <v>44378</v>
      </c>
      <c r="C2152" s="7">
        <v>44409</v>
      </c>
      <c r="D2152">
        <v>200308</v>
      </c>
      <c r="E2152" s="7">
        <v>44378</v>
      </c>
      <c r="F2152" s="13">
        <v>0</v>
      </c>
      <c r="G2152">
        <v>0</v>
      </c>
      <c r="H2152">
        <v>0</v>
      </c>
      <c r="I2152">
        <v>0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 t="s">
        <v>411</v>
      </c>
      <c r="W2152" s="4" t="s">
        <v>188</v>
      </c>
      <c r="X2152">
        <v>18</v>
      </c>
      <c r="Y2152" t="s">
        <v>165</v>
      </c>
      <c r="Z2152" t="s">
        <v>189</v>
      </c>
      <c r="AA2152">
        <v>0</v>
      </c>
      <c r="AB2152">
        <v>0</v>
      </c>
      <c r="AC2152" t="s">
        <v>225</v>
      </c>
      <c r="AD2152" s="1">
        <v>0</v>
      </c>
      <c r="AE2152" s="1">
        <v>0</v>
      </c>
      <c r="AF2152">
        <v>0</v>
      </c>
      <c r="AG2152" s="1">
        <v>0</v>
      </c>
      <c r="AH2152">
        <v>0</v>
      </c>
      <c r="AI2152" s="1">
        <v>0</v>
      </c>
      <c r="AJ2152" s="1">
        <v>0</v>
      </c>
      <c r="AK2152" s="1">
        <v>0</v>
      </c>
      <c r="AL2152" s="1">
        <v>0</v>
      </c>
      <c r="AM2152" s="1">
        <v>0</v>
      </c>
      <c r="AN2152" s="1">
        <v>0</v>
      </c>
      <c r="AO2152" s="1">
        <v>0</v>
      </c>
      <c r="AP2152" s="8">
        <f t="shared" si="132"/>
        <v>0</v>
      </c>
      <c r="AQ2152" s="9">
        <f t="shared" si="133"/>
        <v>0</v>
      </c>
      <c r="AR2152" s="3">
        <f t="shared" si="134"/>
        <v>0</v>
      </c>
      <c r="AS2152" s="10">
        <f t="shared" si="135"/>
        <v>0</v>
      </c>
    </row>
    <row r="2153" spans="1:45" x14ac:dyDescent="0.25">
      <c r="A2153">
        <v>1</v>
      </c>
      <c r="B2153" s="7">
        <v>44378</v>
      </c>
      <c r="C2153" s="7">
        <v>44409</v>
      </c>
      <c r="D2153">
        <v>200308</v>
      </c>
      <c r="E2153" s="7">
        <v>44409</v>
      </c>
      <c r="F2153" s="13">
        <v>0</v>
      </c>
      <c r="G2153">
        <v>0</v>
      </c>
      <c r="H2153">
        <v>0</v>
      </c>
      <c r="I2153">
        <v>0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 t="s">
        <v>411</v>
      </c>
      <c r="W2153" s="4" t="s">
        <v>188</v>
      </c>
      <c r="X2153">
        <v>18</v>
      </c>
      <c r="Y2153" t="s">
        <v>165</v>
      </c>
      <c r="Z2153" t="s">
        <v>189</v>
      </c>
      <c r="AA2153">
        <v>0</v>
      </c>
      <c r="AB2153">
        <v>0</v>
      </c>
      <c r="AC2153" t="s">
        <v>225</v>
      </c>
      <c r="AD2153" s="1">
        <v>0</v>
      </c>
      <c r="AE2153" s="1">
        <v>0</v>
      </c>
      <c r="AF2153">
        <v>0</v>
      </c>
      <c r="AG2153" s="1">
        <v>0</v>
      </c>
      <c r="AH2153">
        <v>0</v>
      </c>
      <c r="AI2153" s="1">
        <v>0</v>
      </c>
      <c r="AJ2153" s="1">
        <v>0</v>
      </c>
      <c r="AK2153" s="1">
        <v>0</v>
      </c>
      <c r="AL2153" s="1">
        <v>0</v>
      </c>
      <c r="AM2153" s="1">
        <v>0</v>
      </c>
      <c r="AN2153" s="1">
        <v>0</v>
      </c>
      <c r="AO2153" s="1">
        <v>0</v>
      </c>
      <c r="AP2153" s="8">
        <f t="shared" si="132"/>
        <v>0</v>
      </c>
      <c r="AQ2153" s="9">
        <f t="shared" si="133"/>
        <v>0</v>
      </c>
      <c r="AR2153" s="3">
        <f t="shared" si="134"/>
        <v>0</v>
      </c>
      <c r="AS2153" s="10">
        <f t="shared" si="135"/>
        <v>0</v>
      </c>
    </row>
    <row r="2154" spans="1:45" x14ac:dyDescent="0.25">
      <c r="A2154">
        <v>1</v>
      </c>
      <c r="B2154" s="7">
        <v>44440</v>
      </c>
      <c r="C2154" s="7">
        <v>44440</v>
      </c>
      <c r="D2154">
        <v>515</v>
      </c>
      <c r="E2154" s="7">
        <v>44440</v>
      </c>
      <c r="F2154" s="13">
        <v>23328.06</v>
      </c>
      <c r="G2154">
        <v>23328.06</v>
      </c>
      <c r="H2154">
        <v>0.03</v>
      </c>
      <c r="I2154">
        <v>58.32</v>
      </c>
      <c r="J2154">
        <v>23328.06</v>
      </c>
      <c r="K2154">
        <v>0</v>
      </c>
      <c r="L2154">
        <v>0</v>
      </c>
      <c r="M2154">
        <v>-58.32</v>
      </c>
      <c r="N2154">
        <v>0</v>
      </c>
      <c r="O2154">
        <v>0</v>
      </c>
      <c r="P2154">
        <v>0</v>
      </c>
      <c r="Q2154">
        <v>0</v>
      </c>
      <c r="R2154">
        <v>0</v>
      </c>
      <c r="S2154">
        <v>0</v>
      </c>
      <c r="T2154">
        <v>0</v>
      </c>
      <c r="U2154">
        <v>0</v>
      </c>
      <c r="V2154" t="s">
        <v>42</v>
      </c>
      <c r="W2154" s="4" t="s">
        <v>46</v>
      </c>
      <c r="X2154">
        <v>4</v>
      </c>
      <c r="Y2154" t="s">
        <v>43</v>
      </c>
      <c r="Z2154" t="s">
        <v>44</v>
      </c>
      <c r="AA2154">
        <v>0</v>
      </c>
      <c r="AB2154">
        <v>0</v>
      </c>
      <c r="AC2154" t="s">
        <v>45</v>
      </c>
      <c r="AD2154">
        <v>0</v>
      </c>
      <c r="AE2154">
        <v>0</v>
      </c>
      <c r="AF2154">
        <v>0</v>
      </c>
      <c r="AG2154">
        <v>23328.06</v>
      </c>
      <c r="AH2154">
        <v>0</v>
      </c>
      <c r="AI2154">
        <v>0</v>
      </c>
      <c r="AJ2154">
        <v>0</v>
      </c>
      <c r="AK2154">
        <v>0</v>
      </c>
      <c r="AL2154">
        <v>0</v>
      </c>
      <c r="AM2154">
        <v>0</v>
      </c>
      <c r="AN2154">
        <v>0</v>
      </c>
      <c r="AO2154">
        <v>0</v>
      </c>
      <c r="AP2154" s="8">
        <f t="shared" si="132"/>
        <v>0</v>
      </c>
      <c r="AQ2154" s="9">
        <f t="shared" si="133"/>
        <v>0</v>
      </c>
      <c r="AR2154" s="3">
        <f t="shared" si="134"/>
        <v>23328.06</v>
      </c>
      <c r="AS2154" s="10">
        <f t="shared" si="135"/>
        <v>0</v>
      </c>
    </row>
    <row r="2155" spans="1:45" x14ac:dyDescent="0.25">
      <c r="A2155">
        <v>1</v>
      </c>
      <c r="B2155" s="7">
        <v>44440</v>
      </c>
      <c r="C2155" s="7">
        <v>44440</v>
      </c>
      <c r="D2155">
        <v>422</v>
      </c>
      <c r="E2155" s="7">
        <v>44440</v>
      </c>
      <c r="F2155" s="13">
        <v>25081.87</v>
      </c>
      <c r="G2155">
        <v>25081.87</v>
      </c>
      <c r="H2155">
        <v>0</v>
      </c>
      <c r="I2155">
        <v>0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0</v>
      </c>
      <c r="T2155">
        <v>0</v>
      </c>
      <c r="U2155">
        <v>0</v>
      </c>
      <c r="V2155" t="s">
        <v>47</v>
      </c>
      <c r="W2155" s="4" t="s">
        <v>48</v>
      </c>
      <c r="X2155">
        <v>14</v>
      </c>
      <c r="Y2155" t="s">
        <v>49</v>
      </c>
      <c r="Z2155" t="s">
        <v>50</v>
      </c>
      <c r="AA2155">
        <v>0</v>
      </c>
      <c r="AB2155">
        <v>0</v>
      </c>
      <c r="AC2155" t="s">
        <v>45</v>
      </c>
      <c r="AD2155">
        <v>0</v>
      </c>
      <c r="AE2155">
        <v>0</v>
      </c>
      <c r="AF2155">
        <v>0</v>
      </c>
      <c r="AG2155">
        <v>25081.87</v>
      </c>
      <c r="AH2155">
        <v>0</v>
      </c>
      <c r="AI2155">
        <v>0</v>
      </c>
      <c r="AJ2155">
        <v>0</v>
      </c>
      <c r="AK2155">
        <v>0</v>
      </c>
      <c r="AL2155">
        <v>0</v>
      </c>
      <c r="AM2155">
        <v>0</v>
      </c>
      <c r="AN2155">
        <v>0</v>
      </c>
      <c r="AO2155">
        <v>0</v>
      </c>
      <c r="AP2155" s="8">
        <f t="shared" si="132"/>
        <v>0</v>
      </c>
      <c r="AQ2155" s="9">
        <f t="shared" si="133"/>
        <v>0</v>
      </c>
      <c r="AR2155" s="3">
        <f t="shared" si="134"/>
        <v>0</v>
      </c>
      <c r="AS2155" s="10">
        <f t="shared" si="135"/>
        <v>0</v>
      </c>
    </row>
    <row r="2156" spans="1:45" x14ac:dyDescent="0.25">
      <c r="A2156">
        <v>1</v>
      </c>
      <c r="B2156" s="7">
        <v>44440</v>
      </c>
      <c r="C2156" s="7">
        <v>44440</v>
      </c>
      <c r="D2156">
        <v>424</v>
      </c>
      <c r="E2156" s="7">
        <v>44440</v>
      </c>
      <c r="F2156" s="13">
        <v>0</v>
      </c>
      <c r="G2156">
        <v>0</v>
      </c>
      <c r="H2156">
        <v>5.5E-2</v>
      </c>
      <c r="I2156">
        <v>0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0</v>
      </c>
      <c r="T2156">
        <v>0</v>
      </c>
      <c r="U2156">
        <v>0</v>
      </c>
      <c r="V2156" t="s">
        <v>51</v>
      </c>
      <c r="W2156" s="4" t="s">
        <v>52</v>
      </c>
      <c r="X2156">
        <v>15</v>
      </c>
      <c r="Y2156" t="s">
        <v>53</v>
      </c>
      <c r="Z2156" t="s">
        <v>54</v>
      </c>
      <c r="AA2156">
        <v>0</v>
      </c>
      <c r="AB2156">
        <v>0</v>
      </c>
      <c r="AC2156" t="s">
        <v>45</v>
      </c>
      <c r="AD2156">
        <v>0</v>
      </c>
      <c r="AE2156">
        <v>0</v>
      </c>
      <c r="AF2156">
        <v>0</v>
      </c>
      <c r="AG2156">
        <v>0</v>
      </c>
      <c r="AH2156">
        <v>0</v>
      </c>
      <c r="AI2156">
        <v>0</v>
      </c>
      <c r="AJ2156">
        <v>0</v>
      </c>
      <c r="AK2156">
        <v>0</v>
      </c>
      <c r="AL2156">
        <v>0</v>
      </c>
      <c r="AM2156">
        <v>0</v>
      </c>
      <c r="AN2156">
        <v>0</v>
      </c>
      <c r="AO2156">
        <v>0</v>
      </c>
      <c r="AP2156" s="8">
        <f t="shared" si="132"/>
        <v>0</v>
      </c>
      <c r="AQ2156" s="9">
        <f t="shared" si="133"/>
        <v>0</v>
      </c>
      <c r="AR2156" s="3">
        <f t="shared" si="134"/>
        <v>0</v>
      </c>
      <c r="AS2156" s="10">
        <f t="shared" si="135"/>
        <v>0</v>
      </c>
    </row>
    <row r="2157" spans="1:45" x14ac:dyDescent="0.25">
      <c r="A2157">
        <v>1</v>
      </c>
      <c r="B2157" s="7">
        <v>44440</v>
      </c>
      <c r="C2157" s="7">
        <v>44440</v>
      </c>
      <c r="D2157">
        <v>423</v>
      </c>
      <c r="E2157" s="7">
        <v>44440</v>
      </c>
      <c r="F2157" s="13">
        <v>212190.55</v>
      </c>
      <c r="G2157">
        <v>212190.55</v>
      </c>
      <c r="H2157">
        <v>0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 t="s">
        <v>55</v>
      </c>
      <c r="W2157" s="4" t="s">
        <v>56</v>
      </c>
      <c r="X2157">
        <v>15</v>
      </c>
      <c r="Y2157" t="s">
        <v>53</v>
      </c>
      <c r="Z2157" t="s">
        <v>57</v>
      </c>
      <c r="AA2157">
        <v>0</v>
      </c>
      <c r="AB2157">
        <v>0</v>
      </c>
      <c r="AC2157" t="s">
        <v>45</v>
      </c>
      <c r="AD2157">
        <v>0</v>
      </c>
      <c r="AE2157">
        <v>0</v>
      </c>
      <c r="AF2157">
        <v>0</v>
      </c>
      <c r="AG2157">
        <v>212190.55</v>
      </c>
      <c r="AH2157">
        <v>0</v>
      </c>
      <c r="AI2157">
        <v>0</v>
      </c>
      <c r="AJ2157">
        <v>0</v>
      </c>
      <c r="AK2157">
        <v>0</v>
      </c>
      <c r="AL2157">
        <v>0</v>
      </c>
      <c r="AM2157">
        <v>0</v>
      </c>
      <c r="AN2157">
        <v>0</v>
      </c>
      <c r="AO2157">
        <v>0</v>
      </c>
      <c r="AP2157" s="8">
        <f t="shared" si="132"/>
        <v>0</v>
      </c>
      <c r="AQ2157" s="9">
        <f t="shared" si="133"/>
        <v>0</v>
      </c>
      <c r="AR2157" s="3">
        <f t="shared" si="134"/>
        <v>0</v>
      </c>
      <c r="AS2157" s="10">
        <f t="shared" si="135"/>
        <v>0</v>
      </c>
    </row>
    <row r="2158" spans="1:45" x14ac:dyDescent="0.25">
      <c r="A2158">
        <v>1</v>
      </c>
      <c r="B2158" s="7">
        <v>44440</v>
      </c>
      <c r="C2158" s="7">
        <v>44440</v>
      </c>
      <c r="D2158">
        <v>425</v>
      </c>
      <c r="E2158" s="7">
        <v>44440</v>
      </c>
      <c r="F2158" s="13">
        <v>812136.78</v>
      </c>
      <c r="G2158">
        <v>812136.78</v>
      </c>
      <c r="H2158">
        <v>2.5000000000000001E-2</v>
      </c>
      <c r="I2158">
        <v>1691.95</v>
      </c>
      <c r="J2158">
        <v>261105.15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 t="s">
        <v>58</v>
      </c>
      <c r="W2158" s="4" t="s">
        <v>59</v>
      </c>
      <c r="X2158">
        <v>15</v>
      </c>
      <c r="Y2158" t="s">
        <v>53</v>
      </c>
      <c r="Z2158" t="s">
        <v>60</v>
      </c>
      <c r="AA2158">
        <v>0</v>
      </c>
      <c r="AB2158">
        <v>0</v>
      </c>
      <c r="AC2158" t="s">
        <v>45</v>
      </c>
      <c r="AD2158">
        <v>0</v>
      </c>
      <c r="AE2158">
        <v>15724.92</v>
      </c>
      <c r="AF2158">
        <v>0</v>
      </c>
      <c r="AG2158">
        <v>812136.78</v>
      </c>
      <c r="AH2158">
        <v>0</v>
      </c>
      <c r="AI2158">
        <v>0</v>
      </c>
      <c r="AJ2158">
        <v>0</v>
      </c>
      <c r="AK2158">
        <v>0</v>
      </c>
      <c r="AL2158">
        <v>0</v>
      </c>
      <c r="AM2158">
        <v>0</v>
      </c>
      <c r="AN2158">
        <v>0</v>
      </c>
      <c r="AO2158">
        <v>1691.95</v>
      </c>
      <c r="AP2158" s="8">
        <f t="shared" si="132"/>
        <v>1691.95</v>
      </c>
      <c r="AQ2158" s="9">
        <f t="shared" si="133"/>
        <v>0</v>
      </c>
      <c r="AR2158" s="3">
        <f t="shared" si="134"/>
        <v>276830.07</v>
      </c>
      <c r="AS2158" s="10">
        <f t="shared" si="135"/>
        <v>1691.95</v>
      </c>
    </row>
    <row r="2159" spans="1:45" x14ac:dyDescent="0.25">
      <c r="A2159">
        <v>1</v>
      </c>
      <c r="B2159" s="7">
        <v>44440</v>
      </c>
      <c r="C2159" s="7">
        <v>44440</v>
      </c>
      <c r="D2159">
        <v>426</v>
      </c>
      <c r="E2159" s="7">
        <v>44440</v>
      </c>
      <c r="F2159" s="13">
        <v>35300333.700000003</v>
      </c>
      <c r="G2159">
        <v>35300333.700000003</v>
      </c>
      <c r="H2159">
        <v>1.8100000000000002E-2</v>
      </c>
      <c r="I2159">
        <v>53244.67</v>
      </c>
      <c r="J2159" s="1">
        <v>8588634.0500000007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  <c r="Q2159">
        <v>0</v>
      </c>
      <c r="R2159">
        <v>-1010.42</v>
      </c>
      <c r="S2159">
        <v>0</v>
      </c>
      <c r="T2159">
        <v>0</v>
      </c>
      <c r="U2159">
        <v>0</v>
      </c>
      <c r="V2159" t="s">
        <v>61</v>
      </c>
      <c r="W2159" s="4" t="s">
        <v>62</v>
      </c>
      <c r="X2159">
        <v>15</v>
      </c>
      <c r="Y2159" t="s">
        <v>53</v>
      </c>
      <c r="Z2159" t="s">
        <v>63</v>
      </c>
      <c r="AA2159">
        <v>0</v>
      </c>
      <c r="AB2159">
        <v>0</v>
      </c>
      <c r="AC2159" t="s">
        <v>45</v>
      </c>
      <c r="AD2159">
        <v>8530.91</v>
      </c>
      <c r="AE2159" s="1">
        <v>2733882.8</v>
      </c>
      <c r="AF2159">
        <v>2.8999999999999998E-3</v>
      </c>
      <c r="AG2159">
        <v>35300333.700000003</v>
      </c>
      <c r="AH2159">
        <v>0</v>
      </c>
      <c r="AI2159">
        <v>0</v>
      </c>
      <c r="AJ2159">
        <v>0</v>
      </c>
      <c r="AK2159">
        <v>0</v>
      </c>
      <c r="AL2159">
        <v>0</v>
      </c>
      <c r="AM2159">
        <v>0</v>
      </c>
      <c r="AN2159">
        <v>8530.91</v>
      </c>
      <c r="AO2159">
        <v>53244.67</v>
      </c>
      <c r="AP2159" s="8">
        <f t="shared" si="132"/>
        <v>53244.67</v>
      </c>
      <c r="AQ2159" s="9">
        <f t="shared" si="133"/>
        <v>8530.91</v>
      </c>
      <c r="AR2159" s="3">
        <f t="shared" si="134"/>
        <v>11322516.850000001</v>
      </c>
      <c r="AS2159" s="10">
        <f t="shared" si="135"/>
        <v>61775.58</v>
      </c>
    </row>
    <row r="2160" spans="1:45" x14ac:dyDescent="0.25">
      <c r="A2160">
        <v>1</v>
      </c>
      <c r="B2160" s="7">
        <v>44440</v>
      </c>
      <c r="C2160" s="7">
        <v>44440</v>
      </c>
      <c r="D2160">
        <v>427</v>
      </c>
      <c r="E2160" s="7">
        <v>44440</v>
      </c>
      <c r="F2160" s="13">
        <v>21792715.940000001</v>
      </c>
      <c r="G2160">
        <v>21792715.940000001</v>
      </c>
      <c r="H2160">
        <v>1.719E-2</v>
      </c>
      <c r="I2160">
        <v>31218.07</v>
      </c>
      <c r="J2160">
        <v>6410854.6399999997</v>
      </c>
      <c r="K2160">
        <v>0</v>
      </c>
      <c r="L2160">
        <v>-825.15</v>
      </c>
      <c r="M2160">
        <v>0</v>
      </c>
      <c r="N2160">
        <v>0</v>
      </c>
      <c r="O2160">
        <v>0</v>
      </c>
      <c r="P2160">
        <v>0</v>
      </c>
      <c r="Q2160">
        <v>0</v>
      </c>
      <c r="R2160">
        <v>0</v>
      </c>
      <c r="S2160">
        <v>0</v>
      </c>
      <c r="T2160">
        <v>0</v>
      </c>
      <c r="U2160">
        <v>0</v>
      </c>
      <c r="V2160" t="s">
        <v>64</v>
      </c>
      <c r="W2160" s="4" t="s">
        <v>65</v>
      </c>
      <c r="X2160">
        <v>15</v>
      </c>
      <c r="Y2160" t="s">
        <v>53</v>
      </c>
      <c r="Z2160" t="s">
        <v>66</v>
      </c>
      <c r="AA2160">
        <v>0</v>
      </c>
      <c r="AB2160">
        <v>0</v>
      </c>
      <c r="AC2160" t="s">
        <v>45</v>
      </c>
      <c r="AD2160">
        <v>8735.25</v>
      </c>
      <c r="AE2160">
        <v>126340.16</v>
      </c>
      <c r="AF2160">
        <v>4.81E-3</v>
      </c>
      <c r="AG2160">
        <v>21792715.940000001</v>
      </c>
      <c r="AH2160">
        <v>0</v>
      </c>
      <c r="AI2160">
        <v>0</v>
      </c>
      <c r="AJ2160">
        <v>0</v>
      </c>
      <c r="AK2160">
        <v>0</v>
      </c>
      <c r="AL2160">
        <v>0</v>
      </c>
      <c r="AM2160">
        <v>0</v>
      </c>
      <c r="AN2160">
        <v>8735.25</v>
      </c>
      <c r="AO2160">
        <v>31218.07</v>
      </c>
      <c r="AP2160" s="8">
        <f t="shared" si="132"/>
        <v>31218.07</v>
      </c>
      <c r="AQ2160" s="9">
        <f t="shared" si="133"/>
        <v>8735.25</v>
      </c>
      <c r="AR2160" s="3">
        <f t="shared" si="134"/>
        <v>6537194.7999999998</v>
      </c>
      <c r="AS2160" s="10">
        <f t="shared" si="135"/>
        <v>39953.32</v>
      </c>
    </row>
    <row r="2161" spans="1:45" x14ac:dyDescent="0.25">
      <c r="A2161">
        <v>1</v>
      </c>
      <c r="B2161" s="7">
        <v>44440</v>
      </c>
      <c r="C2161" s="7">
        <v>44440</v>
      </c>
      <c r="D2161">
        <v>428</v>
      </c>
      <c r="E2161" s="7">
        <v>44440</v>
      </c>
      <c r="F2161" s="13">
        <v>37861733.619999997</v>
      </c>
      <c r="G2161">
        <v>37861733.619999997</v>
      </c>
      <c r="H2161">
        <v>1.8100000000000002E-2</v>
      </c>
      <c r="I2161">
        <v>57108.11</v>
      </c>
      <c r="J2161">
        <v>3549682.05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1010.42</v>
      </c>
      <c r="T2161">
        <v>0</v>
      </c>
      <c r="U2161">
        <v>0</v>
      </c>
      <c r="V2161" t="s">
        <v>67</v>
      </c>
      <c r="W2161" s="4" t="s">
        <v>68</v>
      </c>
      <c r="X2161">
        <v>15</v>
      </c>
      <c r="Y2161" t="s">
        <v>53</v>
      </c>
      <c r="Z2161" t="s">
        <v>69</v>
      </c>
      <c r="AA2161">
        <v>0</v>
      </c>
      <c r="AB2161">
        <v>0</v>
      </c>
      <c r="AC2161" t="s">
        <v>45</v>
      </c>
      <c r="AD2161">
        <v>9149.92</v>
      </c>
      <c r="AE2161">
        <v>239941.38</v>
      </c>
      <c r="AF2161">
        <v>2.8999999999999998E-3</v>
      </c>
      <c r="AG2161">
        <v>37861733.619999997</v>
      </c>
      <c r="AH2161">
        <v>0</v>
      </c>
      <c r="AI2161">
        <v>0</v>
      </c>
      <c r="AJ2161">
        <v>0</v>
      </c>
      <c r="AK2161">
        <v>0</v>
      </c>
      <c r="AL2161">
        <v>0</v>
      </c>
      <c r="AM2161">
        <v>0</v>
      </c>
      <c r="AN2161">
        <v>9149.92</v>
      </c>
      <c r="AO2161">
        <v>57108.11</v>
      </c>
      <c r="AP2161" s="8">
        <f t="shared" si="132"/>
        <v>57108.11</v>
      </c>
      <c r="AQ2161" s="9">
        <f t="shared" si="133"/>
        <v>9149.92</v>
      </c>
      <c r="AR2161" s="3">
        <f t="shared" si="134"/>
        <v>3789623.4299999997</v>
      </c>
      <c r="AS2161" s="10">
        <f t="shared" si="135"/>
        <v>66258.03</v>
      </c>
    </row>
    <row r="2162" spans="1:45" x14ac:dyDescent="0.25">
      <c r="A2162">
        <v>1</v>
      </c>
      <c r="B2162" s="7">
        <v>44440</v>
      </c>
      <c r="C2162" s="7">
        <v>44440</v>
      </c>
      <c r="D2162">
        <v>429</v>
      </c>
      <c r="E2162" s="7">
        <v>44440</v>
      </c>
      <c r="F2162" s="13">
        <v>2874480.33</v>
      </c>
      <c r="G2162">
        <v>2874480.33</v>
      </c>
      <c r="H2162">
        <v>3.3329999999999999E-2</v>
      </c>
      <c r="I2162">
        <v>7983.87</v>
      </c>
      <c r="J2162">
        <v>980335.35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 t="s">
        <v>70</v>
      </c>
      <c r="W2162" s="4" t="s">
        <v>71</v>
      </c>
      <c r="X2162">
        <v>15</v>
      </c>
      <c r="Y2162" t="s">
        <v>53</v>
      </c>
      <c r="Z2162" t="s">
        <v>72</v>
      </c>
      <c r="AA2162">
        <v>0</v>
      </c>
      <c r="AB2162">
        <v>0</v>
      </c>
      <c r="AC2162" t="s">
        <v>45</v>
      </c>
      <c r="AD2162">
        <v>400.03</v>
      </c>
      <c r="AE2162">
        <v>574.58000000000004</v>
      </c>
      <c r="AF2162">
        <v>1.67E-3</v>
      </c>
      <c r="AG2162">
        <v>2874480.33</v>
      </c>
      <c r="AH2162">
        <v>0</v>
      </c>
      <c r="AI2162">
        <v>0</v>
      </c>
      <c r="AJ2162">
        <v>0</v>
      </c>
      <c r="AK2162">
        <v>0</v>
      </c>
      <c r="AL2162">
        <v>0</v>
      </c>
      <c r="AM2162">
        <v>0</v>
      </c>
      <c r="AN2162">
        <v>400.03000000000003</v>
      </c>
      <c r="AO2162">
        <v>7983.87</v>
      </c>
      <c r="AP2162" s="8">
        <f t="shared" si="132"/>
        <v>7983.87</v>
      </c>
      <c r="AQ2162" s="9">
        <f t="shared" si="133"/>
        <v>400.03</v>
      </c>
      <c r="AR2162" s="3">
        <f t="shared" si="134"/>
        <v>980909.92999999993</v>
      </c>
      <c r="AS2162" s="10">
        <f t="shared" si="135"/>
        <v>8383.9</v>
      </c>
    </row>
    <row r="2163" spans="1:45" x14ac:dyDescent="0.25">
      <c r="A2163">
        <v>1</v>
      </c>
      <c r="B2163" s="7">
        <v>44440</v>
      </c>
      <c r="C2163" s="7">
        <v>44440</v>
      </c>
      <c r="D2163">
        <v>430</v>
      </c>
      <c r="E2163" s="7">
        <v>44440</v>
      </c>
      <c r="F2163" s="13">
        <v>7583781.7199999997</v>
      </c>
      <c r="G2163">
        <v>7583781.7199999997</v>
      </c>
      <c r="H2163">
        <v>2.9520000000000001E-2</v>
      </c>
      <c r="I2163">
        <v>18656.099999999999</v>
      </c>
      <c r="J2163">
        <v>2976530.1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 t="s">
        <v>73</v>
      </c>
      <c r="W2163" s="4" t="s">
        <v>74</v>
      </c>
      <c r="X2163">
        <v>15</v>
      </c>
      <c r="Y2163" t="s">
        <v>53</v>
      </c>
      <c r="Z2163" t="s">
        <v>75</v>
      </c>
      <c r="AA2163">
        <v>0</v>
      </c>
      <c r="AB2163">
        <v>0</v>
      </c>
      <c r="AC2163" t="s">
        <v>45</v>
      </c>
      <c r="AD2163">
        <v>935.33</v>
      </c>
      <c r="AE2163">
        <v>138251.43</v>
      </c>
      <c r="AF2163">
        <v>1.48E-3</v>
      </c>
      <c r="AG2163">
        <v>7583781.7199999997</v>
      </c>
      <c r="AH2163">
        <v>0</v>
      </c>
      <c r="AI2163">
        <v>0</v>
      </c>
      <c r="AJ2163">
        <v>0</v>
      </c>
      <c r="AK2163">
        <v>0</v>
      </c>
      <c r="AL2163">
        <v>0</v>
      </c>
      <c r="AM2163">
        <v>0</v>
      </c>
      <c r="AN2163">
        <v>935.33</v>
      </c>
      <c r="AO2163">
        <v>18656.100000000002</v>
      </c>
      <c r="AP2163" s="8">
        <f t="shared" si="132"/>
        <v>18656.099999999999</v>
      </c>
      <c r="AQ2163" s="9">
        <f t="shared" si="133"/>
        <v>935.33</v>
      </c>
      <c r="AR2163" s="3">
        <f t="shared" si="134"/>
        <v>3114781.5300000003</v>
      </c>
      <c r="AS2163" s="10">
        <f t="shared" si="135"/>
        <v>19591.43</v>
      </c>
    </row>
    <row r="2164" spans="1:45" x14ac:dyDescent="0.25">
      <c r="A2164">
        <v>1</v>
      </c>
      <c r="B2164" s="7">
        <v>44440</v>
      </c>
      <c r="C2164" s="7">
        <v>44440</v>
      </c>
      <c r="D2164">
        <v>431</v>
      </c>
      <c r="E2164" s="7">
        <v>44440</v>
      </c>
      <c r="F2164" s="13">
        <v>16504823.310000001</v>
      </c>
      <c r="G2164">
        <v>16504823.310000001</v>
      </c>
      <c r="H2164">
        <v>1.8030000000000001E-2</v>
      </c>
      <c r="I2164">
        <v>24798.5</v>
      </c>
      <c r="J2164">
        <v>2713169.43</v>
      </c>
      <c r="K2164">
        <v>0</v>
      </c>
      <c r="L2164">
        <v>-1089.3499999999999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 t="s">
        <v>76</v>
      </c>
      <c r="W2164" s="4" t="s">
        <v>77</v>
      </c>
      <c r="X2164">
        <v>15</v>
      </c>
      <c r="Y2164" t="s">
        <v>53</v>
      </c>
      <c r="Z2164" t="s">
        <v>78</v>
      </c>
      <c r="AA2164">
        <v>0</v>
      </c>
      <c r="AB2164">
        <v>0</v>
      </c>
      <c r="AC2164" t="s">
        <v>45</v>
      </c>
      <c r="AD2164">
        <v>5460.35</v>
      </c>
      <c r="AE2164">
        <v>981650.32</v>
      </c>
      <c r="AF2164">
        <v>3.9699999999999996E-3</v>
      </c>
      <c r="AG2164">
        <v>16504823.310000001</v>
      </c>
      <c r="AH2164">
        <v>0</v>
      </c>
      <c r="AI2164">
        <v>0</v>
      </c>
      <c r="AJ2164">
        <v>0</v>
      </c>
      <c r="AK2164">
        <v>0</v>
      </c>
      <c r="AL2164">
        <v>0</v>
      </c>
      <c r="AM2164">
        <v>0</v>
      </c>
      <c r="AN2164">
        <v>5460.35</v>
      </c>
      <c r="AO2164">
        <v>24798.5</v>
      </c>
      <c r="AP2164" s="8">
        <f t="shared" si="132"/>
        <v>24798.5</v>
      </c>
      <c r="AQ2164" s="9">
        <f t="shared" si="133"/>
        <v>5460.35</v>
      </c>
      <c r="AR2164" s="3">
        <f t="shared" si="134"/>
        <v>3694819.75</v>
      </c>
      <c r="AS2164" s="10">
        <f t="shared" si="135"/>
        <v>30258.85</v>
      </c>
    </row>
    <row r="2165" spans="1:45" x14ac:dyDescent="0.25">
      <c r="A2165">
        <v>1</v>
      </c>
      <c r="B2165" s="7">
        <v>44440</v>
      </c>
      <c r="C2165" s="7">
        <v>44440</v>
      </c>
      <c r="D2165">
        <v>432</v>
      </c>
      <c r="E2165" s="7">
        <v>44440</v>
      </c>
      <c r="F2165" s="13">
        <v>22716.62</v>
      </c>
      <c r="G2165">
        <v>22716.62</v>
      </c>
      <c r="H2165">
        <v>4.0890000000000003E-2</v>
      </c>
      <c r="I2165">
        <v>77.41</v>
      </c>
      <c r="J2165">
        <v>-420135.01</v>
      </c>
      <c r="K2165">
        <v>0</v>
      </c>
      <c r="L2165">
        <v>-783.4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 t="s">
        <v>79</v>
      </c>
      <c r="W2165" s="4" t="s">
        <v>80</v>
      </c>
      <c r="X2165">
        <v>15</v>
      </c>
      <c r="Y2165" t="s">
        <v>53</v>
      </c>
      <c r="Z2165" t="s">
        <v>81</v>
      </c>
      <c r="AA2165">
        <v>0</v>
      </c>
      <c r="AB2165">
        <v>0</v>
      </c>
      <c r="AC2165" t="s">
        <v>45</v>
      </c>
      <c r="AD2165">
        <v>96.75</v>
      </c>
      <c r="AE2165">
        <v>51413.51</v>
      </c>
      <c r="AF2165">
        <v>5.1110000000000003E-2</v>
      </c>
      <c r="AG2165">
        <v>22716.62</v>
      </c>
      <c r="AH2165">
        <v>0</v>
      </c>
      <c r="AI2165">
        <v>0</v>
      </c>
      <c r="AJ2165">
        <v>0</v>
      </c>
      <c r="AK2165">
        <v>0</v>
      </c>
      <c r="AL2165">
        <v>0</v>
      </c>
      <c r="AM2165">
        <v>0</v>
      </c>
      <c r="AN2165">
        <v>96.75</v>
      </c>
      <c r="AO2165">
        <v>77.41</v>
      </c>
      <c r="AP2165" s="8">
        <f t="shared" si="132"/>
        <v>77.41</v>
      </c>
      <c r="AQ2165" s="9">
        <f t="shared" si="133"/>
        <v>96.75</v>
      </c>
      <c r="AR2165" s="3">
        <f t="shared" si="134"/>
        <v>-368721.5</v>
      </c>
      <c r="AS2165" s="10">
        <f t="shared" si="135"/>
        <v>174.16</v>
      </c>
    </row>
    <row r="2166" spans="1:45" x14ac:dyDescent="0.25">
      <c r="A2166">
        <v>1</v>
      </c>
      <c r="B2166" s="7">
        <v>44440</v>
      </c>
      <c r="C2166" s="7">
        <v>44440</v>
      </c>
      <c r="D2166">
        <v>433</v>
      </c>
      <c r="E2166" s="7">
        <v>44440</v>
      </c>
      <c r="F2166" s="13">
        <v>3717136.64</v>
      </c>
      <c r="G2166">
        <v>3717136.64</v>
      </c>
      <c r="H2166">
        <v>1.8030000000000001E-2</v>
      </c>
      <c r="I2166">
        <v>5585</v>
      </c>
      <c r="J2166">
        <v>314155.96000000002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v>0</v>
      </c>
      <c r="V2166" t="s">
        <v>82</v>
      </c>
      <c r="W2166" s="4" t="s">
        <v>83</v>
      </c>
      <c r="X2166">
        <v>15</v>
      </c>
      <c r="Y2166" t="s">
        <v>53</v>
      </c>
      <c r="Z2166" t="s">
        <v>84</v>
      </c>
      <c r="AA2166">
        <v>0</v>
      </c>
      <c r="AB2166">
        <v>0</v>
      </c>
      <c r="AC2166" t="s">
        <v>45</v>
      </c>
      <c r="AD2166">
        <v>1229.75</v>
      </c>
      <c r="AE2166">
        <v>37625.81</v>
      </c>
      <c r="AF2166">
        <v>3.9699999999999996E-3</v>
      </c>
      <c r="AG2166">
        <v>3717136.64</v>
      </c>
      <c r="AH2166">
        <v>0</v>
      </c>
      <c r="AI2166">
        <v>0</v>
      </c>
      <c r="AJ2166">
        <v>0</v>
      </c>
      <c r="AK2166">
        <v>0</v>
      </c>
      <c r="AL2166">
        <v>0</v>
      </c>
      <c r="AM2166">
        <v>0</v>
      </c>
      <c r="AN2166">
        <v>1229.75</v>
      </c>
      <c r="AO2166">
        <v>5585</v>
      </c>
      <c r="AP2166" s="8">
        <f t="shared" si="132"/>
        <v>5585</v>
      </c>
      <c r="AQ2166" s="9">
        <f t="shared" si="133"/>
        <v>1229.75</v>
      </c>
      <c r="AR2166" s="3">
        <f t="shared" si="134"/>
        <v>351781.77</v>
      </c>
      <c r="AS2166" s="10">
        <f t="shared" si="135"/>
        <v>6814.75</v>
      </c>
    </row>
    <row r="2167" spans="1:45" x14ac:dyDescent="0.25">
      <c r="A2167">
        <v>1</v>
      </c>
      <c r="B2167" s="7">
        <v>44440</v>
      </c>
      <c r="C2167" s="7">
        <v>44440</v>
      </c>
      <c r="D2167">
        <v>434</v>
      </c>
      <c r="E2167" s="7">
        <v>44440</v>
      </c>
      <c r="F2167" s="13">
        <v>6391855.6500000004</v>
      </c>
      <c r="G2167">
        <v>6391855.6500000004</v>
      </c>
      <c r="H2167">
        <v>3.5999999999999997E-2</v>
      </c>
      <c r="I2167">
        <v>19175.57</v>
      </c>
      <c r="J2167">
        <v>1688778.55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 t="s">
        <v>85</v>
      </c>
      <c r="W2167" s="4" t="s">
        <v>86</v>
      </c>
      <c r="X2167">
        <v>15</v>
      </c>
      <c r="Y2167" t="s">
        <v>53</v>
      </c>
      <c r="Z2167" t="s">
        <v>87</v>
      </c>
      <c r="AA2167">
        <v>0</v>
      </c>
      <c r="AB2167">
        <v>-32576.25</v>
      </c>
      <c r="AC2167" t="s">
        <v>45</v>
      </c>
      <c r="AD2167">
        <v>0</v>
      </c>
      <c r="AE2167">
        <v>0</v>
      </c>
      <c r="AF2167">
        <v>0</v>
      </c>
      <c r="AG2167">
        <v>6391855.6500000004</v>
      </c>
      <c r="AH2167">
        <v>0</v>
      </c>
      <c r="AI2167">
        <v>0</v>
      </c>
      <c r="AJ2167">
        <v>0</v>
      </c>
      <c r="AK2167">
        <v>0</v>
      </c>
      <c r="AL2167">
        <v>0</v>
      </c>
      <c r="AM2167">
        <v>0</v>
      </c>
      <c r="AN2167">
        <v>0</v>
      </c>
      <c r="AO2167">
        <v>19175.57</v>
      </c>
      <c r="AP2167" s="8">
        <f t="shared" si="132"/>
        <v>19175.57</v>
      </c>
      <c r="AQ2167" s="9">
        <f t="shared" si="133"/>
        <v>0</v>
      </c>
      <c r="AR2167" s="3">
        <f t="shared" si="134"/>
        <v>1688778.55</v>
      </c>
      <c r="AS2167" s="10">
        <f t="shared" si="135"/>
        <v>19175.57</v>
      </c>
    </row>
    <row r="2168" spans="1:45" x14ac:dyDescent="0.25">
      <c r="A2168">
        <v>1</v>
      </c>
      <c r="B2168" s="7">
        <v>44440</v>
      </c>
      <c r="C2168" s="7">
        <v>44440</v>
      </c>
      <c r="D2168">
        <v>435</v>
      </c>
      <c r="E2168" s="7">
        <v>44440</v>
      </c>
      <c r="F2168" s="13">
        <v>2216410.7599999998</v>
      </c>
      <c r="G2168">
        <v>2216410.7599999998</v>
      </c>
      <c r="H2168">
        <v>4.2999999999999997E-2</v>
      </c>
      <c r="I2168">
        <v>7942.14</v>
      </c>
      <c r="J2168">
        <v>1323671.18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 t="s">
        <v>88</v>
      </c>
      <c r="W2168" s="4" t="s">
        <v>89</v>
      </c>
      <c r="X2168">
        <v>15</v>
      </c>
      <c r="Y2168" t="s">
        <v>53</v>
      </c>
      <c r="Z2168" t="s">
        <v>87</v>
      </c>
      <c r="AA2168">
        <v>0</v>
      </c>
      <c r="AB2168">
        <v>0</v>
      </c>
      <c r="AC2168" t="s">
        <v>45</v>
      </c>
      <c r="AD2168">
        <v>0</v>
      </c>
      <c r="AE2168">
        <v>0</v>
      </c>
      <c r="AF2168">
        <v>0</v>
      </c>
      <c r="AG2168">
        <v>2216410.7599999998</v>
      </c>
      <c r="AH2168">
        <v>0</v>
      </c>
      <c r="AI2168">
        <v>0</v>
      </c>
      <c r="AJ2168">
        <v>0</v>
      </c>
      <c r="AK2168">
        <v>0</v>
      </c>
      <c r="AL2168">
        <v>0</v>
      </c>
      <c r="AM2168">
        <v>0</v>
      </c>
      <c r="AN2168">
        <v>0</v>
      </c>
      <c r="AO2168">
        <v>7942.14</v>
      </c>
      <c r="AP2168" s="8">
        <f t="shared" si="132"/>
        <v>7942.14</v>
      </c>
      <c r="AQ2168" s="9">
        <f t="shared" si="133"/>
        <v>0</v>
      </c>
      <c r="AR2168" s="3">
        <f t="shared" si="134"/>
        <v>1323671.18</v>
      </c>
      <c r="AS2168" s="10">
        <f t="shared" si="135"/>
        <v>7942.14</v>
      </c>
    </row>
    <row r="2169" spans="1:45" x14ac:dyDescent="0.25">
      <c r="A2169">
        <v>1</v>
      </c>
      <c r="B2169" s="7">
        <v>44440</v>
      </c>
      <c r="C2169" s="7">
        <v>44440</v>
      </c>
      <c r="D2169">
        <v>436</v>
      </c>
      <c r="E2169" s="7">
        <v>44440</v>
      </c>
      <c r="F2169" s="13">
        <v>5325846.8600000003</v>
      </c>
      <c r="G2169">
        <v>5325846.8600000003</v>
      </c>
      <c r="H2169">
        <v>2.9090000000000001E-2</v>
      </c>
      <c r="I2169">
        <v>12910.74</v>
      </c>
      <c r="J2169">
        <v>1555147.41</v>
      </c>
      <c r="K2169">
        <v>0</v>
      </c>
      <c r="L2169">
        <v>-1024.6099999999999</v>
      </c>
      <c r="M2169">
        <v>0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 t="s">
        <v>90</v>
      </c>
      <c r="W2169" s="4" t="s">
        <v>91</v>
      </c>
      <c r="X2169">
        <v>15</v>
      </c>
      <c r="Y2169" t="s">
        <v>53</v>
      </c>
      <c r="Z2169" t="s">
        <v>92</v>
      </c>
      <c r="AA2169">
        <v>0</v>
      </c>
      <c r="AB2169">
        <v>0</v>
      </c>
      <c r="AC2169" t="s">
        <v>45</v>
      </c>
      <c r="AD2169">
        <v>1291.52</v>
      </c>
      <c r="AE2169">
        <v>25165.83</v>
      </c>
      <c r="AF2169">
        <v>2.9099999999999998E-3</v>
      </c>
      <c r="AG2169">
        <v>5325846.8600000003</v>
      </c>
      <c r="AH2169">
        <v>0</v>
      </c>
      <c r="AI2169">
        <v>0</v>
      </c>
      <c r="AJ2169">
        <v>0</v>
      </c>
      <c r="AK2169">
        <v>0</v>
      </c>
      <c r="AL2169">
        <v>0</v>
      </c>
      <c r="AM2169">
        <v>0</v>
      </c>
      <c r="AN2169">
        <v>1291.52</v>
      </c>
      <c r="AO2169">
        <v>12910.74</v>
      </c>
      <c r="AP2169" s="8">
        <f t="shared" si="132"/>
        <v>12910.74</v>
      </c>
      <c r="AQ2169" s="9">
        <f t="shared" si="133"/>
        <v>1291.52</v>
      </c>
      <c r="AR2169" s="3">
        <f t="shared" si="134"/>
        <v>1580313.24</v>
      </c>
      <c r="AS2169" s="10">
        <f t="shared" si="135"/>
        <v>14202.26</v>
      </c>
    </row>
    <row r="2170" spans="1:45" x14ac:dyDescent="0.25">
      <c r="A2170">
        <v>1</v>
      </c>
      <c r="B2170" s="7">
        <v>44440</v>
      </c>
      <c r="C2170" s="7">
        <v>44440</v>
      </c>
      <c r="D2170">
        <v>437</v>
      </c>
      <c r="E2170" s="7">
        <v>44440</v>
      </c>
      <c r="F2170" s="13">
        <v>593040.09</v>
      </c>
      <c r="G2170">
        <v>593040.09</v>
      </c>
      <c r="H2170">
        <v>2.3640000000000001E-2</v>
      </c>
      <c r="I2170">
        <v>1168.29</v>
      </c>
      <c r="J2170">
        <v>253296.92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0</v>
      </c>
      <c r="R2170">
        <v>0</v>
      </c>
      <c r="S2170">
        <v>0</v>
      </c>
      <c r="T2170">
        <v>0</v>
      </c>
      <c r="U2170">
        <v>0</v>
      </c>
      <c r="V2170" t="s">
        <v>93</v>
      </c>
      <c r="W2170" s="4" t="s">
        <v>94</v>
      </c>
      <c r="X2170">
        <v>15</v>
      </c>
      <c r="Y2170" t="s">
        <v>53</v>
      </c>
      <c r="Z2170" t="s">
        <v>92</v>
      </c>
      <c r="AA2170">
        <v>0</v>
      </c>
      <c r="AB2170">
        <v>0</v>
      </c>
      <c r="AC2170" t="s">
        <v>45</v>
      </c>
      <c r="AD2170">
        <v>116.63</v>
      </c>
      <c r="AE2170">
        <v>10874.71</v>
      </c>
      <c r="AF2170">
        <v>2.3600000000000001E-3</v>
      </c>
      <c r="AG2170">
        <v>593040.09</v>
      </c>
      <c r="AH2170">
        <v>0</v>
      </c>
      <c r="AI2170">
        <v>0</v>
      </c>
      <c r="AJ2170">
        <v>0</v>
      </c>
      <c r="AK2170">
        <v>0</v>
      </c>
      <c r="AL2170">
        <v>0</v>
      </c>
      <c r="AM2170">
        <v>0</v>
      </c>
      <c r="AN2170">
        <v>116.63</v>
      </c>
      <c r="AO2170">
        <v>1168.29</v>
      </c>
      <c r="AP2170" s="8">
        <f t="shared" si="132"/>
        <v>1168.29</v>
      </c>
      <c r="AQ2170" s="9">
        <f t="shared" si="133"/>
        <v>116.63</v>
      </c>
      <c r="AR2170" s="3">
        <f t="shared" si="134"/>
        <v>264171.63</v>
      </c>
      <c r="AS2170" s="10">
        <f t="shared" si="135"/>
        <v>1284.92</v>
      </c>
    </row>
    <row r="2171" spans="1:45" x14ac:dyDescent="0.25">
      <c r="A2171">
        <v>1</v>
      </c>
      <c r="B2171" s="7">
        <v>44440</v>
      </c>
      <c r="C2171" s="7">
        <v>44440</v>
      </c>
      <c r="D2171">
        <v>438</v>
      </c>
      <c r="E2171" s="7">
        <v>44440</v>
      </c>
      <c r="F2171" s="13">
        <v>1956848.86</v>
      </c>
      <c r="G2171">
        <v>1956848.86</v>
      </c>
      <c r="H2171">
        <v>3.3000000000000002E-2</v>
      </c>
      <c r="I2171">
        <v>5381.33</v>
      </c>
      <c r="J2171">
        <v>963178.69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 t="s">
        <v>95</v>
      </c>
      <c r="W2171" s="4" t="s">
        <v>96</v>
      </c>
      <c r="X2171">
        <v>15</v>
      </c>
      <c r="Y2171" t="s">
        <v>53</v>
      </c>
      <c r="Z2171" t="s">
        <v>97</v>
      </c>
      <c r="AA2171">
        <v>0</v>
      </c>
      <c r="AB2171">
        <v>0</v>
      </c>
      <c r="AC2171" t="s">
        <v>45</v>
      </c>
      <c r="AD2171">
        <v>0</v>
      </c>
      <c r="AE2171">
        <v>0</v>
      </c>
      <c r="AF2171">
        <v>0</v>
      </c>
      <c r="AG2171">
        <v>1956848.86</v>
      </c>
      <c r="AH2171">
        <v>0</v>
      </c>
      <c r="AI2171">
        <v>0</v>
      </c>
      <c r="AJ2171">
        <v>0</v>
      </c>
      <c r="AK2171">
        <v>0</v>
      </c>
      <c r="AL2171">
        <v>0</v>
      </c>
      <c r="AM2171">
        <v>0</v>
      </c>
      <c r="AN2171">
        <v>0</v>
      </c>
      <c r="AO2171">
        <v>5381.33</v>
      </c>
      <c r="AP2171" s="8">
        <f t="shared" si="132"/>
        <v>5381.33</v>
      </c>
      <c r="AQ2171" s="9">
        <f t="shared" si="133"/>
        <v>0</v>
      </c>
      <c r="AR2171" s="3">
        <f t="shared" si="134"/>
        <v>963178.69</v>
      </c>
      <c r="AS2171" s="10">
        <f t="shared" si="135"/>
        <v>5381.33</v>
      </c>
    </row>
    <row r="2172" spans="1:45" x14ac:dyDescent="0.25">
      <c r="A2172">
        <v>1</v>
      </c>
      <c r="B2172" s="7">
        <v>44440</v>
      </c>
      <c r="C2172" s="7">
        <v>44440</v>
      </c>
      <c r="D2172">
        <v>439</v>
      </c>
      <c r="E2172" s="7">
        <v>44440</v>
      </c>
      <c r="F2172" s="13">
        <v>0</v>
      </c>
      <c r="G2172">
        <v>0</v>
      </c>
      <c r="H2172">
        <v>2.7E-2</v>
      </c>
      <c r="I2172">
        <v>0</v>
      </c>
      <c r="J2172">
        <v>4.8499999999999996</v>
      </c>
      <c r="K2172">
        <v>0</v>
      </c>
      <c r="L2172">
        <v>0</v>
      </c>
      <c r="M2172">
        <v>0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 t="s">
        <v>98</v>
      </c>
      <c r="W2172" s="4" t="s">
        <v>99</v>
      </c>
      <c r="X2172">
        <v>15</v>
      </c>
      <c r="Y2172" t="s">
        <v>53</v>
      </c>
      <c r="Z2172" t="s">
        <v>100</v>
      </c>
      <c r="AA2172">
        <v>0</v>
      </c>
      <c r="AB2172">
        <v>0</v>
      </c>
      <c r="AC2172" t="s">
        <v>45</v>
      </c>
      <c r="AD2172">
        <v>0</v>
      </c>
      <c r="AE2172">
        <v>0</v>
      </c>
      <c r="AF2172">
        <v>0</v>
      </c>
      <c r="AG2172">
        <v>0</v>
      </c>
      <c r="AH2172">
        <v>0</v>
      </c>
      <c r="AI2172">
        <v>0</v>
      </c>
      <c r="AJ2172">
        <v>0</v>
      </c>
      <c r="AK2172">
        <v>0</v>
      </c>
      <c r="AL2172">
        <v>0</v>
      </c>
      <c r="AM2172">
        <v>0</v>
      </c>
      <c r="AN2172">
        <v>0</v>
      </c>
      <c r="AO2172">
        <v>0</v>
      </c>
      <c r="AP2172" s="8">
        <f t="shared" si="132"/>
        <v>0</v>
      </c>
      <c r="AQ2172" s="9">
        <f t="shared" si="133"/>
        <v>0</v>
      </c>
      <c r="AR2172" s="3">
        <f t="shared" si="134"/>
        <v>4.8499999999999996</v>
      </c>
      <c r="AS2172" s="10">
        <f t="shared" si="135"/>
        <v>0</v>
      </c>
    </row>
    <row r="2173" spans="1:45" x14ac:dyDescent="0.25">
      <c r="A2173">
        <v>1</v>
      </c>
      <c r="B2173" s="7">
        <v>44440</v>
      </c>
      <c r="C2173" s="7">
        <v>44440</v>
      </c>
      <c r="D2173">
        <v>440</v>
      </c>
      <c r="E2173" s="7">
        <v>44440</v>
      </c>
      <c r="F2173" s="13">
        <v>1735689.87</v>
      </c>
      <c r="G2173">
        <v>1735689.87</v>
      </c>
      <c r="H2173">
        <v>2.3E-2</v>
      </c>
      <c r="I2173">
        <v>3326.74</v>
      </c>
      <c r="J2173">
        <v>1111482.94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 t="s">
        <v>101</v>
      </c>
      <c r="W2173" s="4" t="s">
        <v>102</v>
      </c>
      <c r="X2173">
        <v>15</v>
      </c>
      <c r="Y2173" t="s">
        <v>53</v>
      </c>
      <c r="Z2173" t="s">
        <v>103</v>
      </c>
      <c r="AA2173">
        <v>0</v>
      </c>
      <c r="AB2173">
        <v>0</v>
      </c>
      <c r="AC2173" t="s">
        <v>45</v>
      </c>
      <c r="AD2173">
        <v>0</v>
      </c>
      <c r="AE2173">
        <v>-37671.480000000003</v>
      </c>
      <c r="AF2173">
        <v>0</v>
      </c>
      <c r="AG2173">
        <v>1735689.87</v>
      </c>
      <c r="AH2173">
        <v>0</v>
      </c>
      <c r="AI2173">
        <v>0</v>
      </c>
      <c r="AJ2173">
        <v>0</v>
      </c>
      <c r="AK2173">
        <v>0</v>
      </c>
      <c r="AL2173">
        <v>0</v>
      </c>
      <c r="AM2173">
        <v>0</v>
      </c>
      <c r="AN2173">
        <v>0</v>
      </c>
      <c r="AO2173">
        <v>3326.7400000000002</v>
      </c>
      <c r="AP2173" s="8">
        <f t="shared" si="132"/>
        <v>3326.74</v>
      </c>
      <c r="AQ2173" s="9">
        <f t="shared" si="133"/>
        <v>0</v>
      </c>
      <c r="AR2173" s="3">
        <f t="shared" si="134"/>
        <v>1073811.46</v>
      </c>
      <c r="AS2173" s="10">
        <f t="shared" si="135"/>
        <v>3326.74</v>
      </c>
    </row>
    <row r="2174" spans="1:45" x14ac:dyDescent="0.25">
      <c r="A2174">
        <v>1</v>
      </c>
      <c r="B2174" s="7">
        <v>44440</v>
      </c>
      <c r="C2174" s="7">
        <v>44440</v>
      </c>
      <c r="D2174">
        <v>441</v>
      </c>
      <c r="E2174" s="7">
        <v>44440</v>
      </c>
      <c r="F2174" s="13">
        <v>1122676.69</v>
      </c>
      <c r="G2174">
        <v>1122676.69</v>
      </c>
      <c r="H2174">
        <v>0.04</v>
      </c>
      <c r="I2174">
        <v>3742.26</v>
      </c>
      <c r="J2174">
        <v>663926.35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 t="s">
        <v>104</v>
      </c>
      <c r="W2174" s="4" t="s">
        <v>105</v>
      </c>
      <c r="X2174">
        <v>15</v>
      </c>
      <c r="Y2174" t="s">
        <v>53</v>
      </c>
      <c r="Z2174" t="s">
        <v>106</v>
      </c>
      <c r="AA2174">
        <v>0</v>
      </c>
      <c r="AB2174">
        <v>0</v>
      </c>
      <c r="AC2174" t="s">
        <v>45</v>
      </c>
      <c r="AD2174">
        <v>0</v>
      </c>
      <c r="AE2174">
        <v>3936.04</v>
      </c>
      <c r="AF2174">
        <v>0</v>
      </c>
      <c r="AG2174">
        <v>1122676.69</v>
      </c>
      <c r="AH2174">
        <v>0</v>
      </c>
      <c r="AI2174">
        <v>0</v>
      </c>
      <c r="AJ2174">
        <v>0</v>
      </c>
      <c r="AK2174">
        <v>0</v>
      </c>
      <c r="AL2174">
        <v>0</v>
      </c>
      <c r="AM2174">
        <v>0</v>
      </c>
      <c r="AN2174">
        <v>0</v>
      </c>
      <c r="AO2174">
        <v>3742.26</v>
      </c>
      <c r="AP2174" s="8">
        <f t="shared" si="132"/>
        <v>3742.26</v>
      </c>
      <c r="AQ2174" s="9">
        <f t="shared" si="133"/>
        <v>0</v>
      </c>
      <c r="AR2174" s="3">
        <f t="shared" si="134"/>
        <v>667862.39</v>
      </c>
      <c r="AS2174" s="10">
        <f t="shared" si="135"/>
        <v>3742.26</v>
      </c>
    </row>
    <row r="2175" spans="1:45" x14ac:dyDescent="0.25">
      <c r="A2175">
        <v>1</v>
      </c>
      <c r="B2175" s="7">
        <v>44440</v>
      </c>
      <c r="C2175" s="7">
        <v>44440</v>
      </c>
      <c r="D2175">
        <v>442</v>
      </c>
      <c r="E2175" s="7">
        <v>44440</v>
      </c>
      <c r="F2175" s="13">
        <v>8060</v>
      </c>
      <c r="G2175">
        <v>8060</v>
      </c>
      <c r="H2175">
        <v>0</v>
      </c>
      <c r="I2175">
        <v>0</v>
      </c>
      <c r="J2175">
        <v>1318.13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 t="s">
        <v>107</v>
      </c>
      <c r="W2175" s="4" t="s">
        <v>108</v>
      </c>
      <c r="X2175">
        <v>16</v>
      </c>
      <c r="Y2175" t="s">
        <v>109</v>
      </c>
      <c r="Z2175" t="s">
        <v>110</v>
      </c>
      <c r="AA2175">
        <v>0</v>
      </c>
      <c r="AB2175">
        <v>0</v>
      </c>
      <c r="AC2175" t="s">
        <v>45</v>
      </c>
      <c r="AD2175">
        <v>0</v>
      </c>
      <c r="AE2175">
        <v>0</v>
      </c>
      <c r="AF2175">
        <v>0</v>
      </c>
      <c r="AG2175">
        <v>8060</v>
      </c>
      <c r="AH2175">
        <v>0</v>
      </c>
      <c r="AI2175">
        <v>0</v>
      </c>
      <c r="AJ2175">
        <v>0</v>
      </c>
      <c r="AK2175">
        <v>0</v>
      </c>
      <c r="AL2175">
        <v>0</v>
      </c>
      <c r="AM2175">
        <v>0</v>
      </c>
      <c r="AN2175">
        <v>0</v>
      </c>
      <c r="AO2175">
        <v>0</v>
      </c>
      <c r="AP2175" s="8">
        <f t="shared" si="132"/>
        <v>0</v>
      </c>
      <c r="AQ2175" s="9">
        <f t="shared" si="133"/>
        <v>0</v>
      </c>
      <c r="AR2175" s="3">
        <f t="shared" si="134"/>
        <v>1318.13</v>
      </c>
      <c r="AS2175" s="10">
        <f t="shared" si="135"/>
        <v>0</v>
      </c>
    </row>
    <row r="2176" spans="1:45" x14ac:dyDescent="0.25">
      <c r="A2176">
        <v>1</v>
      </c>
      <c r="B2176" s="7">
        <v>44440</v>
      </c>
      <c r="C2176" s="7">
        <v>44440</v>
      </c>
      <c r="D2176">
        <v>443</v>
      </c>
      <c r="E2176" s="7">
        <v>44440</v>
      </c>
      <c r="F2176" s="13">
        <v>16463.04</v>
      </c>
      <c r="G2176">
        <v>16463.04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v>0</v>
      </c>
      <c r="V2176" t="s">
        <v>111</v>
      </c>
      <c r="W2176" s="4" t="s">
        <v>112</v>
      </c>
      <c r="X2176">
        <v>16</v>
      </c>
      <c r="Y2176" t="s">
        <v>109</v>
      </c>
      <c r="Z2176" t="s">
        <v>110</v>
      </c>
      <c r="AA2176">
        <v>0</v>
      </c>
      <c r="AB2176">
        <v>0</v>
      </c>
      <c r="AC2176" t="s">
        <v>45</v>
      </c>
      <c r="AD2176">
        <v>0</v>
      </c>
      <c r="AE2176">
        <v>0</v>
      </c>
      <c r="AF2176">
        <v>0</v>
      </c>
      <c r="AG2176">
        <v>16463.04</v>
      </c>
      <c r="AH2176">
        <v>0</v>
      </c>
      <c r="AI2176">
        <v>0</v>
      </c>
      <c r="AJ2176">
        <v>0</v>
      </c>
      <c r="AK2176">
        <v>0</v>
      </c>
      <c r="AL2176">
        <v>0</v>
      </c>
      <c r="AM2176">
        <v>0</v>
      </c>
      <c r="AN2176">
        <v>0</v>
      </c>
      <c r="AO2176">
        <v>0</v>
      </c>
      <c r="AP2176" s="8">
        <f t="shared" si="132"/>
        <v>0</v>
      </c>
      <c r="AQ2176" s="9">
        <f t="shared" si="133"/>
        <v>0</v>
      </c>
      <c r="AR2176" s="3">
        <f t="shared" si="134"/>
        <v>0</v>
      </c>
      <c r="AS2176" s="10">
        <f t="shared" si="135"/>
        <v>0</v>
      </c>
    </row>
    <row r="2177" spans="1:45" x14ac:dyDescent="0.25">
      <c r="A2177">
        <v>1</v>
      </c>
      <c r="B2177" s="7">
        <v>44440</v>
      </c>
      <c r="C2177" s="7">
        <v>44440</v>
      </c>
      <c r="D2177">
        <v>444</v>
      </c>
      <c r="E2177" s="7">
        <v>44440</v>
      </c>
      <c r="F2177" s="13">
        <v>103080.34</v>
      </c>
      <c r="G2177">
        <v>103080.34</v>
      </c>
      <c r="H2177">
        <v>2.3E-2</v>
      </c>
      <c r="I2177">
        <v>197.57</v>
      </c>
      <c r="J2177">
        <v>-179030.44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 t="s">
        <v>113</v>
      </c>
      <c r="W2177" s="4" t="s">
        <v>114</v>
      </c>
      <c r="X2177">
        <v>16</v>
      </c>
      <c r="Y2177" t="s">
        <v>109</v>
      </c>
      <c r="Z2177" t="s">
        <v>115</v>
      </c>
      <c r="AA2177">
        <v>0</v>
      </c>
      <c r="AB2177">
        <v>0</v>
      </c>
      <c r="AC2177" t="s">
        <v>45</v>
      </c>
      <c r="AD2177">
        <v>0</v>
      </c>
      <c r="AE2177">
        <v>0</v>
      </c>
      <c r="AF2177">
        <v>0</v>
      </c>
      <c r="AG2177">
        <v>103080.34</v>
      </c>
      <c r="AH2177">
        <v>0</v>
      </c>
      <c r="AI2177">
        <v>0</v>
      </c>
      <c r="AJ2177">
        <v>0</v>
      </c>
      <c r="AK2177">
        <v>0</v>
      </c>
      <c r="AL2177">
        <v>0</v>
      </c>
      <c r="AM2177">
        <v>0</v>
      </c>
      <c r="AN2177">
        <v>0</v>
      </c>
      <c r="AO2177">
        <v>197.57</v>
      </c>
      <c r="AP2177" s="8">
        <f t="shared" si="132"/>
        <v>197.57</v>
      </c>
      <c r="AQ2177" s="9">
        <f t="shared" si="133"/>
        <v>0</v>
      </c>
      <c r="AR2177" s="3">
        <f t="shared" si="134"/>
        <v>-179030.44</v>
      </c>
      <c r="AS2177" s="10">
        <f t="shared" si="135"/>
        <v>197.57</v>
      </c>
    </row>
    <row r="2178" spans="1:45" x14ac:dyDescent="0.25">
      <c r="A2178">
        <v>1</v>
      </c>
      <c r="B2178" s="7">
        <v>44440</v>
      </c>
      <c r="C2178" s="7">
        <v>44440</v>
      </c>
      <c r="D2178">
        <v>445</v>
      </c>
      <c r="E2178" s="7">
        <v>44440</v>
      </c>
      <c r="F2178" s="13">
        <v>52132.36</v>
      </c>
      <c r="G2178">
        <v>52132.36</v>
      </c>
      <c r="H2178">
        <v>2.3E-2</v>
      </c>
      <c r="I2178">
        <v>99.92</v>
      </c>
      <c r="J2178">
        <v>8499.64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 t="s">
        <v>116</v>
      </c>
      <c r="W2178" s="4" t="s">
        <v>117</v>
      </c>
      <c r="X2178">
        <v>16</v>
      </c>
      <c r="Y2178" t="s">
        <v>109</v>
      </c>
      <c r="Z2178" t="s">
        <v>115</v>
      </c>
      <c r="AA2178">
        <v>0</v>
      </c>
      <c r="AB2178">
        <v>0</v>
      </c>
      <c r="AC2178" t="s">
        <v>45</v>
      </c>
      <c r="AD2178">
        <v>0</v>
      </c>
      <c r="AE2178">
        <v>0</v>
      </c>
      <c r="AF2178">
        <v>0</v>
      </c>
      <c r="AG2178">
        <v>52132.36</v>
      </c>
      <c r="AH2178">
        <v>0</v>
      </c>
      <c r="AI2178">
        <v>0</v>
      </c>
      <c r="AJ2178">
        <v>0</v>
      </c>
      <c r="AK2178">
        <v>0</v>
      </c>
      <c r="AL2178">
        <v>0</v>
      </c>
      <c r="AM2178">
        <v>0</v>
      </c>
      <c r="AN2178">
        <v>0</v>
      </c>
      <c r="AO2178">
        <v>99.92</v>
      </c>
      <c r="AP2178" s="8">
        <f t="shared" ref="AP2178:AP2241" si="136">I2178+K2178+M2178+T2178</f>
        <v>99.92</v>
      </c>
      <c r="AQ2178" s="9">
        <f t="shared" ref="AQ2178:AQ2241" si="137">AD2178+AL2178</f>
        <v>0</v>
      </c>
      <c r="AR2178" s="3">
        <f t="shared" ref="AR2178:AR2241" si="138">AE2178+J2178</f>
        <v>8499.64</v>
      </c>
      <c r="AS2178" s="10">
        <f t="shared" ref="AS2178:AS2241" si="139">I2178+K2178+M2178+T2178+AD2178+AL2178</f>
        <v>99.92</v>
      </c>
    </row>
    <row r="2179" spans="1:45" x14ac:dyDescent="0.25">
      <c r="A2179">
        <v>1</v>
      </c>
      <c r="B2179" s="7">
        <v>44440</v>
      </c>
      <c r="C2179" s="7">
        <v>44440</v>
      </c>
      <c r="D2179">
        <v>446</v>
      </c>
      <c r="E2179" s="7">
        <v>44440</v>
      </c>
      <c r="F2179" s="13">
        <v>88533.15</v>
      </c>
      <c r="G2179">
        <v>88533.15</v>
      </c>
      <c r="H2179">
        <v>7.1428569999999997E-2</v>
      </c>
      <c r="I2179">
        <v>526.98</v>
      </c>
      <c r="J2179">
        <v>572220.88</v>
      </c>
      <c r="K2179">
        <v>0</v>
      </c>
      <c r="L2179">
        <v>0</v>
      </c>
      <c r="M2179">
        <v>-526.98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2503.17</v>
      </c>
      <c r="U2179">
        <v>0</v>
      </c>
      <c r="V2179" t="s">
        <v>118</v>
      </c>
      <c r="W2179" s="4" t="s">
        <v>119</v>
      </c>
      <c r="X2179">
        <v>16</v>
      </c>
      <c r="Y2179" t="s">
        <v>109</v>
      </c>
      <c r="Z2179" t="s">
        <v>120</v>
      </c>
      <c r="AA2179">
        <v>0</v>
      </c>
      <c r="AB2179">
        <v>-22247.040000000001</v>
      </c>
      <c r="AC2179" t="s">
        <v>45</v>
      </c>
      <c r="AD2179">
        <v>0</v>
      </c>
      <c r="AE2179">
        <v>0</v>
      </c>
      <c r="AF2179">
        <v>0</v>
      </c>
      <c r="AG2179">
        <v>88533.15</v>
      </c>
      <c r="AH2179">
        <v>0</v>
      </c>
      <c r="AI2179">
        <v>0</v>
      </c>
      <c r="AJ2179">
        <v>0</v>
      </c>
      <c r="AK2179">
        <v>0</v>
      </c>
      <c r="AL2179">
        <v>0</v>
      </c>
      <c r="AM2179">
        <v>0</v>
      </c>
      <c r="AN2179">
        <v>0</v>
      </c>
      <c r="AO2179">
        <v>0</v>
      </c>
      <c r="AP2179" s="8">
        <f t="shared" si="136"/>
        <v>2503.17</v>
      </c>
      <c r="AQ2179" s="9">
        <f t="shared" si="137"/>
        <v>0</v>
      </c>
      <c r="AR2179" s="3">
        <f t="shared" si="138"/>
        <v>572220.88</v>
      </c>
      <c r="AS2179" s="10">
        <f t="shared" si="139"/>
        <v>2503.17</v>
      </c>
    </row>
    <row r="2180" spans="1:45" x14ac:dyDescent="0.25">
      <c r="A2180">
        <v>1</v>
      </c>
      <c r="B2180" s="7">
        <v>44440</v>
      </c>
      <c r="C2180" s="7">
        <v>44440</v>
      </c>
      <c r="D2180">
        <v>447</v>
      </c>
      <c r="E2180" s="7">
        <v>44440</v>
      </c>
      <c r="F2180" s="13">
        <v>61398.19</v>
      </c>
      <c r="G2180">
        <v>61398.19</v>
      </c>
      <c r="H2180">
        <v>0.1</v>
      </c>
      <c r="I2180">
        <v>511.65</v>
      </c>
      <c r="J2180">
        <v>-83990.07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0</v>
      </c>
      <c r="T2180">
        <v>3366.33</v>
      </c>
      <c r="U2180">
        <v>0</v>
      </c>
      <c r="V2180" t="s">
        <v>121</v>
      </c>
      <c r="W2180" s="4" t="s">
        <v>122</v>
      </c>
      <c r="X2180">
        <v>16</v>
      </c>
      <c r="Y2180" t="s">
        <v>109</v>
      </c>
      <c r="Z2180" t="s">
        <v>123</v>
      </c>
      <c r="AA2180">
        <v>0</v>
      </c>
      <c r="AB2180">
        <v>-2280.04</v>
      </c>
      <c r="AC2180" t="s">
        <v>45</v>
      </c>
      <c r="AD2180">
        <v>0</v>
      </c>
      <c r="AE2180">
        <v>0</v>
      </c>
      <c r="AF2180">
        <v>0</v>
      </c>
      <c r="AG2180">
        <v>61398.19</v>
      </c>
      <c r="AH2180">
        <v>0</v>
      </c>
      <c r="AI2180">
        <v>0</v>
      </c>
      <c r="AJ2180">
        <v>0</v>
      </c>
      <c r="AK2180">
        <v>0</v>
      </c>
      <c r="AL2180">
        <v>0</v>
      </c>
      <c r="AM2180">
        <v>0</v>
      </c>
      <c r="AN2180">
        <v>0</v>
      </c>
      <c r="AO2180">
        <v>511.65000000000003</v>
      </c>
      <c r="AP2180" s="8">
        <f t="shared" si="136"/>
        <v>3877.98</v>
      </c>
      <c r="AQ2180" s="9">
        <f t="shared" si="137"/>
        <v>0</v>
      </c>
      <c r="AR2180" s="3">
        <f t="shared" si="138"/>
        <v>-83990.07</v>
      </c>
      <c r="AS2180" s="10">
        <f t="shared" si="139"/>
        <v>3877.98</v>
      </c>
    </row>
    <row r="2181" spans="1:45" x14ac:dyDescent="0.25">
      <c r="A2181">
        <v>1</v>
      </c>
      <c r="B2181" s="7">
        <v>44440</v>
      </c>
      <c r="C2181" s="7">
        <v>44440</v>
      </c>
      <c r="D2181">
        <v>448</v>
      </c>
      <c r="E2181" s="7">
        <v>44440</v>
      </c>
      <c r="F2181" s="13">
        <v>111291.03</v>
      </c>
      <c r="G2181">
        <v>111291.03</v>
      </c>
      <c r="H2181">
        <v>0.05</v>
      </c>
      <c r="I2181">
        <v>463.71</v>
      </c>
      <c r="J2181">
        <v>-82631.88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-834.66</v>
      </c>
      <c r="U2181">
        <v>0</v>
      </c>
      <c r="V2181" t="s">
        <v>124</v>
      </c>
      <c r="W2181" s="4" t="s">
        <v>125</v>
      </c>
      <c r="X2181">
        <v>16</v>
      </c>
      <c r="Y2181" t="s">
        <v>109</v>
      </c>
      <c r="Z2181" t="s">
        <v>126</v>
      </c>
      <c r="AA2181">
        <v>0</v>
      </c>
      <c r="AB2181">
        <v>0</v>
      </c>
      <c r="AC2181" t="s">
        <v>45</v>
      </c>
      <c r="AD2181">
        <v>0</v>
      </c>
      <c r="AE2181">
        <v>0</v>
      </c>
      <c r="AF2181">
        <v>0</v>
      </c>
      <c r="AG2181">
        <v>111291.03</v>
      </c>
      <c r="AH2181">
        <v>0</v>
      </c>
      <c r="AI2181">
        <v>0</v>
      </c>
      <c r="AJ2181">
        <v>0</v>
      </c>
      <c r="AK2181">
        <v>0</v>
      </c>
      <c r="AL2181">
        <v>0</v>
      </c>
      <c r="AM2181">
        <v>0</v>
      </c>
      <c r="AN2181">
        <v>0</v>
      </c>
      <c r="AO2181">
        <v>463.71000000000004</v>
      </c>
      <c r="AP2181" s="8">
        <f t="shared" si="136"/>
        <v>-370.95</v>
      </c>
      <c r="AQ2181" s="9">
        <f t="shared" si="137"/>
        <v>0</v>
      </c>
      <c r="AR2181" s="3">
        <f t="shared" si="138"/>
        <v>-82631.88</v>
      </c>
      <c r="AS2181" s="10">
        <f t="shared" si="139"/>
        <v>-370.95</v>
      </c>
    </row>
    <row r="2182" spans="1:45" x14ac:dyDescent="0.25">
      <c r="A2182">
        <v>1</v>
      </c>
      <c r="B2182" s="7">
        <v>44440</v>
      </c>
      <c r="C2182" s="7">
        <v>44440</v>
      </c>
      <c r="D2182">
        <v>449</v>
      </c>
      <c r="E2182" s="7">
        <v>44440</v>
      </c>
      <c r="F2182" s="13">
        <v>808842.34</v>
      </c>
      <c r="G2182">
        <v>808842.34</v>
      </c>
      <c r="H2182">
        <v>0.1</v>
      </c>
      <c r="I2182">
        <v>6740.35</v>
      </c>
      <c r="J2182">
        <v>-12798.58</v>
      </c>
      <c r="K2182">
        <v>0</v>
      </c>
      <c r="L2182">
        <v>0</v>
      </c>
      <c r="M2182">
        <v>0</v>
      </c>
      <c r="N2182">
        <v>0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-1814.33</v>
      </c>
      <c r="U2182">
        <v>0</v>
      </c>
      <c r="V2182" t="s">
        <v>127</v>
      </c>
      <c r="W2182" s="4" t="s">
        <v>128</v>
      </c>
      <c r="X2182">
        <v>16</v>
      </c>
      <c r="Y2182" t="s">
        <v>109</v>
      </c>
      <c r="Z2182" t="s">
        <v>129</v>
      </c>
      <c r="AA2182">
        <v>0</v>
      </c>
      <c r="AB2182">
        <v>0</v>
      </c>
      <c r="AC2182" t="s">
        <v>45</v>
      </c>
      <c r="AD2182">
        <v>0</v>
      </c>
      <c r="AE2182">
        <v>0</v>
      </c>
      <c r="AF2182">
        <v>0</v>
      </c>
      <c r="AG2182">
        <v>808842.34</v>
      </c>
      <c r="AH2182">
        <v>0</v>
      </c>
      <c r="AI2182">
        <v>0</v>
      </c>
      <c r="AJ2182">
        <v>0</v>
      </c>
      <c r="AK2182">
        <v>0</v>
      </c>
      <c r="AL2182">
        <v>0</v>
      </c>
      <c r="AM2182">
        <v>0</v>
      </c>
      <c r="AN2182">
        <v>0</v>
      </c>
      <c r="AO2182">
        <v>6740.35</v>
      </c>
      <c r="AP2182" s="8">
        <f t="shared" si="136"/>
        <v>4926.0200000000004</v>
      </c>
      <c r="AQ2182" s="9">
        <f t="shared" si="137"/>
        <v>0</v>
      </c>
      <c r="AR2182" s="3">
        <f t="shared" si="138"/>
        <v>-12798.58</v>
      </c>
      <c r="AS2182" s="10">
        <f t="shared" si="139"/>
        <v>4926.0200000000004</v>
      </c>
    </row>
    <row r="2183" spans="1:45" x14ac:dyDescent="0.25">
      <c r="A2183">
        <v>1</v>
      </c>
      <c r="B2183" s="7">
        <v>44440</v>
      </c>
      <c r="C2183" s="7">
        <v>44440</v>
      </c>
      <c r="D2183">
        <v>200419</v>
      </c>
      <c r="E2183" s="7">
        <v>44440</v>
      </c>
      <c r="F2183" s="13">
        <v>0</v>
      </c>
      <c r="G2183">
        <v>0</v>
      </c>
      <c r="H2183">
        <v>7.1428569999999997E-2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 t="s">
        <v>130</v>
      </c>
      <c r="W2183" s="4" t="s">
        <v>131</v>
      </c>
      <c r="X2183">
        <v>16</v>
      </c>
      <c r="Y2183" t="s">
        <v>109</v>
      </c>
      <c r="Z2183" t="s">
        <v>132</v>
      </c>
      <c r="AA2183">
        <v>0</v>
      </c>
      <c r="AB2183">
        <v>0</v>
      </c>
      <c r="AC2183" t="s">
        <v>45</v>
      </c>
      <c r="AD2183">
        <v>0</v>
      </c>
      <c r="AE2183">
        <v>0</v>
      </c>
      <c r="AF2183">
        <v>0</v>
      </c>
      <c r="AG2183">
        <v>0</v>
      </c>
      <c r="AH2183">
        <v>0</v>
      </c>
      <c r="AI2183">
        <v>0</v>
      </c>
      <c r="AJ2183">
        <v>0</v>
      </c>
      <c r="AK2183">
        <v>0</v>
      </c>
      <c r="AL2183">
        <v>0</v>
      </c>
      <c r="AM2183">
        <v>0</v>
      </c>
      <c r="AN2183">
        <v>0</v>
      </c>
      <c r="AO2183">
        <v>0</v>
      </c>
      <c r="AP2183" s="8">
        <f t="shared" si="136"/>
        <v>0</v>
      </c>
      <c r="AQ2183" s="9">
        <f t="shared" si="137"/>
        <v>0</v>
      </c>
      <c r="AR2183" s="3">
        <f t="shared" si="138"/>
        <v>0</v>
      </c>
      <c r="AS2183" s="10">
        <f t="shared" si="139"/>
        <v>0</v>
      </c>
    </row>
    <row r="2184" spans="1:45" x14ac:dyDescent="0.25">
      <c r="A2184">
        <v>1</v>
      </c>
      <c r="B2184" s="7">
        <v>44440</v>
      </c>
      <c r="C2184" s="7">
        <v>44440</v>
      </c>
      <c r="D2184">
        <v>450</v>
      </c>
      <c r="E2184" s="7">
        <v>44440</v>
      </c>
      <c r="F2184" s="13">
        <v>188562.35</v>
      </c>
      <c r="G2184">
        <v>188562.35</v>
      </c>
      <c r="H2184">
        <v>0.1</v>
      </c>
      <c r="I2184">
        <v>1571.35</v>
      </c>
      <c r="J2184">
        <v>104121.12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0</v>
      </c>
      <c r="T2184">
        <v>1337.17</v>
      </c>
      <c r="U2184">
        <v>0</v>
      </c>
      <c r="V2184" t="s">
        <v>133</v>
      </c>
      <c r="W2184" s="4" t="s">
        <v>134</v>
      </c>
      <c r="X2184">
        <v>16</v>
      </c>
      <c r="Y2184" t="s">
        <v>109</v>
      </c>
      <c r="Z2184" t="s">
        <v>132</v>
      </c>
      <c r="AA2184">
        <v>0</v>
      </c>
      <c r="AB2184">
        <v>0</v>
      </c>
      <c r="AC2184" t="s">
        <v>45</v>
      </c>
      <c r="AD2184">
        <v>0</v>
      </c>
      <c r="AE2184">
        <v>0</v>
      </c>
      <c r="AF2184">
        <v>0</v>
      </c>
      <c r="AG2184">
        <v>188562.35</v>
      </c>
      <c r="AH2184">
        <v>0</v>
      </c>
      <c r="AI2184">
        <v>0</v>
      </c>
      <c r="AJ2184">
        <v>0</v>
      </c>
      <c r="AK2184">
        <v>0</v>
      </c>
      <c r="AL2184">
        <v>0</v>
      </c>
      <c r="AM2184">
        <v>0</v>
      </c>
      <c r="AN2184">
        <v>0</v>
      </c>
      <c r="AO2184">
        <v>1571.3500000000001</v>
      </c>
      <c r="AP2184" s="8">
        <f t="shared" si="136"/>
        <v>2908.52</v>
      </c>
      <c r="AQ2184" s="9">
        <f t="shared" si="137"/>
        <v>0</v>
      </c>
      <c r="AR2184" s="3">
        <f t="shared" si="138"/>
        <v>104121.12</v>
      </c>
      <c r="AS2184" s="10">
        <f t="shared" si="139"/>
        <v>2908.52</v>
      </c>
    </row>
    <row r="2185" spans="1:45" x14ac:dyDescent="0.25">
      <c r="A2185">
        <v>1</v>
      </c>
      <c r="B2185" s="7">
        <v>44440</v>
      </c>
      <c r="C2185" s="7">
        <v>44440</v>
      </c>
      <c r="D2185">
        <v>452</v>
      </c>
      <c r="E2185" s="7">
        <v>44440</v>
      </c>
      <c r="F2185" s="13">
        <v>0</v>
      </c>
      <c r="G2185">
        <v>0</v>
      </c>
      <c r="H2185">
        <v>0.17399999999999999</v>
      </c>
      <c r="I2185">
        <v>0</v>
      </c>
      <c r="J2185">
        <v>-549.86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 t="s">
        <v>135</v>
      </c>
      <c r="W2185" s="4" t="s">
        <v>136</v>
      </c>
      <c r="X2185">
        <v>16</v>
      </c>
      <c r="Y2185" t="s">
        <v>109</v>
      </c>
      <c r="Z2185" t="s">
        <v>137</v>
      </c>
      <c r="AA2185">
        <v>0</v>
      </c>
      <c r="AB2185">
        <v>0</v>
      </c>
      <c r="AC2185" t="s">
        <v>45</v>
      </c>
      <c r="AD2185">
        <v>0</v>
      </c>
      <c r="AE2185">
        <v>0</v>
      </c>
      <c r="AF2185">
        <v>0</v>
      </c>
      <c r="AG2185">
        <v>0</v>
      </c>
      <c r="AH2185">
        <v>0</v>
      </c>
      <c r="AI2185">
        <v>0</v>
      </c>
      <c r="AJ2185">
        <v>0</v>
      </c>
      <c r="AK2185">
        <v>0</v>
      </c>
      <c r="AL2185">
        <v>0</v>
      </c>
      <c r="AM2185">
        <v>0</v>
      </c>
      <c r="AN2185">
        <v>0</v>
      </c>
      <c r="AO2185">
        <v>0</v>
      </c>
      <c r="AP2185" s="8">
        <f t="shared" si="136"/>
        <v>0</v>
      </c>
      <c r="AQ2185" s="9">
        <f t="shared" si="137"/>
        <v>0</v>
      </c>
      <c r="AR2185" s="3">
        <f t="shared" si="138"/>
        <v>-549.86</v>
      </c>
      <c r="AS2185" s="10">
        <f t="shared" si="139"/>
        <v>0</v>
      </c>
    </row>
    <row r="2186" spans="1:45" x14ac:dyDescent="0.25">
      <c r="A2186">
        <v>1</v>
      </c>
      <c r="B2186" s="7">
        <v>44440</v>
      </c>
      <c r="C2186" s="7">
        <v>44440</v>
      </c>
      <c r="D2186">
        <v>453</v>
      </c>
      <c r="E2186" s="7">
        <v>44440</v>
      </c>
      <c r="F2186" s="13">
        <v>671057.01</v>
      </c>
      <c r="G2186">
        <v>671057.01</v>
      </c>
      <c r="H2186">
        <v>8.4000000000000005E-2</v>
      </c>
      <c r="I2186">
        <v>4697.3999999999996</v>
      </c>
      <c r="J2186">
        <v>488439.33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  <c r="T2186">
        <v>0</v>
      </c>
      <c r="U2186">
        <v>0</v>
      </c>
      <c r="V2186" t="s">
        <v>138</v>
      </c>
      <c r="W2186" s="4" t="s">
        <v>139</v>
      </c>
      <c r="X2186">
        <v>16</v>
      </c>
      <c r="Y2186" t="s">
        <v>109</v>
      </c>
      <c r="Z2186" t="s">
        <v>140</v>
      </c>
      <c r="AA2186">
        <v>0</v>
      </c>
      <c r="AB2186">
        <v>0</v>
      </c>
      <c r="AC2186" t="s">
        <v>45</v>
      </c>
      <c r="AD2186">
        <v>0</v>
      </c>
      <c r="AE2186">
        <v>0</v>
      </c>
      <c r="AF2186">
        <v>0</v>
      </c>
      <c r="AG2186">
        <v>671057.01</v>
      </c>
      <c r="AH2186">
        <v>0</v>
      </c>
      <c r="AI2186">
        <v>0</v>
      </c>
      <c r="AJ2186">
        <v>0</v>
      </c>
      <c r="AK2186">
        <v>0</v>
      </c>
      <c r="AL2186">
        <v>0</v>
      </c>
      <c r="AM2186">
        <v>0</v>
      </c>
      <c r="AN2186">
        <v>0</v>
      </c>
      <c r="AO2186">
        <v>4697.4000000000005</v>
      </c>
      <c r="AP2186" s="8">
        <f t="shared" si="136"/>
        <v>4697.3999999999996</v>
      </c>
      <c r="AQ2186" s="9">
        <f t="shared" si="137"/>
        <v>0</v>
      </c>
      <c r="AR2186" s="3">
        <f t="shared" si="138"/>
        <v>488439.33</v>
      </c>
      <c r="AS2186" s="10">
        <f t="shared" si="139"/>
        <v>4697.3999999999996</v>
      </c>
    </row>
    <row r="2187" spans="1:45" x14ac:dyDescent="0.25">
      <c r="A2187">
        <v>1</v>
      </c>
      <c r="B2187" s="7">
        <v>44440</v>
      </c>
      <c r="C2187" s="7">
        <v>44440</v>
      </c>
      <c r="D2187">
        <v>454</v>
      </c>
      <c r="E2187" s="7">
        <v>44440</v>
      </c>
      <c r="F2187" s="13">
        <v>9739.48</v>
      </c>
      <c r="G2187">
        <v>9739.48</v>
      </c>
      <c r="H2187">
        <v>5.8000000000000003E-2</v>
      </c>
      <c r="I2187">
        <v>47.07</v>
      </c>
      <c r="J2187">
        <v>-725.26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 t="s">
        <v>141</v>
      </c>
      <c r="W2187" s="4" t="s">
        <v>142</v>
      </c>
      <c r="X2187">
        <v>16</v>
      </c>
      <c r="Y2187" t="s">
        <v>109</v>
      </c>
      <c r="Z2187" t="s">
        <v>143</v>
      </c>
      <c r="AA2187">
        <v>0</v>
      </c>
      <c r="AB2187">
        <v>0</v>
      </c>
      <c r="AC2187" t="s">
        <v>45</v>
      </c>
      <c r="AD2187">
        <v>0</v>
      </c>
      <c r="AE2187">
        <v>0</v>
      </c>
      <c r="AF2187">
        <v>0</v>
      </c>
      <c r="AG2187">
        <v>9739.48</v>
      </c>
      <c r="AH2187">
        <v>0</v>
      </c>
      <c r="AI2187">
        <v>0</v>
      </c>
      <c r="AJ2187">
        <v>0</v>
      </c>
      <c r="AK2187">
        <v>0</v>
      </c>
      <c r="AL2187">
        <v>0</v>
      </c>
      <c r="AM2187">
        <v>0</v>
      </c>
      <c r="AN2187">
        <v>0</v>
      </c>
      <c r="AO2187">
        <v>47.07</v>
      </c>
      <c r="AP2187" s="8">
        <f t="shared" si="136"/>
        <v>47.07</v>
      </c>
      <c r="AQ2187" s="9">
        <f t="shared" si="137"/>
        <v>0</v>
      </c>
      <c r="AR2187" s="3">
        <f t="shared" si="138"/>
        <v>-725.26</v>
      </c>
      <c r="AS2187" s="10">
        <f t="shared" si="139"/>
        <v>47.07</v>
      </c>
    </row>
    <row r="2188" spans="1:45" x14ac:dyDescent="0.25">
      <c r="A2188">
        <v>1</v>
      </c>
      <c r="B2188" s="7">
        <v>44440</v>
      </c>
      <c r="C2188" s="7">
        <v>44440</v>
      </c>
      <c r="D2188">
        <v>451</v>
      </c>
      <c r="E2188" s="7">
        <v>44440</v>
      </c>
      <c r="F2188" s="13">
        <v>86066.93</v>
      </c>
      <c r="G2188">
        <v>86066.93</v>
      </c>
      <c r="H2188">
        <v>8.4000000000000005E-2</v>
      </c>
      <c r="I2188">
        <v>602.47</v>
      </c>
      <c r="J2188">
        <v>-22667.88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 t="s">
        <v>144</v>
      </c>
      <c r="W2188" s="4" t="s">
        <v>145</v>
      </c>
      <c r="X2188">
        <v>16</v>
      </c>
      <c r="Y2188" t="s">
        <v>109</v>
      </c>
      <c r="Z2188" t="s">
        <v>146</v>
      </c>
      <c r="AA2188">
        <v>0</v>
      </c>
      <c r="AB2188">
        <v>0</v>
      </c>
      <c r="AC2188" t="s">
        <v>45</v>
      </c>
      <c r="AD2188">
        <v>0</v>
      </c>
      <c r="AE2188">
        <v>0</v>
      </c>
      <c r="AF2188">
        <v>0</v>
      </c>
      <c r="AG2188">
        <v>86066.93</v>
      </c>
      <c r="AH2188">
        <v>0</v>
      </c>
      <c r="AI2188">
        <v>0</v>
      </c>
      <c r="AJ2188">
        <v>0</v>
      </c>
      <c r="AK2188">
        <v>0</v>
      </c>
      <c r="AL2188">
        <v>0</v>
      </c>
      <c r="AM2188">
        <v>0</v>
      </c>
      <c r="AN2188">
        <v>0</v>
      </c>
      <c r="AO2188">
        <v>602.47</v>
      </c>
      <c r="AP2188" s="8">
        <f t="shared" si="136"/>
        <v>602.47</v>
      </c>
      <c r="AQ2188" s="9">
        <f t="shared" si="137"/>
        <v>0</v>
      </c>
      <c r="AR2188" s="3">
        <f t="shared" si="138"/>
        <v>-22667.88</v>
      </c>
      <c r="AS2188" s="10">
        <f t="shared" si="139"/>
        <v>602.47</v>
      </c>
    </row>
    <row r="2189" spans="1:45" x14ac:dyDescent="0.25">
      <c r="A2189">
        <v>1</v>
      </c>
      <c r="B2189" s="7">
        <v>44440</v>
      </c>
      <c r="C2189" s="7">
        <v>44440</v>
      </c>
      <c r="D2189">
        <v>455</v>
      </c>
      <c r="E2189" s="7">
        <v>44440</v>
      </c>
      <c r="F2189" s="13">
        <v>339075.33</v>
      </c>
      <c r="G2189">
        <v>339075.33</v>
      </c>
      <c r="H2189">
        <v>6.6666699999999995E-2</v>
      </c>
      <c r="I2189">
        <v>1883.75</v>
      </c>
      <c r="J2189">
        <v>168452.06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0</v>
      </c>
      <c r="T2189">
        <v>112.59</v>
      </c>
      <c r="U2189">
        <v>0</v>
      </c>
      <c r="V2189" t="s">
        <v>147</v>
      </c>
      <c r="W2189" s="4" t="s">
        <v>148</v>
      </c>
      <c r="X2189">
        <v>16</v>
      </c>
      <c r="Y2189" t="s">
        <v>109</v>
      </c>
      <c r="Z2189" t="s">
        <v>149</v>
      </c>
      <c r="AA2189">
        <v>0</v>
      </c>
      <c r="AB2189">
        <v>0</v>
      </c>
      <c r="AC2189" t="s">
        <v>45</v>
      </c>
      <c r="AD2189">
        <v>0</v>
      </c>
      <c r="AE2189">
        <v>0</v>
      </c>
      <c r="AF2189">
        <v>0</v>
      </c>
      <c r="AG2189">
        <v>339075.33</v>
      </c>
      <c r="AH2189">
        <v>0</v>
      </c>
      <c r="AI2189">
        <v>0</v>
      </c>
      <c r="AJ2189">
        <v>0</v>
      </c>
      <c r="AK2189">
        <v>0</v>
      </c>
      <c r="AL2189">
        <v>0</v>
      </c>
      <c r="AM2189">
        <v>0</v>
      </c>
      <c r="AN2189">
        <v>0</v>
      </c>
      <c r="AO2189">
        <v>1883.75</v>
      </c>
      <c r="AP2189" s="8">
        <f t="shared" si="136"/>
        <v>1996.34</v>
      </c>
      <c r="AQ2189" s="9">
        <f t="shared" si="137"/>
        <v>0</v>
      </c>
      <c r="AR2189" s="3">
        <f t="shared" si="138"/>
        <v>168452.06</v>
      </c>
      <c r="AS2189" s="10">
        <f t="shared" si="139"/>
        <v>1996.34</v>
      </c>
    </row>
    <row r="2190" spans="1:45" x14ac:dyDescent="0.25">
      <c r="A2190">
        <v>1</v>
      </c>
      <c r="B2190" s="7">
        <v>44440</v>
      </c>
      <c r="C2190" s="7">
        <v>44440</v>
      </c>
      <c r="D2190">
        <v>456</v>
      </c>
      <c r="E2190" s="7">
        <v>44440</v>
      </c>
      <c r="F2190" s="13">
        <v>452230.64</v>
      </c>
      <c r="G2190">
        <v>452230.64</v>
      </c>
      <c r="H2190">
        <v>5.0999999999999997E-2</v>
      </c>
      <c r="I2190">
        <v>1921.98</v>
      </c>
      <c r="J2190">
        <v>562708.73</v>
      </c>
      <c r="K2190">
        <v>0</v>
      </c>
      <c r="L2190">
        <v>0</v>
      </c>
      <c r="M2190">
        <v>-1921.98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0</v>
      </c>
      <c r="T2190">
        <v>0</v>
      </c>
      <c r="U2190">
        <v>0</v>
      </c>
      <c r="V2190" t="s">
        <v>150</v>
      </c>
      <c r="W2190" s="4" t="s">
        <v>151</v>
      </c>
      <c r="X2190">
        <v>16</v>
      </c>
      <c r="Y2190" t="s">
        <v>109</v>
      </c>
      <c r="Z2190" t="s">
        <v>152</v>
      </c>
      <c r="AA2190">
        <v>0</v>
      </c>
      <c r="AB2190">
        <v>0</v>
      </c>
      <c r="AC2190" t="s">
        <v>45</v>
      </c>
      <c r="AD2190">
        <v>0</v>
      </c>
      <c r="AE2190">
        <v>0</v>
      </c>
      <c r="AF2190">
        <v>0</v>
      </c>
      <c r="AG2190">
        <v>452230.64</v>
      </c>
      <c r="AH2190">
        <v>0</v>
      </c>
      <c r="AI2190">
        <v>0</v>
      </c>
      <c r="AJ2190">
        <v>0</v>
      </c>
      <c r="AK2190">
        <v>0</v>
      </c>
      <c r="AL2190">
        <v>0</v>
      </c>
      <c r="AM2190">
        <v>0</v>
      </c>
      <c r="AN2190">
        <v>0</v>
      </c>
      <c r="AO2190">
        <v>0</v>
      </c>
      <c r="AP2190" s="8">
        <f t="shared" si="136"/>
        <v>0</v>
      </c>
      <c r="AQ2190" s="9">
        <f t="shared" si="137"/>
        <v>0</v>
      </c>
      <c r="AR2190" s="3">
        <f t="shared" si="138"/>
        <v>562708.73</v>
      </c>
      <c r="AS2190" s="10">
        <f t="shared" si="139"/>
        <v>0</v>
      </c>
    </row>
    <row r="2191" spans="1:45" x14ac:dyDescent="0.25">
      <c r="A2191">
        <v>1</v>
      </c>
      <c r="B2191" s="7">
        <v>44440</v>
      </c>
      <c r="C2191" s="7">
        <v>44440</v>
      </c>
      <c r="D2191">
        <v>457</v>
      </c>
      <c r="E2191" s="7">
        <v>44440</v>
      </c>
      <c r="F2191" s="13">
        <v>885647.48</v>
      </c>
      <c r="G2191">
        <v>885647.48</v>
      </c>
      <c r="H2191">
        <v>7.6923080000000005E-2</v>
      </c>
      <c r="I2191">
        <v>5677.23</v>
      </c>
      <c r="J2191">
        <v>442094.74</v>
      </c>
      <c r="K2191">
        <v>0</v>
      </c>
      <c r="L2191">
        <v>0</v>
      </c>
      <c r="M2191">
        <v>0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>
        <v>-5388.92</v>
      </c>
      <c r="U2191">
        <v>0</v>
      </c>
      <c r="V2191" t="s">
        <v>153</v>
      </c>
      <c r="W2191" s="4" t="s">
        <v>154</v>
      </c>
      <c r="X2191">
        <v>16</v>
      </c>
      <c r="Y2191" t="s">
        <v>109</v>
      </c>
      <c r="Z2191" t="s">
        <v>155</v>
      </c>
      <c r="AA2191">
        <v>0</v>
      </c>
      <c r="AB2191">
        <v>0</v>
      </c>
      <c r="AC2191" t="s">
        <v>45</v>
      </c>
      <c r="AD2191">
        <v>0</v>
      </c>
      <c r="AE2191">
        <v>0</v>
      </c>
      <c r="AF2191">
        <v>0</v>
      </c>
      <c r="AG2191">
        <v>885647.48</v>
      </c>
      <c r="AH2191">
        <v>0</v>
      </c>
      <c r="AI2191">
        <v>0</v>
      </c>
      <c r="AJ2191">
        <v>0</v>
      </c>
      <c r="AK2191">
        <v>0</v>
      </c>
      <c r="AL2191">
        <v>0</v>
      </c>
      <c r="AM2191">
        <v>0</v>
      </c>
      <c r="AN2191">
        <v>0</v>
      </c>
      <c r="AO2191">
        <v>5677.2300000000005</v>
      </c>
      <c r="AP2191" s="8">
        <f t="shared" si="136"/>
        <v>288.30999999999949</v>
      </c>
      <c r="AQ2191" s="9">
        <f t="shared" si="137"/>
        <v>0</v>
      </c>
      <c r="AR2191" s="3">
        <f t="shared" si="138"/>
        <v>442094.74</v>
      </c>
      <c r="AS2191" s="10">
        <f t="shared" si="139"/>
        <v>288.30999999999949</v>
      </c>
    </row>
    <row r="2192" spans="1:45" x14ac:dyDescent="0.25">
      <c r="A2192">
        <v>1</v>
      </c>
      <c r="B2192" s="7">
        <v>44440</v>
      </c>
      <c r="C2192" s="7">
        <v>44440</v>
      </c>
      <c r="D2192">
        <v>458</v>
      </c>
      <c r="E2192" s="7">
        <v>44440</v>
      </c>
      <c r="F2192" s="13">
        <v>20124.740000000002</v>
      </c>
      <c r="G2192">
        <v>20124.740000000002</v>
      </c>
      <c r="H2192">
        <v>7.6923080000000005E-2</v>
      </c>
      <c r="I2192">
        <v>129</v>
      </c>
      <c r="J2192">
        <v>6105.04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 t="s">
        <v>156</v>
      </c>
      <c r="W2192" s="4" t="s">
        <v>157</v>
      </c>
      <c r="X2192">
        <v>16</v>
      </c>
      <c r="Y2192" t="s">
        <v>109</v>
      </c>
      <c r="Z2192" t="s">
        <v>155</v>
      </c>
      <c r="AA2192">
        <v>0</v>
      </c>
      <c r="AB2192">
        <v>0</v>
      </c>
      <c r="AC2192" t="s">
        <v>45</v>
      </c>
      <c r="AD2192">
        <v>0</v>
      </c>
      <c r="AE2192">
        <v>0</v>
      </c>
      <c r="AF2192">
        <v>0</v>
      </c>
      <c r="AG2192">
        <v>20124.740000000002</v>
      </c>
      <c r="AH2192">
        <v>0</v>
      </c>
      <c r="AI2192">
        <v>0</v>
      </c>
      <c r="AJ2192">
        <v>0</v>
      </c>
      <c r="AK2192">
        <v>0</v>
      </c>
      <c r="AL2192">
        <v>0</v>
      </c>
      <c r="AM2192">
        <v>0</v>
      </c>
      <c r="AN2192">
        <v>0</v>
      </c>
      <c r="AO2192">
        <v>129</v>
      </c>
      <c r="AP2192" s="8">
        <f t="shared" si="136"/>
        <v>129</v>
      </c>
      <c r="AQ2192" s="9">
        <f t="shared" si="137"/>
        <v>0</v>
      </c>
      <c r="AR2192" s="3">
        <f t="shared" si="138"/>
        <v>6105.04</v>
      </c>
      <c r="AS2192" s="10">
        <f t="shared" si="139"/>
        <v>129</v>
      </c>
    </row>
    <row r="2193" spans="1:45" x14ac:dyDescent="0.25">
      <c r="A2193">
        <v>1</v>
      </c>
      <c r="B2193" s="7">
        <v>44440</v>
      </c>
      <c r="C2193" s="7">
        <v>44440</v>
      </c>
      <c r="D2193">
        <v>459</v>
      </c>
      <c r="E2193" s="7">
        <v>44440</v>
      </c>
      <c r="F2193" s="13">
        <v>42473.919999999998</v>
      </c>
      <c r="G2193">
        <v>42473.919999999998</v>
      </c>
      <c r="H2193">
        <v>5.8823529999999999E-2</v>
      </c>
      <c r="I2193">
        <v>208.21</v>
      </c>
      <c r="J2193">
        <v>20443.97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-446.09</v>
      </c>
      <c r="U2193">
        <v>0</v>
      </c>
      <c r="V2193" t="s">
        <v>158</v>
      </c>
      <c r="W2193" s="4" t="s">
        <v>159</v>
      </c>
      <c r="X2193">
        <v>16</v>
      </c>
      <c r="Y2193" t="s">
        <v>109</v>
      </c>
      <c r="Z2193" t="s">
        <v>160</v>
      </c>
      <c r="AA2193">
        <v>0</v>
      </c>
      <c r="AB2193">
        <v>0</v>
      </c>
      <c r="AC2193" t="s">
        <v>45</v>
      </c>
      <c r="AD2193">
        <v>0</v>
      </c>
      <c r="AE2193">
        <v>0</v>
      </c>
      <c r="AF2193">
        <v>0</v>
      </c>
      <c r="AG2193">
        <v>42473.919999999998</v>
      </c>
      <c r="AH2193">
        <v>0</v>
      </c>
      <c r="AI2193">
        <v>0</v>
      </c>
      <c r="AJ2193">
        <v>0</v>
      </c>
      <c r="AK2193">
        <v>0</v>
      </c>
      <c r="AL2193">
        <v>0</v>
      </c>
      <c r="AM2193">
        <v>0</v>
      </c>
      <c r="AN2193">
        <v>0</v>
      </c>
      <c r="AO2193">
        <v>208.21</v>
      </c>
      <c r="AP2193" s="8">
        <f t="shared" si="136"/>
        <v>-237.87999999999997</v>
      </c>
      <c r="AQ2193" s="9">
        <f t="shared" si="137"/>
        <v>0</v>
      </c>
      <c r="AR2193" s="3">
        <f t="shared" si="138"/>
        <v>20443.97</v>
      </c>
      <c r="AS2193" s="10">
        <f t="shared" si="139"/>
        <v>-237.87999999999997</v>
      </c>
    </row>
    <row r="2194" spans="1:45" x14ac:dyDescent="0.25">
      <c r="A2194">
        <v>1</v>
      </c>
      <c r="B2194" s="7">
        <v>44440</v>
      </c>
      <c r="C2194" s="7">
        <v>44440</v>
      </c>
      <c r="D2194">
        <v>460</v>
      </c>
      <c r="E2194" s="7">
        <v>44440</v>
      </c>
      <c r="F2194" s="13">
        <v>19074.7</v>
      </c>
      <c r="G2194">
        <v>19074.7</v>
      </c>
      <c r="H2194">
        <v>5.8823529999999999E-2</v>
      </c>
      <c r="I2194">
        <v>93.5</v>
      </c>
      <c r="J2194">
        <v>10595.43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130.16999999999999</v>
      </c>
      <c r="U2194">
        <v>0</v>
      </c>
      <c r="V2194" t="s">
        <v>161</v>
      </c>
      <c r="W2194" s="4" t="s">
        <v>162</v>
      </c>
      <c r="X2194">
        <v>16</v>
      </c>
      <c r="Y2194" t="s">
        <v>109</v>
      </c>
      <c r="Z2194" t="s">
        <v>160</v>
      </c>
      <c r="AA2194">
        <v>0</v>
      </c>
      <c r="AB2194">
        <v>0</v>
      </c>
      <c r="AC2194" t="s">
        <v>45</v>
      </c>
      <c r="AD2194">
        <v>0</v>
      </c>
      <c r="AE2194">
        <v>0</v>
      </c>
      <c r="AF2194">
        <v>0</v>
      </c>
      <c r="AG2194">
        <v>19074.7</v>
      </c>
      <c r="AH2194">
        <v>0</v>
      </c>
      <c r="AI2194">
        <v>0</v>
      </c>
      <c r="AJ2194">
        <v>0</v>
      </c>
      <c r="AK2194">
        <v>0</v>
      </c>
      <c r="AL2194">
        <v>0</v>
      </c>
      <c r="AM2194">
        <v>0</v>
      </c>
      <c r="AN2194">
        <v>0</v>
      </c>
      <c r="AO2194">
        <v>93.5</v>
      </c>
      <c r="AP2194" s="8">
        <f t="shared" si="136"/>
        <v>223.67</v>
      </c>
      <c r="AQ2194" s="9">
        <f t="shared" si="137"/>
        <v>0</v>
      </c>
      <c r="AR2194" s="3">
        <f t="shared" si="138"/>
        <v>10595.43</v>
      </c>
      <c r="AS2194" s="10">
        <f t="shared" si="139"/>
        <v>223.67</v>
      </c>
    </row>
    <row r="2195" spans="1:45" x14ac:dyDescent="0.25">
      <c r="A2195">
        <v>1</v>
      </c>
      <c r="B2195" s="7">
        <v>44440</v>
      </c>
      <c r="C2195" s="7">
        <v>44440</v>
      </c>
      <c r="D2195">
        <v>95</v>
      </c>
      <c r="E2195" s="7">
        <v>44440</v>
      </c>
      <c r="F2195" s="13">
        <v>14132.29</v>
      </c>
      <c r="G2195">
        <v>14132.29</v>
      </c>
      <c r="H2195">
        <v>0.03</v>
      </c>
      <c r="I2195">
        <v>35.33</v>
      </c>
      <c r="J2195">
        <v>14132.29</v>
      </c>
      <c r="K2195">
        <v>0</v>
      </c>
      <c r="L2195">
        <v>0</v>
      </c>
      <c r="M2195">
        <v>-35.33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 t="s">
        <v>163</v>
      </c>
      <c r="W2195" s="4" t="s">
        <v>164</v>
      </c>
      <c r="X2195">
        <v>18</v>
      </c>
      <c r="Y2195" t="s">
        <v>165</v>
      </c>
      <c r="Z2195" t="s">
        <v>166</v>
      </c>
      <c r="AA2195">
        <v>0</v>
      </c>
      <c r="AB2195">
        <v>0</v>
      </c>
      <c r="AC2195" t="s">
        <v>45</v>
      </c>
      <c r="AD2195">
        <v>0</v>
      </c>
      <c r="AE2195">
        <v>0</v>
      </c>
      <c r="AF2195">
        <v>0</v>
      </c>
      <c r="AG2195">
        <v>14132.29</v>
      </c>
      <c r="AH2195">
        <v>0</v>
      </c>
      <c r="AI2195">
        <v>0</v>
      </c>
      <c r="AJ2195">
        <v>0</v>
      </c>
      <c r="AK2195">
        <v>0</v>
      </c>
      <c r="AL2195">
        <v>0</v>
      </c>
      <c r="AM2195">
        <v>0</v>
      </c>
      <c r="AN2195">
        <v>0</v>
      </c>
      <c r="AO2195">
        <v>0</v>
      </c>
      <c r="AP2195" s="8">
        <f t="shared" si="136"/>
        <v>0</v>
      </c>
      <c r="AQ2195" s="9">
        <f t="shared" si="137"/>
        <v>0</v>
      </c>
      <c r="AR2195" s="3">
        <f t="shared" si="138"/>
        <v>14132.29</v>
      </c>
      <c r="AS2195" s="10">
        <f t="shared" si="139"/>
        <v>0</v>
      </c>
    </row>
    <row r="2196" spans="1:45" x14ac:dyDescent="0.25">
      <c r="A2196">
        <v>1</v>
      </c>
      <c r="B2196" s="7">
        <v>44440</v>
      </c>
      <c r="C2196" s="7">
        <v>44440</v>
      </c>
      <c r="D2196">
        <v>317</v>
      </c>
      <c r="E2196" s="7">
        <v>44440</v>
      </c>
      <c r="F2196" s="13">
        <v>742002.67</v>
      </c>
      <c r="G2196">
        <v>742002.67</v>
      </c>
      <c r="H2196">
        <v>7.1428569999999997E-2</v>
      </c>
      <c r="I2196">
        <v>4416.68</v>
      </c>
      <c r="J2196">
        <v>566149.42000000004</v>
      </c>
      <c r="K2196">
        <v>0</v>
      </c>
      <c r="L2196">
        <v>0</v>
      </c>
      <c r="M2196">
        <v>0</v>
      </c>
      <c r="N2196">
        <v>0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14628.42</v>
      </c>
      <c r="U2196">
        <v>0</v>
      </c>
      <c r="V2196" t="s">
        <v>412</v>
      </c>
      <c r="W2196" s="4" t="s">
        <v>119</v>
      </c>
      <c r="X2196">
        <v>2</v>
      </c>
      <c r="Y2196" t="s">
        <v>413</v>
      </c>
      <c r="Z2196" t="s">
        <v>132</v>
      </c>
      <c r="AA2196">
        <v>0</v>
      </c>
      <c r="AB2196">
        <v>0</v>
      </c>
      <c r="AC2196" t="s">
        <v>414</v>
      </c>
      <c r="AD2196">
        <v>0</v>
      </c>
      <c r="AE2196">
        <v>0</v>
      </c>
      <c r="AF2196">
        <v>0</v>
      </c>
      <c r="AG2196">
        <v>742002.67</v>
      </c>
      <c r="AH2196">
        <v>0</v>
      </c>
      <c r="AI2196">
        <v>0</v>
      </c>
      <c r="AJ2196">
        <v>0</v>
      </c>
      <c r="AK2196">
        <v>0</v>
      </c>
      <c r="AL2196">
        <v>0</v>
      </c>
      <c r="AM2196">
        <v>0</v>
      </c>
      <c r="AN2196">
        <v>0</v>
      </c>
      <c r="AO2196">
        <v>4416.68</v>
      </c>
      <c r="AP2196" s="8">
        <f t="shared" si="136"/>
        <v>19045.099999999999</v>
      </c>
      <c r="AQ2196" s="9">
        <f t="shared" si="137"/>
        <v>0</v>
      </c>
      <c r="AR2196" s="3">
        <f t="shared" si="138"/>
        <v>566149.42000000004</v>
      </c>
      <c r="AS2196" s="10">
        <f t="shared" si="139"/>
        <v>19045.099999999999</v>
      </c>
    </row>
    <row r="2197" spans="1:45" x14ac:dyDescent="0.25">
      <c r="A2197">
        <v>1</v>
      </c>
      <c r="B2197" s="7">
        <v>44440</v>
      </c>
      <c r="C2197" s="7">
        <v>44440</v>
      </c>
      <c r="D2197">
        <v>318</v>
      </c>
      <c r="E2197" s="7">
        <v>44440</v>
      </c>
      <c r="F2197" s="13">
        <v>96328.87</v>
      </c>
      <c r="G2197">
        <v>96328.87</v>
      </c>
      <c r="H2197">
        <v>0.1</v>
      </c>
      <c r="I2197">
        <v>802.74</v>
      </c>
      <c r="J2197">
        <v>-497310.53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-2355</v>
      </c>
      <c r="U2197">
        <v>0</v>
      </c>
      <c r="V2197" t="s">
        <v>415</v>
      </c>
      <c r="W2197" s="4" t="s">
        <v>122</v>
      </c>
      <c r="X2197">
        <v>2</v>
      </c>
      <c r="Y2197" t="s">
        <v>413</v>
      </c>
      <c r="Z2197" t="s">
        <v>132</v>
      </c>
      <c r="AA2197">
        <v>0</v>
      </c>
      <c r="AB2197">
        <v>-32174.93</v>
      </c>
      <c r="AC2197" t="s">
        <v>414</v>
      </c>
      <c r="AD2197">
        <v>0</v>
      </c>
      <c r="AE2197">
        <v>0</v>
      </c>
      <c r="AF2197">
        <v>0</v>
      </c>
      <c r="AG2197">
        <v>96328.87</v>
      </c>
      <c r="AH2197">
        <v>0</v>
      </c>
      <c r="AI2197">
        <v>0</v>
      </c>
      <c r="AJ2197">
        <v>0</v>
      </c>
      <c r="AK2197">
        <v>0</v>
      </c>
      <c r="AL2197">
        <v>0</v>
      </c>
      <c r="AM2197">
        <v>0</v>
      </c>
      <c r="AN2197">
        <v>0</v>
      </c>
      <c r="AO2197">
        <v>802.74</v>
      </c>
      <c r="AP2197" s="8">
        <f t="shared" si="136"/>
        <v>-1552.26</v>
      </c>
      <c r="AQ2197" s="9">
        <f t="shared" si="137"/>
        <v>0</v>
      </c>
      <c r="AR2197" s="3">
        <f t="shared" si="138"/>
        <v>-497310.53</v>
      </c>
      <c r="AS2197" s="10">
        <f t="shared" si="139"/>
        <v>-1552.26</v>
      </c>
    </row>
    <row r="2198" spans="1:45" x14ac:dyDescent="0.25">
      <c r="A2198">
        <v>1</v>
      </c>
      <c r="B2198" s="7">
        <v>44440</v>
      </c>
      <c r="C2198" s="7">
        <v>44440</v>
      </c>
      <c r="D2198">
        <v>319</v>
      </c>
      <c r="E2198" s="7">
        <v>44440</v>
      </c>
      <c r="F2198" s="13">
        <v>432439.96</v>
      </c>
      <c r="G2198">
        <v>432439.96</v>
      </c>
      <c r="H2198">
        <v>0.05</v>
      </c>
      <c r="I2198">
        <v>1801.83</v>
      </c>
      <c r="J2198">
        <v>-132961.51999999999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513.58000000000004</v>
      </c>
      <c r="U2198">
        <v>0</v>
      </c>
      <c r="V2198" t="s">
        <v>416</v>
      </c>
      <c r="W2198" s="4" t="s">
        <v>125</v>
      </c>
      <c r="X2198">
        <v>2</v>
      </c>
      <c r="Y2198" t="s">
        <v>413</v>
      </c>
      <c r="Z2198" t="s">
        <v>132</v>
      </c>
      <c r="AA2198">
        <v>0</v>
      </c>
      <c r="AB2198">
        <v>0</v>
      </c>
      <c r="AC2198" t="s">
        <v>414</v>
      </c>
      <c r="AD2198">
        <v>0</v>
      </c>
      <c r="AE2198">
        <v>0</v>
      </c>
      <c r="AF2198">
        <v>0</v>
      </c>
      <c r="AG2198">
        <v>432439.96</v>
      </c>
      <c r="AH2198">
        <v>0</v>
      </c>
      <c r="AI2198">
        <v>0</v>
      </c>
      <c r="AJ2198">
        <v>0</v>
      </c>
      <c r="AK2198">
        <v>0</v>
      </c>
      <c r="AL2198">
        <v>0</v>
      </c>
      <c r="AM2198">
        <v>0</v>
      </c>
      <c r="AN2198">
        <v>0</v>
      </c>
      <c r="AO2198">
        <v>1801.83</v>
      </c>
      <c r="AP2198" s="8">
        <f t="shared" si="136"/>
        <v>2315.41</v>
      </c>
      <c r="AQ2198" s="9">
        <f t="shared" si="137"/>
        <v>0</v>
      </c>
      <c r="AR2198" s="3">
        <f t="shared" si="138"/>
        <v>-132961.51999999999</v>
      </c>
      <c r="AS2198" s="10">
        <f t="shared" si="139"/>
        <v>2315.41</v>
      </c>
    </row>
    <row r="2199" spans="1:45" x14ac:dyDescent="0.25">
      <c r="A2199">
        <v>1</v>
      </c>
      <c r="B2199" s="7">
        <v>44440</v>
      </c>
      <c r="C2199" s="7">
        <v>44440</v>
      </c>
      <c r="D2199">
        <v>320</v>
      </c>
      <c r="E2199" s="7">
        <v>44440</v>
      </c>
      <c r="F2199" s="13">
        <v>917653.1</v>
      </c>
      <c r="G2199">
        <v>917653.1</v>
      </c>
      <c r="H2199">
        <v>0.1</v>
      </c>
      <c r="I2199">
        <v>7647.11</v>
      </c>
      <c r="J2199">
        <v>1473.78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-9973.25</v>
      </c>
      <c r="U2199">
        <v>0</v>
      </c>
      <c r="V2199" t="s">
        <v>417</v>
      </c>
      <c r="W2199" s="4" t="s">
        <v>128</v>
      </c>
      <c r="X2199">
        <v>2</v>
      </c>
      <c r="Y2199" t="s">
        <v>413</v>
      </c>
      <c r="Z2199" t="s">
        <v>132</v>
      </c>
      <c r="AA2199">
        <v>0</v>
      </c>
      <c r="AB2199">
        <v>0</v>
      </c>
      <c r="AC2199" t="s">
        <v>414</v>
      </c>
      <c r="AD2199">
        <v>0</v>
      </c>
      <c r="AE2199">
        <v>0</v>
      </c>
      <c r="AF2199">
        <v>0</v>
      </c>
      <c r="AG2199">
        <v>917653.1</v>
      </c>
      <c r="AH2199">
        <v>0</v>
      </c>
      <c r="AI2199">
        <v>0</v>
      </c>
      <c r="AJ2199">
        <v>0</v>
      </c>
      <c r="AK2199">
        <v>0</v>
      </c>
      <c r="AL2199">
        <v>0</v>
      </c>
      <c r="AM2199">
        <v>0</v>
      </c>
      <c r="AN2199">
        <v>0</v>
      </c>
      <c r="AO2199">
        <v>7647.1100000000006</v>
      </c>
      <c r="AP2199" s="8">
        <f t="shared" si="136"/>
        <v>-2326.1400000000003</v>
      </c>
      <c r="AQ2199" s="9">
        <f t="shared" si="137"/>
        <v>0</v>
      </c>
      <c r="AR2199" s="3">
        <f t="shared" si="138"/>
        <v>1473.78</v>
      </c>
      <c r="AS2199" s="10">
        <f t="shared" si="139"/>
        <v>-2326.1400000000003</v>
      </c>
    </row>
    <row r="2200" spans="1:45" x14ac:dyDescent="0.25">
      <c r="A2200">
        <v>1</v>
      </c>
      <c r="B2200" s="7">
        <v>44440</v>
      </c>
      <c r="C2200" s="7">
        <v>44440</v>
      </c>
      <c r="D2200">
        <v>321</v>
      </c>
      <c r="E2200" s="7">
        <v>44440</v>
      </c>
      <c r="F2200" s="13">
        <v>258116.52</v>
      </c>
      <c r="G2200">
        <v>258116.52</v>
      </c>
      <c r="H2200">
        <v>0.17399999999999999</v>
      </c>
      <c r="I2200">
        <v>3742.69</v>
      </c>
      <c r="J2200">
        <v>144597.76000000001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 t="s">
        <v>418</v>
      </c>
      <c r="W2200" s="4" t="s">
        <v>136</v>
      </c>
      <c r="X2200">
        <v>2</v>
      </c>
      <c r="Y2200" t="s">
        <v>413</v>
      </c>
      <c r="Z2200" t="s">
        <v>146</v>
      </c>
      <c r="AA2200">
        <v>0</v>
      </c>
      <c r="AB2200">
        <v>0</v>
      </c>
      <c r="AC2200" t="s">
        <v>414</v>
      </c>
      <c r="AD2200">
        <v>0</v>
      </c>
      <c r="AE2200">
        <v>0</v>
      </c>
      <c r="AF2200">
        <v>0</v>
      </c>
      <c r="AG2200">
        <v>258116.52</v>
      </c>
      <c r="AH2200">
        <v>0</v>
      </c>
      <c r="AI2200">
        <v>0</v>
      </c>
      <c r="AJ2200">
        <v>0</v>
      </c>
      <c r="AK2200">
        <v>0</v>
      </c>
      <c r="AL2200">
        <v>0</v>
      </c>
      <c r="AM2200">
        <v>0</v>
      </c>
      <c r="AN2200">
        <v>0</v>
      </c>
      <c r="AO2200">
        <v>3742.69</v>
      </c>
      <c r="AP2200" s="8">
        <f t="shared" si="136"/>
        <v>3742.69</v>
      </c>
      <c r="AQ2200" s="9">
        <f t="shared" si="137"/>
        <v>0</v>
      </c>
      <c r="AR2200" s="3">
        <f t="shared" si="138"/>
        <v>144597.76000000001</v>
      </c>
      <c r="AS2200" s="10">
        <f t="shared" si="139"/>
        <v>3742.69</v>
      </c>
    </row>
    <row r="2201" spans="1:45" x14ac:dyDescent="0.25">
      <c r="A2201">
        <v>1</v>
      </c>
      <c r="B2201" s="7">
        <v>44440</v>
      </c>
      <c r="C2201" s="7">
        <v>44440</v>
      </c>
      <c r="D2201">
        <v>322</v>
      </c>
      <c r="E2201" s="7">
        <v>44440</v>
      </c>
      <c r="F2201" s="13">
        <v>763765.58</v>
      </c>
      <c r="G2201">
        <v>763765.58</v>
      </c>
      <c r="H2201">
        <v>8.4000000000000005E-2</v>
      </c>
      <c r="I2201">
        <v>5346.36</v>
      </c>
      <c r="J2201">
        <v>311990.61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 t="s">
        <v>419</v>
      </c>
      <c r="W2201" s="4" t="s">
        <v>139</v>
      </c>
      <c r="X2201">
        <v>2</v>
      </c>
      <c r="Y2201" t="s">
        <v>413</v>
      </c>
      <c r="Z2201" t="s">
        <v>146</v>
      </c>
      <c r="AA2201">
        <v>0</v>
      </c>
      <c r="AB2201">
        <v>0</v>
      </c>
      <c r="AC2201" t="s">
        <v>414</v>
      </c>
      <c r="AD2201">
        <v>0</v>
      </c>
      <c r="AE2201">
        <v>0</v>
      </c>
      <c r="AF2201">
        <v>0</v>
      </c>
      <c r="AG2201">
        <v>763765.58</v>
      </c>
      <c r="AH2201">
        <v>0</v>
      </c>
      <c r="AI2201">
        <v>0</v>
      </c>
      <c r="AJ2201">
        <v>0</v>
      </c>
      <c r="AK2201">
        <v>0</v>
      </c>
      <c r="AL2201">
        <v>0</v>
      </c>
      <c r="AM2201">
        <v>0</v>
      </c>
      <c r="AN2201">
        <v>0</v>
      </c>
      <c r="AO2201">
        <v>5346.36</v>
      </c>
      <c r="AP2201" s="8">
        <f t="shared" si="136"/>
        <v>5346.36</v>
      </c>
      <c r="AQ2201" s="9">
        <f t="shared" si="137"/>
        <v>0</v>
      </c>
      <c r="AR2201" s="3">
        <f t="shared" si="138"/>
        <v>311990.61</v>
      </c>
      <c r="AS2201" s="10">
        <f t="shared" si="139"/>
        <v>5346.36</v>
      </c>
    </row>
    <row r="2202" spans="1:45" x14ac:dyDescent="0.25">
      <c r="A2202">
        <v>1</v>
      </c>
      <c r="B2202" s="7">
        <v>44440</v>
      </c>
      <c r="C2202" s="7">
        <v>44440</v>
      </c>
      <c r="D2202">
        <v>323</v>
      </c>
      <c r="E2202" s="7">
        <v>44440</v>
      </c>
      <c r="F2202" s="13">
        <v>640740.72</v>
      </c>
      <c r="G2202">
        <v>640740.72</v>
      </c>
      <c r="H2202">
        <v>7.6923080000000005E-2</v>
      </c>
      <c r="I2202">
        <v>4107.3100000000004</v>
      </c>
      <c r="J2202">
        <v>170504.77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2000.67</v>
      </c>
      <c r="U2202">
        <v>0</v>
      </c>
      <c r="V2202" t="s">
        <v>420</v>
      </c>
      <c r="W2202" s="4" t="s">
        <v>154</v>
      </c>
      <c r="X2202">
        <v>2</v>
      </c>
      <c r="Y2202" t="s">
        <v>413</v>
      </c>
      <c r="Z2202" t="s">
        <v>155</v>
      </c>
      <c r="AA2202">
        <v>0</v>
      </c>
      <c r="AB2202">
        <v>0</v>
      </c>
      <c r="AC2202" t="s">
        <v>414</v>
      </c>
      <c r="AD2202">
        <v>0</v>
      </c>
      <c r="AE2202">
        <v>0</v>
      </c>
      <c r="AF2202">
        <v>0</v>
      </c>
      <c r="AG2202">
        <v>640740.72</v>
      </c>
      <c r="AH2202">
        <v>0</v>
      </c>
      <c r="AI2202">
        <v>0</v>
      </c>
      <c r="AJ2202">
        <v>0</v>
      </c>
      <c r="AK2202">
        <v>0</v>
      </c>
      <c r="AL2202">
        <v>0</v>
      </c>
      <c r="AM2202">
        <v>0</v>
      </c>
      <c r="AN2202">
        <v>0</v>
      </c>
      <c r="AO2202">
        <v>4107.3100000000004</v>
      </c>
      <c r="AP2202" s="8">
        <f t="shared" si="136"/>
        <v>6107.9800000000005</v>
      </c>
      <c r="AQ2202" s="9">
        <f t="shared" si="137"/>
        <v>0</v>
      </c>
      <c r="AR2202" s="3">
        <f t="shared" si="138"/>
        <v>170504.77</v>
      </c>
      <c r="AS2202" s="10">
        <f t="shared" si="139"/>
        <v>6107.9800000000005</v>
      </c>
    </row>
    <row r="2203" spans="1:45" x14ac:dyDescent="0.25">
      <c r="A2203">
        <v>1</v>
      </c>
      <c r="B2203" s="7">
        <v>44440</v>
      </c>
      <c r="C2203" s="7">
        <v>44440</v>
      </c>
      <c r="D2203">
        <v>324</v>
      </c>
      <c r="E2203" s="7">
        <v>44440</v>
      </c>
      <c r="F2203" s="13">
        <v>32922.449999999997</v>
      </c>
      <c r="G2203">
        <v>32922.449999999997</v>
      </c>
      <c r="H2203">
        <v>5.8823529999999999E-2</v>
      </c>
      <c r="I2203">
        <v>161.38</v>
      </c>
      <c r="J2203">
        <v>6653.48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568.83000000000004</v>
      </c>
      <c r="U2203">
        <v>0</v>
      </c>
      <c r="V2203" t="s">
        <v>421</v>
      </c>
      <c r="W2203" s="4" t="s">
        <v>159</v>
      </c>
      <c r="X2203">
        <v>2</v>
      </c>
      <c r="Y2203" t="s">
        <v>413</v>
      </c>
      <c r="Z2203" t="s">
        <v>160</v>
      </c>
      <c r="AA2203">
        <v>0</v>
      </c>
      <c r="AB2203">
        <v>0</v>
      </c>
      <c r="AC2203" t="s">
        <v>414</v>
      </c>
      <c r="AD2203">
        <v>0</v>
      </c>
      <c r="AE2203">
        <v>0</v>
      </c>
      <c r="AF2203">
        <v>0</v>
      </c>
      <c r="AG2203">
        <v>32922.449999999997</v>
      </c>
      <c r="AH2203">
        <v>0</v>
      </c>
      <c r="AI2203">
        <v>0</v>
      </c>
      <c r="AJ2203">
        <v>0</v>
      </c>
      <c r="AK2203">
        <v>0</v>
      </c>
      <c r="AL2203">
        <v>0</v>
      </c>
      <c r="AM2203">
        <v>0</v>
      </c>
      <c r="AN2203">
        <v>0</v>
      </c>
      <c r="AO2203">
        <v>161.38</v>
      </c>
      <c r="AP2203" s="8">
        <f t="shared" si="136"/>
        <v>730.21</v>
      </c>
      <c r="AQ2203" s="9">
        <f t="shared" si="137"/>
        <v>0</v>
      </c>
      <c r="AR2203" s="3">
        <f t="shared" si="138"/>
        <v>6653.48</v>
      </c>
      <c r="AS2203" s="10">
        <f t="shared" si="139"/>
        <v>730.21</v>
      </c>
    </row>
    <row r="2204" spans="1:45" x14ac:dyDescent="0.25">
      <c r="A2204">
        <v>1</v>
      </c>
      <c r="B2204" s="7">
        <v>44440</v>
      </c>
      <c r="C2204" s="7">
        <v>44440</v>
      </c>
      <c r="D2204">
        <v>325</v>
      </c>
      <c r="E2204" s="7">
        <v>44440</v>
      </c>
      <c r="F2204" s="13">
        <v>0</v>
      </c>
      <c r="G2204">
        <v>0</v>
      </c>
      <c r="H2204">
        <v>0.2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v>0</v>
      </c>
      <c r="V2204" t="s">
        <v>422</v>
      </c>
      <c r="W2204" s="4" t="s">
        <v>423</v>
      </c>
      <c r="X2204">
        <v>2</v>
      </c>
      <c r="Y2204" t="s">
        <v>413</v>
      </c>
      <c r="Z2204" t="s">
        <v>424</v>
      </c>
      <c r="AA2204">
        <v>0</v>
      </c>
      <c r="AB2204">
        <v>0</v>
      </c>
      <c r="AC2204" t="s">
        <v>414</v>
      </c>
      <c r="AD2204">
        <v>0</v>
      </c>
      <c r="AE2204">
        <v>0</v>
      </c>
      <c r="AF2204">
        <v>0</v>
      </c>
      <c r="AG2204">
        <v>0</v>
      </c>
      <c r="AH2204">
        <v>0</v>
      </c>
      <c r="AI2204">
        <v>0</v>
      </c>
      <c r="AJ2204">
        <v>0</v>
      </c>
      <c r="AK2204">
        <v>0</v>
      </c>
      <c r="AL2204">
        <v>0</v>
      </c>
      <c r="AM2204">
        <v>0</v>
      </c>
      <c r="AN2204">
        <v>0</v>
      </c>
      <c r="AO2204">
        <v>0</v>
      </c>
      <c r="AP2204" s="8">
        <f t="shared" si="136"/>
        <v>0</v>
      </c>
      <c r="AQ2204" s="9">
        <f t="shared" si="137"/>
        <v>0</v>
      </c>
      <c r="AR2204" s="3">
        <f t="shared" si="138"/>
        <v>0</v>
      </c>
      <c r="AS2204" s="10">
        <f t="shared" si="139"/>
        <v>0</v>
      </c>
    </row>
    <row r="2205" spans="1:45" x14ac:dyDescent="0.25">
      <c r="A2205">
        <v>1</v>
      </c>
      <c r="B2205" s="7">
        <v>44440</v>
      </c>
      <c r="C2205" s="7">
        <v>44440</v>
      </c>
      <c r="D2205">
        <v>92</v>
      </c>
      <c r="E2205" s="7">
        <v>44440</v>
      </c>
      <c r="F2205" s="13">
        <v>0</v>
      </c>
      <c r="G2205">
        <v>0</v>
      </c>
      <c r="H2205">
        <v>0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  <c r="U2205">
        <v>0</v>
      </c>
      <c r="V2205" t="s">
        <v>425</v>
      </c>
      <c r="W2205" s="4" t="s">
        <v>426</v>
      </c>
      <c r="X2205">
        <v>4</v>
      </c>
      <c r="Y2205" t="s">
        <v>43</v>
      </c>
      <c r="Z2205" t="s">
        <v>427</v>
      </c>
      <c r="AA2205">
        <v>0</v>
      </c>
      <c r="AB2205">
        <v>0</v>
      </c>
      <c r="AC2205" t="s">
        <v>414</v>
      </c>
      <c r="AD2205">
        <v>0</v>
      </c>
      <c r="AE2205">
        <v>0</v>
      </c>
      <c r="AF2205">
        <v>0</v>
      </c>
      <c r="AG2205">
        <v>0</v>
      </c>
      <c r="AH2205">
        <v>0</v>
      </c>
      <c r="AI2205">
        <v>0</v>
      </c>
      <c r="AJ2205">
        <v>0</v>
      </c>
      <c r="AK2205">
        <v>0</v>
      </c>
      <c r="AL2205">
        <v>0</v>
      </c>
      <c r="AM2205">
        <v>0</v>
      </c>
      <c r="AN2205">
        <v>0</v>
      </c>
      <c r="AO2205">
        <v>0</v>
      </c>
      <c r="AP2205" s="8">
        <f t="shared" si="136"/>
        <v>0</v>
      </c>
      <c r="AQ2205" s="9">
        <f t="shared" si="137"/>
        <v>0</v>
      </c>
      <c r="AR2205" s="3">
        <f t="shared" si="138"/>
        <v>0</v>
      </c>
      <c r="AS2205" s="10">
        <f t="shared" si="139"/>
        <v>0</v>
      </c>
    </row>
    <row r="2206" spans="1:45" x14ac:dyDescent="0.25">
      <c r="A2206">
        <v>1</v>
      </c>
      <c r="B2206" s="7">
        <v>44440</v>
      </c>
      <c r="C2206" s="7">
        <v>44440</v>
      </c>
      <c r="D2206">
        <v>314</v>
      </c>
      <c r="E2206" s="7">
        <v>44440</v>
      </c>
      <c r="F2206" s="13">
        <v>0</v>
      </c>
      <c r="G2206">
        <v>0</v>
      </c>
      <c r="H2206">
        <v>0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0</v>
      </c>
      <c r="U2206">
        <v>0</v>
      </c>
      <c r="V2206" t="s">
        <v>428</v>
      </c>
      <c r="W2206" s="4" t="s">
        <v>188</v>
      </c>
      <c r="X2206">
        <v>4</v>
      </c>
      <c r="Y2206" t="s">
        <v>43</v>
      </c>
      <c r="Z2206" t="s">
        <v>189</v>
      </c>
      <c r="AA2206">
        <v>0</v>
      </c>
      <c r="AB2206">
        <v>0</v>
      </c>
      <c r="AC2206" t="s">
        <v>414</v>
      </c>
      <c r="AD2206">
        <v>0</v>
      </c>
      <c r="AE2206">
        <v>0</v>
      </c>
      <c r="AF2206">
        <v>0</v>
      </c>
      <c r="AG2206">
        <v>0</v>
      </c>
      <c r="AH2206">
        <v>0</v>
      </c>
      <c r="AI2206">
        <v>0</v>
      </c>
      <c r="AJ2206">
        <v>0</v>
      </c>
      <c r="AK2206">
        <v>0</v>
      </c>
      <c r="AL2206">
        <v>0</v>
      </c>
      <c r="AM2206">
        <v>0</v>
      </c>
      <c r="AN2206">
        <v>0</v>
      </c>
      <c r="AO2206">
        <v>0</v>
      </c>
      <c r="AP2206" s="8">
        <f t="shared" si="136"/>
        <v>0</v>
      </c>
      <c r="AQ2206" s="9">
        <f t="shared" si="137"/>
        <v>0</v>
      </c>
      <c r="AR2206" s="3">
        <f t="shared" si="138"/>
        <v>0</v>
      </c>
      <c r="AS2206" s="10">
        <f t="shared" si="139"/>
        <v>0</v>
      </c>
    </row>
    <row r="2207" spans="1:45" x14ac:dyDescent="0.25">
      <c r="A2207">
        <v>1</v>
      </c>
      <c r="B2207" s="7">
        <v>44440</v>
      </c>
      <c r="C2207" s="7">
        <v>44440</v>
      </c>
      <c r="D2207">
        <v>524</v>
      </c>
      <c r="E2207" s="7">
        <v>44440</v>
      </c>
      <c r="F2207" s="13">
        <v>0</v>
      </c>
      <c r="G2207">
        <v>0</v>
      </c>
      <c r="H2207">
        <v>0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 t="s">
        <v>429</v>
      </c>
      <c r="W2207" s="4" t="s">
        <v>426</v>
      </c>
      <c r="X2207">
        <v>5</v>
      </c>
      <c r="Y2207" t="s">
        <v>430</v>
      </c>
      <c r="Z2207" t="s">
        <v>427</v>
      </c>
      <c r="AA2207">
        <v>0</v>
      </c>
      <c r="AB2207">
        <v>0</v>
      </c>
      <c r="AC2207" t="s">
        <v>414</v>
      </c>
      <c r="AD2207">
        <v>0</v>
      </c>
      <c r="AE2207">
        <v>0</v>
      </c>
      <c r="AF2207">
        <v>0</v>
      </c>
      <c r="AG2207">
        <v>0</v>
      </c>
      <c r="AH2207">
        <v>0</v>
      </c>
      <c r="AI2207">
        <v>0</v>
      </c>
      <c r="AJ2207">
        <v>0</v>
      </c>
      <c r="AK2207">
        <v>0</v>
      </c>
      <c r="AL2207">
        <v>0</v>
      </c>
      <c r="AM2207">
        <v>0</v>
      </c>
      <c r="AN2207">
        <v>0</v>
      </c>
      <c r="AO2207">
        <v>0</v>
      </c>
      <c r="AP2207" s="8">
        <f t="shared" si="136"/>
        <v>0</v>
      </c>
      <c r="AQ2207" s="9">
        <f t="shared" si="137"/>
        <v>0</v>
      </c>
      <c r="AR2207" s="3">
        <f t="shared" si="138"/>
        <v>0</v>
      </c>
      <c r="AS2207" s="10">
        <f t="shared" si="139"/>
        <v>0</v>
      </c>
    </row>
    <row r="2208" spans="1:45" x14ac:dyDescent="0.25">
      <c r="A2208">
        <v>1</v>
      </c>
      <c r="B2208" s="7">
        <v>44440</v>
      </c>
      <c r="C2208" s="7">
        <v>44440</v>
      </c>
      <c r="D2208">
        <v>315</v>
      </c>
      <c r="E2208" s="7">
        <v>44440</v>
      </c>
      <c r="F2208" s="13">
        <v>596857.97</v>
      </c>
      <c r="G2208">
        <v>596857.97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 t="s">
        <v>431</v>
      </c>
      <c r="W2208" s="4" t="s">
        <v>108</v>
      </c>
      <c r="X2208">
        <v>5</v>
      </c>
      <c r="Y2208" t="s">
        <v>430</v>
      </c>
      <c r="Z2208" t="s">
        <v>110</v>
      </c>
      <c r="AA2208">
        <v>0</v>
      </c>
      <c r="AB2208">
        <v>0</v>
      </c>
      <c r="AC2208" t="s">
        <v>414</v>
      </c>
      <c r="AD2208">
        <v>0</v>
      </c>
      <c r="AE2208">
        <v>0</v>
      </c>
      <c r="AF2208">
        <v>0</v>
      </c>
      <c r="AG2208">
        <v>596857.97</v>
      </c>
      <c r="AH2208">
        <v>0</v>
      </c>
      <c r="AI2208">
        <v>0</v>
      </c>
      <c r="AJ2208">
        <v>0</v>
      </c>
      <c r="AK2208">
        <v>0</v>
      </c>
      <c r="AL2208">
        <v>0</v>
      </c>
      <c r="AM2208">
        <v>0</v>
      </c>
      <c r="AN2208">
        <v>0</v>
      </c>
      <c r="AO2208">
        <v>0</v>
      </c>
      <c r="AP2208" s="8">
        <f t="shared" si="136"/>
        <v>0</v>
      </c>
      <c r="AQ2208" s="9">
        <f t="shared" si="137"/>
        <v>0</v>
      </c>
      <c r="AR2208" s="3">
        <f t="shared" si="138"/>
        <v>0</v>
      </c>
      <c r="AS2208" s="10">
        <f t="shared" si="139"/>
        <v>0</v>
      </c>
    </row>
    <row r="2209" spans="1:45" x14ac:dyDescent="0.25">
      <c r="A2209">
        <v>1</v>
      </c>
      <c r="B2209" s="7">
        <v>44440</v>
      </c>
      <c r="C2209" s="7">
        <v>44440</v>
      </c>
      <c r="D2209">
        <v>316</v>
      </c>
      <c r="E2209" s="7">
        <v>44440</v>
      </c>
      <c r="F2209" s="13">
        <v>7746101.1600000001</v>
      </c>
      <c r="G2209">
        <v>7746101.1600000001</v>
      </c>
      <c r="H2209">
        <v>2.3E-2</v>
      </c>
      <c r="I2209">
        <v>14846.69</v>
      </c>
      <c r="J2209">
        <v>374417.91999999998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>
        <v>0</v>
      </c>
      <c r="U2209">
        <v>0</v>
      </c>
      <c r="V2209" t="s">
        <v>432</v>
      </c>
      <c r="W2209" s="4" t="s">
        <v>114</v>
      </c>
      <c r="X2209">
        <v>6</v>
      </c>
      <c r="Y2209" t="s">
        <v>433</v>
      </c>
      <c r="Z2209" t="s">
        <v>115</v>
      </c>
      <c r="AA2209">
        <v>0</v>
      </c>
      <c r="AB2209">
        <v>0</v>
      </c>
      <c r="AC2209" t="s">
        <v>414</v>
      </c>
      <c r="AD2209">
        <v>0</v>
      </c>
      <c r="AE2209">
        <v>0</v>
      </c>
      <c r="AF2209">
        <v>0</v>
      </c>
      <c r="AG2209">
        <v>7746101.1600000001</v>
      </c>
      <c r="AH2209">
        <v>0</v>
      </c>
      <c r="AI2209">
        <v>0</v>
      </c>
      <c r="AJ2209">
        <v>0</v>
      </c>
      <c r="AK2209">
        <v>0</v>
      </c>
      <c r="AL2209">
        <v>0</v>
      </c>
      <c r="AM2209">
        <v>0</v>
      </c>
      <c r="AN2209">
        <v>0</v>
      </c>
      <c r="AO2209">
        <v>14846.69</v>
      </c>
      <c r="AP2209" s="8">
        <f t="shared" si="136"/>
        <v>14846.69</v>
      </c>
      <c r="AQ2209" s="9">
        <f t="shared" si="137"/>
        <v>0</v>
      </c>
      <c r="AR2209" s="3">
        <f t="shared" si="138"/>
        <v>374417.91999999998</v>
      </c>
      <c r="AS2209" s="10">
        <f t="shared" si="139"/>
        <v>14846.69</v>
      </c>
    </row>
    <row r="2210" spans="1:45" x14ac:dyDescent="0.25">
      <c r="A2210">
        <v>1</v>
      </c>
      <c r="B2210" s="7">
        <v>44440</v>
      </c>
      <c r="C2210" s="7">
        <v>44440</v>
      </c>
      <c r="D2210">
        <v>190</v>
      </c>
      <c r="E2210" s="7">
        <v>44440</v>
      </c>
      <c r="F2210" s="13">
        <v>180047.62</v>
      </c>
      <c r="G2210">
        <v>180047.62</v>
      </c>
      <c r="H2210">
        <v>1.8100000000000002E-2</v>
      </c>
      <c r="I2210">
        <v>271.57</v>
      </c>
      <c r="J2210">
        <v>26616.03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0</v>
      </c>
      <c r="T2210">
        <v>0</v>
      </c>
      <c r="U2210">
        <v>0</v>
      </c>
      <c r="V2210" t="s">
        <v>167</v>
      </c>
      <c r="W2210" s="4" t="s">
        <v>62</v>
      </c>
      <c r="X2210">
        <v>15</v>
      </c>
      <c r="Y2210" t="s">
        <v>53</v>
      </c>
      <c r="Z2210" t="s">
        <v>63</v>
      </c>
      <c r="AA2210">
        <v>0</v>
      </c>
      <c r="AB2210">
        <v>0</v>
      </c>
      <c r="AC2210" t="s">
        <v>168</v>
      </c>
      <c r="AD2210">
        <v>43.51</v>
      </c>
      <c r="AE2210">
        <v>-1930.1</v>
      </c>
      <c r="AF2210">
        <v>2.8999999999999998E-3</v>
      </c>
      <c r="AG2210">
        <v>180047.62</v>
      </c>
      <c r="AH2210">
        <v>0</v>
      </c>
      <c r="AI2210">
        <v>0</v>
      </c>
      <c r="AJ2210">
        <v>0</v>
      </c>
      <c r="AK2210">
        <v>0</v>
      </c>
      <c r="AL2210">
        <v>0</v>
      </c>
      <c r="AM2210">
        <v>0</v>
      </c>
      <c r="AN2210">
        <v>43.51</v>
      </c>
      <c r="AO2210">
        <v>271.57</v>
      </c>
      <c r="AP2210" s="8">
        <f t="shared" si="136"/>
        <v>271.57</v>
      </c>
      <c r="AQ2210" s="9">
        <f t="shared" si="137"/>
        <v>43.51</v>
      </c>
      <c r="AR2210" s="3">
        <f t="shared" si="138"/>
        <v>24685.93</v>
      </c>
      <c r="AS2210" s="10">
        <f t="shared" si="139"/>
        <v>315.08</v>
      </c>
    </row>
    <row r="2211" spans="1:45" x14ac:dyDescent="0.25">
      <c r="A2211">
        <v>1</v>
      </c>
      <c r="B2211" s="7">
        <v>44440</v>
      </c>
      <c r="C2211" s="7">
        <v>44440</v>
      </c>
      <c r="D2211">
        <v>191</v>
      </c>
      <c r="E2211" s="7">
        <v>44440</v>
      </c>
      <c r="F2211" s="13">
        <v>282457.31</v>
      </c>
      <c r="G2211">
        <v>282457.31</v>
      </c>
      <c r="H2211">
        <v>1.719E-2</v>
      </c>
      <c r="I2211">
        <v>404.62</v>
      </c>
      <c r="J2211">
        <v>137694.07999999999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 t="s">
        <v>169</v>
      </c>
      <c r="W2211" s="4" t="s">
        <v>65</v>
      </c>
      <c r="X2211">
        <v>15</v>
      </c>
      <c r="Y2211" t="s">
        <v>53</v>
      </c>
      <c r="Z2211" t="s">
        <v>66</v>
      </c>
      <c r="AA2211">
        <v>0</v>
      </c>
      <c r="AB2211">
        <v>0</v>
      </c>
      <c r="AC2211" t="s">
        <v>168</v>
      </c>
      <c r="AD2211">
        <v>113.22</v>
      </c>
      <c r="AE2211">
        <v>32021.54</v>
      </c>
      <c r="AF2211">
        <v>4.81E-3</v>
      </c>
      <c r="AG2211">
        <v>282457.31</v>
      </c>
      <c r="AH2211">
        <v>0</v>
      </c>
      <c r="AI2211">
        <v>0</v>
      </c>
      <c r="AJ2211">
        <v>0</v>
      </c>
      <c r="AK2211">
        <v>0</v>
      </c>
      <c r="AL2211">
        <v>0</v>
      </c>
      <c r="AM2211">
        <v>0</v>
      </c>
      <c r="AN2211">
        <v>113.22</v>
      </c>
      <c r="AO2211">
        <v>404.62</v>
      </c>
      <c r="AP2211" s="8">
        <f t="shared" si="136"/>
        <v>404.62</v>
      </c>
      <c r="AQ2211" s="9">
        <f t="shared" si="137"/>
        <v>113.22</v>
      </c>
      <c r="AR2211" s="3">
        <f t="shared" si="138"/>
        <v>169715.62</v>
      </c>
      <c r="AS2211" s="10">
        <f t="shared" si="139"/>
        <v>517.84</v>
      </c>
    </row>
    <row r="2212" spans="1:45" x14ac:dyDescent="0.25">
      <c r="A2212">
        <v>1</v>
      </c>
      <c r="B2212" s="7">
        <v>44440</v>
      </c>
      <c r="C2212" s="7">
        <v>44440</v>
      </c>
      <c r="D2212">
        <v>192</v>
      </c>
      <c r="E2212" s="7">
        <v>44440</v>
      </c>
      <c r="F2212" s="13">
        <v>0</v>
      </c>
      <c r="G2212">
        <v>0</v>
      </c>
      <c r="H2212">
        <v>2.1000000000000001E-2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 t="s">
        <v>170</v>
      </c>
      <c r="W2212" s="4" t="s">
        <v>68</v>
      </c>
      <c r="X2212">
        <v>15</v>
      </c>
      <c r="Y2212" t="s">
        <v>53</v>
      </c>
      <c r="Z2212" t="s">
        <v>69</v>
      </c>
      <c r="AA2212">
        <v>0</v>
      </c>
      <c r="AB2212">
        <v>0</v>
      </c>
      <c r="AC2212" t="s">
        <v>168</v>
      </c>
      <c r="AD2212">
        <v>0</v>
      </c>
      <c r="AE2212">
        <v>0</v>
      </c>
      <c r="AF2212">
        <v>2.8999999999999998E-3</v>
      </c>
      <c r="AG2212">
        <v>0</v>
      </c>
      <c r="AH2212">
        <v>0</v>
      </c>
      <c r="AI2212">
        <v>0</v>
      </c>
      <c r="AJ2212">
        <v>0</v>
      </c>
      <c r="AK2212">
        <v>0</v>
      </c>
      <c r="AL2212">
        <v>0</v>
      </c>
      <c r="AM2212">
        <v>0</v>
      </c>
      <c r="AN2212">
        <v>0</v>
      </c>
      <c r="AO2212">
        <v>0</v>
      </c>
      <c r="AP2212" s="8">
        <f t="shared" si="136"/>
        <v>0</v>
      </c>
      <c r="AQ2212" s="9">
        <f t="shared" si="137"/>
        <v>0</v>
      </c>
      <c r="AR2212" s="3">
        <f t="shared" si="138"/>
        <v>0</v>
      </c>
      <c r="AS2212" s="10">
        <f t="shared" si="139"/>
        <v>0</v>
      </c>
    </row>
    <row r="2213" spans="1:45" x14ac:dyDescent="0.25">
      <c r="A2213">
        <v>1</v>
      </c>
      <c r="B2213" s="7">
        <v>44440</v>
      </c>
      <c r="C2213" s="7">
        <v>44440</v>
      </c>
      <c r="D2213">
        <v>542</v>
      </c>
      <c r="E2213" s="7">
        <v>44440</v>
      </c>
      <c r="F2213" s="13">
        <v>0</v>
      </c>
      <c r="G2213">
        <v>0</v>
      </c>
      <c r="H2213">
        <v>1.8100000000000002E-2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 t="s">
        <v>171</v>
      </c>
      <c r="W2213" s="4" t="s">
        <v>172</v>
      </c>
      <c r="X2213">
        <v>15</v>
      </c>
      <c r="Y2213" t="s">
        <v>53</v>
      </c>
      <c r="Z2213" t="s">
        <v>173</v>
      </c>
      <c r="AA2213">
        <v>0</v>
      </c>
      <c r="AB2213">
        <v>0</v>
      </c>
      <c r="AC2213" t="s">
        <v>168</v>
      </c>
      <c r="AD2213">
        <v>0</v>
      </c>
      <c r="AE2213">
        <v>0</v>
      </c>
      <c r="AF2213">
        <v>2.8999999999999998E-3</v>
      </c>
      <c r="AG2213">
        <v>0</v>
      </c>
      <c r="AH2213">
        <v>0</v>
      </c>
      <c r="AI2213">
        <v>0</v>
      </c>
      <c r="AJ2213">
        <v>0</v>
      </c>
      <c r="AK2213">
        <v>0</v>
      </c>
      <c r="AL2213">
        <v>0</v>
      </c>
      <c r="AM2213">
        <v>0</v>
      </c>
      <c r="AN2213">
        <v>0</v>
      </c>
      <c r="AO2213">
        <v>0</v>
      </c>
      <c r="AP2213" s="8">
        <f t="shared" si="136"/>
        <v>0</v>
      </c>
      <c r="AQ2213" s="9">
        <f t="shared" si="137"/>
        <v>0</v>
      </c>
      <c r="AR2213" s="3">
        <f t="shared" si="138"/>
        <v>0</v>
      </c>
      <c r="AS2213" s="10">
        <f t="shared" si="139"/>
        <v>0</v>
      </c>
    </row>
    <row r="2214" spans="1:45" x14ac:dyDescent="0.25">
      <c r="A2214">
        <v>1</v>
      </c>
      <c r="B2214" s="7">
        <v>44440</v>
      </c>
      <c r="C2214" s="7">
        <v>44440</v>
      </c>
      <c r="D2214">
        <v>193</v>
      </c>
      <c r="E2214" s="7">
        <v>44440</v>
      </c>
      <c r="F2214" s="13">
        <v>1068.8</v>
      </c>
      <c r="G2214">
        <v>1068.8</v>
      </c>
      <c r="H2214">
        <v>3.3329999999999999E-2</v>
      </c>
      <c r="I2214">
        <v>2.97</v>
      </c>
      <c r="J2214">
        <v>1068.8</v>
      </c>
      <c r="K2214">
        <v>0</v>
      </c>
      <c r="L2214">
        <v>0</v>
      </c>
      <c r="M2214">
        <v>-2.97</v>
      </c>
      <c r="N2214">
        <v>0</v>
      </c>
      <c r="O2214">
        <v>0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 t="s">
        <v>174</v>
      </c>
      <c r="W2214" s="4" t="s">
        <v>71</v>
      </c>
      <c r="X2214">
        <v>15</v>
      </c>
      <c r="Y2214" t="s">
        <v>53</v>
      </c>
      <c r="Z2214" t="s">
        <v>72</v>
      </c>
      <c r="AA2214">
        <v>0</v>
      </c>
      <c r="AB2214">
        <v>0</v>
      </c>
      <c r="AC2214" t="s">
        <v>168</v>
      </c>
      <c r="AD2214">
        <v>0.15</v>
      </c>
      <c r="AE2214">
        <v>2.5499999999999998</v>
      </c>
      <c r="AF2214">
        <v>1.67E-3</v>
      </c>
      <c r="AG2214">
        <v>1068.8</v>
      </c>
      <c r="AH2214">
        <v>0</v>
      </c>
      <c r="AI2214">
        <v>0</v>
      </c>
      <c r="AJ2214">
        <v>0</v>
      </c>
      <c r="AK2214">
        <v>0</v>
      </c>
      <c r="AL2214">
        <v>0</v>
      </c>
      <c r="AM2214">
        <v>0</v>
      </c>
      <c r="AN2214">
        <v>0.15</v>
      </c>
      <c r="AO2214">
        <v>0</v>
      </c>
      <c r="AP2214" s="8">
        <f t="shared" si="136"/>
        <v>0</v>
      </c>
      <c r="AQ2214" s="9">
        <f t="shared" si="137"/>
        <v>0.15</v>
      </c>
      <c r="AR2214" s="3">
        <f t="shared" si="138"/>
        <v>1071.3499999999999</v>
      </c>
      <c r="AS2214" s="10">
        <f t="shared" si="139"/>
        <v>0.15</v>
      </c>
    </row>
    <row r="2215" spans="1:45" x14ac:dyDescent="0.25">
      <c r="A2215">
        <v>1</v>
      </c>
      <c r="B2215" s="7">
        <v>44440</v>
      </c>
      <c r="C2215" s="7">
        <v>44440</v>
      </c>
      <c r="D2215">
        <v>194</v>
      </c>
      <c r="E2215" s="7">
        <v>44440</v>
      </c>
      <c r="F2215" s="13">
        <v>162952.04999999999</v>
      </c>
      <c r="G2215">
        <v>162952.04999999999</v>
      </c>
      <c r="H2215">
        <v>2.9520000000000001E-2</v>
      </c>
      <c r="I2215">
        <v>400.86</v>
      </c>
      <c r="J2215">
        <v>25990.62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 t="s">
        <v>175</v>
      </c>
      <c r="W2215" s="4" t="s">
        <v>74</v>
      </c>
      <c r="X2215">
        <v>15</v>
      </c>
      <c r="Y2215" t="s">
        <v>53</v>
      </c>
      <c r="Z2215" t="s">
        <v>75</v>
      </c>
      <c r="AA2215">
        <v>0</v>
      </c>
      <c r="AB2215">
        <v>0</v>
      </c>
      <c r="AC2215" t="s">
        <v>168</v>
      </c>
      <c r="AD2215">
        <v>20.100000000000001</v>
      </c>
      <c r="AE2215">
        <v>-14048.05</v>
      </c>
      <c r="AF2215">
        <v>1.48E-3</v>
      </c>
      <c r="AG2215">
        <v>162952.04999999999</v>
      </c>
      <c r="AH2215">
        <v>0</v>
      </c>
      <c r="AI2215">
        <v>0</v>
      </c>
      <c r="AJ2215">
        <v>0</v>
      </c>
      <c r="AK2215">
        <v>0</v>
      </c>
      <c r="AL2215">
        <v>0</v>
      </c>
      <c r="AM2215">
        <v>0</v>
      </c>
      <c r="AN2215">
        <v>20.100000000000001</v>
      </c>
      <c r="AO2215">
        <v>400.86</v>
      </c>
      <c r="AP2215" s="8">
        <f t="shared" si="136"/>
        <v>400.86</v>
      </c>
      <c r="AQ2215" s="9">
        <f t="shared" si="137"/>
        <v>20.100000000000001</v>
      </c>
      <c r="AR2215" s="3">
        <f t="shared" si="138"/>
        <v>11942.57</v>
      </c>
      <c r="AS2215" s="10">
        <f t="shared" si="139"/>
        <v>420.96000000000004</v>
      </c>
    </row>
    <row r="2216" spans="1:45" x14ac:dyDescent="0.25">
      <c r="A2216">
        <v>1</v>
      </c>
      <c r="B2216" s="7">
        <v>44440</v>
      </c>
      <c r="C2216" s="7">
        <v>44440</v>
      </c>
      <c r="D2216">
        <v>195</v>
      </c>
      <c r="E2216" s="7">
        <v>44440</v>
      </c>
      <c r="F2216" s="13">
        <v>74611.289999999994</v>
      </c>
      <c r="G2216">
        <v>74611.289999999994</v>
      </c>
      <c r="H2216">
        <v>1.8030000000000001E-2</v>
      </c>
      <c r="I2216">
        <v>112.1</v>
      </c>
      <c r="J2216">
        <v>23996.42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 t="s">
        <v>176</v>
      </c>
      <c r="W2216" s="4" t="s">
        <v>77</v>
      </c>
      <c r="X2216">
        <v>15</v>
      </c>
      <c r="Y2216" t="s">
        <v>53</v>
      </c>
      <c r="Z2216" t="s">
        <v>78</v>
      </c>
      <c r="AA2216">
        <v>0</v>
      </c>
      <c r="AB2216">
        <v>0</v>
      </c>
      <c r="AC2216" t="s">
        <v>168</v>
      </c>
      <c r="AD2216">
        <v>24.68</v>
      </c>
      <c r="AE2216">
        <v>-13785.85</v>
      </c>
      <c r="AF2216">
        <v>3.9699999999999996E-3</v>
      </c>
      <c r="AG2216">
        <v>74611.289999999994</v>
      </c>
      <c r="AH2216">
        <v>0</v>
      </c>
      <c r="AI2216">
        <v>0</v>
      </c>
      <c r="AJ2216">
        <v>0</v>
      </c>
      <c r="AK2216">
        <v>0</v>
      </c>
      <c r="AL2216">
        <v>0</v>
      </c>
      <c r="AM2216">
        <v>0</v>
      </c>
      <c r="AN2216">
        <v>24.68</v>
      </c>
      <c r="AO2216">
        <v>112.10000000000001</v>
      </c>
      <c r="AP2216" s="8">
        <f t="shared" si="136"/>
        <v>112.1</v>
      </c>
      <c r="AQ2216" s="9">
        <f t="shared" si="137"/>
        <v>24.68</v>
      </c>
      <c r="AR2216" s="3">
        <f t="shared" si="138"/>
        <v>10210.569999999998</v>
      </c>
      <c r="AS2216" s="10">
        <f t="shared" si="139"/>
        <v>136.78</v>
      </c>
    </row>
    <row r="2217" spans="1:45" x14ac:dyDescent="0.25">
      <c r="A2217">
        <v>1</v>
      </c>
      <c r="B2217" s="7">
        <v>44440</v>
      </c>
      <c r="C2217" s="7">
        <v>44440</v>
      </c>
      <c r="D2217">
        <v>196</v>
      </c>
      <c r="E2217" s="7">
        <v>44440</v>
      </c>
      <c r="F2217" s="13">
        <v>62198.23</v>
      </c>
      <c r="G2217">
        <v>62198.23</v>
      </c>
      <c r="H2217">
        <v>4.0890000000000003E-2</v>
      </c>
      <c r="I2217">
        <v>211.94</v>
      </c>
      <c r="J2217">
        <v>-46571.94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 t="s">
        <v>177</v>
      </c>
      <c r="W2217" s="4" t="s">
        <v>80</v>
      </c>
      <c r="X2217">
        <v>15</v>
      </c>
      <c r="Y2217" t="s">
        <v>53</v>
      </c>
      <c r="Z2217" t="s">
        <v>81</v>
      </c>
      <c r="AA2217">
        <v>0</v>
      </c>
      <c r="AB2217">
        <v>0</v>
      </c>
      <c r="AC2217" t="s">
        <v>168</v>
      </c>
      <c r="AD2217">
        <v>264.91000000000003</v>
      </c>
      <c r="AE2217">
        <v>71197.14</v>
      </c>
      <c r="AF2217">
        <v>5.1110000000000003E-2</v>
      </c>
      <c r="AG2217">
        <v>62198.23</v>
      </c>
      <c r="AH2217">
        <v>0</v>
      </c>
      <c r="AI2217">
        <v>0</v>
      </c>
      <c r="AJ2217">
        <v>0</v>
      </c>
      <c r="AK2217">
        <v>0</v>
      </c>
      <c r="AL2217">
        <v>0</v>
      </c>
      <c r="AM2217">
        <v>0</v>
      </c>
      <c r="AN2217">
        <v>264.91000000000003</v>
      </c>
      <c r="AO2217">
        <v>211.94</v>
      </c>
      <c r="AP2217" s="8">
        <f t="shared" si="136"/>
        <v>211.94</v>
      </c>
      <c r="AQ2217" s="9">
        <f t="shared" si="137"/>
        <v>264.91000000000003</v>
      </c>
      <c r="AR2217" s="3">
        <f t="shared" si="138"/>
        <v>24625.199999999997</v>
      </c>
      <c r="AS2217" s="10">
        <f t="shared" si="139"/>
        <v>476.85</v>
      </c>
    </row>
    <row r="2218" spans="1:45" x14ac:dyDescent="0.25">
      <c r="A2218">
        <v>1</v>
      </c>
      <c r="B2218" s="7">
        <v>44440</v>
      </c>
      <c r="C2218" s="7">
        <v>44440</v>
      </c>
      <c r="D2218">
        <v>197</v>
      </c>
      <c r="E2218" s="7">
        <v>44440</v>
      </c>
      <c r="F2218" s="13">
        <v>253934.16</v>
      </c>
      <c r="G2218">
        <v>253934.16</v>
      </c>
      <c r="H2218">
        <v>1.8030000000000001E-2</v>
      </c>
      <c r="I2218">
        <v>381.54</v>
      </c>
      <c r="J2218">
        <v>20260.18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 t="s">
        <v>178</v>
      </c>
      <c r="W2218" s="4" t="s">
        <v>83</v>
      </c>
      <c r="X2218">
        <v>15</v>
      </c>
      <c r="Y2218" t="s">
        <v>53</v>
      </c>
      <c r="Z2218" t="s">
        <v>84</v>
      </c>
      <c r="AA2218">
        <v>0</v>
      </c>
      <c r="AB2218">
        <v>0</v>
      </c>
      <c r="AC2218" t="s">
        <v>168</v>
      </c>
      <c r="AD2218">
        <v>84.01</v>
      </c>
      <c r="AE2218">
        <v>-110168.83</v>
      </c>
      <c r="AF2218">
        <v>3.9699999999999996E-3</v>
      </c>
      <c r="AG2218">
        <v>253934.16</v>
      </c>
      <c r="AH2218">
        <v>0</v>
      </c>
      <c r="AI2218">
        <v>0</v>
      </c>
      <c r="AJ2218">
        <v>0</v>
      </c>
      <c r="AK2218">
        <v>0</v>
      </c>
      <c r="AL2218">
        <v>0</v>
      </c>
      <c r="AM2218">
        <v>0</v>
      </c>
      <c r="AN2218">
        <v>84.01</v>
      </c>
      <c r="AO2218">
        <v>381.54</v>
      </c>
      <c r="AP2218" s="8">
        <f t="shared" si="136"/>
        <v>381.54</v>
      </c>
      <c r="AQ2218" s="9">
        <f t="shared" si="137"/>
        <v>84.01</v>
      </c>
      <c r="AR2218" s="3">
        <f t="shared" si="138"/>
        <v>-89908.65</v>
      </c>
      <c r="AS2218" s="10">
        <f t="shared" si="139"/>
        <v>465.55</v>
      </c>
    </row>
    <row r="2219" spans="1:45" x14ac:dyDescent="0.25">
      <c r="A2219">
        <v>1</v>
      </c>
      <c r="B2219" s="7">
        <v>44440</v>
      </c>
      <c r="C2219" s="7">
        <v>44440</v>
      </c>
      <c r="D2219">
        <v>198</v>
      </c>
      <c r="E2219" s="7">
        <v>44440</v>
      </c>
      <c r="F2219" s="13">
        <v>149776.34</v>
      </c>
      <c r="G2219">
        <v>149776.34</v>
      </c>
      <c r="H2219">
        <v>3.5999999999999997E-2</v>
      </c>
      <c r="I2219">
        <v>449.33</v>
      </c>
      <c r="J2219">
        <v>33555.61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0</v>
      </c>
      <c r="U2219">
        <v>0</v>
      </c>
      <c r="V2219" t="s">
        <v>179</v>
      </c>
      <c r="W2219" s="4" t="s">
        <v>86</v>
      </c>
      <c r="X2219">
        <v>15</v>
      </c>
      <c r="Y2219" t="s">
        <v>53</v>
      </c>
      <c r="Z2219" t="s">
        <v>87</v>
      </c>
      <c r="AA2219">
        <v>0</v>
      </c>
      <c r="AB2219">
        <v>0</v>
      </c>
      <c r="AC2219" t="s">
        <v>168</v>
      </c>
      <c r="AD2219">
        <v>0</v>
      </c>
      <c r="AE2219">
        <v>-721.02</v>
      </c>
      <c r="AF2219">
        <v>0</v>
      </c>
      <c r="AG2219">
        <v>149776.34</v>
      </c>
      <c r="AH2219">
        <v>0</v>
      </c>
      <c r="AI2219">
        <v>0</v>
      </c>
      <c r="AJ2219">
        <v>0</v>
      </c>
      <c r="AK2219">
        <v>0</v>
      </c>
      <c r="AL2219">
        <v>0</v>
      </c>
      <c r="AM2219">
        <v>0</v>
      </c>
      <c r="AN2219">
        <v>0</v>
      </c>
      <c r="AO2219">
        <v>449.33</v>
      </c>
      <c r="AP2219" s="8">
        <f t="shared" si="136"/>
        <v>449.33</v>
      </c>
      <c r="AQ2219" s="9">
        <f t="shared" si="137"/>
        <v>0</v>
      </c>
      <c r="AR2219" s="3">
        <f t="shared" si="138"/>
        <v>32834.590000000004</v>
      </c>
      <c r="AS2219" s="10">
        <f t="shared" si="139"/>
        <v>449.33</v>
      </c>
    </row>
    <row r="2220" spans="1:45" x14ac:dyDescent="0.25">
      <c r="A2220">
        <v>1</v>
      </c>
      <c r="B2220" s="7">
        <v>44440</v>
      </c>
      <c r="C2220" s="7">
        <v>44440</v>
      </c>
      <c r="D2220">
        <v>199</v>
      </c>
      <c r="E2220" s="7">
        <v>44440</v>
      </c>
      <c r="F2220" s="13">
        <v>62841.15</v>
      </c>
      <c r="G2220">
        <v>62841.15</v>
      </c>
      <c r="H2220">
        <v>2.9090000000000001E-2</v>
      </c>
      <c r="I2220">
        <v>152.34</v>
      </c>
      <c r="J2220">
        <v>9280.0499999999993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 t="s">
        <v>180</v>
      </c>
      <c r="W2220" s="4" t="s">
        <v>91</v>
      </c>
      <c r="X2220">
        <v>15</v>
      </c>
      <c r="Y2220" t="s">
        <v>53</v>
      </c>
      <c r="Z2220" t="s">
        <v>92</v>
      </c>
      <c r="AA2220">
        <v>0</v>
      </c>
      <c r="AB2220">
        <v>0</v>
      </c>
      <c r="AC2220" t="s">
        <v>168</v>
      </c>
      <c r="AD2220">
        <v>15.24</v>
      </c>
      <c r="AE2220">
        <v>-19188.79</v>
      </c>
      <c r="AF2220">
        <v>2.9099999999999998E-3</v>
      </c>
      <c r="AG2220">
        <v>62841.15</v>
      </c>
      <c r="AH2220">
        <v>0</v>
      </c>
      <c r="AI2220">
        <v>0</v>
      </c>
      <c r="AJ2220">
        <v>0</v>
      </c>
      <c r="AK2220">
        <v>0</v>
      </c>
      <c r="AL2220">
        <v>0</v>
      </c>
      <c r="AM2220">
        <v>0</v>
      </c>
      <c r="AN2220">
        <v>15.24</v>
      </c>
      <c r="AO2220">
        <v>152.34</v>
      </c>
      <c r="AP2220" s="8">
        <f t="shared" si="136"/>
        <v>152.34</v>
      </c>
      <c r="AQ2220" s="9">
        <f t="shared" si="137"/>
        <v>15.24</v>
      </c>
      <c r="AR2220" s="3">
        <f t="shared" si="138"/>
        <v>-9908.7400000000016</v>
      </c>
      <c r="AS2220" s="10">
        <f t="shared" si="139"/>
        <v>167.58</v>
      </c>
    </row>
    <row r="2221" spans="1:45" x14ac:dyDescent="0.25">
      <c r="A2221">
        <v>1</v>
      </c>
      <c r="B2221" s="7">
        <v>44440</v>
      </c>
      <c r="C2221" s="7">
        <v>44440</v>
      </c>
      <c r="D2221">
        <v>200418</v>
      </c>
      <c r="E2221" s="7">
        <v>44440</v>
      </c>
      <c r="F2221" s="13">
        <v>0</v>
      </c>
      <c r="G2221">
        <v>0</v>
      </c>
      <c r="H2221">
        <v>2.3E-2</v>
      </c>
      <c r="I2221">
        <v>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  <c r="Q2221">
        <v>0</v>
      </c>
      <c r="R2221">
        <v>0</v>
      </c>
      <c r="S2221">
        <v>0</v>
      </c>
      <c r="T2221">
        <v>0</v>
      </c>
      <c r="U2221">
        <v>0</v>
      </c>
      <c r="V2221" t="s">
        <v>181</v>
      </c>
      <c r="W2221" s="4" t="s">
        <v>102</v>
      </c>
      <c r="X2221">
        <v>15</v>
      </c>
      <c r="Y2221" t="s">
        <v>53</v>
      </c>
      <c r="Z2221" t="s">
        <v>103</v>
      </c>
      <c r="AA2221">
        <v>0</v>
      </c>
      <c r="AB2221">
        <v>0</v>
      </c>
      <c r="AC2221" t="s">
        <v>168</v>
      </c>
      <c r="AD2221">
        <v>0</v>
      </c>
      <c r="AE2221">
        <v>0</v>
      </c>
      <c r="AF2221">
        <v>0</v>
      </c>
      <c r="AG2221">
        <v>0</v>
      </c>
      <c r="AH2221">
        <v>0</v>
      </c>
      <c r="AI2221">
        <v>0</v>
      </c>
      <c r="AJ2221">
        <v>0</v>
      </c>
      <c r="AK2221">
        <v>0</v>
      </c>
      <c r="AL2221">
        <v>0</v>
      </c>
      <c r="AM2221">
        <v>0</v>
      </c>
      <c r="AN2221">
        <v>0</v>
      </c>
      <c r="AO2221">
        <v>0</v>
      </c>
      <c r="AP2221" s="8">
        <f t="shared" si="136"/>
        <v>0</v>
      </c>
      <c r="AQ2221" s="9">
        <f t="shared" si="137"/>
        <v>0</v>
      </c>
      <c r="AR2221" s="3">
        <f t="shared" si="138"/>
        <v>0</v>
      </c>
      <c r="AS2221" s="10">
        <f t="shared" si="139"/>
        <v>0</v>
      </c>
    </row>
    <row r="2222" spans="1:45" x14ac:dyDescent="0.25">
      <c r="A2222">
        <v>1</v>
      </c>
      <c r="B2222" s="7">
        <v>44440</v>
      </c>
      <c r="C2222" s="7">
        <v>44440</v>
      </c>
      <c r="D2222">
        <v>200</v>
      </c>
      <c r="E2222" s="7">
        <v>44440</v>
      </c>
      <c r="F2222" s="13">
        <v>24376.11</v>
      </c>
      <c r="G2222">
        <v>24376.11</v>
      </c>
      <c r="H2222">
        <v>0.04</v>
      </c>
      <c r="I2222">
        <v>81.25</v>
      </c>
      <c r="J2222">
        <v>24376.11</v>
      </c>
      <c r="K2222">
        <v>0</v>
      </c>
      <c r="L2222">
        <v>0</v>
      </c>
      <c r="M2222">
        <v>-81.25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 t="s">
        <v>182</v>
      </c>
      <c r="W2222" s="4" t="s">
        <v>105</v>
      </c>
      <c r="X2222">
        <v>15</v>
      </c>
      <c r="Y2222" t="s">
        <v>53</v>
      </c>
      <c r="Z2222" t="s">
        <v>106</v>
      </c>
      <c r="AA2222">
        <v>0</v>
      </c>
      <c r="AB2222">
        <v>0</v>
      </c>
      <c r="AC2222" t="s">
        <v>168</v>
      </c>
      <c r="AD2222">
        <v>0</v>
      </c>
      <c r="AE2222">
        <v>0</v>
      </c>
      <c r="AF2222">
        <v>0</v>
      </c>
      <c r="AG2222">
        <v>24376.11</v>
      </c>
      <c r="AH2222">
        <v>0</v>
      </c>
      <c r="AI2222">
        <v>0</v>
      </c>
      <c r="AJ2222">
        <v>0</v>
      </c>
      <c r="AK2222">
        <v>0</v>
      </c>
      <c r="AL2222">
        <v>0</v>
      </c>
      <c r="AM2222">
        <v>0</v>
      </c>
      <c r="AN2222">
        <v>0</v>
      </c>
      <c r="AO2222">
        <v>0</v>
      </c>
      <c r="AP2222" s="8">
        <f t="shared" si="136"/>
        <v>0</v>
      </c>
      <c r="AQ2222" s="9">
        <f t="shared" si="137"/>
        <v>0</v>
      </c>
      <c r="AR2222" s="3">
        <f t="shared" si="138"/>
        <v>24376.11</v>
      </c>
      <c r="AS2222" s="10">
        <f t="shared" si="139"/>
        <v>0</v>
      </c>
    </row>
    <row r="2223" spans="1:45" x14ac:dyDescent="0.25">
      <c r="A2223">
        <v>1</v>
      </c>
      <c r="B2223" s="7">
        <v>44440</v>
      </c>
      <c r="C2223" s="7">
        <v>44440</v>
      </c>
      <c r="D2223">
        <v>201</v>
      </c>
      <c r="E2223" s="7">
        <v>44440</v>
      </c>
      <c r="F2223" s="13">
        <v>0</v>
      </c>
      <c r="G2223">
        <v>0</v>
      </c>
      <c r="H2223">
        <v>0.05</v>
      </c>
      <c r="I2223">
        <v>0</v>
      </c>
      <c r="J2223">
        <v>-243.68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-8.92</v>
      </c>
      <c r="U2223">
        <v>0</v>
      </c>
      <c r="V2223" t="s">
        <v>183</v>
      </c>
      <c r="W2223" s="4" t="s">
        <v>125</v>
      </c>
      <c r="X2223">
        <v>16</v>
      </c>
      <c r="Y2223" t="s">
        <v>109</v>
      </c>
      <c r="Z2223" t="s">
        <v>126</v>
      </c>
      <c r="AA2223">
        <v>0</v>
      </c>
      <c r="AB2223">
        <v>0</v>
      </c>
      <c r="AC2223" t="s">
        <v>168</v>
      </c>
      <c r="AD2223">
        <v>0</v>
      </c>
      <c r="AE2223">
        <v>0</v>
      </c>
      <c r="AF2223">
        <v>0</v>
      </c>
      <c r="AG2223">
        <v>0</v>
      </c>
      <c r="AH2223">
        <v>0</v>
      </c>
      <c r="AI2223">
        <v>0</v>
      </c>
      <c r="AJ2223">
        <v>0</v>
      </c>
      <c r="AK2223">
        <v>0</v>
      </c>
      <c r="AL2223">
        <v>0</v>
      </c>
      <c r="AM2223">
        <v>0</v>
      </c>
      <c r="AN2223">
        <v>0</v>
      </c>
      <c r="AO2223">
        <v>0</v>
      </c>
      <c r="AP2223" s="8">
        <f t="shared" si="136"/>
        <v>-8.92</v>
      </c>
      <c r="AQ2223" s="9">
        <f t="shared" si="137"/>
        <v>0</v>
      </c>
      <c r="AR2223" s="3">
        <f t="shared" si="138"/>
        <v>-243.68</v>
      </c>
      <c r="AS2223" s="10">
        <f t="shared" si="139"/>
        <v>-8.92</v>
      </c>
    </row>
    <row r="2224" spans="1:45" x14ac:dyDescent="0.25">
      <c r="A2224">
        <v>1</v>
      </c>
      <c r="B2224" s="7">
        <v>44440</v>
      </c>
      <c r="C2224" s="7">
        <v>44440</v>
      </c>
      <c r="D2224">
        <v>202</v>
      </c>
      <c r="E2224" s="7">
        <v>44440</v>
      </c>
      <c r="F2224" s="13">
        <v>4684.4799999999996</v>
      </c>
      <c r="G2224">
        <v>4684.4799999999996</v>
      </c>
      <c r="H2224">
        <v>0.1</v>
      </c>
      <c r="I2224">
        <v>39.04</v>
      </c>
      <c r="J2224">
        <v>784.67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5.75</v>
      </c>
      <c r="U2224">
        <v>0</v>
      </c>
      <c r="V2224" t="s">
        <v>184</v>
      </c>
      <c r="W2224" s="4" t="s">
        <v>134</v>
      </c>
      <c r="X2224">
        <v>16</v>
      </c>
      <c r="Y2224" t="s">
        <v>109</v>
      </c>
      <c r="Z2224" t="s">
        <v>132</v>
      </c>
      <c r="AA2224">
        <v>0</v>
      </c>
      <c r="AB2224">
        <v>0</v>
      </c>
      <c r="AC2224" t="s">
        <v>168</v>
      </c>
      <c r="AD2224">
        <v>0</v>
      </c>
      <c r="AE2224">
        <v>0</v>
      </c>
      <c r="AF2224">
        <v>0</v>
      </c>
      <c r="AG2224">
        <v>4684.4799999999996</v>
      </c>
      <c r="AH2224">
        <v>0</v>
      </c>
      <c r="AI2224">
        <v>0</v>
      </c>
      <c r="AJ2224">
        <v>0</v>
      </c>
      <c r="AK2224">
        <v>0</v>
      </c>
      <c r="AL2224">
        <v>0</v>
      </c>
      <c r="AM2224">
        <v>0</v>
      </c>
      <c r="AN2224">
        <v>0</v>
      </c>
      <c r="AO2224">
        <v>39.04</v>
      </c>
      <c r="AP2224" s="8">
        <f t="shared" si="136"/>
        <v>44.79</v>
      </c>
      <c r="AQ2224" s="9">
        <f t="shared" si="137"/>
        <v>0</v>
      </c>
      <c r="AR2224" s="3">
        <f t="shared" si="138"/>
        <v>784.67</v>
      </c>
      <c r="AS2224" s="10">
        <f t="shared" si="139"/>
        <v>44.79</v>
      </c>
    </row>
    <row r="2225" spans="1:45" x14ac:dyDescent="0.25">
      <c r="A2225">
        <v>1</v>
      </c>
      <c r="B2225" s="7">
        <v>44440</v>
      </c>
      <c r="C2225" s="7">
        <v>44440</v>
      </c>
      <c r="D2225">
        <v>519</v>
      </c>
      <c r="E2225" s="7">
        <v>44440</v>
      </c>
      <c r="F2225" s="13">
        <v>28000</v>
      </c>
      <c r="G2225">
        <v>28000</v>
      </c>
      <c r="H2225">
        <v>8.4000000000000005E-2</v>
      </c>
      <c r="I2225">
        <v>196</v>
      </c>
      <c r="J2225">
        <v>28000</v>
      </c>
      <c r="K2225">
        <v>0</v>
      </c>
      <c r="L2225">
        <v>0</v>
      </c>
      <c r="M2225">
        <v>-196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 t="s">
        <v>185</v>
      </c>
      <c r="W2225" s="4" t="s">
        <v>139</v>
      </c>
      <c r="X2225">
        <v>16</v>
      </c>
      <c r="Y2225" t="s">
        <v>109</v>
      </c>
      <c r="Z2225" t="s">
        <v>140</v>
      </c>
      <c r="AA2225">
        <v>0</v>
      </c>
      <c r="AB2225">
        <v>0</v>
      </c>
      <c r="AC2225" t="s">
        <v>168</v>
      </c>
      <c r="AD2225">
        <v>0</v>
      </c>
      <c r="AE2225">
        <v>0</v>
      </c>
      <c r="AF2225">
        <v>0</v>
      </c>
      <c r="AG2225">
        <v>28000</v>
      </c>
      <c r="AH2225">
        <v>0</v>
      </c>
      <c r="AI2225">
        <v>0</v>
      </c>
      <c r="AJ2225">
        <v>0</v>
      </c>
      <c r="AK2225">
        <v>0</v>
      </c>
      <c r="AL2225">
        <v>0</v>
      </c>
      <c r="AM2225">
        <v>0</v>
      </c>
      <c r="AN2225">
        <v>0</v>
      </c>
      <c r="AO2225">
        <v>0</v>
      </c>
      <c r="AP2225" s="8">
        <f t="shared" si="136"/>
        <v>0</v>
      </c>
      <c r="AQ2225" s="9">
        <f t="shared" si="137"/>
        <v>0</v>
      </c>
      <c r="AR2225" s="3">
        <f t="shared" si="138"/>
        <v>28000</v>
      </c>
      <c r="AS2225" s="10">
        <f t="shared" si="139"/>
        <v>0</v>
      </c>
    </row>
    <row r="2226" spans="1:45" x14ac:dyDescent="0.25">
      <c r="A2226">
        <v>1</v>
      </c>
      <c r="B2226" s="7">
        <v>44440</v>
      </c>
      <c r="C2226" s="7">
        <v>44440</v>
      </c>
      <c r="D2226">
        <v>203</v>
      </c>
      <c r="E2226" s="7">
        <v>44440</v>
      </c>
      <c r="F2226" s="13">
        <v>0</v>
      </c>
      <c r="G2226">
        <v>0</v>
      </c>
      <c r="H2226">
        <v>0.17399999999999999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 t="s">
        <v>186</v>
      </c>
      <c r="W2226" s="4" t="s">
        <v>145</v>
      </c>
      <c r="X2226">
        <v>16</v>
      </c>
      <c r="Y2226" t="s">
        <v>109</v>
      </c>
      <c r="Z2226" t="s">
        <v>146</v>
      </c>
      <c r="AA2226">
        <v>0</v>
      </c>
      <c r="AB2226">
        <v>0</v>
      </c>
      <c r="AC2226" t="s">
        <v>168</v>
      </c>
      <c r="AD2226">
        <v>0</v>
      </c>
      <c r="AE2226">
        <v>0</v>
      </c>
      <c r="AF2226">
        <v>0</v>
      </c>
      <c r="AG2226">
        <v>0</v>
      </c>
      <c r="AH2226">
        <v>0</v>
      </c>
      <c r="AI2226">
        <v>0</v>
      </c>
      <c r="AJ2226">
        <v>0</v>
      </c>
      <c r="AK2226">
        <v>0</v>
      </c>
      <c r="AL2226">
        <v>0</v>
      </c>
      <c r="AM2226">
        <v>0</v>
      </c>
      <c r="AN2226">
        <v>0</v>
      </c>
      <c r="AO2226">
        <v>0</v>
      </c>
      <c r="AP2226" s="8">
        <f t="shared" si="136"/>
        <v>0</v>
      </c>
      <c r="AQ2226" s="9">
        <f t="shared" si="137"/>
        <v>0</v>
      </c>
      <c r="AR2226" s="3">
        <f t="shared" si="138"/>
        <v>0</v>
      </c>
      <c r="AS2226" s="10">
        <f t="shared" si="139"/>
        <v>0</v>
      </c>
    </row>
    <row r="2227" spans="1:45" x14ac:dyDescent="0.25">
      <c r="A2227">
        <v>1</v>
      </c>
      <c r="B2227" s="7">
        <v>44440</v>
      </c>
      <c r="C2227" s="7">
        <v>44440</v>
      </c>
      <c r="D2227">
        <v>189</v>
      </c>
      <c r="E2227" s="7">
        <v>44440</v>
      </c>
      <c r="F2227" s="13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 t="s">
        <v>187</v>
      </c>
      <c r="W2227" s="4" t="s">
        <v>188</v>
      </c>
      <c r="X2227">
        <v>18</v>
      </c>
      <c r="Y2227" t="s">
        <v>165</v>
      </c>
      <c r="Z2227" t="s">
        <v>189</v>
      </c>
      <c r="AA2227">
        <v>0</v>
      </c>
      <c r="AB2227">
        <v>0</v>
      </c>
      <c r="AC2227" t="s">
        <v>168</v>
      </c>
      <c r="AD2227">
        <v>0</v>
      </c>
      <c r="AE2227">
        <v>0</v>
      </c>
      <c r="AF2227">
        <v>0</v>
      </c>
      <c r="AG2227">
        <v>0</v>
      </c>
      <c r="AH2227">
        <v>0</v>
      </c>
      <c r="AI2227">
        <v>0</v>
      </c>
      <c r="AJ2227">
        <v>0</v>
      </c>
      <c r="AK2227">
        <v>0</v>
      </c>
      <c r="AL2227">
        <v>0</v>
      </c>
      <c r="AM2227">
        <v>0</v>
      </c>
      <c r="AN2227">
        <v>0</v>
      </c>
      <c r="AO2227">
        <v>0</v>
      </c>
      <c r="AP2227" s="8">
        <f t="shared" si="136"/>
        <v>0</v>
      </c>
      <c r="AQ2227" s="9">
        <f t="shared" si="137"/>
        <v>0</v>
      </c>
      <c r="AR2227" s="3">
        <f t="shared" si="138"/>
        <v>0</v>
      </c>
      <c r="AS2227" s="10">
        <f t="shared" si="139"/>
        <v>0</v>
      </c>
    </row>
    <row r="2228" spans="1:45" x14ac:dyDescent="0.25">
      <c r="A2228">
        <v>1</v>
      </c>
      <c r="B2228" s="7">
        <v>44440</v>
      </c>
      <c r="C2228" s="7">
        <v>44440</v>
      </c>
      <c r="D2228">
        <v>919391</v>
      </c>
      <c r="E2228" s="7">
        <v>44440</v>
      </c>
      <c r="F2228" s="13">
        <v>20500</v>
      </c>
      <c r="G2228">
        <v>20500</v>
      </c>
      <c r="H2228">
        <v>5.5E-2</v>
      </c>
      <c r="I2228">
        <v>93.96</v>
      </c>
      <c r="J2228">
        <v>1503.36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 t="s">
        <v>190</v>
      </c>
      <c r="W2228" s="4" t="s">
        <v>52</v>
      </c>
      <c r="X2228">
        <v>15</v>
      </c>
      <c r="Y2228" t="s">
        <v>53</v>
      </c>
      <c r="Z2228" t="s">
        <v>57</v>
      </c>
      <c r="AA2228">
        <v>0</v>
      </c>
      <c r="AB2228">
        <v>0</v>
      </c>
      <c r="AC2228" t="s">
        <v>191</v>
      </c>
      <c r="AD2228">
        <v>0</v>
      </c>
      <c r="AE2228">
        <v>0</v>
      </c>
      <c r="AF2228">
        <v>0</v>
      </c>
      <c r="AG2228">
        <v>20500</v>
      </c>
      <c r="AH2228">
        <v>0</v>
      </c>
      <c r="AI2228">
        <v>0</v>
      </c>
      <c r="AJ2228">
        <v>0</v>
      </c>
      <c r="AK2228">
        <v>0</v>
      </c>
      <c r="AL2228">
        <v>0</v>
      </c>
      <c r="AM2228">
        <v>0</v>
      </c>
      <c r="AN2228">
        <v>0</v>
      </c>
      <c r="AO2228">
        <v>93.960000000000008</v>
      </c>
      <c r="AP2228" s="8">
        <f t="shared" si="136"/>
        <v>93.96</v>
      </c>
      <c r="AQ2228" s="9">
        <f t="shared" si="137"/>
        <v>0</v>
      </c>
      <c r="AR2228" s="3">
        <f t="shared" si="138"/>
        <v>1503.36</v>
      </c>
      <c r="AS2228" s="10">
        <f t="shared" si="139"/>
        <v>93.96</v>
      </c>
    </row>
    <row r="2229" spans="1:45" x14ac:dyDescent="0.25">
      <c r="A2229">
        <v>1</v>
      </c>
      <c r="B2229" s="7">
        <v>44440</v>
      </c>
      <c r="C2229" s="7">
        <v>44440</v>
      </c>
      <c r="D2229">
        <v>501</v>
      </c>
      <c r="E2229" s="7">
        <v>44440</v>
      </c>
      <c r="F2229" s="13">
        <v>462705.36</v>
      </c>
      <c r="G2229">
        <v>462705.36</v>
      </c>
      <c r="H2229">
        <v>1.8100000000000002E-2</v>
      </c>
      <c r="I2229">
        <v>697.91</v>
      </c>
      <c r="J2229">
        <v>138530.39000000001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 t="s">
        <v>192</v>
      </c>
      <c r="W2229" s="4" t="s">
        <v>62</v>
      </c>
      <c r="X2229">
        <v>15</v>
      </c>
      <c r="Y2229" t="s">
        <v>53</v>
      </c>
      <c r="Z2229" t="s">
        <v>63</v>
      </c>
      <c r="AA2229">
        <v>0</v>
      </c>
      <c r="AB2229">
        <v>0</v>
      </c>
      <c r="AC2229" t="s">
        <v>191</v>
      </c>
      <c r="AD2229">
        <v>111.82</v>
      </c>
      <c r="AE2229">
        <v>51466.6</v>
      </c>
      <c r="AF2229">
        <v>2.8999999999999998E-3</v>
      </c>
      <c r="AG2229">
        <v>462705.36</v>
      </c>
      <c r="AH2229">
        <v>0</v>
      </c>
      <c r="AI2229">
        <v>0</v>
      </c>
      <c r="AJ2229">
        <v>0</v>
      </c>
      <c r="AK2229">
        <v>0</v>
      </c>
      <c r="AL2229">
        <v>0</v>
      </c>
      <c r="AM2229">
        <v>0</v>
      </c>
      <c r="AN2229">
        <v>111.82000000000001</v>
      </c>
      <c r="AO2229">
        <v>697.91</v>
      </c>
      <c r="AP2229" s="8">
        <f t="shared" si="136"/>
        <v>697.91</v>
      </c>
      <c r="AQ2229" s="9">
        <f t="shared" si="137"/>
        <v>111.82</v>
      </c>
      <c r="AR2229" s="3">
        <f t="shared" si="138"/>
        <v>189996.99000000002</v>
      </c>
      <c r="AS2229" s="10">
        <f t="shared" si="139"/>
        <v>809.73</v>
      </c>
    </row>
    <row r="2230" spans="1:45" x14ac:dyDescent="0.25">
      <c r="A2230">
        <v>1</v>
      </c>
      <c r="B2230" s="7">
        <v>44440</v>
      </c>
      <c r="C2230" s="7">
        <v>44440</v>
      </c>
      <c r="D2230">
        <v>502</v>
      </c>
      <c r="E2230" s="7">
        <v>44440</v>
      </c>
      <c r="F2230" s="13">
        <v>887798.71</v>
      </c>
      <c r="G2230">
        <v>887798.71</v>
      </c>
      <c r="H2230">
        <v>1.719E-2</v>
      </c>
      <c r="I2230">
        <v>1271.77</v>
      </c>
      <c r="J2230">
        <v>309519.38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 t="s">
        <v>193</v>
      </c>
      <c r="W2230" s="4" t="s">
        <v>65</v>
      </c>
      <c r="X2230">
        <v>15</v>
      </c>
      <c r="Y2230" t="s">
        <v>53</v>
      </c>
      <c r="Z2230" t="s">
        <v>66</v>
      </c>
      <c r="AA2230">
        <v>0</v>
      </c>
      <c r="AB2230">
        <v>0</v>
      </c>
      <c r="AC2230" t="s">
        <v>191</v>
      </c>
      <c r="AD2230">
        <v>355.86</v>
      </c>
      <c r="AE2230">
        <v>103742.3</v>
      </c>
      <c r="AF2230">
        <v>4.81E-3</v>
      </c>
      <c r="AG2230">
        <v>887798.71</v>
      </c>
      <c r="AH2230">
        <v>0</v>
      </c>
      <c r="AI2230">
        <v>0</v>
      </c>
      <c r="AJ2230">
        <v>0</v>
      </c>
      <c r="AK2230">
        <v>0</v>
      </c>
      <c r="AL2230">
        <v>0</v>
      </c>
      <c r="AM2230">
        <v>0</v>
      </c>
      <c r="AN2230">
        <v>355.86</v>
      </c>
      <c r="AO2230">
        <v>1271.77</v>
      </c>
      <c r="AP2230" s="8">
        <f t="shared" si="136"/>
        <v>1271.77</v>
      </c>
      <c r="AQ2230" s="9">
        <f t="shared" si="137"/>
        <v>355.86</v>
      </c>
      <c r="AR2230" s="3">
        <f t="shared" si="138"/>
        <v>413261.68</v>
      </c>
      <c r="AS2230" s="10">
        <f t="shared" si="139"/>
        <v>1627.63</v>
      </c>
    </row>
    <row r="2231" spans="1:45" x14ac:dyDescent="0.25">
      <c r="A2231">
        <v>1</v>
      </c>
      <c r="B2231" s="7">
        <v>44440</v>
      </c>
      <c r="C2231" s="7">
        <v>44440</v>
      </c>
      <c r="D2231">
        <v>503</v>
      </c>
      <c r="E2231" s="7">
        <v>44440</v>
      </c>
      <c r="F2231" s="13">
        <v>465762.02</v>
      </c>
      <c r="G2231">
        <v>465762.02</v>
      </c>
      <c r="H2231">
        <v>3.3329999999999999E-2</v>
      </c>
      <c r="I2231">
        <v>1293.6500000000001</v>
      </c>
      <c r="J2231">
        <v>137102.51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0</v>
      </c>
      <c r="U2231">
        <v>0</v>
      </c>
      <c r="V2231" t="s">
        <v>194</v>
      </c>
      <c r="W2231" s="4" t="s">
        <v>71</v>
      </c>
      <c r="X2231">
        <v>15</v>
      </c>
      <c r="Y2231" t="s">
        <v>53</v>
      </c>
      <c r="Z2231" t="s">
        <v>72</v>
      </c>
      <c r="AA2231">
        <v>0</v>
      </c>
      <c r="AB2231">
        <v>0</v>
      </c>
      <c r="AC2231" t="s">
        <v>191</v>
      </c>
      <c r="AD2231">
        <v>64.819999999999993</v>
      </c>
      <c r="AE2231">
        <v>-4164.43</v>
      </c>
      <c r="AF2231">
        <v>1.67E-3</v>
      </c>
      <c r="AG2231">
        <v>465762.02</v>
      </c>
      <c r="AH2231">
        <v>0</v>
      </c>
      <c r="AI2231">
        <v>0</v>
      </c>
      <c r="AJ2231">
        <v>0</v>
      </c>
      <c r="AK2231">
        <v>0</v>
      </c>
      <c r="AL2231">
        <v>0</v>
      </c>
      <c r="AM2231">
        <v>0</v>
      </c>
      <c r="AN2231">
        <v>64.820000000000007</v>
      </c>
      <c r="AO2231">
        <v>1293.6500000000001</v>
      </c>
      <c r="AP2231" s="8">
        <f t="shared" si="136"/>
        <v>1293.6500000000001</v>
      </c>
      <c r="AQ2231" s="9">
        <f t="shared" si="137"/>
        <v>64.819999999999993</v>
      </c>
      <c r="AR2231" s="3">
        <f t="shared" si="138"/>
        <v>132938.08000000002</v>
      </c>
      <c r="AS2231" s="10">
        <f t="shared" si="139"/>
        <v>1358.47</v>
      </c>
    </row>
    <row r="2232" spans="1:45" x14ac:dyDescent="0.25">
      <c r="A2232">
        <v>1</v>
      </c>
      <c r="B2232" s="7">
        <v>44440</v>
      </c>
      <c r="C2232" s="7">
        <v>44440</v>
      </c>
      <c r="D2232">
        <v>504</v>
      </c>
      <c r="E2232" s="7">
        <v>44440</v>
      </c>
      <c r="F2232" s="13">
        <v>9374.42</v>
      </c>
      <c r="G2232">
        <v>9374.42</v>
      </c>
      <c r="H2232">
        <v>2.9520000000000001E-2</v>
      </c>
      <c r="I2232">
        <v>23.06</v>
      </c>
      <c r="J2232">
        <v>1115.02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 t="s">
        <v>195</v>
      </c>
      <c r="W2232" s="4" t="s">
        <v>74</v>
      </c>
      <c r="X2232">
        <v>15</v>
      </c>
      <c r="Y2232" t="s">
        <v>53</v>
      </c>
      <c r="Z2232" t="s">
        <v>75</v>
      </c>
      <c r="AA2232">
        <v>0</v>
      </c>
      <c r="AB2232">
        <v>0</v>
      </c>
      <c r="AC2232" t="s">
        <v>191</v>
      </c>
      <c r="AD2232">
        <v>1.1599999999999999</v>
      </c>
      <c r="AE2232">
        <v>-768.28</v>
      </c>
      <c r="AF2232">
        <v>1.48E-3</v>
      </c>
      <c r="AG2232">
        <v>9374.42</v>
      </c>
      <c r="AH2232">
        <v>0</v>
      </c>
      <c r="AI2232">
        <v>0</v>
      </c>
      <c r="AJ2232">
        <v>0</v>
      </c>
      <c r="AK2232">
        <v>0</v>
      </c>
      <c r="AL2232">
        <v>0</v>
      </c>
      <c r="AM2232">
        <v>0</v>
      </c>
      <c r="AN2232">
        <v>1.1599999999999999</v>
      </c>
      <c r="AO2232">
        <v>23.06</v>
      </c>
      <c r="AP2232" s="8">
        <f t="shared" si="136"/>
        <v>23.06</v>
      </c>
      <c r="AQ2232" s="9">
        <f t="shared" si="137"/>
        <v>1.1599999999999999</v>
      </c>
      <c r="AR2232" s="3">
        <f t="shared" si="138"/>
        <v>346.74</v>
      </c>
      <c r="AS2232" s="10">
        <f t="shared" si="139"/>
        <v>24.22</v>
      </c>
    </row>
    <row r="2233" spans="1:45" x14ac:dyDescent="0.25">
      <c r="A2233">
        <v>1</v>
      </c>
      <c r="B2233" s="7">
        <v>44440</v>
      </c>
      <c r="C2233" s="7">
        <v>44440</v>
      </c>
      <c r="D2233">
        <v>505</v>
      </c>
      <c r="E2233" s="7">
        <v>44440</v>
      </c>
      <c r="F2233" s="13">
        <v>105303.03999999999</v>
      </c>
      <c r="G2233">
        <v>105303.03999999999</v>
      </c>
      <c r="H2233">
        <v>1.8030000000000001E-2</v>
      </c>
      <c r="I2233">
        <v>158.22</v>
      </c>
      <c r="J2233">
        <v>120983.9</v>
      </c>
      <c r="K2233">
        <v>0</v>
      </c>
      <c r="L2233">
        <v>0</v>
      </c>
      <c r="M2233">
        <v>-158.22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 t="s">
        <v>196</v>
      </c>
      <c r="W2233" s="4" t="s">
        <v>77</v>
      </c>
      <c r="X2233">
        <v>15</v>
      </c>
      <c r="Y2233" t="s">
        <v>53</v>
      </c>
      <c r="Z2233" t="s">
        <v>78</v>
      </c>
      <c r="AA2233">
        <v>0</v>
      </c>
      <c r="AB2233">
        <v>0</v>
      </c>
      <c r="AC2233" t="s">
        <v>191</v>
      </c>
      <c r="AD2233">
        <v>34.840000000000003</v>
      </c>
      <c r="AE2233">
        <v>13353.38</v>
      </c>
      <c r="AF2233">
        <v>3.9699999999999996E-3</v>
      </c>
      <c r="AG2233">
        <v>105303.03999999999</v>
      </c>
      <c r="AH2233">
        <v>0</v>
      </c>
      <c r="AI2233">
        <v>0</v>
      </c>
      <c r="AJ2233">
        <v>0</v>
      </c>
      <c r="AK2233">
        <v>0</v>
      </c>
      <c r="AL2233">
        <v>0</v>
      </c>
      <c r="AM2233">
        <v>0</v>
      </c>
      <c r="AN2233">
        <v>34.840000000000003</v>
      </c>
      <c r="AO2233">
        <v>0</v>
      </c>
      <c r="AP2233" s="8">
        <f t="shared" si="136"/>
        <v>0</v>
      </c>
      <c r="AQ2233" s="9">
        <f t="shared" si="137"/>
        <v>34.840000000000003</v>
      </c>
      <c r="AR2233" s="3">
        <f t="shared" si="138"/>
        <v>134337.28</v>
      </c>
      <c r="AS2233" s="10">
        <f t="shared" si="139"/>
        <v>34.840000000000003</v>
      </c>
    </row>
    <row r="2234" spans="1:45" x14ac:dyDescent="0.25">
      <c r="A2234">
        <v>1</v>
      </c>
      <c r="B2234" s="7">
        <v>44440</v>
      </c>
      <c r="C2234" s="7">
        <v>44440</v>
      </c>
      <c r="D2234">
        <v>506</v>
      </c>
      <c r="E2234" s="7">
        <v>44440</v>
      </c>
      <c r="F2234" s="13">
        <v>294203.84000000003</v>
      </c>
      <c r="G2234">
        <v>294203.84000000003</v>
      </c>
      <c r="H2234">
        <v>3.5999999999999997E-2</v>
      </c>
      <c r="I2234">
        <v>882.61</v>
      </c>
      <c r="J2234">
        <v>76719.62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0</v>
      </c>
      <c r="Q2234">
        <v>0</v>
      </c>
      <c r="R2234">
        <v>0</v>
      </c>
      <c r="S2234">
        <v>0</v>
      </c>
      <c r="T2234">
        <v>0</v>
      </c>
      <c r="U2234">
        <v>0</v>
      </c>
      <c r="V2234" t="s">
        <v>197</v>
      </c>
      <c r="W2234" s="4" t="s">
        <v>86</v>
      </c>
      <c r="X2234">
        <v>15</v>
      </c>
      <c r="Y2234" t="s">
        <v>53</v>
      </c>
      <c r="Z2234" t="s">
        <v>87</v>
      </c>
      <c r="AA2234">
        <v>0</v>
      </c>
      <c r="AB2234">
        <v>0</v>
      </c>
      <c r="AC2234" t="s">
        <v>191</v>
      </c>
      <c r="AD2234">
        <v>0</v>
      </c>
      <c r="AE2234">
        <v>0</v>
      </c>
      <c r="AF2234">
        <v>0</v>
      </c>
      <c r="AG2234">
        <v>294203.84000000003</v>
      </c>
      <c r="AH2234">
        <v>0</v>
      </c>
      <c r="AI2234">
        <v>0</v>
      </c>
      <c r="AJ2234">
        <v>0</v>
      </c>
      <c r="AK2234">
        <v>0</v>
      </c>
      <c r="AL2234">
        <v>0</v>
      </c>
      <c r="AM2234">
        <v>0</v>
      </c>
      <c r="AN2234">
        <v>0</v>
      </c>
      <c r="AO2234">
        <v>882.61</v>
      </c>
      <c r="AP2234" s="8">
        <f t="shared" si="136"/>
        <v>882.61</v>
      </c>
      <c r="AQ2234" s="9">
        <f t="shared" si="137"/>
        <v>0</v>
      </c>
      <c r="AR2234" s="3">
        <f t="shared" si="138"/>
        <v>76719.62</v>
      </c>
      <c r="AS2234" s="10">
        <f t="shared" si="139"/>
        <v>882.61</v>
      </c>
    </row>
    <row r="2235" spans="1:45" x14ac:dyDescent="0.25">
      <c r="A2235">
        <v>1</v>
      </c>
      <c r="B2235" s="7">
        <v>44440</v>
      </c>
      <c r="C2235" s="7">
        <v>44440</v>
      </c>
      <c r="D2235">
        <v>507</v>
      </c>
      <c r="E2235" s="7">
        <v>44440</v>
      </c>
      <c r="F2235" s="13">
        <v>248092.27</v>
      </c>
      <c r="G2235">
        <v>248092.27</v>
      </c>
      <c r="H2235">
        <v>2.9090000000000001E-2</v>
      </c>
      <c r="I2235">
        <v>601.41999999999996</v>
      </c>
      <c r="J2235">
        <v>43429.86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 t="s">
        <v>198</v>
      </c>
      <c r="W2235" s="4" t="s">
        <v>91</v>
      </c>
      <c r="X2235">
        <v>15</v>
      </c>
      <c r="Y2235" t="s">
        <v>53</v>
      </c>
      <c r="Z2235" t="s">
        <v>92</v>
      </c>
      <c r="AA2235">
        <v>0</v>
      </c>
      <c r="AB2235">
        <v>0</v>
      </c>
      <c r="AC2235" t="s">
        <v>191</v>
      </c>
      <c r="AD2235">
        <v>60.16</v>
      </c>
      <c r="AE2235">
        <v>3705.28</v>
      </c>
      <c r="AF2235">
        <v>2.9099999999999998E-3</v>
      </c>
      <c r="AG2235">
        <v>248092.27</v>
      </c>
      <c r="AH2235">
        <v>0</v>
      </c>
      <c r="AI2235">
        <v>0</v>
      </c>
      <c r="AJ2235">
        <v>0</v>
      </c>
      <c r="AK2235">
        <v>0</v>
      </c>
      <c r="AL2235">
        <v>0</v>
      </c>
      <c r="AM2235">
        <v>0</v>
      </c>
      <c r="AN2235">
        <v>60.160000000000004</v>
      </c>
      <c r="AO2235">
        <v>601.41999999999996</v>
      </c>
      <c r="AP2235" s="8">
        <f t="shared" si="136"/>
        <v>601.41999999999996</v>
      </c>
      <c r="AQ2235" s="9">
        <f t="shared" si="137"/>
        <v>60.16</v>
      </c>
      <c r="AR2235" s="3">
        <f t="shared" si="138"/>
        <v>47135.14</v>
      </c>
      <c r="AS2235" s="10">
        <f t="shared" si="139"/>
        <v>661.57999999999993</v>
      </c>
    </row>
    <row r="2236" spans="1:45" x14ac:dyDescent="0.25">
      <c r="A2236">
        <v>1</v>
      </c>
      <c r="B2236" s="7">
        <v>44440</v>
      </c>
      <c r="C2236" s="7">
        <v>44440</v>
      </c>
      <c r="D2236">
        <v>508</v>
      </c>
      <c r="E2236" s="7">
        <v>44440</v>
      </c>
      <c r="F2236" s="13">
        <v>20315.86</v>
      </c>
      <c r="G2236">
        <v>20315.86</v>
      </c>
      <c r="H2236">
        <v>3.3000000000000002E-2</v>
      </c>
      <c r="I2236">
        <v>55.87</v>
      </c>
      <c r="J2236">
        <v>13712.23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 t="s">
        <v>199</v>
      </c>
      <c r="W2236" s="4" t="s">
        <v>96</v>
      </c>
      <c r="X2236">
        <v>15</v>
      </c>
      <c r="Y2236" t="s">
        <v>53</v>
      </c>
      <c r="Z2236" t="s">
        <v>97</v>
      </c>
      <c r="AA2236">
        <v>0</v>
      </c>
      <c r="AB2236">
        <v>0</v>
      </c>
      <c r="AC2236" t="s">
        <v>191</v>
      </c>
      <c r="AD2236">
        <v>0</v>
      </c>
      <c r="AE2236">
        <v>0</v>
      </c>
      <c r="AF2236">
        <v>0</v>
      </c>
      <c r="AG2236">
        <v>20315.86</v>
      </c>
      <c r="AH2236">
        <v>0</v>
      </c>
      <c r="AI2236">
        <v>0</v>
      </c>
      <c r="AJ2236">
        <v>0</v>
      </c>
      <c r="AK2236">
        <v>0</v>
      </c>
      <c r="AL2236">
        <v>0</v>
      </c>
      <c r="AM2236">
        <v>0</v>
      </c>
      <c r="AN2236">
        <v>0</v>
      </c>
      <c r="AO2236">
        <v>55.870000000000005</v>
      </c>
      <c r="AP2236" s="8">
        <f t="shared" si="136"/>
        <v>55.87</v>
      </c>
      <c r="AQ2236" s="9">
        <f t="shared" si="137"/>
        <v>0</v>
      </c>
      <c r="AR2236" s="3">
        <f t="shared" si="138"/>
        <v>13712.23</v>
      </c>
      <c r="AS2236" s="10">
        <f t="shared" si="139"/>
        <v>55.87</v>
      </c>
    </row>
    <row r="2237" spans="1:45" x14ac:dyDescent="0.25">
      <c r="A2237">
        <v>1</v>
      </c>
      <c r="B2237" s="7">
        <v>44440</v>
      </c>
      <c r="C2237" s="7">
        <v>44440</v>
      </c>
      <c r="D2237">
        <v>200417</v>
      </c>
      <c r="E2237" s="7">
        <v>44440</v>
      </c>
      <c r="F2237" s="13">
        <v>0</v>
      </c>
      <c r="G2237">
        <v>0</v>
      </c>
      <c r="H2237">
        <v>2.7E-2</v>
      </c>
      <c r="I2237">
        <v>0</v>
      </c>
      <c r="J2237">
        <v>0.44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 t="s">
        <v>200</v>
      </c>
      <c r="W2237" s="4" t="s">
        <v>99</v>
      </c>
      <c r="X2237">
        <v>15</v>
      </c>
      <c r="Y2237" t="s">
        <v>53</v>
      </c>
      <c r="Z2237" t="s">
        <v>100</v>
      </c>
      <c r="AA2237">
        <v>0</v>
      </c>
      <c r="AB2237">
        <v>0</v>
      </c>
      <c r="AC2237" t="s">
        <v>191</v>
      </c>
      <c r="AD2237">
        <v>0</v>
      </c>
      <c r="AE2237">
        <v>0</v>
      </c>
      <c r="AF2237">
        <v>0</v>
      </c>
      <c r="AG2237">
        <v>0</v>
      </c>
      <c r="AH2237">
        <v>0</v>
      </c>
      <c r="AI2237">
        <v>0</v>
      </c>
      <c r="AJ2237">
        <v>0</v>
      </c>
      <c r="AK2237">
        <v>0</v>
      </c>
      <c r="AL2237">
        <v>0</v>
      </c>
      <c r="AM2237">
        <v>0</v>
      </c>
      <c r="AN2237">
        <v>0</v>
      </c>
      <c r="AO2237">
        <v>0</v>
      </c>
      <c r="AP2237" s="8">
        <f t="shared" si="136"/>
        <v>0</v>
      </c>
      <c r="AQ2237" s="9">
        <f t="shared" si="137"/>
        <v>0</v>
      </c>
      <c r="AR2237" s="3">
        <f t="shared" si="138"/>
        <v>0.44</v>
      </c>
      <c r="AS2237" s="10">
        <f t="shared" si="139"/>
        <v>0</v>
      </c>
    </row>
    <row r="2238" spans="1:45" x14ac:dyDescent="0.25">
      <c r="A2238">
        <v>1</v>
      </c>
      <c r="B2238" s="7">
        <v>44440</v>
      </c>
      <c r="C2238" s="7">
        <v>44440</v>
      </c>
      <c r="D2238">
        <v>509</v>
      </c>
      <c r="E2238" s="7">
        <v>44440</v>
      </c>
      <c r="F2238" s="13">
        <v>99570.17</v>
      </c>
      <c r="G2238">
        <v>99570.17</v>
      </c>
      <c r="H2238">
        <v>2.3E-2</v>
      </c>
      <c r="I2238">
        <v>190.84</v>
      </c>
      <c r="J2238">
        <v>99570.17</v>
      </c>
      <c r="K2238">
        <v>0</v>
      </c>
      <c r="L2238">
        <v>0</v>
      </c>
      <c r="M2238">
        <v>-190.84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 t="s">
        <v>201</v>
      </c>
      <c r="W2238" s="4" t="s">
        <v>102</v>
      </c>
      <c r="X2238">
        <v>15</v>
      </c>
      <c r="Y2238" t="s">
        <v>53</v>
      </c>
      <c r="Z2238" t="s">
        <v>103</v>
      </c>
      <c r="AA2238">
        <v>0</v>
      </c>
      <c r="AB2238">
        <v>0</v>
      </c>
      <c r="AC2238" t="s">
        <v>191</v>
      </c>
      <c r="AD2238">
        <v>0</v>
      </c>
      <c r="AE2238">
        <v>0</v>
      </c>
      <c r="AF2238">
        <v>0</v>
      </c>
      <c r="AG2238">
        <v>99570.17</v>
      </c>
      <c r="AH2238">
        <v>0</v>
      </c>
      <c r="AI2238">
        <v>0</v>
      </c>
      <c r="AJ2238">
        <v>0</v>
      </c>
      <c r="AK2238">
        <v>0</v>
      </c>
      <c r="AL2238">
        <v>0</v>
      </c>
      <c r="AM2238">
        <v>0</v>
      </c>
      <c r="AN2238">
        <v>0</v>
      </c>
      <c r="AO2238">
        <v>0</v>
      </c>
      <c r="AP2238" s="8">
        <f t="shared" si="136"/>
        <v>0</v>
      </c>
      <c r="AQ2238" s="9">
        <f t="shared" si="137"/>
        <v>0</v>
      </c>
      <c r="AR2238" s="3">
        <f t="shared" si="138"/>
        <v>99570.17</v>
      </c>
      <c r="AS2238" s="10">
        <f t="shared" si="139"/>
        <v>0</v>
      </c>
    </row>
    <row r="2239" spans="1:45" x14ac:dyDescent="0.25">
      <c r="A2239">
        <v>1</v>
      </c>
      <c r="B2239" s="7">
        <v>44440</v>
      </c>
      <c r="C2239" s="7">
        <v>44440</v>
      </c>
      <c r="D2239">
        <v>520</v>
      </c>
      <c r="E2239" s="7">
        <v>44440</v>
      </c>
      <c r="F2239" s="13">
        <v>0</v>
      </c>
      <c r="G2239">
        <v>0</v>
      </c>
      <c r="H2239">
        <v>0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R2239">
        <v>0</v>
      </c>
      <c r="S2239">
        <v>0</v>
      </c>
      <c r="T2239">
        <v>0</v>
      </c>
      <c r="U2239">
        <v>0</v>
      </c>
      <c r="V2239" t="s">
        <v>202</v>
      </c>
      <c r="W2239" s="4" t="s">
        <v>108</v>
      </c>
      <c r="X2239">
        <v>16</v>
      </c>
      <c r="Y2239" t="s">
        <v>109</v>
      </c>
      <c r="Z2239" t="s">
        <v>110</v>
      </c>
      <c r="AA2239">
        <v>0</v>
      </c>
      <c r="AB2239">
        <v>0</v>
      </c>
      <c r="AC2239" t="s">
        <v>191</v>
      </c>
      <c r="AD2239">
        <v>0</v>
      </c>
      <c r="AE2239">
        <v>0</v>
      </c>
      <c r="AF2239">
        <v>0</v>
      </c>
      <c r="AG2239">
        <v>0</v>
      </c>
      <c r="AH2239">
        <v>0</v>
      </c>
      <c r="AI2239">
        <v>0</v>
      </c>
      <c r="AJ2239">
        <v>0</v>
      </c>
      <c r="AK2239">
        <v>0</v>
      </c>
      <c r="AL2239">
        <v>0</v>
      </c>
      <c r="AM2239">
        <v>0</v>
      </c>
      <c r="AN2239">
        <v>0</v>
      </c>
      <c r="AO2239">
        <v>0</v>
      </c>
      <c r="AP2239" s="8">
        <f t="shared" si="136"/>
        <v>0</v>
      </c>
      <c r="AQ2239" s="9">
        <f t="shared" si="137"/>
        <v>0</v>
      </c>
      <c r="AR2239" s="3">
        <f t="shared" si="138"/>
        <v>0</v>
      </c>
      <c r="AS2239" s="10">
        <f t="shared" si="139"/>
        <v>0</v>
      </c>
    </row>
    <row r="2240" spans="1:45" x14ac:dyDescent="0.25">
      <c r="A2240">
        <v>1</v>
      </c>
      <c r="B2240" s="7">
        <v>44440</v>
      </c>
      <c r="C2240" s="7">
        <v>44440</v>
      </c>
      <c r="D2240">
        <v>521</v>
      </c>
      <c r="E2240" s="7">
        <v>44440</v>
      </c>
      <c r="F2240" s="13">
        <v>1266.3900000000001</v>
      </c>
      <c r="G2240">
        <v>1266.3900000000001</v>
      </c>
      <c r="H2240">
        <v>0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v>0</v>
      </c>
      <c r="V2240" t="s">
        <v>203</v>
      </c>
      <c r="W2240" s="4" t="s">
        <v>112</v>
      </c>
      <c r="X2240">
        <v>16</v>
      </c>
      <c r="Y2240" t="s">
        <v>109</v>
      </c>
      <c r="Z2240" t="s">
        <v>110</v>
      </c>
      <c r="AA2240">
        <v>0</v>
      </c>
      <c r="AB2240">
        <v>0</v>
      </c>
      <c r="AC2240" t="s">
        <v>191</v>
      </c>
      <c r="AD2240">
        <v>0</v>
      </c>
      <c r="AE2240">
        <v>0</v>
      </c>
      <c r="AF2240">
        <v>0</v>
      </c>
      <c r="AG2240">
        <v>1266.3900000000001</v>
      </c>
      <c r="AH2240">
        <v>0</v>
      </c>
      <c r="AI2240">
        <v>0</v>
      </c>
      <c r="AJ2240">
        <v>0</v>
      </c>
      <c r="AK2240">
        <v>0</v>
      </c>
      <c r="AL2240">
        <v>0</v>
      </c>
      <c r="AM2240">
        <v>0</v>
      </c>
      <c r="AN2240">
        <v>0</v>
      </c>
      <c r="AO2240">
        <v>0</v>
      </c>
      <c r="AP2240" s="8">
        <f t="shared" si="136"/>
        <v>0</v>
      </c>
      <c r="AQ2240" s="9">
        <f t="shared" si="137"/>
        <v>0</v>
      </c>
      <c r="AR2240" s="3">
        <f t="shared" si="138"/>
        <v>0</v>
      </c>
      <c r="AS2240" s="10">
        <f t="shared" si="139"/>
        <v>0</v>
      </c>
    </row>
    <row r="2241" spans="1:45" x14ac:dyDescent="0.25">
      <c r="A2241">
        <v>1</v>
      </c>
      <c r="B2241" s="7">
        <v>44440</v>
      </c>
      <c r="C2241" s="7">
        <v>44440</v>
      </c>
      <c r="D2241">
        <v>510</v>
      </c>
      <c r="E2241" s="7">
        <v>44440</v>
      </c>
      <c r="F2241" s="13">
        <v>4010.19</v>
      </c>
      <c r="G2241">
        <v>4010.19</v>
      </c>
      <c r="H2241">
        <v>2.3E-2</v>
      </c>
      <c r="I2241">
        <v>7.69</v>
      </c>
      <c r="J2241">
        <v>675.73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0</v>
      </c>
      <c r="T2241">
        <v>0</v>
      </c>
      <c r="U2241">
        <v>0</v>
      </c>
      <c r="V2241" t="s">
        <v>204</v>
      </c>
      <c r="W2241" s="4" t="s">
        <v>117</v>
      </c>
      <c r="X2241">
        <v>16</v>
      </c>
      <c r="Y2241" t="s">
        <v>109</v>
      </c>
      <c r="Z2241" t="s">
        <v>115</v>
      </c>
      <c r="AA2241">
        <v>0</v>
      </c>
      <c r="AB2241">
        <v>0</v>
      </c>
      <c r="AC2241" t="s">
        <v>191</v>
      </c>
      <c r="AD2241">
        <v>0</v>
      </c>
      <c r="AE2241">
        <v>0</v>
      </c>
      <c r="AF2241">
        <v>0</v>
      </c>
      <c r="AG2241">
        <v>4010.19</v>
      </c>
      <c r="AH2241">
        <v>0</v>
      </c>
      <c r="AI2241">
        <v>0</v>
      </c>
      <c r="AJ2241">
        <v>0</v>
      </c>
      <c r="AK2241">
        <v>0</v>
      </c>
      <c r="AL2241">
        <v>0</v>
      </c>
      <c r="AM2241">
        <v>0</v>
      </c>
      <c r="AN2241">
        <v>0</v>
      </c>
      <c r="AO2241">
        <v>7.69</v>
      </c>
      <c r="AP2241" s="8">
        <f t="shared" si="136"/>
        <v>7.69</v>
      </c>
      <c r="AQ2241" s="9">
        <f t="shared" si="137"/>
        <v>0</v>
      </c>
      <c r="AR2241" s="3">
        <f t="shared" si="138"/>
        <v>675.73</v>
      </c>
      <c r="AS2241" s="10">
        <f t="shared" si="139"/>
        <v>7.69</v>
      </c>
    </row>
    <row r="2242" spans="1:45" x14ac:dyDescent="0.25">
      <c r="A2242">
        <v>1</v>
      </c>
      <c r="B2242" s="7">
        <v>44440</v>
      </c>
      <c r="C2242" s="7">
        <v>44440</v>
      </c>
      <c r="D2242">
        <v>200414</v>
      </c>
      <c r="E2242" s="7">
        <v>44440</v>
      </c>
      <c r="F2242" s="13">
        <v>0</v>
      </c>
      <c r="G2242">
        <v>0</v>
      </c>
      <c r="H2242">
        <v>0.1</v>
      </c>
      <c r="I2242">
        <v>0</v>
      </c>
      <c r="J2242">
        <v>-5089.18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-182.42</v>
      </c>
      <c r="U2242">
        <v>0</v>
      </c>
      <c r="V2242" t="s">
        <v>205</v>
      </c>
      <c r="W2242" s="4" t="s">
        <v>122</v>
      </c>
      <c r="X2242">
        <v>16</v>
      </c>
      <c r="Y2242" t="s">
        <v>109</v>
      </c>
      <c r="Z2242" t="s">
        <v>123</v>
      </c>
      <c r="AA2242">
        <v>0</v>
      </c>
      <c r="AB2242">
        <v>0</v>
      </c>
      <c r="AC2242" t="s">
        <v>191</v>
      </c>
      <c r="AD2242">
        <v>0</v>
      </c>
      <c r="AE2242">
        <v>0</v>
      </c>
      <c r="AF2242">
        <v>0</v>
      </c>
      <c r="AG2242">
        <v>0</v>
      </c>
      <c r="AH2242">
        <v>0</v>
      </c>
      <c r="AI2242">
        <v>0</v>
      </c>
      <c r="AJ2242">
        <v>0</v>
      </c>
      <c r="AK2242">
        <v>0</v>
      </c>
      <c r="AL2242">
        <v>0</v>
      </c>
      <c r="AM2242">
        <v>0</v>
      </c>
      <c r="AN2242">
        <v>0</v>
      </c>
      <c r="AO2242">
        <v>0</v>
      </c>
      <c r="AP2242" s="8">
        <f t="shared" ref="AP2242:AP2305" si="140">I2242+K2242+M2242+T2242</f>
        <v>-182.42</v>
      </c>
      <c r="AQ2242" s="9">
        <f t="shared" ref="AQ2242:AQ2305" si="141">AD2242+AL2242</f>
        <v>0</v>
      </c>
      <c r="AR2242" s="3">
        <f t="shared" ref="AR2242:AR2305" si="142">AE2242+J2242</f>
        <v>-5089.18</v>
      </c>
      <c r="AS2242" s="10">
        <f t="shared" ref="AS2242:AS2305" si="143">I2242+K2242+M2242+T2242+AD2242+AL2242</f>
        <v>-182.42</v>
      </c>
    </row>
    <row r="2243" spans="1:45" x14ac:dyDescent="0.25">
      <c r="A2243">
        <v>1</v>
      </c>
      <c r="B2243" s="7">
        <v>44440</v>
      </c>
      <c r="C2243" s="7">
        <v>44440</v>
      </c>
      <c r="D2243">
        <v>511</v>
      </c>
      <c r="E2243" s="7">
        <v>44440</v>
      </c>
      <c r="F2243" s="13">
        <v>13227.98</v>
      </c>
      <c r="G2243">
        <v>13227.98</v>
      </c>
      <c r="H2243">
        <v>0.05</v>
      </c>
      <c r="I2243">
        <v>55.12</v>
      </c>
      <c r="J2243">
        <v>13227.98</v>
      </c>
      <c r="K2243">
        <v>0</v>
      </c>
      <c r="L2243">
        <v>0</v>
      </c>
      <c r="M2243">
        <v>-54.26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49.67</v>
      </c>
      <c r="U2243">
        <v>0</v>
      </c>
      <c r="V2243" t="s">
        <v>206</v>
      </c>
      <c r="W2243" s="4" t="s">
        <v>125</v>
      </c>
      <c r="X2243">
        <v>16</v>
      </c>
      <c r="Y2243" t="s">
        <v>109</v>
      </c>
      <c r="Z2243" t="s">
        <v>126</v>
      </c>
      <c r="AA2243">
        <v>0</v>
      </c>
      <c r="AB2243">
        <v>0</v>
      </c>
      <c r="AC2243" t="s">
        <v>191</v>
      </c>
      <c r="AD2243">
        <v>0</v>
      </c>
      <c r="AE2243">
        <v>0</v>
      </c>
      <c r="AF2243">
        <v>0</v>
      </c>
      <c r="AG2243">
        <v>13227.98</v>
      </c>
      <c r="AH2243">
        <v>0</v>
      </c>
      <c r="AI2243">
        <v>0</v>
      </c>
      <c r="AJ2243">
        <v>0</v>
      </c>
      <c r="AK2243">
        <v>0</v>
      </c>
      <c r="AL2243">
        <v>0</v>
      </c>
      <c r="AM2243">
        <v>0</v>
      </c>
      <c r="AN2243">
        <v>0</v>
      </c>
      <c r="AO2243">
        <v>0.86</v>
      </c>
      <c r="AP2243" s="8">
        <f t="shared" si="140"/>
        <v>50.53</v>
      </c>
      <c r="AQ2243" s="9">
        <f t="shared" si="141"/>
        <v>0</v>
      </c>
      <c r="AR2243" s="3">
        <f t="shared" si="142"/>
        <v>13227.98</v>
      </c>
      <c r="AS2243" s="10">
        <f t="shared" si="143"/>
        <v>50.53</v>
      </c>
    </row>
    <row r="2244" spans="1:45" x14ac:dyDescent="0.25">
      <c r="A2244">
        <v>1</v>
      </c>
      <c r="B2244" s="7">
        <v>44440</v>
      </c>
      <c r="C2244" s="7">
        <v>44440</v>
      </c>
      <c r="D2244">
        <v>512</v>
      </c>
      <c r="E2244" s="7">
        <v>44440</v>
      </c>
      <c r="F2244" s="13">
        <v>81030.259999999995</v>
      </c>
      <c r="G2244">
        <v>81030.259999999995</v>
      </c>
      <c r="H2244">
        <v>0.1</v>
      </c>
      <c r="I2244">
        <v>675.25</v>
      </c>
      <c r="J2244">
        <v>39840.339999999997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-45.67</v>
      </c>
      <c r="U2244">
        <v>0</v>
      </c>
      <c r="V2244" t="s">
        <v>207</v>
      </c>
      <c r="W2244" s="4" t="s">
        <v>128</v>
      </c>
      <c r="X2244">
        <v>16</v>
      </c>
      <c r="Y2244" t="s">
        <v>109</v>
      </c>
      <c r="Z2244" t="s">
        <v>129</v>
      </c>
      <c r="AA2244">
        <v>0</v>
      </c>
      <c r="AB2244">
        <v>0</v>
      </c>
      <c r="AC2244" t="s">
        <v>191</v>
      </c>
      <c r="AD2244">
        <v>0</v>
      </c>
      <c r="AE2244">
        <v>0</v>
      </c>
      <c r="AF2244">
        <v>0</v>
      </c>
      <c r="AG2244">
        <v>81030.259999999995</v>
      </c>
      <c r="AH2244">
        <v>0</v>
      </c>
      <c r="AI2244">
        <v>0</v>
      </c>
      <c r="AJ2244">
        <v>0</v>
      </c>
      <c r="AK2244">
        <v>0</v>
      </c>
      <c r="AL2244">
        <v>0</v>
      </c>
      <c r="AM2244">
        <v>0</v>
      </c>
      <c r="AN2244">
        <v>0</v>
      </c>
      <c r="AO2244">
        <v>675.25</v>
      </c>
      <c r="AP2244" s="8">
        <f t="shared" si="140"/>
        <v>629.58000000000004</v>
      </c>
      <c r="AQ2244" s="9">
        <f t="shared" si="141"/>
        <v>0</v>
      </c>
      <c r="AR2244" s="3">
        <f t="shared" si="142"/>
        <v>39840.339999999997</v>
      </c>
      <c r="AS2244" s="10">
        <f t="shared" si="143"/>
        <v>629.58000000000004</v>
      </c>
    </row>
    <row r="2245" spans="1:45" x14ac:dyDescent="0.25">
      <c r="A2245">
        <v>1</v>
      </c>
      <c r="B2245" s="7">
        <v>44440</v>
      </c>
      <c r="C2245" s="7">
        <v>44440</v>
      </c>
      <c r="D2245">
        <v>513</v>
      </c>
      <c r="E2245" s="7">
        <v>44440</v>
      </c>
      <c r="F2245" s="13">
        <v>374.07</v>
      </c>
      <c r="G2245">
        <v>374.07</v>
      </c>
      <c r="H2245">
        <v>7.1428569999999997E-2</v>
      </c>
      <c r="I2245">
        <v>2.23</v>
      </c>
      <c r="J2245">
        <v>33.340000000000003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0</v>
      </c>
      <c r="R2245">
        <v>0</v>
      </c>
      <c r="S2245">
        <v>0</v>
      </c>
      <c r="T2245">
        <v>-3.33</v>
      </c>
      <c r="U2245">
        <v>0</v>
      </c>
      <c r="V2245" t="s">
        <v>208</v>
      </c>
      <c r="W2245" s="4" t="s">
        <v>131</v>
      </c>
      <c r="X2245">
        <v>16</v>
      </c>
      <c r="Y2245" t="s">
        <v>109</v>
      </c>
      <c r="Z2245" t="s">
        <v>132</v>
      </c>
      <c r="AA2245">
        <v>0</v>
      </c>
      <c r="AB2245">
        <v>0</v>
      </c>
      <c r="AC2245" t="s">
        <v>191</v>
      </c>
      <c r="AD2245">
        <v>0</v>
      </c>
      <c r="AE2245">
        <v>0</v>
      </c>
      <c r="AF2245">
        <v>0</v>
      </c>
      <c r="AG2245">
        <v>374.07</v>
      </c>
      <c r="AH2245">
        <v>0</v>
      </c>
      <c r="AI2245">
        <v>0</v>
      </c>
      <c r="AJ2245">
        <v>0</v>
      </c>
      <c r="AK2245">
        <v>0</v>
      </c>
      <c r="AL2245">
        <v>0</v>
      </c>
      <c r="AM2245">
        <v>0</v>
      </c>
      <c r="AN2245">
        <v>0</v>
      </c>
      <c r="AO2245">
        <v>2.23</v>
      </c>
      <c r="AP2245" s="8">
        <f t="shared" si="140"/>
        <v>-1.1000000000000001</v>
      </c>
      <c r="AQ2245" s="9">
        <f t="shared" si="141"/>
        <v>0</v>
      </c>
      <c r="AR2245" s="3">
        <f t="shared" si="142"/>
        <v>33.340000000000003</v>
      </c>
      <c r="AS2245" s="10">
        <f t="shared" si="143"/>
        <v>-1.1000000000000001</v>
      </c>
    </row>
    <row r="2246" spans="1:45" x14ac:dyDescent="0.25">
      <c r="A2246">
        <v>1</v>
      </c>
      <c r="B2246" s="7">
        <v>44440</v>
      </c>
      <c r="C2246" s="7">
        <v>44440</v>
      </c>
      <c r="D2246">
        <v>134</v>
      </c>
      <c r="E2246" s="7">
        <v>44440</v>
      </c>
      <c r="F2246" s="13">
        <v>1331.9</v>
      </c>
      <c r="G2246">
        <v>1331.9</v>
      </c>
      <c r="H2246">
        <v>0.1</v>
      </c>
      <c r="I2246">
        <v>11.1</v>
      </c>
      <c r="J2246">
        <v>379.7</v>
      </c>
      <c r="K2246">
        <v>0</v>
      </c>
      <c r="L2246">
        <v>0</v>
      </c>
      <c r="M2246">
        <v>0</v>
      </c>
      <c r="N2246">
        <v>0</v>
      </c>
      <c r="O2246">
        <v>0</v>
      </c>
      <c r="P2246">
        <v>0</v>
      </c>
      <c r="Q2246">
        <v>0</v>
      </c>
      <c r="R2246">
        <v>0</v>
      </c>
      <c r="S2246">
        <v>0</v>
      </c>
      <c r="T2246">
        <v>0</v>
      </c>
      <c r="U2246">
        <v>0</v>
      </c>
      <c r="V2246" t="s">
        <v>209</v>
      </c>
      <c r="W2246" s="4" t="s">
        <v>134</v>
      </c>
      <c r="X2246">
        <v>16</v>
      </c>
      <c r="Y2246" t="s">
        <v>109</v>
      </c>
      <c r="Z2246" t="s">
        <v>132</v>
      </c>
      <c r="AA2246">
        <v>0</v>
      </c>
      <c r="AB2246">
        <v>0</v>
      </c>
      <c r="AC2246" t="s">
        <v>191</v>
      </c>
      <c r="AD2246">
        <v>0</v>
      </c>
      <c r="AE2246">
        <v>0</v>
      </c>
      <c r="AF2246">
        <v>0</v>
      </c>
      <c r="AG2246">
        <v>1331.9</v>
      </c>
      <c r="AH2246">
        <v>0</v>
      </c>
      <c r="AI2246">
        <v>0</v>
      </c>
      <c r="AJ2246">
        <v>0</v>
      </c>
      <c r="AK2246">
        <v>0</v>
      </c>
      <c r="AL2246">
        <v>0</v>
      </c>
      <c r="AM2246">
        <v>0</v>
      </c>
      <c r="AN2246">
        <v>0</v>
      </c>
      <c r="AO2246">
        <v>11.1</v>
      </c>
      <c r="AP2246" s="8">
        <f t="shared" si="140"/>
        <v>11.1</v>
      </c>
      <c r="AQ2246" s="9">
        <f t="shared" si="141"/>
        <v>0</v>
      </c>
      <c r="AR2246" s="3">
        <f t="shared" si="142"/>
        <v>379.7</v>
      </c>
      <c r="AS2246" s="10">
        <f t="shared" si="143"/>
        <v>11.1</v>
      </c>
    </row>
    <row r="2247" spans="1:45" x14ac:dyDescent="0.25">
      <c r="A2247">
        <v>1</v>
      </c>
      <c r="B2247" s="7">
        <v>44440</v>
      </c>
      <c r="C2247" s="7">
        <v>44440</v>
      </c>
      <c r="D2247">
        <v>136</v>
      </c>
      <c r="E2247" s="7">
        <v>44440</v>
      </c>
      <c r="F2247" s="13">
        <v>0</v>
      </c>
      <c r="G2247">
        <v>0</v>
      </c>
      <c r="H2247">
        <v>0.17399999999999999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 t="s">
        <v>210</v>
      </c>
      <c r="W2247" s="4" t="s">
        <v>136</v>
      </c>
      <c r="X2247">
        <v>16</v>
      </c>
      <c r="Y2247" t="s">
        <v>109</v>
      </c>
      <c r="Z2247" t="s">
        <v>137</v>
      </c>
      <c r="AA2247">
        <v>0</v>
      </c>
      <c r="AB2247">
        <v>0</v>
      </c>
      <c r="AC2247" t="s">
        <v>191</v>
      </c>
      <c r="AD2247">
        <v>0</v>
      </c>
      <c r="AE2247">
        <v>0</v>
      </c>
      <c r="AF2247">
        <v>0</v>
      </c>
      <c r="AG2247">
        <v>0</v>
      </c>
      <c r="AH2247">
        <v>0</v>
      </c>
      <c r="AI2247">
        <v>0</v>
      </c>
      <c r="AJ2247">
        <v>0</v>
      </c>
      <c r="AK2247">
        <v>0</v>
      </c>
      <c r="AL2247">
        <v>0</v>
      </c>
      <c r="AM2247">
        <v>0</v>
      </c>
      <c r="AN2247">
        <v>0</v>
      </c>
      <c r="AO2247">
        <v>0</v>
      </c>
      <c r="AP2247" s="8">
        <f t="shared" si="140"/>
        <v>0</v>
      </c>
      <c r="AQ2247" s="9">
        <f t="shared" si="141"/>
        <v>0</v>
      </c>
      <c r="AR2247" s="3">
        <f t="shared" si="142"/>
        <v>0</v>
      </c>
      <c r="AS2247" s="10">
        <f t="shared" si="143"/>
        <v>0</v>
      </c>
    </row>
    <row r="2248" spans="1:45" x14ac:dyDescent="0.25">
      <c r="A2248">
        <v>1</v>
      </c>
      <c r="B2248" s="7">
        <v>44440</v>
      </c>
      <c r="C2248" s="7">
        <v>44440</v>
      </c>
      <c r="D2248">
        <v>137</v>
      </c>
      <c r="E2248" s="7">
        <v>44440</v>
      </c>
      <c r="F2248" s="13">
        <v>0</v>
      </c>
      <c r="G2248">
        <v>0</v>
      </c>
      <c r="H2248">
        <v>8.4000000000000005E-2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 t="s">
        <v>211</v>
      </c>
      <c r="W2248" s="4" t="s">
        <v>139</v>
      </c>
      <c r="X2248">
        <v>16</v>
      </c>
      <c r="Y2248" t="s">
        <v>109</v>
      </c>
      <c r="Z2248" t="s">
        <v>140</v>
      </c>
      <c r="AA2248">
        <v>0</v>
      </c>
      <c r="AB2248">
        <v>0</v>
      </c>
      <c r="AC2248" t="s">
        <v>191</v>
      </c>
      <c r="AD2248">
        <v>0</v>
      </c>
      <c r="AE2248">
        <v>0</v>
      </c>
      <c r="AF2248">
        <v>0</v>
      </c>
      <c r="AG2248">
        <v>0</v>
      </c>
      <c r="AH2248">
        <v>0</v>
      </c>
      <c r="AI2248">
        <v>0</v>
      </c>
      <c r="AJ2248">
        <v>0</v>
      </c>
      <c r="AK2248">
        <v>0</v>
      </c>
      <c r="AL2248">
        <v>0</v>
      </c>
      <c r="AM2248">
        <v>0</v>
      </c>
      <c r="AN2248">
        <v>0</v>
      </c>
      <c r="AO2248">
        <v>0</v>
      </c>
      <c r="AP2248" s="8">
        <f t="shared" si="140"/>
        <v>0</v>
      </c>
      <c r="AQ2248" s="9">
        <f t="shared" si="141"/>
        <v>0</v>
      </c>
      <c r="AR2248" s="3">
        <f t="shared" si="142"/>
        <v>0</v>
      </c>
      <c r="AS2248" s="10">
        <f t="shared" si="143"/>
        <v>0</v>
      </c>
    </row>
    <row r="2249" spans="1:45" x14ac:dyDescent="0.25">
      <c r="A2249">
        <v>1</v>
      </c>
      <c r="B2249" s="7">
        <v>44440</v>
      </c>
      <c r="C2249" s="7">
        <v>44440</v>
      </c>
      <c r="D2249">
        <v>138</v>
      </c>
      <c r="E2249" s="7">
        <v>44440</v>
      </c>
      <c r="F2249" s="13">
        <v>0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 t="s">
        <v>212</v>
      </c>
      <c r="W2249" s="4" t="s">
        <v>213</v>
      </c>
      <c r="X2249">
        <v>16</v>
      </c>
      <c r="Y2249" t="s">
        <v>109</v>
      </c>
      <c r="Z2249" t="s">
        <v>214</v>
      </c>
      <c r="AA2249">
        <v>0</v>
      </c>
      <c r="AB2249">
        <v>0</v>
      </c>
      <c r="AC2249" t="s">
        <v>191</v>
      </c>
      <c r="AD2249">
        <v>0</v>
      </c>
      <c r="AE2249">
        <v>0</v>
      </c>
      <c r="AF2249">
        <v>0</v>
      </c>
      <c r="AG2249">
        <v>0</v>
      </c>
      <c r="AH2249">
        <v>0</v>
      </c>
      <c r="AI2249">
        <v>0</v>
      </c>
      <c r="AJ2249">
        <v>0</v>
      </c>
      <c r="AK2249">
        <v>0</v>
      </c>
      <c r="AL2249">
        <v>0</v>
      </c>
      <c r="AM2249">
        <v>0</v>
      </c>
      <c r="AN2249">
        <v>0</v>
      </c>
      <c r="AO2249">
        <v>0</v>
      </c>
      <c r="AP2249" s="8">
        <f t="shared" si="140"/>
        <v>0</v>
      </c>
      <c r="AQ2249" s="9">
        <f t="shared" si="141"/>
        <v>0</v>
      </c>
      <c r="AR2249" s="3">
        <f t="shared" si="142"/>
        <v>0</v>
      </c>
      <c r="AS2249" s="10">
        <f t="shared" si="143"/>
        <v>0</v>
      </c>
    </row>
    <row r="2250" spans="1:45" x14ac:dyDescent="0.25">
      <c r="A2250">
        <v>1</v>
      </c>
      <c r="B2250" s="7">
        <v>44440</v>
      </c>
      <c r="C2250" s="7">
        <v>44440</v>
      </c>
      <c r="D2250">
        <v>139</v>
      </c>
      <c r="E2250" s="7">
        <v>44440</v>
      </c>
      <c r="F2250" s="13">
        <v>0</v>
      </c>
      <c r="G2250">
        <v>0</v>
      </c>
      <c r="H2250">
        <v>5.8000000000000003E-2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0</v>
      </c>
      <c r="S2250">
        <v>0</v>
      </c>
      <c r="T2250">
        <v>0</v>
      </c>
      <c r="U2250">
        <v>0</v>
      </c>
      <c r="V2250" t="s">
        <v>215</v>
      </c>
      <c r="W2250" s="4" t="s">
        <v>142</v>
      </c>
      <c r="X2250">
        <v>16</v>
      </c>
      <c r="Y2250" t="s">
        <v>109</v>
      </c>
      <c r="Z2250" t="s">
        <v>143</v>
      </c>
      <c r="AA2250">
        <v>0</v>
      </c>
      <c r="AB2250">
        <v>0</v>
      </c>
      <c r="AC2250" t="s">
        <v>191</v>
      </c>
      <c r="AD2250">
        <v>0</v>
      </c>
      <c r="AE2250">
        <v>0</v>
      </c>
      <c r="AF2250">
        <v>0</v>
      </c>
      <c r="AG2250">
        <v>0</v>
      </c>
      <c r="AH2250">
        <v>0</v>
      </c>
      <c r="AI2250">
        <v>0</v>
      </c>
      <c r="AJ2250">
        <v>0</v>
      </c>
      <c r="AK2250">
        <v>0</v>
      </c>
      <c r="AL2250">
        <v>0</v>
      </c>
      <c r="AM2250">
        <v>0</v>
      </c>
      <c r="AN2250">
        <v>0</v>
      </c>
      <c r="AO2250">
        <v>0</v>
      </c>
      <c r="AP2250" s="8">
        <f t="shared" si="140"/>
        <v>0</v>
      </c>
      <c r="AQ2250" s="9">
        <f t="shared" si="141"/>
        <v>0</v>
      </c>
      <c r="AR2250" s="3">
        <f t="shared" si="142"/>
        <v>0</v>
      </c>
      <c r="AS2250" s="10">
        <f t="shared" si="143"/>
        <v>0</v>
      </c>
    </row>
    <row r="2251" spans="1:45" x14ac:dyDescent="0.25">
      <c r="A2251">
        <v>1</v>
      </c>
      <c r="B2251" s="7">
        <v>44440</v>
      </c>
      <c r="C2251" s="7">
        <v>44440</v>
      </c>
      <c r="D2251">
        <v>135</v>
      </c>
      <c r="E2251" s="7">
        <v>44440</v>
      </c>
      <c r="F2251" s="13">
        <v>0</v>
      </c>
      <c r="G2251">
        <v>0</v>
      </c>
      <c r="H2251">
        <v>0.17399999999999999</v>
      </c>
      <c r="I2251">
        <v>0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 t="s">
        <v>216</v>
      </c>
      <c r="W2251" s="4" t="s">
        <v>145</v>
      </c>
      <c r="X2251">
        <v>16</v>
      </c>
      <c r="Y2251" t="s">
        <v>109</v>
      </c>
      <c r="Z2251" t="s">
        <v>146</v>
      </c>
      <c r="AA2251">
        <v>0</v>
      </c>
      <c r="AB2251">
        <v>0</v>
      </c>
      <c r="AC2251" t="s">
        <v>191</v>
      </c>
      <c r="AD2251">
        <v>0</v>
      </c>
      <c r="AE2251">
        <v>0</v>
      </c>
      <c r="AF2251">
        <v>0</v>
      </c>
      <c r="AG2251">
        <v>0</v>
      </c>
      <c r="AH2251">
        <v>0</v>
      </c>
      <c r="AI2251">
        <v>0</v>
      </c>
      <c r="AJ2251">
        <v>0</v>
      </c>
      <c r="AK2251">
        <v>0</v>
      </c>
      <c r="AL2251">
        <v>0</v>
      </c>
      <c r="AM2251">
        <v>0</v>
      </c>
      <c r="AN2251">
        <v>0</v>
      </c>
      <c r="AO2251">
        <v>0</v>
      </c>
      <c r="AP2251" s="8">
        <f t="shared" si="140"/>
        <v>0</v>
      </c>
      <c r="AQ2251" s="9">
        <f t="shared" si="141"/>
        <v>0</v>
      </c>
      <c r="AR2251" s="3">
        <f t="shared" si="142"/>
        <v>0</v>
      </c>
      <c r="AS2251" s="10">
        <f t="shared" si="143"/>
        <v>0</v>
      </c>
    </row>
    <row r="2252" spans="1:45" x14ac:dyDescent="0.25">
      <c r="A2252">
        <v>1</v>
      </c>
      <c r="B2252" s="7">
        <v>44440</v>
      </c>
      <c r="C2252" s="7">
        <v>44440</v>
      </c>
      <c r="D2252">
        <v>140</v>
      </c>
      <c r="E2252" s="7">
        <v>44440</v>
      </c>
      <c r="F2252" s="13">
        <v>0</v>
      </c>
      <c r="G2252">
        <v>0</v>
      </c>
      <c r="H2252">
        <v>3.7999999999999999E-2</v>
      </c>
      <c r="I2252">
        <v>0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 t="s">
        <v>217</v>
      </c>
      <c r="W2252" s="4" t="s">
        <v>218</v>
      </c>
      <c r="X2252">
        <v>16</v>
      </c>
      <c r="Y2252" t="s">
        <v>109</v>
      </c>
      <c r="Z2252" t="s">
        <v>219</v>
      </c>
      <c r="AA2252">
        <v>0</v>
      </c>
      <c r="AB2252">
        <v>0</v>
      </c>
      <c r="AC2252" t="s">
        <v>191</v>
      </c>
      <c r="AD2252">
        <v>0</v>
      </c>
      <c r="AE2252">
        <v>0</v>
      </c>
      <c r="AF2252">
        <v>0</v>
      </c>
      <c r="AG2252">
        <v>0</v>
      </c>
      <c r="AH2252">
        <v>0</v>
      </c>
      <c r="AI2252">
        <v>0</v>
      </c>
      <c r="AJ2252">
        <v>0</v>
      </c>
      <c r="AK2252">
        <v>0</v>
      </c>
      <c r="AL2252">
        <v>0</v>
      </c>
      <c r="AM2252">
        <v>0</v>
      </c>
      <c r="AN2252">
        <v>0</v>
      </c>
      <c r="AO2252">
        <v>0</v>
      </c>
      <c r="AP2252" s="8">
        <f t="shared" si="140"/>
        <v>0</v>
      </c>
      <c r="AQ2252" s="9">
        <f t="shared" si="141"/>
        <v>0</v>
      </c>
      <c r="AR2252" s="3">
        <f t="shared" si="142"/>
        <v>0</v>
      </c>
      <c r="AS2252" s="10">
        <f t="shared" si="143"/>
        <v>0</v>
      </c>
    </row>
    <row r="2253" spans="1:45" x14ac:dyDescent="0.25">
      <c r="A2253">
        <v>1</v>
      </c>
      <c r="B2253" s="7">
        <v>44440</v>
      </c>
      <c r="C2253" s="7">
        <v>44440</v>
      </c>
      <c r="D2253">
        <v>141</v>
      </c>
      <c r="E2253" s="7">
        <v>44440</v>
      </c>
      <c r="F2253" s="13">
        <v>13438.12</v>
      </c>
      <c r="G2253">
        <v>13438.12</v>
      </c>
      <c r="H2253">
        <v>6.6666699999999995E-2</v>
      </c>
      <c r="I2253">
        <v>74.66</v>
      </c>
      <c r="J2253">
        <v>9567.42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56.83</v>
      </c>
      <c r="U2253">
        <v>0</v>
      </c>
      <c r="V2253" t="s">
        <v>220</v>
      </c>
      <c r="W2253" s="4" t="s">
        <v>148</v>
      </c>
      <c r="X2253">
        <v>16</v>
      </c>
      <c r="Y2253" t="s">
        <v>109</v>
      </c>
      <c r="Z2253" t="s">
        <v>149</v>
      </c>
      <c r="AA2253">
        <v>0</v>
      </c>
      <c r="AB2253">
        <v>0</v>
      </c>
      <c r="AC2253" t="s">
        <v>191</v>
      </c>
      <c r="AD2253">
        <v>0</v>
      </c>
      <c r="AE2253">
        <v>0</v>
      </c>
      <c r="AF2253">
        <v>0</v>
      </c>
      <c r="AG2253">
        <v>13438.12</v>
      </c>
      <c r="AH2253">
        <v>0</v>
      </c>
      <c r="AI2253">
        <v>0</v>
      </c>
      <c r="AJ2253">
        <v>0</v>
      </c>
      <c r="AK2253">
        <v>0</v>
      </c>
      <c r="AL2253">
        <v>0</v>
      </c>
      <c r="AM2253">
        <v>0</v>
      </c>
      <c r="AN2253">
        <v>0</v>
      </c>
      <c r="AO2253">
        <v>74.66</v>
      </c>
      <c r="AP2253" s="8">
        <f t="shared" si="140"/>
        <v>131.49</v>
      </c>
      <c r="AQ2253" s="9">
        <f t="shared" si="141"/>
        <v>0</v>
      </c>
      <c r="AR2253" s="3">
        <f t="shared" si="142"/>
        <v>9567.42</v>
      </c>
      <c r="AS2253" s="10">
        <f t="shared" si="143"/>
        <v>131.49</v>
      </c>
    </row>
    <row r="2254" spans="1:45" x14ac:dyDescent="0.25">
      <c r="A2254">
        <v>1</v>
      </c>
      <c r="B2254" s="7">
        <v>44440</v>
      </c>
      <c r="C2254" s="7">
        <v>44440</v>
      </c>
      <c r="D2254">
        <v>142</v>
      </c>
      <c r="E2254" s="7">
        <v>44440</v>
      </c>
      <c r="F2254" s="13">
        <v>58312.73</v>
      </c>
      <c r="G2254">
        <v>58312.73</v>
      </c>
      <c r="H2254">
        <v>5.0999999999999997E-2</v>
      </c>
      <c r="I2254">
        <v>247.83</v>
      </c>
      <c r="J2254">
        <v>23907.53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R2254">
        <v>0</v>
      </c>
      <c r="S2254">
        <v>0</v>
      </c>
      <c r="T2254">
        <v>0</v>
      </c>
      <c r="U2254">
        <v>0</v>
      </c>
      <c r="V2254" t="s">
        <v>221</v>
      </c>
      <c r="W2254" s="4" t="s">
        <v>151</v>
      </c>
      <c r="X2254">
        <v>16</v>
      </c>
      <c r="Y2254" t="s">
        <v>109</v>
      </c>
      <c r="Z2254" t="s">
        <v>152</v>
      </c>
      <c r="AA2254">
        <v>0</v>
      </c>
      <c r="AB2254">
        <v>0</v>
      </c>
      <c r="AC2254" t="s">
        <v>191</v>
      </c>
      <c r="AD2254">
        <v>0</v>
      </c>
      <c r="AE2254">
        <v>0</v>
      </c>
      <c r="AF2254">
        <v>0</v>
      </c>
      <c r="AG2254">
        <v>58312.73</v>
      </c>
      <c r="AH2254">
        <v>0</v>
      </c>
      <c r="AI2254">
        <v>0</v>
      </c>
      <c r="AJ2254">
        <v>0</v>
      </c>
      <c r="AK2254">
        <v>0</v>
      </c>
      <c r="AL2254">
        <v>0</v>
      </c>
      <c r="AM2254">
        <v>0</v>
      </c>
      <c r="AN2254">
        <v>0</v>
      </c>
      <c r="AO2254">
        <v>247.83</v>
      </c>
      <c r="AP2254" s="8">
        <f t="shared" si="140"/>
        <v>247.83</v>
      </c>
      <c r="AQ2254" s="9">
        <f t="shared" si="141"/>
        <v>0</v>
      </c>
      <c r="AR2254" s="3">
        <f t="shared" si="142"/>
        <v>23907.53</v>
      </c>
      <c r="AS2254" s="10">
        <f t="shared" si="143"/>
        <v>247.83</v>
      </c>
    </row>
    <row r="2255" spans="1:45" x14ac:dyDescent="0.25">
      <c r="A2255">
        <v>1</v>
      </c>
      <c r="B2255" s="7">
        <v>44440</v>
      </c>
      <c r="C2255" s="7">
        <v>44440</v>
      </c>
      <c r="D2255">
        <v>522</v>
      </c>
      <c r="E2255" s="7">
        <v>44440</v>
      </c>
      <c r="F2255" s="13">
        <v>13647.24</v>
      </c>
      <c r="G2255">
        <v>13647.24</v>
      </c>
      <c r="H2255">
        <v>5.8823529999999999E-2</v>
      </c>
      <c r="I2255">
        <v>66.900000000000006</v>
      </c>
      <c r="J2255">
        <v>13174.3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-87.5</v>
      </c>
      <c r="U2255">
        <v>0</v>
      </c>
      <c r="V2255" t="s">
        <v>222</v>
      </c>
      <c r="W2255" s="4" t="s">
        <v>159</v>
      </c>
      <c r="X2255">
        <v>16</v>
      </c>
      <c r="Y2255" t="s">
        <v>109</v>
      </c>
      <c r="Z2255" t="s">
        <v>160</v>
      </c>
      <c r="AA2255">
        <v>0</v>
      </c>
      <c r="AB2255">
        <v>0</v>
      </c>
      <c r="AC2255" t="s">
        <v>191</v>
      </c>
      <c r="AD2255">
        <v>0</v>
      </c>
      <c r="AE2255">
        <v>0</v>
      </c>
      <c r="AF2255">
        <v>0</v>
      </c>
      <c r="AG2255">
        <v>13647.24</v>
      </c>
      <c r="AH2255">
        <v>0</v>
      </c>
      <c r="AI2255">
        <v>0</v>
      </c>
      <c r="AJ2255">
        <v>0</v>
      </c>
      <c r="AK2255">
        <v>0</v>
      </c>
      <c r="AL2255">
        <v>0</v>
      </c>
      <c r="AM2255">
        <v>0</v>
      </c>
      <c r="AN2255">
        <v>0</v>
      </c>
      <c r="AO2255">
        <v>66.900000000000006</v>
      </c>
      <c r="AP2255" s="8">
        <f t="shared" si="140"/>
        <v>-20.599999999999994</v>
      </c>
      <c r="AQ2255" s="9">
        <f t="shared" si="141"/>
        <v>0</v>
      </c>
      <c r="AR2255" s="3">
        <f t="shared" si="142"/>
        <v>13174.3</v>
      </c>
      <c r="AS2255" s="10">
        <f t="shared" si="143"/>
        <v>-20.599999999999994</v>
      </c>
    </row>
    <row r="2256" spans="1:45" x14ac:dyDescent="0.25">
      <c r="A2256">
        <v>1</v>
      </c>
      <c r="B2256" s="7">
        <v>44440</v>
      </c>
      <c r="C2256" s="7">
        <v>44440</v>
      </c>
      <c r="D2256">
        <v>144</v>
      </c>
      <c r="E2256" s="7">
        <v>44440</v>
      </c>
      <c r="F2256" s="13">
        <v>0</v>
      </c>
      <c r="G2256">
        <v>0</v>
      </c>
      <c r="H2256">
        <v>0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R2256">
        <v>0</v>
      </c>
      <c r="S2256">
        <v>0</v>
      </c>
      <c r="T2256">
        <v>0</v>
      </c>
      <c r="U2256">
        <v>0</v>
      </c>
      <c r="V2256" t="s">
        <v>223</v>
      </c>
      <c r="W2256" s="4" t="s">
        <v>224</v>
      </c>
      <c r="X2256">
        <v>14</v>
      </c>
      <c r="Y2256" t="s">
        <v>49</v>
      </c>
      <c r="Z2256" t="s">
        <v>50</v>
      </c>
      <c r="AA2256">
        <v>0</v>
      </c>
      <c r="AB2256">
        <v>0</v>
      </c>
      <c r="AC2256" t="s">
        <v>225</v>
      </c>
      <c r="AD2256">
        <v>0</v>
      </c>
      <c r="AE2256">
        <v>0</v>
      </c>
      <c r="AF2256">
        <v>0</v>
      </c>
      <c r="AG2256">
        <v>0</v>
      </c>
      <c r="AH2256">
        <v>0</v>
      </c>
      <c r="AI2256">
        <v>0</v>
      </c>
      <c r="AJ2256">
        <v>0</v>
      </c>
      <c r="AK2256">
        <v>0</v>
      </c>
      <c r="AL2256">
        <v>0</v>
      </c>
      <c r="AM2256">
        <v>0</v>
      </c>
      <c r="AN2256">
        <v>0</v>
      </c>
      <c r="AO2256">
        <v>0</v>
      </c>
      <c r="AP2256" s="8">
        <f t="shared" si="140"/>
        <v>0</v>
      </c>
      <c r="AQ2256" s="9">
        <f t="shared" si="141"/>
        <v>0</v>
      </c>
      <c r="AR2256" s="3">
        <f t="shared" si="142"/>
        <v>0</v>
      </c>
      <c r="AS2256" s="10">
        <f t="shared" si="143"/>
        <v>0</v>
      </c>
    </row>
    <row r="2257" spans="1:45" x14ac:dyDescent="0.25">
      <c r="A2257">
        <v>1</v>
      </c>
      <c r="B2257" s="7">
        <v>44440</v>
      </c>
      <c r="C2257" s="7">
        <v>44440</v>
      </c>
      <c r="D2257">
        <v>200217</v>
      </c>
      <c r="E2257" s="7">
        <v>44440</v>
      </c>
      <c r="F2257" s="13">
        <v>0</v>
      </c>
      <c r="G2257">
        <v>0</v>
      </c>
      <c r="H2257">
        <v>0</v>
      </c>
      <c r="I2257">
        <v>0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 t="s">
        <v>226</v>
      </c>
      <c r="W2257" s="4" t="s">
        <v>224</v>
      </c>
      <c r="X2257">
        <v>14</v>
      </c>
      <c r="Y2257" t="s">
        <v>49</v>
      </c>
      <c r="Z2257" t="s">
        <v>50</v>
      </c>
      <c r="AA2257">
        <v>0</v>
      </c>
      <c r="AB2257">
        <v>0</v>
      </c>
      <c r="AC2257" t="s">
        <v>225</v>
      </c>
      <c r="AD2257">
        <v>0</v>
      </c>
      <c r="AE2257">
        <v>0</v>
      </c>
      <c r="AF2257">
        <v>0</v>
      </c>
      <c r="AG2257">
        <v>0</v>
      </c>
      <c r="AH2257">
        <v>0</v>
      </c>
      <c r="AI2257">
        <v>0</v>
      </c>
      <c r="AJ2257">
        <v>0</v>
      </c>
      <c r="AK2257">
        <v>0</v>
      </c>
      <c r="AL2257">
        <v>0</v>
      </c>
      <c r="AM2257">
        <v>0</v>
      </c>
      <c r="AN2257">
        <v>0</v>
      </c>
      <c r="AO2257">
        <v>0</v>
      </c>
      <c r="AP2257" s="8">
        <f t="shared" si="140"/>
        <v>0</v>
      </c>
      <c r="AQ2257" s="9">
        <f t="shared" si="141"/>
        <v>0</v>
      </c>
      <c r="AR2257" s="3">
        <f t="shared" si="142"/>
        <v>0</v>
      </c>
      <c r="AS2257" s="10">
        <f t="shared" si="143"/>
        <v>0</v>
      </c>
    </row>
    <row r="2258" spans="1:45" x14ac:dyDescent="0.25">
      <c r="A2258">
        <v>1</v>
      </c>
      <c r="B2258" s="7">
        <v>44440</v>
      </c>
      <c r="C2258" s="7">
        <v>44440</v>
      </c>
      <c r="D2258">
        <v>200263</v>
      </c>
      <c r="E2258" s="7">
        <v>44440</v>
      </c>
      <c r="F2258" s="13">
        <v>0</v>
      </c>
      <c r="G2258">
        <v>0</v>
      </c>
      <c r="H2258">
        <v>0</v>
      </c>
      <c r="I2258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 t="s">
        <v>227</v>
      </c>
      <c r="W2258" s="4" t="s">
        <v>224</v>
      </c>
      <c r="X2258">
        <v>14</v>
      </c>
      <c r="Y2258" t="s">
        <v>49</v>
      </c>
      <c r="Z2258" t="s">
        <v>50</v>
      </c>
      <c r="AA2258">
        <v>0</v>
      </c>
      <c r="AB2258">
        <v>0</v>
      </c>
      <c r="AC2258" t="s">
        <v>225</v>
      </c>
      <c r="AD2258">
        <v>0</v>
      </c>
      <c r="AE2258">
        <v>0</v>
      </c>
      <c r="AF2258">
        <v>0</v>
      </c>
      <c r="AG2258">
        <v>0</v>
      </c>
      <c r="AH2258">
        <v>0</v>
      </c>
      <c r="AI2258">
        <v>0</v>
      </c>
      <c r="AJ2258">
        <v>0</v>
      </c>
      <c r="AK2258">
        <v>0</v>
      </c>
      <c r="AL2258">
        <v>0</v>
      </c>
      <c r="AM2258">
        <v>0</v>
      </c>
      <c r="AN2258">
        <v>0</v>
      </c>
      <c r="AO2258">
        <v>0</v>
      </c>
      <c r="AP2258" s="8">
        <f t="shared" si="140"/>
        <v>0</v>
      </c>
      <c r="AQ2258" s="9">
        <f t="shared" si="141"/>
        <v>0</v>
      </c>
      <c r="AR2258" s="3">
        <f t="shared" si="142"/>
        <v>0</v>
      </c>
      <c r="AS2258" s="10">
        <f t="shared" si="143"/>
        <v>0</v>
      </c>
    </row>
    <row r="2259" spans="1:45" x14ac:dyDescent="0.25">
      <c r="A2259">
        <v>1</v>
      </c>
      <c r="B2259" s="7">
        <v>44440</v>
      </c>
      <c r="C2259" s="7">
        <v>44440</v>
      </c>
      <c r="D2259">
        <v>200309</v>
      </c>
      <c r="E2259" s="7">
        <v>44440</v>
      </c>
      <c r="F2259" s="13">
        <v>0</v>
      </c>
      <c r="G2259">
        <v>0</v>
      </c>
      <c r="H2259">
        <v>0</v>
      </c>
      <c r="I2259">
        <v>0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0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v>0</v>
      </c>
      <c r="V2259" t="s">
        <v>228</v>
      </c>
      <c r="W2259" s="4" t="s">
        <v>224</v>
      </c>
      <c r="X2259">
        <v>14</v>
      </c>
      <c r="Y2259" t="s">
        <v>49</v>
      </c>
      <c r="Z2259" t="s">
        <v>50</v>
      </c>
      <c r="AA2259">
        <v>0</v>
      </c>
      <c r="AB2259">
        <v>0</v>
      </c>
      <c r="AC2259" t="s">
        <v>225</v>
      </c>
      <c r="AD2259">
        <v>0</v>
      </c>
      <c r="AE2259">
        <v>0</v>
      </c>
      <c r="AF2259">
        <v>0</v>
      </c>
      <c r="AG2259">
        <v>0</v>
      </c>
      <c r="AH2259">
        <v>0</v>
      </c>
      <c r="AI2259">
        <v>0</v>
      </c>
      <c r="AJ2259">
        <v>0</v>
      </c>
      <c r="AK2259">
        <v>0</v>
      </c>
      <c r="AL2259">
        <v>0</v>
      </c>
      <c r="AM2259">
        <v>0</v>
      </c>
      <c r="AN2259">
        <v>0</v>
      </c>
      <c r="AO2259">
        <v>0</v>
      </c>
      <c r="AP2259" s="8">
        <f t="shared" si="140"/>
        <v>0</v>
      </c>
      <c r="AQ2259" s="9">
        <f t="shared" si="141"/>
        <v>0</v>
      </c>
      <c r="AR2259" s="3">
        <f t="shared" si="142"/>
        <v>0</v>
      </c>
      <c r="AS2259" s="10">
        <f t="shared" si="143"/>
        <v>0</v>
      </c>
    </row>
    <row r="2260" spans="1:45" x14ac:dyDescent="0.25">
      <c r="A2260">
        <v>1</v>
      </c>
      <c r="B2260" s="7">
        <v>44440</v>
      </c>
      <c r="C2260" s="7">
        <v>44440</v>
      </c>
      <c r="D2260">
        <v>145</v>
      </c>
      <c r="E2260" s="7">
        <v>44440</v>
      </c>
      <c r="F2260" s="13">
        <v>0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 t="s">
        <v>229</v>
      </c>
      <c r="W2260" s="4" t="s">
        <v>48</v>
      </c>
      <c r="X2260">
        <v>14</v>
      </c>
      <c r="Y2260" t="s">
        <v>49</v>
      </c>
      <c r="Z2260" t="s">
        <v>50</v>
      </c>
      <c r="AA2260">
        <v>0</v>
      </c>
      <c r="AB2260">
        <v>0</v>
      </c>
      <c r="AC2260" t="s">
        <v>225</v>
      </c>
      <c r="AD2260">
        <v>0</v>
      </c>
      <c r="AE2260">
        <v>0</v>
      </c>
      <c r="AF2260">
        <v>0</v>
      </c>
      <c r="AG2260">
        <v>0</v>
      </c>
      <c r="AH2260">
        <v>0</v>
      </c>
      <c r="AI2260">
        <v>0</v>
      </c>
      <c r="AJ2260">
        <v>0</v>
      </c>
      <c r="AK2260">
        <v>0</v>
      </c>
      <c r="AL2260">
        <v>0</v>
      </c>
      <c r="AM2260">
        <v>0</v>
      </c>
      <c r="AN2260">
        <v>0</v>
      </c>
      <c r="AO2260">
        <v>0</v>
      </c>
      <c r="AP2260" s="8">
        <f t="shared" si="140"/>
        <v>0</v>
      </c>
      <c r="AQ2260" s="9">
        <f t="shared" si="141"/>
        <v>0</v>
      </c>
      <c r="AR2260" s="3">
        <f t="shared" si="142"/>
        <v>0</v>
      </c>
      <c r="AS2260" s="10">
        <f t="shared" si="143"/>
        <v>0</v>
      </c>
    </row>
    <row r="2261" spans="1:45" x14ac:dyDescent="0.25">
      <c r="A2261">
        <v>1</v>
      </c>
      <c r="B2261" s="7">
        <v>44440</v>
      </c>
      <c r="C2261" s="7">
        <v>44440</v>
      </c>
      <c r="D2261">
        <v>200218</v>
      </c>
      <c r="E2261" s="7">
        <v>44440</v>
      </c>
      <c r="F2261" s="13">
        <v>0</v>
      </c>
      <c r="G2261">
        <v>0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0</v>
      </c>
      <c r="R2261">
        <v>0</v>
      </c>
      <c r="S2261">
        <v>0</v>
      </c>
      <c r="T2261">
        <v>0</v>
      </c>
      <c r="U2261">
        <v>0</v>
      </c>
      <c r="V2261" t="s">
        <v>230</v>
      </c>
      <c r="W2261" s="4" t="s">
        <v>48</v>
      </c>
      <c r="X2261">
        <v>14</v>
      </c>
      <c r="Y2261" t="s">
        <v>49</v>
      </c>
      <c r="Z2261" t="s">
        <v>50</v>
      </c>
      <c r="AA2261">
        <v>0</v>
      </c>
      <c r="AB2261">
        <v>0</v>
      </c>
      <c r="AC2261" t="s">
        <v>225</v>
      </c>
      <c r="AD2261">
        <v>0</v>
      </c>
      <c r="AE2261">
        <v>0</v>
      </c>
      <c r="AF2261">
        <v>0</v>
      </c>
      <c r="AG2261">
        <v>0</v>
      </c>
      <c r="AH2261">
        <v>0</v>
      </c>
      <c r="AI2261">
        <v>0</v>
      </c>
      <c r="AJ2261">
        <v>0</v>
      </c>
      <c r="AK2261">
        <v>0</v>
      </c>
      <c r="AL2261">
        <v>0</v>
      </c>
      <c r="AM2261">
        <v>0</v>
      </c>
      <c r="AN2261">
        <v>0</v>
      </c>
      <c r="AO2261">
        <v>0</v>
      </c>
      <c r="AP2261" s="8">
        <f t="shared" si="140"/>
        <v>0</v>
      </c>
      <c r="AQ2261" s="9">
        <f t="shared" si="141"/>
        <v>0</v>
      </c>
      <c r="AR2261" s="3">
        <f t="shared" si="142"/>
        <v>0</v>
      </c>
      <c r="AS2261" s="10">
        <f t="shared" si="143"/>
        <v>0</v>
      </c>
    </row>
    <row r="2262" spans="1:45" x14ac:dyDescent="0.25">
      <c r="A2262">
        <v>1</v>
      </c>
      <c r="B2262" s="7">
        <v>44440</v>
      </c>
      <c r="C2262" s="7">
        <v>44440</v>
      </c>
      <c r="D2262">
        <v>200264</v>
      </c>
      <c r="E2262" s="7">
        <v>44440</v>
      </c>
      <c r="F2262" s="13">
        <v>0</v>
      </c>
      <c r="G2262">
        <v>0</v>
      </c>
      <c r="H2262">
        <v>0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 t="s">
        <v>231</v>
      </c>
      <c r="W2262" s="4" t="s">
        <v>48</v>
      </c>
      <c r="X2262">
        <v>14</v>
      </c>
      <c r="Y2262" t="s">
        <v>49</v>
      </c>
      <c r="Z2262" t="s">
        <v>50</v>
      </c>
      <c r="AA2262">
        <v>0</v>
      </c>
      <c r="AB2262">
        <v>0</v>
      </c>
      <c r="AC2262" t="s">
        <v>225</v>
      </c>
      <c r="AD2262">
        <v>0</v>
      </c>
      <c r="AE2262">
        <v>0</v>
      </c>
      <c r="AF2262">
        <v>0</v>
      </c>
      <c r="AG2262">
        <v>0</v>
      </c>
      <c r="AH2262">
        <v>0</v>
      </c>
      <c r="AI2262">
        <v>0</v>
      </c>
      <c r="AJ2262">
        <v>0</v>
      </c>
      <c r="AK2262">
        <v>0</v>
      </c>
      <c r="AL2262">
        <v>0</v>
      </c>
      <c r="AM2262">
        <v>0</v>
      </c>
      <c r="AN2262">
        <v>0</v>
      </c>
      <c r="AO2262">
        <v>0</v>
      </c>
      <c r="AP2262" s="8">
        <f t="shared" si="140"/>
        <v>0</v>
      </c>
      <c r="AQ2262" s="9">
        <f t="shared" si="141"/>
        <v>0</v>
      </c>
      <c r="AR2262" s="3">
        <f t="shared" si="142"/>
        <v>0</v>
      </c>
      <c r="AS2262" s="10">
        <f t="shared" si="143"/>
        <v>0</v>
      </c>
    </row>
    <row r="2263" spans="1:45" x14ac:dyDescent="0.25">
      <c r="A2263">
        <v>1</v>
      </c>
      <c r="B2263" s="7">
        <v>44440</v>
      </c>
      <c r="C2263" s="7">
        <v>44440</v>
      </c>
      <c r="D2263">
        <v>200310</v>
      </c>
      <c r="E2263" s="7">
        <v>44440</v>
      </c>
      <c r="F2263" s="13">
        <v>0</v>
      </c>
      <c r="G2263">
        <v>0</v>
      </c>
      <c r="H2263">
        <v>0</v>
      </c>
      <c r="I2263">
        <v>0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 t="s">
        <v>232</v>
      </c>
      <c r="W2263" s="4" t="s">
        <v>48</v>
      </c>
      <c r="X2263">
        <v>14</v>
      </c>
      <c r="Y2263" t="s">
        <v>49</v>
      </c>
      <c r="Z2263" t="s">
        <v>50</v>
      </c>
      <c r="AA2263">
        <v>0</v>
      </c>
      <c r="AB2263">
        <v>0</v>
      </c>
      <c r="AC2263" t="s">
        <v>225</v>
      </c>
      <c r="AD2263">
        <v>0</v>
      </c>
      <c r="AE2263">
        <v>0</v>
      </c>
      <c r="AF2263">
        <v>0</v>
      </c>
      <c r="AG2263">
        <v>0</v>
      </c>
      <c r="AH2263">
        <v>0</v>
      </c>
      <c r="AI2263">
        <v>0</v>
      </c>
      <c r="AJ2263">
        <v>0</v>
      </c>
      <c r="AK2263">
        <v>0</v>
      </c>
      <c r="AL2263">
        <v>0</v>
      </c>
      <c r="AM2263">
        <v>0</v>
      </c>
      <c r="AN2263">
        <v>0</v>
      </c>
      <c r="AO2263">
        <v>0</v>
      </c>
      <c r="AP2263" s="8">
        <f t="shared" si="140"/>
        <v>0</v>
      </c>
      <c r="AQ2263" s="9">
        <f t="shared" si="141"/>
        <v>0</v>
      </c>
      <c r="AR2263" s="3">
        <f t="shared" si="142"/>
        <v>0</v>
      </c>
      <c r="AS2263" s="10">
        <f t="shared" si="143"/>
        <v>0</v>
      </c>
    </row>
    <row r="2264" spans="1:45" x14ac:dyDescent="0.25">
      <c r="A2264">
        <v>1</v>
      </c>
      <c r="B2264" s="7">
        <v>44440</v>
      </c>
      <c r="C2264" s="7">
        <v>44440</v>
      </c>
      <c r="D2264">
        <v>147</v>
      </c>
      <c r="E2264" s="7">
        <v>44440</v>
      </c>
      <c r="F2264" s="13">
        <v>0</v>
      </c>
      <c r="G2264">
        <v>0</v>
      </c>
      <c r="H2264">
        <v>5.5E-2</v>
      </c>
      <c r="I2264">
        <v>0</v>
      </c>
      <c r="J2264">
        <v>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0</v>
      </c>
      <c r="R2264">
        <v>0</v>
      </c>
      <c r="S2264">
        <v>0</v>
      </c>
      <c r="T2264">
        <v>0</v>
      </c>
      <c r="U2264">
        <v>0</v>
      </c>
      <c r="V2264" t="s">
        <v>233</v>
      </c>
      <c r="W2264" s="4" t="s">
        <v>52</v>
      </c>
      <c r="X2264">
        <v>15</v>
      </c>
      <c r="Y2264" t="s">
        <v>53</v>
      </c>
      <c r="Z2264" t="s">
        <v>54</v>
      </c>
      <c r="AA2264">
        <v>0</v>
      </c>
      <c r="AB2264">
        <v>0</v>
      </c>
      <c r="AC2264" t="s">
        <v>225</v>
      </c>
      <c r="AD2264">
        <v>0</v>
      </c>
      <c r="AE2264">
        <v>0</v>
      </c>
      <c r="AF2264">
        <v>0</v>
      </c>
      <c r="AG2264">
        <v>0</v>
      </c>
      <c r="AH2264">
        <v>0</v>
      </c>
      <c r="AI2264">
        <v>0</v>
      </c>
      <c r="AJ2264">
        <v>0</v>
      </c>
      <c r="AK2264">
        <v>0</v>
      </c>
      <c r="AL2264">
        <v>0</v>
      </c>
      <c r="AM2264">
        <v>0</v>
      </c>
      <c r="AN2264">
        <v>0</v>
      </c>
      <c r="AO2264">
        <v>0</v>
      </c>
      <c r="AP2264" s="8">
        <f t="shared" si="140"/>
        <v>0</v>
      </c>
      <c r="AQ2264" s="9">
        <f t="shared" si="141"/>
        <v>0</v>
      </c>
      <c r="AR2264" s="3">
        <f t="shared" si="142"/>
        <v>0</v>
      </c>
      <c r="AS2264" s="10">
        <f t="shared" si="143"/>
        <v>0</v>
      </c>
    </row>
    <row r="2265" spans="1:45" x14ac:dyDescent="0.25">
      <c r="A2265">
        <v>1</v>
      </c>
      <c r="B2265" s="7">
        <v>44440</v>
      </c>
      <c r="C2265" s="7">
        <v>44440</v>
      </c>
      <c r="D2265">
        <v>200220</v>
      </c>
      <c r="E2265" s="7">
        <v>44440</v>
      </c>
      <c r="F2265" s="13">
        <v>0</v>
      </c>
      <c r="G2265">
        <v>0</v>
      </c>
      <c r="H2265">
        <v>5.5E-2</v>
      </c>
      <c r="I2265">
        <v>0</v>
      </c>
      <c r="J2265">
        <v>59.17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v>0</v>
      </c>
      <c r="V2265" t="s">
        <v>234</v>
      </c>
      <c r="W2265" s="4" t="s">
        <v>52</v>
      </c>
      <c r="X2265">
        <v>15</v>
      </c>
      <c r="Y2265" t="s">
        <v>53</v>
      </c>
      <c r="Z2265" t="s">
        <v>54</v>
      </c>
      <c r="AA2265">
        <v>0</v>
      </c>
      <c r="AB2265">
        <v>0</v>
      </c>
      <c r="AC2265" t="s">
        <v>225</v>
      </c>
      <c r="AD2265">
        <v>0</v>
      </c>
      <c r="AE2265">
        <v>0</v>
      </c>
      <c r="AF2265">
        <v>0</v>
      </c>
      <c r="AG2265">
        <v>0</v>
      </c>
      <c r="AH2265">
        <v>0</v>
      </c>
      <c r="AI2265">
        <v>0</v>
      </c>
      <c r="AJ2265">
        <v>0</v>
      </c>
      <c r="AK2265">
        <v>0</v>
      </c>
      <c r="AL2265">
        <v>0</v>
      </c>
      <c r="AM2265">
        <v>0</v>
      </c>
      <c r="AN2265">
        <v>0</v>
      </c>
      <c r="AO2265">
        <v>0</v>
      </c>
      <c r="AP2265" s="8">
        <f t="shared" si="140"/>
        <v>0</v>
      </c>
      <c r="AQ2265" s="9">
        <f t="shared" si="141"/>
        <v>0</v>
      </c>
      <c r="AR2265" s="3">
        <f t="shared" si="142"/>
        <v>59.17</v>
      </c>
      <c r="AS2265" s="10">
        <f t="shared" si="143"/>
        <v>0</v>
      </c>
    </row>
    <row r="2266" spans="1:45" x14ac:dyDescent="0.25">
      <c r="A2266">
        <v>1</v>
      </c>
      <c r="B2266" s="7">
        <v>44440</v>
      </c>
      <c r="C2266" s="7">
        <v>44440</v>
      </c>
      <c r="D2266">
        <v>200266</v>
      </c>
      <c r="E2266" s="7">
        <v>44440</v>
      </c>
      <c r="F2266" s="13">
        <v>0</v>
      </c>
      <c r="G2266">
        <v>0</v>
      </c>
      <c r="H2266">
        <v>5.5E-2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v>0</v>
      </c>
      <c r="V2266" t="s">
        <v>235</v>
      </c>
      <c r="W2266" s="4" t="s">
        <v>52</v>
      </c>
      <c r="X2266">
        <v>15</v>
      </c>
      <c r="Y2266" t="s">
        <v>53</v>
      </c>
      <c r="Z2266" t="s">
        <v>54</v>
      </c>
      <c r="AA2266">
        <v>0</v>
      </c>
      <c r="AB2266">
        <v>0</v>
      </c>
      <c r="AC2266" t="s">
        <v>225</v>
      </c>
      <c r="AD2266">
        <v>0</v>
      </c>
      <c r="AE2266">
        <v>0</v>
      </c>
      <c r="AF2266">
        <v>0</v>
      </c>
      <c r="AG2266">
        <v>0</v>
      </c>
      <c r="AH2266">
        <v>0</v>
      </c>
      <c r="AI2266">
        <v>0</v>
      </c>
      <c r="AJ2266">
        <v>0</v>
      </c>
      <c r="AK2266">
        <v>0</v>
      </c>
      <c r="AL2266">
        <v>0</v>
      </c>
      <c r="AM2266">
        <v>0</v>
      </c>
      <c r="AN2266">
        <v>0</v>
      </c>
      <c r="AO2266">
        <v>0</v>
      </c>
      <c r="AP2266" s="8">
        <f t="shared" si="140"/>
        <v>0</v>
      </c>
      <c r="AQ2266" s="9">
        <f t="shared" si="141"/>
        <v>0</v>
      </c>
      <c r="AR2266" s="3">
        <f t="shared" si="142"/>
        <v>0</v>
      </c>
      <c r="AS2266" s="10">
        <f t="shared" si="143"/>
        <v>0</v>
      </c>
    </row>
    <row r="2267" spans="1:45" x14ac:dyDescent="0.25">
      <c r="A2267">
        <v>1</v>
      </c>
      <c r="B2267" s="7">
        <v>44440</v>
      </c>
      <c r="C2267" s="7">
        <v>44440</v>
      </c>
      <c r="D2267">
        <v>200312</v>
      </c>
      <c r="E2267" s="7">
        <v>44440</v>
      </c>
      <c r="F2267" s="13">
        <v>12909.53</v>
      </c>
      <c r="G2267">
        <v>12909.53</v>
      </c>
      <c r="H2267">
        <v>5.5E-2</v>
      </c>
      <c r="I2267">
        <v>59.17</v>
      </c>
      <c r="J2267">
        <v>9510.93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 t="s">
        <v>236</v>
      </c>
      <c r="W2267" s="4" t="s">
        <v>52</v>
      </c>
      <c r="X2267">
        <v>15</v>
      </c>
      <c r="Y2267" t="s">
        <v>53</v>
      </c>
      <c r="Z2267" t="s">
        <v>54</v>
      </c>
      <c r="AA2267">
        <v>0</v>
      </c>
      <c r="AB2267">
        <v>0</v>
      </c>
      <c r="AC2267" t="s">
        <v>225</v>
      </c>
      <c r="AD2267">
        <v>0</v>
      </c>
      <c r="AE2267">
        <v>0</v>
      </c>
      <c r="AF2267">
        <v>0</v>
      </c>
      <c r="AG2267">
        <v>12909.53</v>
      </c>
      <c r="AH2267">
        <v>0</v>
      </c>
      <c r="AI2267">
        <v>0</v>
      </c>
      <c r="AJ2267">
        <v>0</v>
      </c>
      <c r="AK2267">
        <v>0</v>
      </c>
      <c r="AL2267">
        <v>0</v>
      </c>
      <c r="AM2267">
        <v>0</v>
      </c>
      <c r="AN2267">
        <v>0</v>
      </c>
      <c r="AO2267">
        <v>59.17</v>
      </c>
      <c r="AP2267" s="8">
        <f t="shared" si="140"/>
        <v>59.17</v>
      </c>
      <c r="AQ2267" s="9">
        <f t="shared" si="141"/>
        <v>0</v>
      </c>
      <c r="AR2267" s="3">
        <f t="shared" si="142"/>
        <v>9510.93</v>
      </c>
      <c r="AS2267" s="10">
        <f t="shared" si="143"/>
        <v>59.17</v>
      </c>
    </row>
    <row r="2268" spans="1:45" x14ac:dyDescent="0.25">
      <c r="A2268">
        <v>1</v>
      </c>
      <c r="B2268" s="7">
        <v>44440</v>
      </c>
      <c r="C2268" s="7">
        <v>44440</v>
      </c>
      <c r="D2268">
        <v>146</v>
      </c>
      <c r="E2268" s="7">
        <v>44440</v>
      </c>
      <c r="F2268" s="13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 t="s">
        <v>237</v>
      </c>
      <c r="W2268" s="4" t="s">
        <v>56</v>
      </c>
      <c r="X2268">
        <v>15</v>
      </c>
      <c r="Y2268" t="s">
        <v>53</v>
      </c>
      <c r="Z2268" t="s">
        <v>57</v>
      </c>
      <c r="AA2268">
        <v>0</v>
      </c>
      <c r="AB2268">
        <v>0</v>
      </c>
      <c r="AC2268" t="s">
        <v>225</v>
      </c>
      <c r="AD2268">
        <v>0</v>
      </c>
      <c r="AE2268">
        <v>0</v>
      </c>
      <c r="AF2268">
        <v>0</v>
      </c>
      <c r="AG2268">
        <v>0</v>
      </c>
      <c r="AH2268">
        <v>0</v>
      </c>
      <c r="AI2268">
        <v>0</v>
      </c>
      <c r="AJ2268">
        <v>0</v>
      </c>
      <c r="AK2268">
        <v>0</v>
      </c>
      <c r="AL2268">
        <v>0</v>
      </c>
      <c r="AM2268">
        <v>0</v>
      </c>
      <c r="AN2268">
        <v>0</v>
      </c>
      <c r="AO2268">
        <v>0</v>
      </c>
      <c r="AP2268" s="8">
        <f t="shared" si="140"/>
        <v>0</v>
      </c>
      <c r="AQ2268" s="9">
        <f t="shared" si="141"/>
        <v>0</v>
      </c>
      <c r="AR2268" s="3">
        <f t="shared" si="142"/>
        <v>0</v>
      </c>
      <c r="AS2268" s="10">
        <f t="shared" si="143"/>
        <v>0</v>
      </c>
    </row>
    <row r="2269" spans="1:45" x14ac:dyDescent="0.25">
      <c r="A2269">
        <v>1</v>
      </c>
      <c r="B2269" s="7">
        <v>44440</v>
      </c>
      <c r="C2269" s="7">
        <v>44440</v>
      </c>
      <c r="D2269">
        <v>200219</v>
      </c>
      <c r="E2269" s="7">
        <v>44440</v>
      </c>
      <c r="F2269" s="13">
        <v>44421.79</v>
      </c>
      <c r="G2269">
        <v>44421.79</v>
      </c>
      <c r="H2269">
        <v>0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v>0</v>
      </c>
      <c r="V2269" t="s">
        <v>238</v>
      </c>
      <c r="W2269" s="4" t="s">
        <v>56</v>
      </c>
      <c r="X2269">
        <v>15</v>
      </c>
      <c r="Y2269" t="s">
        <v>53</v>
      </c>
      <c r="Z2269" t="s">
        <v>57</v>
      </c>
      <c r="AA2269">
        <v>0</v>
      </c>
      <c r="AB2269">
        <v>0</v>
      </c>
      <c r="AC2269" t="s">
        <v>225</v>
      </c>
      <c r="AD2269">
        <v>0</v>
      </c>
      <c r="AE2269">
        <v>0</v>
      </c>
      <c r="AF2269">
        <v>0</v>
      </c>
      <c r="AG2269">
        <v>44421.79</v>
      </c>
      <c r="AH2269">
        <v>0</v>
      </c>
      <c r="AI2269">
        <v>0</v>
      </c>
      <c r="AJ2269">
        <v>0</v>
      </c>
      <c r="AK2269">
        <v>0</v>
      </c>
      <c r="AL2269">
        <v>0</v>
      </c>
      <c r="AM2269">
        <v>0</v>
      </c>
      <c r="AN2269">
        <v>0</v>
      </c>
      <c r="AO2269">
        <v>0</v>
      </c>
      <c r="AP2269" s="8">
        <f t="shared" si="140"/>
        <v>0</v>
      </c>
      <c r="AQ2269" s="9">
        <f t="shared" si="141"/>
        <v>0</v>
      </c>
      <c r="AR2269" s="3">
        <f t="shared" si="142"/>
        <v>0</v>
      </c>
      <c r="AS2269" s="10">
        <f t="shared" si="143"/>
        <v>0</v>
      </c>
    </row>
    <row r="2270" spans="1:45" x14ac:dyDescent="0.25">
      <c r="A2270">
        <v>1</v>
      </c>
      <c r="B2270" s="7">
        <v>44440</v>
      </c>
      <c r="C2270" s="7">
        <v>44440</v>
      </c>
      <c r="D2270">
        <v>200265</v>
      </c>
      <c r="E2270" s="7">
        <v>44440</v>
      </c>
      <c r="F2270" s="13">
        <v>0</v>
      </c>
      <c r="G2270">
        <v>0</v>
      </c>
      <c r="H2270">
        <v>0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v>0</v>
      </c>
      <c r="V2270" t="s">
        <v>239</v>
      </c>
      <c r="W2270" s="4" t="s">
        <v>56</v>
      </c>
      <c r="X2270">
        <v>15</v>
      </c>
      <c r="Y2270" t="s">
        <v>53</v>
      </c>
      <c r="Z2270" t="s">
        <v>57</v>
      </c>
      <c r="AA2270">
        <v>0</v>
      </c>
      <c r="AB2270">
        <v>0</v>
      </c>
      <c r="AC2270" t="s">
        <v>225</v>
      </c>
      <c r="AD2270">
        <v>0</v>
      </c>
      <c r="AE2270">
        <v>0</v>
      </c>
      <c r="AF2270">
        <v>0</v>
      </c>
      <c r="AG2270">
        <v>0</v>
      </c>
      <c r="AH2270">
        <v>0</v>
      </c>
      <c r="AI2270">
        <v>0</v>
      </c>
      <c r="AJ2270">
        <v>0</v>
      </c>
      <c r="AK2270">
        <v>0</v>
      </c>
      <c r="AL2270">
        <v>0</v>
      </c>
      <c r="AM2270">
        <v>0</v>
      </c>
      <c r="AN2270">
        <v>0</v>
      </c>
      <c r="AO2270">
        <v>0</v>
      </c>
      <c r="AP2270" s="8">
        <f t="shared" si="140"/>
        <v>0</v>
      </c>
      <c r="AQ2270" s="9">
        <f t="shared" si="141"/>
        <v>0</v>
      </c>
      <c r="AR2270" s="3">
        <f t="shared" si="142"/>
        <v>0</v>
      </c>
      <c r="AS2270" s="10">
        <f t="shared" si="143"/>
        <v>0</v>
      </c>
    </row>
    <row r="2271" spans="1:45" x14ac:dyDescent="0.25">
      <c r="A2271">
        <v>1</v>
      </c>
      <c r="B2271" s="7">
        <v>44440</v>
      </c>
      <c r="C2271" s="7">
        <v>44440</v>
      </c>
      <c r="D2271">
        <v>200311</v>
      </c>
      <c r="E2271" s="7">
        <v>44440</v>
      </c>
      <c r="F2271" s="13">
        <v>120186.26</v>
      </c>
      <c r="G2271">
        <v>120186.26</v>
      </c>
      <c r="H2271">
        <v>0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 t="s">
        <v>240</v>
      </c>
      <c r="W2271" s="4" t="s">
        <v>56</v>
      </c>
      <c r="X2271">
        <v>15</v>
      </c>
      <c r="Y2271" t="s">
        <v>53</v>
      </c>
      <c r="Z2271" t="s">
        <v>57</v>
      </c>
      <c r="AA2271">
        <v>0</v>
      </c>
      <c r="AB2271">
        <v>0</v>
      </c>
      <c r="AC2271" t="s">
        <v>225</v>
      </c>
      <c r="AD2271">
        <v>0</v>
      </c>
      <c r="AE2271">
        <v>0</v>
      </c>
      <c r="AF2271">
        <v>0</v>
      </c>
      <c r="AG2271">
        <v>120186.26</v>
      </c>
      <c r="AH2271">
        <v>0</v>
      </c>
      <c r="AI2271">
        <v>0</v>
      </c>
      <c r="AJ2271">
        <v>0</v>
      </c>
      <c r="AK2271">
        <v>0</v>
      </c>
      <c r="AL2271">
        <v>0</v>
      </c>
      <c r="AM2271">
        <v>0</v>
      </c>
      <c r="AN2271">
        <v>0</v>
      </c>
      <c r="AO2271">
        <v>0</v>
      </c>
      <c r="AP2271" s="8">
        <f t="shared" si="140"/>
        <v>0</v>
      </c>
      <c r="AQ2271" s="9">
        <f t="shared" si="141"/>
        <v>0</v>
      </c>
      <c r="AR2271" s="3">
        <f t="shared" si="142"/>
        <v>0</v>
      </c>
      <c r="AS2271" s="10">
        <f t="shared" si="143"/>
        <v>0</v>
      </c>
    </row>
    <row r="2272" spans="1:45" x14ac:dyDescent="0.25">
      <c r="A2272">
        <v>1</v>
      </c>
      <c r="B2272" s="7">
        <v>44440</v>
      </c>
      <c r="C2272" s="7">
        <v>44440</v>
      </c>
      <c r="D2272">
        <v>148</v>
      </c>
      <c r="E2272" s="7">
        <v>44440</v>
      </c>
      <c r="F2272" s="13">
        <v>0</v>
      </c>
      <c r="G2272">
        <v>0</v>
      </c>
      <c r="H2272">
        <v>2.5000000000000001E-2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0</v>
      </c>
      <c r="Q2272">
        <v>0</v>
      </c>
      <c r="R2272">
        <v>0</v>
      </c>
      <c r="S2272">
        <v>0</v>
      </c>
      <c r="T2272">
        <v>0</v>
      </c>
      <c r="U2272">
        <v>0</v>
      </c>
      <c r="V2272" t="s">
        <v>241</v>
      </c>
      <c r="W2272" s="4" t="s">
        <v>59</v>
      </c>
      <c r="X2272">
        <v>15</v>
      </c>
      <c r="Y2272" t="s">
        <v>53</v>
      </c>
      <c r="Z2272" t="s">
        <v>60</v>
      </c>
      <c r="AA2272">
        <v>0</v>
      </c>
      <c r="AB2272">
        <v>0</v>
      </c>
      <c r="AC2272" t="s">
        <v>225</v>
      </c>
      <c r="AD2272">
        <v>0</v>
      </c>
      <c r="AE2272">
        <v>0</v>
      </c>
      <c r="AF2272">
        <v>0</v>
      </c>
      <c r="AG2272">
        <v>0</v>
      </c>
      <c r="AH2272">
        <v>0</v>
      </c>
      <c r="AI2272">
        <v>0</v>
      </c>
      <c r="AJ2272">
        <v>0</v>
      </c>
      <c r="AK2272">
        <v>0</v>
      </c>
      <c r="AL2272">
        <v>0</v>
      </c>
      <c r="AM2272">
        <v>0</v>
      </c>
      <c r="AN2272">
        <v>0</v>
      </c>
      <c r="AO2272">
        <v>0</v>
      </c>
      <c r="AP2272" s="8">
        <f t="shared" si="140"/>
        <v>0</v>
      </c>
      <c r="AQ2272" s="9">
        <f t="shared" si="141"/>
        <v>0</v>
      </c>
      <c r="AR2272" s="3">
        <f t="shared" si="142"/>
        <v>0</v>
      </c>
      <c r="AS2272" s="10">
        <f t="shared" si="143"/>
        <v>0</v>
      </c>
    </row>
    <row r="2273" spans="1:45" x14ac:dyDescent="0.25">
      <c r="A2273">
        <v>1</v>
      </c>
      <c r="B2273" s="7">
        <v>44440</v>
      </c>
      <c r="C2273" s="7">
        <v>44440</v>
      </c>
      <c r="D2273">
        <v>200221</v>
      </c>
      <c r="E2273" s="7">
        <v>44440</v>
      </c>
      <c r="F2273" s="13">
        <v>470966.51</v>
      </c>
      <c r="G2273">
        <v>470966.51</v>
      </c>
      <c r="H2273">
        <v>2.5000000000000001E-2</v>
      </c>
      <c r="I2273">
        <v>981.18</v>
      </c>
      <c r="J2273">
        <v>-199095.2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  <c r="U2273">
        <v>0</v>
      </c>
      <c r="V2273" t="s">
        <v>242</v>
      </c>
      <c r="W2273" s="4" t="s">
        <v>59</v>
      </c>
      <c r="X2273">
        <v>15</v>
      </c>
      <c r="Y2273" t="s">
        <v>53</v>
      </c>
      <c r="Z2273" t="s">
        <v>60</v>
      </c>
      <c r="AA2273">
        <v>0</v>
      </c>
      <c r="AB2273">
        <v>0</v>
      </c>
      <c r="AC2273" t="s">
        <v>225</v>
      </c>
      <c r="AD2273">
        <v>0</v>
      </c>
      <c r="AE2273">
        <v>0</v>
      </c>
      <c r="AF2273">
        <v>0</v>
      </c>
      <c r="AG2273">
        <v>470966.51</v>
      </c>
      <c r="AH2273">
        <v>0</v>
      </c>
      <c r="AI2273">
        <v>0</v>
      </c>
      <c r="AJ2273">
        <v>0</v>
      </c>
      <c r="AK2273">
        <v>0</v>
      </c>
      <c r="AL2273">
        <v>0</v>
      </c>
      <c r="AM2273">
        <v>0</v>
      </c>
      <c r="AN2273">
        <v>0</v>
      </c>
      <c r="AO2273">
        <v>981.18000000000006</v>
      </c>
      <c r="AP2273" s="8">
        <f t="shared" si="140"/>
        <v>981.18</v>
      </c>
      <c r="AQ2273" s="9">
        <f t="shared" si="141"/>
        <v>0</v>
      </c>
      <c r="AR2273" s="3">
        <f t="shared" si="142"/>
        <v>-199095.2</v>
      </c>
      <c r="AS2273" s="10">
        <f t="shared" si="143"/>
        <v>981.18</v>
      </c>
    </row>
    <row r="2274" spans="1:45" x14ac:dyDescent="0.25">
      <c r="A2274">
        <v>1</v>
      </c>
      <c r="B2274" s="7">
        <v>44440</v>
      </c>
      <c r="C2274" s="7">
        <v>44440</v>
      </c>
      <c r="D2274">
        <v>200267</v>
      </c>
      <c r="E2274" s="7">
        <v>44440</v>
      </c>
      <c r="F2274" s="13">
        <v>21532.6</v>
      </c>
      <c r="G2274">
        <v>21532.6</v>
      </c>
      <c r="H2274">
        <v>2.5000000000000001E-2</v>
      </c>
      <c r="I2274">
        <v>44.86</v>
      </c>
      <c r="J2274">
        <v>373.1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v>0</v>
      </c>
      <c r="V2274" t="s">
        <v>243</v>
      </c>
      <c r="W2274" s="4" t="s">
        <v>59</v>
      </c>
      <c r="X2274">
        <v>15</v>
      </c>
      <c r="Y2274" t="s">
        <v>53</v>
      </c>
      <c r="Z2274" t="s">
        <v>60</v>
      </c>
      <c r="AA2274">
        <v>0</v>
      </c>
      <c r="AB2274">
        <v>0</v>
      </c>
      <c r="AC2274" t="s">
        <v>225</v>
      </c>
      <c r="AD2274">
        <v>0</v>
      </c>
      <c r="AE2274">
        <v>0</v>
      </c>
      <c r="AF2274">
        <v>0</v>
      </c>
      <c r="AG2274">
        <v>21532.6</v>
      </c>
      <c r="AH2274">
        <v>0</v>
      </c>
      <c r="AI2274">
        <v>0</v>
      </c>
      <c r="AJ2274">
        <v>0</v>
      </c>
      <c r="AK2274">
        <v>0</v>
      </c>
      <c r="AL2274">
        <v>0</v>
      </c>
      <c r="AM2274">
        <v>0</v>
      </c>
      <c r="AN2274">
        <v>0</v>
      </c>
      <c r="AO2274">
        <v>44.86</v>
      </c>
      <c r="AP2274" s="8">
        <f t="shared" si="140"/>
        <v>44.86</v>
      </c>
      <c r="AQ2274" s="9">
        <f t="shared" si="141"/>
        <v>0</v>
      </c>
      <c r="AR2274" s="3">
        <f t="shared" si="142"/>
        <v>373.1</v>
      </c>
      <c r="AS2274" s="10">
        <f t="shared" si="143"/>
        <v>44.86</v>
      </c>
    </row>
    <row r="2275" spans="1:45" x14ac:dyDescent="0.25">
      <c r="A2275">
        <v>1</v>
      </c>
      <c r="B2275" s="7">
        <v>44440</v>
      </c>
      <c r="C2275" s="7">
        <v>44440</v>
      </c>
      <c r="D2275">
        <v>200313</v>
      </c>
      <c r="E2275" s="7">
        <v>44440</v>
      </c>
      <c r="F2275" s="13">
        <v>210864.89</v>
      </c>
      <c r="G2275">
        <v>210864.89</v>
      </c>
      <c r="H2275">
        <v>2.5000000000000001E-2</v>
      </c>
      <c r="I2275">
        <v>439.3</v>
      </c>
      <c r="J2275">
        <v>238259.39</v>
      </c>
      <c r="K2275">
        <v>0</v>
      </c>
      <c r="L2275">
        <v>0</v>
      </c>
      <c r="M2275">
        <v>-439.3</v>
      </c>
      <c r="N2275">
        <v>0</v>
      </c>
      <c r="O2275">
        <v>0</v>
      </c>
      <c r="P2275">
        <v>0</v>
      </c>
      <c r="Q2275">
        <v>0</v>
      </c>
      <c r="R2275">
        <v>0</v>
      </c>
      <c r="S2275">
        <v>0</v>
      </c>
      <c r="T2275">
        <v>0</v>
      </c>
      <c r="U2275">
        <v>0</v>
      </c>
      <c r="V2275" t="s">
        <v>244</v>
      </c>
      <c r="W2275" s="4" t="s">
        <v>59</v>
      </c>
      <c r="X2275">
        <v>15</v>
      </c>
      <c r="Y2275" t="s">
        <v>53</v>
      </c>
      <c r="Z2275" t="s">
        <v>60</v>
      </c>
      <c r="AA2275">
        <v>0</v>
      </c>
      <c r="AB2275">
        <v>0</v>
      </c>
      <c r="AC2275" t="s">
        <v>225</v>
      </c>
      <c r="AD2275">
        <v>0</v>
      </c>
      <c r="AE2275">
        <v>0</v>
      </c>
      <c r="AF2275">
        <v>0</v>
      </c>
      <c r="AG2275">
        <v>210864.89</v>
      </c>
      <c r="AH2275">
        <v>0</v>
      </c>
      <c r="AI2275">
        <v>0</v>
      </c>
      <c r="AJ2275">
        <v>0</v>
      </c>
      <c r="AK2275">
        <v>0</v>
      </c>
      <c r="AL2275">
        <v>0</v>
      </c>
      <c r="AM2275">
        <v>0</v>
      </c>
      <c r="AN2275">
        <v>0</v>
      </c>
      <c r="AO2275">
        <v>0</v>
      </c>
      <c r="AP2275" s="8">
        <f t="shared" si="140"/>
        <v>0</v>
      </c>
      <c r="AQ2275" s="9">
        <f t="shared" si="141"/>
        <v>0</v>
      </c>
      <c r="AR2275" s="3">
        <f t="shared" si="142"/>
        <v>238259.39</v>
      </c>
      <c r="AS2275" s="10">
        <f t="shared" si="143"/>
        <v>0</v>
      </c>
    </row>
    <row r="2276" spans="1:45" x14ac:dyDescent="0.25">
      <c r="A2276">
        <v>1</v>
      </c>
      <c r="B2276" s="7">
        <v>44440</v>
      </c>
      <c r="C2276" s="7">
        <v>44440</v>
      </c>
      <c r="D2276">
        <v>149</v>
      </c>
      <c r="E2276" s="7">
        <v>44440</v>
      </c>
      <c r="F2276" s="13">
        <v>0</v>
      </c>
      <c r="G2276">
        <v>0</v>
      </c>
      <c r="H2276">
        <v>1.8100000000000002E-2</v>
      </c>
      <c r="I2276">
        <v>0</v>
      </c>
      <c r="J2276">
        <v>-0.02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0</v>
      </c>
      <c r="T2276">
        <v>0</v>
      </c>
      <c r="U2276">
        <v>0</v>
      </c>
      <c r="V2276" t="s">
        <v>245</v>
      </c>
      <c r="W2276" s="4" t="s">
        <v>62</v>
      </c>
      <c r="X2276">
        <v>15</v>
      </c>
      <c r="Y2276" t="s">
        <v>53</v>
      </c>
      <c r="Z2276" t="s">
        <v>63</v>
      </c>
      <c r="AA2276">
        <v>0</v>
      </c>
      <c r="AB2276">
        <v>0</v>
      </c>
      <c r="AC2276" t="s">
        <v>225</v>
      </c>
      <c r="AD2276">
        <v>0</v>
      </c>
      <c r="AE2276">
        <v>0.05</v>
      </c>
      <c r="AF2276">
        <v>2.8999999999999998E-3</v>
      </c>
      <c r="AG2276">
        <v>0</v>
      </c>
      <c r="AH2276">
        <v>0</v>
      </c>
      <c r="AI2276">
        <v>0</v>
      </c>
      <c r="AJ2276">
        <v>0</v>
      </c>
      <c r="AK2276">
        <v>0</v>
      </c>
      <c r="AL2276">
        <v>0</v>
      </c>
      <c r="AM2276">
        <v>0</v>
      </c>
      <c r="AN2276">
        <v>0</v>
      </c>
      <c r="AO2276">
        <v>0</v>
      </c>
      <c r="AP2276" s="8">
        <f t="shared" si="140"/>
        <v>0</v>
      </c>
      <c r="AQ2276" s="9">
        <f t="shared" si="141"/>
        <v>0</v>
      </c>
      <c r="AR2276" s="3">
        <f t="shared" si="142"/>
        <v>3.0000000000000002E-2</v>
      </c>
      <c r="AS2276" s="10">
        <f t="shared" si="143"/>
        <v>0</v>
      </c>
    </row>
    <row r="2277" spans="1:45" x14ac:dyDescent="0.25">
      <c r="A2277">
        <v>1</v>
      </c>
      <c r="B2277" s="7">
        <v>44440</v>
      </c>
      <c r="C2277" s="7">
        <v>44440</v>
      </c>
      <c r="D2277">
        <v>200222</v>
      </c>
      <c r="E2277" s="7">
        <v>44440</v>
      </c>
      <c r="F2277" s="13">
        <v>21397069.059999999</v>
      </c>
      <c r="G2277">
        <v>21397069.059999999</v>
      </c>
      <c r="H2277">
        <v>1.8100000000000002E-2</v>
      </c>
      <c r="I2277">
        <v>32273.91</v>
      </c>
      <c r="J2277">
        <v>1768353.47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0</v>
      </c>
      <c r="R2277">
        <v>0</v>
      </c>
      <c r="S2277">
        <v>0</v>
      </c>
      <c r="T2277">
        <v>0</v>
      </c>
      <c r="U2277">
        <v>0</v>
      </c>
      <c r="V2277" t="s">
        <v>246</v>
      </c>
      <c r="W2277" s="4" t="s">
        <v>62</v>
      </c>
      <c r="X2277">
        <v>15</v>
      </c>
      <c r="Y2277" t="s">
        <v>53</v>
      </c>
      <c r="Z2277" t="s">
        <v>63</v>
      </c>
      <c r="AA2277">
        <v>0</v>
      </c>
      <c r="AB2277">
        <v>0</v>
      </c>
      <c r="AC2277" t="s">
        <v>225</v>
      </c>
      <c r="AD2277">
        <v>5170.96</v>
      </c>
      <c r="AE2277">
        <v>128827.17</v>
      </c>
      <c r="AF2277">
        <v>2.8999999999999998E-3</v>
      </c>
      <c r="AG2277">
        <v>21397069.059999999</v>
      </c>
      <c r="AH2277">
        <v>0</v>
      </c>
      <c r="AI2277">
        <v>0</v>
      </c>
      <c r="AJ2277">
        <v>0</v>
      </c>
      <c r="AK2277">
        <v>0</v>
      </c>
      <c r="AL2277">
        <v>0</v>
      </c>
      <c r="AM2277">
        <v>0</v>
      </c>
      <c r="AN2277">
        <v>5170.96</v>
      </c>
      <c r="AO2277">
        <v>32273.91</v>
      </c>
      <c r="AP2277" s="8">
        <f t="shared" si="140"/>
        <v>32273.91</v>
      </c>
      <c r="AQ2277" s="9">
        <f t="shared" si="141"/>
        <v>5170.96</v>
      </c>
      <c r="AR2277" s="3">
        <f t="shared" si="142"/>
        <v>1897180.64</v>
      </c>
      <c r="AS2277" s="10">
        <f t="shared" si="143"/>
        <v>37444.870000000003</v>
      </c>
    </row>
    <row r="2278" spans="1:45" x14ac:dyDescent="0.25">
      <c r="A2278">
        <v>1</v>
      </c>
      <c r="B2278" s="7">
        <v>44440</v>
      </c>
      <c r="C2278" s="7">
        <v>44440</v>
      </c>
      <c r="D2278">
        <v>200268</v>
      </c>
      <c r="E2278" s="7">
        <v>44440</v>
      </c>
      <c r="F2278" s="13">
        <v>6952201.9199999999</v>
      </c>
      <c r="G2278">
        <v>6952201.9199999999</v>
      </c>
      <c r="H2278">
        <v>1.8100000000000002E-2</v>
      </c>
      <c r="I2278">
        <v>10486.24</v>
      </c>
      <c r="J2278">
        <v>863046.92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 t="s">
        <v>247</v>
      </c>
      <c r="W2278" s="4" t="s">
        <v>62</v>
      </c>
      <c r="X2278">
        <v>15</v>
      </c>
      <c r="Y2278" t="s">
        <v>53</v>
      </c>
      <c r="Z2278" t="s">
        <v>63</v>
      </c>
      <c r="AA2278">
        <v>0</v>
      </c>
      <c r="AB2278">
        <v>0</v>
      </c>
      <c r="AC2278" t="s">
        <v>225</v>
      </c>
      <c r="AD2278">
        <v>1680.12</v>
      </c>
      <c r="AE2278">
        <v>129002.04</v>
      </c>
      <c r="AF2278">
        <v>2.8999999999999998E-3</v>
      </c>
      <c r="AG2278">
        <v>6952201.9199999999</v>
      </c>
      <c r="AH2278">
        <v>0</v>
      </c>
      <c r="AI2278">
        <v>0</v>
      </c>
      <c r="AJ2278">
        <v>0</v>
      </c>
      <c r="AK2278">
        <v>0</v>
      </c>
      <c r="AL2278">
        <v>0</v>
      </c>
      <c r="AM2278">
        <v>0</v>
      </c>
      <c r="AN2278">
        <v>1680.1200000000001</v>
      </c>
      <c r="AO2278">
        <v>10486.24</v>
      </c>
      <c r="AP2278" s="8">
        <f t="shared" si="140"/>
        <v>10486.24</v>
      </c>
      <c r="AQ2278" s="9">
        <f t="shared" si="141"/>
        <v>1680.12</v>
      </c>
      <c r="AR2278" s="3">
        <f t="shared" si="142"/>
        <v>992048.96000000008</v>
      </c>
      <c r="AS2278" s="10">
        <f t="shared" si="143"/>
        <v>12166.36</v>
      </c>
    </row>
    <row r="2279" spans="1:45" x14ac:dyDescent="0.25">
      <c r="A2279">
        <v>1</v>
      </c>
      <c r="B2279" s="7">
        <v>44440</v>
      </c>
      <c r="C2279" s="7">
        <v>44440</v>
      </c>
      <c r="D2279">
        <v>200314</v>
      </c>
      <c r="E2279" s="7">
        <v>44440</v>
      </c>
      <c r="F2279" s="13">
        <v>49531119.75</v>
      </c>
      <c r="G2279">
        <v>49531119.75</v>
      </c>
      <c r="H2279">
        <v>1.8100000000000002E-2</v>
      </c>
      <c r="I2279">
        <v>74709.440000000002</v>
      </c>
      <c r="J2279">
        <v>14448984.08</v>
      </c>
      <c r="K2279">
        <v>0</v>
      </c>
      <c r="L2279">
        <v>64.650000000000006</v>
      </c>
      <c r="M2279">
        <v>0</v>
      </c>
      <c r="N2279">
        <v>0</v>
      </c>
      <c r="O2279">
        <v>0</v>
      </c>
      <c r="P2279">
        <v>0</v>
      </c>
      <c r="Q2279">
        <v>0</v>
      </c>
      <c r="R2279">
        <v>0</v>
      </c>
      <c r="S2279">
        <v>0</v>
      </c>
      <c r="T2279">
        <v>0</v>
      </c>
      <c r="U2279">
        <v>0</v>
      </c>
      <c r="V2279" t="s">
        <v>248</v>
      </c>
      <c r="W2279" s="4" t="s">
        <v>62</v>
      </c>
      <c r="X2279">
        <v>15</v>
      </c>
      <c r="Y2279" t="s">
        <v>53</v>
      </c>
      <c r="Z2279" t="s">
        <v>63</v>
      </c>
      <c r="AA2279">
        <v>0</v>
      </c>
      <c r="AB2279">
        <v>0</v>
      </c>
      <c r="AC2279" t="s">
        <v>225</v>
      </c>
      <c r="AD2279">
        <v>11970.02</v>
      </c>
      <c r="AE2279">
        <v>1499851.15</v>
      </c>
      <c r="AF2279">
        <v>2.8999999999999998E-3</v>
      </c>
      <c r="AG2279">
        <v>49531119.75</v>
      </c>
      <c r="AH2279">
        <v>0</v>
      </c>
      <c r="AI2279">
        <v>0</v>
      </c>
      <c r="AJ2279">
        <v>0</v>
      </c>
      <c r="AK2279">
        <v>0</v>
      </c>
      <c r="AL2279">
        <v>0</v>
      </c>
      <c r="AM2279">
        <v>0</v>
      </c>
      <c r="AN2279">
        <v>11970.02</v>
      </c>
      <c r="AO2279">
        <v>74709.440000000002</v>
      </c>
      <c r="AP2279" s="8">
        <f t="shared" si="140"/>
        <v>74709.440000000002</v>
      </c>
      <c r="AQ2279" s="9">
        <f t="shared" si="141"/>
        <v>11970.02</v>
      </c>
      <c r="AR2279" s="3">
        <f t="shared" si="142"/>
        <v>15948835.23</v>
      </c>
      <c r="AS2279" s="10">
        <f t="shared" si="143"/>
        <v>86679.46</v>
      </c>
    </row>
    <row r="2280" spans="1:45" x14ac:dyDescent="0.25">
      <c r="A2280">
        <v>1</v>
      </c>
      <c r="B2280" s="7">
        <v>44440</v>
      </c>
      <c r="C2280" s="7">
        <v>44440</v>
      </c>
      <c r="D2280">
        <v>150</v>
      </c>
      <c r="E2280" s="7">
        <v>44440</v>
      </c>
      <c r="F2280" s="13">
        <v>0</v>
      </c>
      <c r="G2280">
        <v>0</v>
      </c>
      <c r="H2280">
        <v>1.719E-2</v>
      </c>
      <c r="I2280">
        <v>0</v>
      </c>
      <c r="J2280">
        <v>-0.01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 t="s">
        <v>249</v>
      </c>
      <c r="W2280" s="4" t="s">
        <v>65</v>
      </c>
      <c r="X2280">
        <v>15</v>
      </c>
      <c r="Y2280" t="s">
        <v>53</v>
      </c>
      <c r="Z2280" t="s">
        <v>66</v>
      </c>
      <c r="AA2280">
        <v>0</v>
      </c>
      <c r="AB2280">
        <v>0</v>
      </c>
      <c r="AC2280" t="s">
        <v>225</v>
      </c>
      <c r="AD2280">
        <v>0</v>
      </c>
      <c r="AE2280">
        <v>-0.03</v>
      </c>
      <c r="AF2280">
        <v>4.81E-3</v>
      </c>
      <c r="AG2280">
        <v>0</v>
      </c>
      <c r="AH2280">
        <v>0</v>
      </c>
      <c r="AI2280">
        <v>0</v>
      </c>
      <c r="AJ2280">
        <v>0</v>
      </c>
      <c r="AK2280">
        <v>0</v>
      </c>
      <c r="AL2280">
        <v>0</v>
      </c>
      <c r="AM2280">
        <v>0</v>
      </c>
      <c r="AN2280">
        <v>0</v>
      </c>
      <c r="AO2280">
        <v>0</v>
      </c>
      <c r="AP2280" s="8">
        <f t="shared" si="140"/>
        <v>0</v>
      </c>
      <c r="AQ2280" s="9">
        <f t="shared" si="141"/>
        <v>0</v>
      </c>
      <c r="AR2280" s="3">
        <f t="shared" si="142"/>
        <v>-0.04</v>
      </c>
      <c r="AS2280" s="10">
        <f t="shared" si="143"/>
        <v>0</v>
      </c>
    </row>
    <row r="2281" spans="1:45" x14ac:dyDescent="0.25">
      <c r="A2281">
        <v>1</v>
      </c>
      <c r="B2281" s="7">
        <v>44440</v>
      </c>
      <c r="C2281" s="7">
        <v>44440</v>
      </c>
      <c r="D2281">
        <v>200223</v>
      </c>
      <c r="E2281" s="7">
        <v>44440</v>
      </c>
      <c r="F2281" s="13">
        <v>7623434.6399999997</v>
      </c>
      <c r="G2281">
        <v>7623434.6399999997</v>
      </c>
      <c r="H2281">
        <v>1.719E-2</v>
      </c>
      <c r="I2281">
        <v>10920.57</v>
      </c>
      <c r="J2281">
        <v>1065027.21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 t="s">
        <v>250</v>
      </c>
      <c r="W2281" s="4" t="s">
        <v>65</v>
      </c>
      <c r="X2281">
        <v>15</v>
      </c>
      <c r="Y2281" t="s">
        <v>53</v>
      </c>
      <c r="Z2281" t="s">
        <v>66</v>
      </c>
      <c r="AA2281">
        <v>0</v>
      </c>
      <c r="AB2281">
        <v>0</v>
      </c>
      <c r="AC2281" t="s">
        <v>225</v>
      </c>
      <c r="AD2281">
        <v>3055.73</v>
      </c>
      <c r="AE2281">
        <v>204098.07</v>
      </c>
      <c r="AF2281">
        <v>4.81E-3</v>
      </c>
      <c r="AG2281">
        <v>7623434.6399999997</v>
      </c>
      <c r="AH2281">
        <v>0</v>
      </c>
      <c r="AI2281">
        <v>0</v>
      </c>
      <c r="AJ2281">
        <v>0</v>
      </c>
      <c r="AK2281">
        <v>0</v>
      </c>
      <c r="AL2281">
        <v>0</v>
      </c>
      <c r="AM2281">
        <v>0</v>
      </c>
      <c r="AN2281">
        <v>3055.73</v>
      </c>
      <c r="AO2281">
        <v>10920.57</v>
      </c>
      <c r="AP2281" s="8">
        <f t="shared" si="140"/>
        <v>10920.57</v>
      </c>
      <c r="AQ2281" s="9">
        <f t="shared" si="141"/>
        <v>3055.73</v>
      </c>
      <c r="AR2281" s="3">
        <f t="shared" si="142"/>
        <v>1269125.28</v>
      </c>
      <c r="AS2281" s="10">
        <f t="shared" si="143"/>
        <v>13976.3</v>
      </c>
    </row>
    <row r="2282" spans="1:45" x14ac:dyDescent="0.25">
      <c r="A2282">
        <v>1</v>
      </c>
      <c r="B2282" s="7">
        <v>44440</v>
      </c>
      <c r="C2282" s="7">
        <v>44440</v>
      </c>
      <c r="D2282">
        <v>200269</v>
      </c>
      <c r="E2282" s="7">
        <v>44440</v>
      </c>
      <c r="F2282" s="13">
        <v>2849786.2</v>
      </c>
      <c r="G2282">
        <v>2849786.2</v>
      </c>
      <c r="H2282">
        <v>1.719E-2</v>
      </c>
      <c r="I2282">
        <v>4082.32</v>
      </c>
      <c r="J2282">
        <v>268158.15000000002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 t="s">
        <v>251</v>
      </c>
      <c r="W2282" s="4" t="s">
        <v>65</v>
      </c>
      <c r="X2282">
        <v>15</v>
      </c>
      <c r="Y2282" t="s">
        <v>53</v>
      </c>
      <c r="Z2282" t="s">
        <v>66</v>
      </c>
      <c r="AA2282">
        <v>0</v>
      </c>
      <c r="AB2282">
        <v>0</v>
      </c>
      <c r="AC2282" t="s">
        <v>225</v>
      </c>
      <c r="AD2282">
        <v>1142.29</v>
      </c>
      <c r="AE2282">
        <v>74958.39</v>
      </c>
      <c r="AF2282">
        <v>4.81E-3</v>
      </c>
      <c r="AG2282">
        <v>2849786.2</v>
      </c>
      <c r="AH2282">
        <v>0</v>
      </c>
      <c r="AI2282">
        <v>0</v>
      </c>
      <c r="AJ2282">
        <v>0</v>
      </c>
      <c r="AK2282">
        <v>0</v>
      </c>
      <c r="AL2282">
        <v>0</v>
      </c>
      <c r="AM2282">
        <v>0</v>
      </c>
      <c r="AN2282">
        <v>1142.29</v>
      </c>
      <c r="AO2282">
        <v>4082.32</v>
      </c>
      <c r="AP2282" s="8">
        <f t="shared" si="140"/>
        <v>4082.32</v>
      </c>
      <c r="AQ2282" s="9">
        <f t="shared" si="141"/>
        <v>1142.29</v>
      </c>
      <c r="AR2282" s="3">
        <f t="shared" si="142"/>
        <v>343116.54000000004</v>
      </c>
      <c r="AS2282" s="10">
        <f t="shared" si="143"/>
        <v>5224.6100000000006</v>
      </c>
    </row>
    <row r="2283" spans="1:45" x14ac:dyDescent="0.25">
      <c r="A2283">
        <v>1</v>
      </c>
      <c r="B2283" s="7">
        <v>44440</v>
      </c>
      <c r="C2283" s="7">
        <v>44440</v>
      </c>
      <c r="D2283">
        <v>200315</v>
      </c>
      <c r="E2283" s="7">
        <v>44440</v>
      </c>
      <c r="F2283" s="13">
        <v>28638216.859999999</v>
      </c>
      <c r="G2283">
        <v>28638216.859999999</v>
      </c>
      <c r="H2283">
        <v>1.719E-2</v>
      </c>
      <c r="I2283">
        <v>41024.25</v>
      </c>
      <c r="J2283">
        <v>19057570.440000001</v>
      </c>
      <c r="K2283">
        <v>0</v>
      </c>
      <c r="L2283">
        <v>-19023.29</v>
      </c>
      <c r="M2283">
        <v>0</v>
      </c>
      <c r="N2283">
        <v>0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 t="s">
        <v>252</v>
      </c>
      <c r="W2283" s="4" t="s">
        <v>65</v>
      </c>
      <c r="X2283">
        <v>15</v>
      </c>
      <c r="Y2283" t="s">
        <v>53</v>
      </c>
      <c r="Z2283" t="s">
        <v>66</v>
      </c>
      <c r="AA2283">
        <v>0</v>
      </c>
      <c r="AB2283">
        <v>0</v>
      </c>
      <c r="AC2283" t="s">
        <v>225</v>
      </c>
      <c r="AD2283">
        <v>11479.15</v>
      </c>
      <c r="AE2283">
        <v>2658993.38</v>
      </c>
      <c r="AF2283">
        <v>4.81E-3</v>
      </c>
      <c r="AG2283">
        <v>28638216.859999999</v>
      </c>
      <c r="AH2283">
        <v>0</v>
      </c>
      <c r="AI2283">
        <v>0</v>
      </c>
      <c r="AJ2283">
        <v>0</v>
      </c>
      <c r="AK2283">
        <v>0</v>
      </c>
      <c r="AL2283">
        <v>0</v>
      </c>
      <c r="AM2283">
        <v>0</v>
      </c>
      <c r="AN2283">
        <v>11479.15</v>
      </c>
      <c r="AO2283">
        <v>41024.25</v>
      </c>
      <c r="AP2283" s="8">
        <f t="shared" si="140"/>
        <v>41024.25</v>
      </c>
      <c r="AQ2283" s="9">
        <f t="shared" si="141"/>
        <v>11479.15</v>
      </c>
      <c r="AR2283" s="3">
        <f t="shared" si="142"/>
        <v>21716563.82</v>
      </c>
      <c r="AS2283" s="10">
        <f t="shared" si="143"/>
        <v>52503.4</v>
      </c>
    </row>
    <row r="2284" spans="1:45" x14ac:dyDescent="0.25">
      <c r="A2284">
        <v>1</v>
      </c>
      <c r="B2284" s="7">
        <v>44440</v>
      </c>
      <c r="C2284" s="7">
        <v>44440</v>
      </c>
      <c r="D2284">
        <v>151</v>
      </c>
      <c r="E2284" s="7">
        <v>44440</v>
      </c>
      <c r="F2284" s="13">
        <v>0</v>
      </c>
      <c r="G2284">
        <v>0</v>
      </c>
      <c r="H2284">
        <v>1.8100000000000002E-2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0</v>
      </c>
      <c r="U2284">
        <v>0</v>
      </c>
      <c r="V2284" t="s">
        <v>253</v>
      </c>
      <c r="W2284" s="4" t="s">
        <v>68</v>
      </c>
      <c r="X2284">
        <v>15</v>
      </c>
      <c r="Y2284" t="s">
        <v>53</v>
      </c>
      <c r="Z2284" t="s">
        <v>69</v>
      </c>
      <c r="AA2284">
        <v>0</v>
      </c>
      <c r="AB2284">
        <v>0</v>
      </c>
      <c r="AC2284" t="s">
        <v>225</v>
      </c>
      <c r="AD2284">
        <v>0</v>
      </c>
      <c r="AE2284">
        <v>0</v>
      </c>
      <c r="AF2284">
        <v>2.8999999999999998E-3</v>
      </c>
      <c r="AG2284">
        <v>0</v>
      </c>
      <c r="AH2284">
        <v>0</v>
      </c>
      <c r="AI2284">
        <v>0</v>
      </c>
      <c r="AJ2284">
        <v>0</v>
      </c>
      <c r="AK2284">
        <v>0</v>
      </c>
      <c r="AL2284">
        <v>0</v>
      </c>
      <c r="AM2284">
        <v>0</v>
      </c>
      <c r="AN2284">
        <v>0</v>
      </c>
      <c r="AO2284">
        <v>0</v>
      </c>
      <c r="AP2284" s="8">
        <f t="shared" si="140"/>
        <v>0</v>
      </c>
      <c r="AQ2284" s="9">
        <f t="shared" si="141"/>
        <v>0</v>
      </c>
      <c r="AR2284" s="3">
        <f t="shared" si="142"/>
        <v>0</v>
      </c>
      <c r="AS2284" s="10">
        <f t="shared" si="143"/>
        <v>0</v>
      </c>
    </row>
    <row r="2285" spans="1:45" x14ac:dyDescent="0.25">
      <c r="A2285">
        <v>1</v>
      </c>
      <c r="B2285" s="7">
        <v>44440</v>
      </c>
      <c r="C2285" s="7">
        <v>44440</v>
      </c>
      <c r="D2285">
        <v>200224</v>
      </c>
      <c r="E2285" s="7">
        <v>44440</v>
      </c>
      <c r="F2285" s="13">
        <v>3522727.11</v>
      </c>
      <c r="G2285">
        <v>3522727.11</v>
      </c>
      <c r="H2285">
        <v>1.8100000000000002E-2</v>
      </c>
      <c r="I2285">
        <v>5313.45</v>
      </c>
      <c r="J2285">
        <v>254813.98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0</v>
      </c>
      <c r="R2285">
        <v>0</v>
      </c>
      <c r="S2285">
        <v>0</v>
      </c>
      <c r="T2285">
        <v>0</v>
      </c>
      <c r="U2285">
        <v>0</v>
      </c>
      <c r="V2285" t="s">
        <v>254</v>
      </c>
      <c r="W2285" s="4" t="s">
        <v>68</v>
      </c>
      <c r="X2285">
        <v>15</v>
      </c>
      <c r="Y2285" t="s">
        <v>53</v>
      </c>
      <c r="Z2285" t="s">
        <v>69</v>
      </c>
      <c r="AA2285">
        <v>0</v>
      </c>
      <c r="AB2285">
        <v>0</v>
      </c>
      <c r="AC2285" t="s">
        <v>225</v>
      </c>
      <c r="AD2285">
        <v>851.33</v>
      </c>
      <c r="AE2285">
        <v>37262.1</v>
      </c>
      <c r="AF2285">
        <v>2.8999999999999998E-3</v>
      </c>
      <c r="AG2285">
        <v>3522727.11</v>
      </c>
      <c r="AH2285">
        <v>0</v>
      </c>
      <c r="AI2285">
        <v>0</v>
      </c>
      <c r="AJ2285">
        <v>0</v>
      </c>
      <c r="AK2285">
        <v>0</v>
      </c>
      <c r="AL2285">
        <v>0</v>
      </c>
      <c r="AM2285">
        <v>0</v>
      </c>
      <c r="AN2285">
        <v>851.33</v>
      </c>
      <c r="AO2285">
        <v>5313.45</v>
      </c>
      <c r="AP2285" s="8">
        <f t="shared" si="140"/>
        <v>5313.45</v>
      </c>
      <c r="AQ2285" s="9">
        <f t="shared" si="141"/>
        <v>851.33</v>
      </c>
      <c r="AR2285" s="3">
        <f t="shared" si="142"/>
        <v>292076.08</v>
      </c>
      <c r="AS2285" s="10">
        <f t="shared" si="143"/>
        <v>6164.78</v>
      </c>
    </row>
    <row r="2286" spans="1:45" x14ac:dyDescent="0.25">
      <c r="A2286">
        <v>1</v>
      </c>
      <c r="B2286" s="7">
        <v>44440</v>
      </c>
      <c r="C2286" s="7">
        <v>44440</v>
      </c>
      <c r="D2286">
        <v>200270</v>
      </c>
      <c r="E2286" s="7">
        <v>44440</v>
      </c>
      <c r="F2286" s="13">
        <v>0</v>
      </c>
      <c r="G2286">
        <v>0</v>
      </c>
      <c r="H2286">
        <v>1.8100000000000002E-2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v>0</v>
      </c>
      <c r="V2286" t="s">
        <v>255</v>
      </c>
      <c r="W2286" s="4" t="s">
        <v>68</v>
      </c>
      <c r="X2286">
        <v>15</v>
      </c>
      <c r="Y2286" t="s">
        <v>53</v>
      </c>
      <c r="Z2286" t="s">
        <v>69</v>
      </c>
      <c r="AA2286">
        <v>0</v>
      </c>
      <c r="AB2286">
        <v>0</v>
      </c>
      <c r="AC2286" t="s">
        <v>225</v>
      </c>
      <c r="AD2286">
        <v>0</v>
      </c>
      <c r="AE2286">
        <v>0</v>
      </c>
      <c r="AF2286">
        <v>2.8999999999999998E-3</v>
      </c>
      <c r="AG2286">
        <v>0</v>
      </c>
      <c r="AH2286">
        <v>0</v>
      </c>
      <c r="AI2286">
        <v>0</v>
      </c>
      <c r="AJ2286">
        <v>0</v>
      </c>
      <c r="AK2286">
        <v>0</v>
      </c>
      <c r="AL2286">
        <v>0</v>
      </c>
      <c r="AM2286">
        <v>0</v>
      </c>
      <c r="AN2286">
        <v>0</v>
      </c>
      <c r="AO2286">
        <v>0</v>
      </c>
      <c r="AP2286" s="8">
        <f t="shared" si="140"/>
        <v>0</v>
      </c>
      <c r="AQ2286" s="9">
        <f t="shared" si="141"/>
        <v>0</v>
      </c>
      <c r="AR2286" s="3">
        <f t="shared" si="142"/>
        <v>0</v>
      </c>
      <c r="AS2286" s="10">
        <f t="shared" si="143"/>
        <v>0</v>
      </c>
    </row>
    <row r="2287" spans="1:45" x14ac:dyDescent="0.25">
      <c r="A2287">
        <v>1</v>
      </c>
      <c r="B2287" s="7">
        <v>44440</v>
      </c>
      <c r="C2287" s="7">
        <v>44440</v>
      </c>
      <c r="D2287">
        <v>200316</v>
      </c>
      <c r="E2287" s="7">
        <v>44440</v>
      </c>
      <c r="F2287" s="13">
        <v>92628641.950000003</v>
      </c>
      <c r="G2287">
        <v>92628641.950000003</v>
      </c>
      <c r="H2287">
        <v>1.8100000000000002E-2</v>
      </c>
      <c r="I2287">
        <v>139714.87</v>
      </c>
      <c r="J2287">
        <v>8922091.5299999993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 t="s">
        <v>256</v>
      </c>
      <c r="W2287" s="4" t="s">
        <v>68</v>
      </c>
      <c r="X2287">
        <v>15</v>
      </c>
      <c r="Y2287" t="s">
        <v>53</v>
      </c>
      <c r="Z2287" t="s">
        <v>69</v>
      </c>
      <c r="AA2287">
        <v>0</v>
      </c>
      <c r="AB2287">
        <v>0</v>
      </c>
      <c r="AC2287" t="s">
        <v>225</v>
      </c>
      <c r="AD2287">
        <v>22385.26</v>
      </c>
      <c r="AE2287">
        <v>547535.15</v>
      </c>
      <c r="AF2287">
        <v>2.8999999999999998E-3</v>
      </c>
      <c r="AG2287">
        <v>92628641.950000003</v>
      </c>
      <c r="AH2287">
        <v>0</v>
      </c>
      <c r="AI2287">
        <v>0</v>
      </c>
      <c r="AJ2287">
        <v>0</v>
      </c>
      <c r="AK2287">
        <v>0</v>
      </c>
      <c r="AL2287">
        <v>0</v>
      </c>
      <c r="AM2287">
        <v>0</v>
      </c>
      <c r="AN2287">
        <v>22385.260000000002</v>
      </c>
      <c r="AO2287">
        <v>139714.87</v>
      </c>
      <c r="AP2287" s="8">
        <f t="shared" si="140"/>
        <v>139714.87</v>
      </c>
      <c r="AQ2287" s="9">
        <f t="shared" si="141"/>
        <v>22385.26</v>
      </c>
      <c r="AR2287" s="3">
        <f t="shared" si="142"/>
        <v>9469626.6799999997</v>
      </c>
      <c r="AS2287" s="10">
        <f t="shared" si="143"/>
        <v>162100.13</v>
      </c>
    </row>
    <row r="2288" spans="1:45" x14ac:dyDescent="0.25">
      <c r="A2288">
        <v>1</v>
      </c>
      <c r="B2288" s="7">
        <v>44440</v>
      </c>
      <c r="C2288" s="7">
        <v>44440</v>
      </c>
      <c r="D2288">
        <v>152</v>
      </c>
      <c r="E2288" s="7">
        <v>44440</v>
      </c>
      <c r="F2288" s="13">
        <v>0</v>
      </c>
      <c r="G2288">
        <v>0</v>
      </c>
      <c r="H2288">
        <v>3.3329999999999999E-2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>
        <v>0</v>
      </c>
      <c r="S2288">
        <v>0</v>
      </c>
      <c r="T2288">
        <v>0</v>
      </c>
      <c r="U2288">
        <v>0</v>
      </c>
      <c r="V2288" t="s">
        <v>257</v>
      </c>
      <c r="W2288" s="4" t="s">
        <v>71</v>
      </c>
      <c r="X2288">
        <v>15</v>
      </c>
      <c r="Y2288" t="s">
        <v>53</v>
      </c>
      <c r="Z2288" t="s">
        <v>72</v>
      </c>
      <c r="AA2288">
        <v>0</v>
      </c>
      <c r="AB2288">
        <v>0</v>
      </c>
      <c r="AC2288" t="s">
        <v>225</v>
      </c>
      <c r="AD2288">
        <v>0</v>
      </c>
      <c r="AE2288">
        <v>0</v>
      </c>
      <c r="AF2288">
        <v>1.67E-3</v>
      </c>
      <c r="AG2288">
        <v>0</v>
      </c>
      <c r="AH2288">
        <v>0</v>
      </c>
      <c r="AI2288">
        <v>0</v>
      </c>
      <c r="AJ2288">
        <v>0</v>
      </c>
      <c r="AK2288">
        <v>0</v>
      </c>
      <c r="AL2288">
        <v>0</v>
      </c>
      <c r="AM2288">
        <v>0</v>
      </c>
      <c r="AN2288">
        <v>0</v>
      </c>
      <c r="AO2288">
        <v>0</v>
      </c>
      <c r="AP2288" s="8">
        <f t="shared" si="140"/>
        <v>0</v>
      </c>
      <c r="AQ2288" s="9">
        <f t="shared" si="141"/>
        <v>0</v>
      </c>
      <c r="AR2288" s="3">
        <f t="shared" si="142"/>
        <v>0</v>
      </c>
      <c r="AS2288" s="10">
        <f t="shared" si="143"/>
        <v>0</v>
      </c>
    </row>
    <row r="2289" spans="1:45" x14ac:dyDescent="0.25">
      <c r="A2289">
        <v>1</v>
      </c>
      <c r="B2289" s="7">
        <v>44440</v>
      </c>
      <c r="C2289" s="7">
        <v>44440</v>
      </c>
      <c r="D2289">
        <v>200225</v>
      </c>
      <c r="E2289" s="7">
        <v>44440</v>
      </c>
      <c r="F2289" s="13">
        <v>875259.36</v>
      </c>
      <c r="G2289">
        <v>875259.36</v>
      </c>
      <c r="H2289">
        <v>3.3329999999999999E-2</v>
      </c>
      <c r="I2289">
        <v>2431.0300000000002</v>
      </c>
      <c r="J2289">
        <v>60610.55</v>
      </c>
      <c r="K2289">
        <v>0</v>
      </c>
      <c r="L2289">
        <v>-16564.919999999998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 t="s">
        <v>258</v>
      </c>
      <c r="W2289" s="4" t="s">
        <v>71</v>
      </c>
      <c r="X2289">
        <v>15</v>
      </c>
      <c r="Y2289" t="s">
        <v>53</v>
      </c>
      <c r="Z2289" t="s">
        <v>72</v>
      </c>
      <c r="AA2289">
        <v>0</v>
      </c>
      <c r="AB2289">
        <v>0</v>
      </c>
      <c r="AC2289" t="s">
        <v>225</v>
      </c>
      <c r="AD2289">
        <v>121.81</v>
      </c>
      <c r="AE2289">
        <v>-13561.17</v>
      </c>
      <c r="AF2289">
        <v>1.67E-3</v>
      </c>
      <c r="AG2289">
        <v>875259.36</v>
      </c>
      <c r="AH2289">
        <v>0</v>
      </c>
      <c r="AI2289">
        <v>0</v>
      </c>
      <c r="AJ2289">
        <v>0</v>
      </c>
      <c r="AK2289">
        <v>0</v>
      </c>
      <c r="AL2289">
        <v>0</v>
      </c>
      <c r="AM2289">
        <v>0</v>
      </c>
      <c r="AN2289">
        <v>121.81</v>
      </c>
      <c r="AO2289">
        <v>2431.0300000000002</v>
      </c>
      <c r="AP2289" s="8">
        <f t="shared" si="140"/>
        <v>2431.0300000000002</v>
      </c>
      <c r="AQ2289" s="9">
        <f t="shared" si="141"/>
        <v>121.81</v>
      </c>
      <c r="AR2289" s="3">
        <f t="shared" si="142"/>
        <v>47049.380000000005</v>
      </c>
      <c r="AS2289" s="10">
        <f t="shared" si="143"/>
        <v>2552.84</v>
      </c>
    </row>
    <row r="2290" spans="1:45" x14ac:dyDescent="0.25">
      <c r="A2290">
        <v>1</v>
      </c>
      <c r="B2290" s="7">
        <v>44440</v>
      </c>
      <c r="C2290" s="7">
        <v>44440</v>
      </c>
      <c r="D2290">
        <v>200271</v>
      </c>
      <c r="E2290" s="7">
        <v>44440</v>
      </c>
      <c r="F2290" s="13">
        <v>0</v>
      </c>
      <c r="G2290">
        <v>0</v>
      </c>
      <c r="H2290">
        <v>3.3329999999999999E-2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v>0</v>
      </c>
      <c r="V2290" t="s">
        <v>259</v>
      </c>
      <c r="W2290" s="4" t="s">
        <v>71</v>
      </c>
      <c r="X2290">
        <v>15</v>
      </c>
      <c r="Y2290" t="s">
        <v>53</v>
      </c>
      <c r="Z2290" t="s">
        <v>72</v>
      </c>
      <c r="AA2290">
        <v>0</v>
      </c>
      <c r="AB2290">
        <v>0</v>
      </c>
      <c r="AC2290" t="s">
        <v>225</v>
      </c>
      <c r="AD2290">
        <v>0</v>
      </c>
      <c r="AE2290">
        <v>0</v>
      </c>
      <c r="AF2290">
        <v>1.67E-3</v>
      </c>
      <c r="AG2290">
        <v>0</v>
      </c>
      <c r="AH2290">
        <v>0</v>
      </c>
      <c r="AI2290">
        <v>0</v>
      </c>
      <c r="AJ2290">
        <v>0</v>
      </c>
      <c r="AK2290">
        <v>0</v>
      </c>
      <c r="AL2290">
        <v>0</v>
      </c>
      <c r="AM2290">
        <v>0</v>
      </c>
      <c r="AN2290">
        <v>0</v>
      </c>
      <c r="AO2290">
        <v>0</v>
      </c>
      <c r="AP2290" s="8">
        <f t="shared" si="140"/>
        <v>0</v>
      </c>
      <c r="AQ2290" s="9">
        <f t="shared" si="141"/>
        <v>0</v>
      </c>
      <c r="AR2290" s="3">
        <f t="shared" si="142"/>
        <v>0</v>
      </c>
      <c r="AS2290" s="10">
        <f t="shared" si="143"/>
        <v>0</v>
      </c>
    </row>
    <row r="2291" spans="1:45" x14ac:dyDescent="0.25">
      <c r="A2291">
        <v>1</v>
      </c>
      <c r="B2291" s="7">
        <v>44440</v>
      </c>
      <c r="C2291" s="7">
        <v>44440</v>
      </c>
      <c r="D2291">
        <v>200317</v>
      </c>
      <c r="E2291" s="7">
        <v>44440</v>
      </c>
      <c r="F2291" s="13">
        <v>626637.56000000006</v>
      </c>
      <c r="G2291">
        <v>626637.56000000006</v>
      </c>
      <c r="H2291">
        <v>3.3329999999999999E-2</v>
      </c>
      <c r="I2291">
        <v>1740.49</v>
      </c>
      <c r="J2291">
        <v>333832.68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  <c r="U2291">
        <v>0</v>
      </c>
      <c r="V2291" t="s">
        <v>260</v>
      </c>
      <c r="W2291" s="4" t="s">
        <v>71</v>
      </c>
      <c r="X2291">
        <v>15</v>
      </c>
      <c r="Y2291" t="s">
        <v>53</v>
      </c>
      <c r="Z2291" t="s">
        <v>72</v>
      </c>
      <c r="AA2291">
        <v>0</v>
      </c>
      <c r="AB2291">
        <v>0</v>
      </c>
      <c r="AC2291" t="s">
        <v>225</v>
      </c>
      <c r="AD2291">
        <v>87.21</v>
      </c>
      <c r="AE2291">
        <v>3953.22</v>
      </c>
      <c r="AF2291">
        <v>1.67E-3</v>
      </c>
      <c r="AG2291">
        <v>626637.56000000006</v>
      </c>
      <c r="AH2291">
        <v>0</v>
      </c>
      <c r="AI2291">
        <v>0</v>
      </c>
      <c r="AJ2291">
        <v>0</v>
      </c>
      <c r="AK2291">
        <v>0</v>
      </c>
      <c r="AL2291">
        <v>0</v>
      </c>
      <c r="AM2291">
        <v>0</v>
      </c>
      <c r="AN2291">
        <v>87.210000000000008</v>
      </c>
      <c r="AO2291">
        <v>1740.49</v>
      </c>
      <c r="AP2291" s="8">
        <f t="shared" si="140"/>
        <v>1740.49</v>
      </c>
      <c r="AQ2291" s="9">
        <f t="shared" si="141"/>
        <v>87.21</v>
      </c>
      <c r="AR2291" s="3">
        <f t="shared" si="142"/>
        <v>337785.89999999997</v>
      </c>
      <c r="AS2291" s="10">
        <f t="shared" si="143"/>
        <v>1827.7</v>
      </c>
    </row>
    <row r="2292" spans="1:45" x14ac:dyDescent="0.25">
      <c r="A2292">
        <v>1</v>
      </c>
      <c r="B2292" s="7">
        <v>44440</v>
      </c>
      <c r="C2292" s="7">
        <v>44440</v>
      </c>
      <c r="D2292">
        <v>153</v>
      </c>
      <c r="E2292" s="7">
        <v>44440</v>
      </c>
      <c r="F2292" s="13">
        <v>0</v>
      </c>
      <c r="G2292">
        <v>0</v>
      </c>
      <c r="H2292">
        <v>2.9520000000000001E-2</v>
      </c>
      <c r="I2292">
        <v>0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 t="s">
        <v>261</v>
      </c>
      <c r="W2292" s="4" t="s">
        <v>74</v>
      </c>
      <c r="X2292">
        <v>15</v>
      </c>
      <c r="Y2292" t="s">
        <v>53</v>
      </c>
      <c r="Z2292" t="s">
        <v>75</v>
      </c>
      <c r="AA2292">
        <v>0</v>
      </c>
      <c r="AB2292">
        <v>0</v>
      </c>
      <c r="AC2292" t="s">
        <v>225</v>
      </c>
      <c r="AD2292">
        <v>0</v>
      </c>
      <c r="AE2292">
        <v>0</v>
      </c>
      <c r="AF2292">
        <v>1.48E-3</v>
      </c>
      <c r="AG2292">
        <v>0</v>
      </c>
      <c r="AH2292">
        <v>0</v>
      </c>
      <c r="AI2292">
        <v>0</v>
      </c>
      <c r="AJ2292">
        <v>0</v>
      </c>
      <c r="AK2292">
        <v>0</v>
      </c>
      <c r="AL2292">
        <v>0</v>
      </c>
      <c r="AM2292">
        <v>0</v>
      </c>
      <c r="AN2292">
        <v>0</v>
      </c>
      <c r="AO2292">
        <v>0</v>
      </c>
      <c r="AP2292" s="8">
        <f t="shared" si="140"/>
        <v>0</v>
      </c>
      <c r="AQ2292" s="9">
        <f t="shared" si="141"/>
        <v>0</v>
      </c>
      <c r="AR2292" s="3">
        <f t="shared" si="142"/>
        <v>0</v>
      </c>
      <c r="AS2292" s="10">
        <f t="shared" si="143"/>
        <v>0</v>
      </c>
    </row>
    <row r="2293" spans="1:45" x14ac:dyDescent="0.25">
      <c r="A2293">
        <v>1</v>
      </c>
      <c r="B2293" s="7">
        <v>44440</v>
      </c>
      <c r="C2293" s="7">
        <v>44440</v>
      </c>
      <c r="D2293">
        <v>200226</v>
      </c>
      <c r="E2293" s="7">
        <v>44440</v>
      </c>
      <c r="F2293" s="13">
        <v>1965582.09</v>
      </c>
      <c r="G2293">
        <v>1965582.09</v>
      </c>
      <c r="H2293">
        <v>2.9520000000000001E-2</v>
      </c>
      <c r="I2293">
        <v>4835.33</v>
      </c>
      <c r="J2293">
        <v>223300.09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v>0</v>
      </c>
      <c r="V2293" t="s">
        <v>262</v>
      </c>
      <c r="W2293" s="4" t="s">
        <v>74</v>
      </c>
      <c r="X2293">
        <v>15</v>
      </c>
      <c r="Y2293" t="s">
        <v>53</v>
      </c>
      <c r="Z2293" t="s">
        <v>75</v>
      </c>
      <c r="AA2293">
        <v>0</v>
      </c>
      <c r="AB2293">
        <v>0</v>
      </c>
      <c r="AC2293" t="s">
        <v>225</v>
      </c>
      <c r="AD2293">
        <v>242.42</v>
      </c>
      <c r="AE2293">
        <v>-2594.04</v>
      </c>
      <c r="AF2293">
        <v>1.48E-3</v>
      </c>
      <c r="AG2293">
        <v>1965582.09</v>
      </c>
      <c r="AH2293">
        <v>0</v>
      </c>
      <c r="AI2293">
        <v>0</v>
      </c>
      <c r="AJ2293">
        <v>0</v>
      </c>
      <c r="AK2293">
        <v>0</v>
      </c>
      <c r="AL2293">
        <v>0</v>
      </c>
      <c r="AM2293">
        <v>0</v>
      </c>
      <c r="AN2293">
        <v>242.42000000000002</v>
      </c>
      <c r="AO2293">
        <v>4835.33</v>
      </c>
      <c r="AP2293" s="8">
        <f t="shared" si="140"/>
        <v>4835.33</v>
      </c>
      <c r="AQ2293" s="9">
        <f t="shared" si="141"/>
        <v>242.42</v>
      </c>
      <c r="AR2293" s="3">
        <f t="shared" si="142"/>
        <v>220706.05</v>
      </c>
      <c r="AS2293" s="10">
        <f t="shared" si="143"/>
        <v>5077.75</v>
      </c>
    </row>
    <row r="2294" spans="1:45" x14ac:dyDescent="0.25">
      <c r="A2294">
        <v>1</v>
      </c>
      <c r="B2294" s="7">
        <v>44440</v>
      </c>
      <c r="C2294" s="7">
        <v>44440</v>
      </c>
      <c r="D2294">
        <v>200272</v>
      </c>
      <c r="E2294" s="7">
        <v>44440</v>
      </c>
      <c r="F2294" s="13">
        <v>58747.62</v>
      </c>
      <c r="G2294">
        <v>58747.62</v>
      </c>
      <c r="H2294">
        <v>2.9520000000000001E-2</v>
      </c>
      <c r="I2294">
        <v>144.52000000000001</v>
      </c>
      <c r="J2294">
        <v>10832.16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 t="s">
        <v>263</v>
      </c>
      <c r="W2294" s="4" t="s">
        <v>74</v>
      </c>
      <c r="X2294">
        <v>15</v>
      </c>
      <c r="Y2294" t="s">
        <v>53</v>
      </c>
      <c r="Z2294" t="s">
        <v>75</v>
      </c>
      <c r="AA2294">
        <v>0</v>
      </c>
      <c r="AB2294">
        <v>0</v>
      </c>
      <c r="AC2294" t="s">
        <v>225</v>
      </c>
      <c r="AD2294">
        <v>7.25</v>
      </c>
      <c r="AE2294">
        <v>518.01</v>
      </c>
      <c r="AF2294">
        <v>1.48E-3</v>
      </c>
      <c r="AG2294">
        <v>58747.62</v>
      </c>
      <c r="AH2294">
        <v>0</v>
      </c>
      <c r="AI2294">
        <v>0</v>
      </c>
      <c r="AJ2294">
        <v>0</v>
      </c>
      <c r="AK2294">
        <v>0</v>
      </c>
      <c r="AL2294">
        <v>0</v>
      </c>
      <c r="AM2294">
        <v>0</v>
      </c>
      <c r="AN2294">
        <v>7.25</v>
      </c>
      <c r="AO2294">
        <v>144.52000000000001</v>
      </c>
      <c r="AP2294" s="8">
        <f t="shared" si="140"/>
        <v>144.52000000000001</v>
      </c>
      <c r="AQ2294" s="9">
        <f t="shared" si="141"/>
        <v>7.25</v>
      </c>
      <c r="AR2294" s="3">
        <f t="shared" si="142"/>
        <v>11350.17</v>
      </c>
      <c r="AS2294" s="10">
        <f t="shared" si="143"/>
        <v>151.77000000000001</v>
      </c>
    </row>
    <row r="2295" spans="1:45" x14ac:dyDescent="0.25">
      <c r="A2295">
        <v>1</v>
      </c>
      <c r="B2295" s="7">
        <v>44440</v>
      </c>
      <c r="C2295" s="7">
        <v>44440</v>
      </c>
      <c r="D2295">
        <v>200318</v>
      </c>
      <c r="E2295" s="7">
        <v>44440</v>
      </c>
      <c r="F2295" s="13">
        <v>4132977.66</v>
      </c>
      <c r="G2295">
        <v>4132977.66</v>
      </c>
      <c r="H2295">
        <v>2.9520000000000001E-2</v>
      </c>
      <c r="I2295">
        <v>10167.129999999999</v>
      </c>
      <c r="J2295">
        <v>2056308.64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0</v>
      </c>
      <c r="R2295">
        <v>0</v>
      </c>
      <c r="S2295">
        <v>0</v>
      </c>
      <c r="T2295">
        <v>0</v>
      </c>
      <c r="U2295">
        <v>0</v>
      </c>
      <c r="V2295" t="s">
        <v>264</v>
      </c>
      <c r="W2295" s="4" t="s">
        <v>74</v>
      </c>
      <c r="X2295">
        <v>15</v>
      </c>
      <c r="Y2295" t="s">
        <v>53</v>
      </c>
      <c r="Z2295" t="s">
        <v>75</v>
      </c>
      <c r="AA2295">
        <v>0</v>
      </c>
      <c r="AB2295">
        <v>0</v>
      </c>
      <c r="AC2295" t="s">
        <v>225</v>
      </c>
      <c r="AD2295">
        <v>509.73</v>
      </c>
      <c r="AE2295">
        <v>-53947.85</v>
      </c>
      <c r="AF2295">
        <v>1.48E-3</v>
      </c>
      <c r="AG2295">
        <v>4132977.66</v>
      </c>
      <c r="AH2295">
        <v>0</v>
      </c>
      <c r="AI2295">
        <v>0</v>
      </c>
      <c r="AJ2295">
        <v>0</v>
      </c>
      <c r="AK2295">
        <v>0</v>
      </c>
      <c r="AL2295">
        <v>0</v>
      </c>
      <c r="AM2295">
        <v>0</v>
      </c>
      <c r="AN2295">
        <v>509.73</v>
      </c>
      <c r="AO2295">
        <v>10167.130000000001</v>
      </c>
      <c r="AP2295" s="8">
        <f t="shared" si="140"/>
        <v>10167.129999999999</v>
      </c>
      <c r="AQ2295" s="9">
        <f t="shared" si="141"/>
        <v>509.73</v>
      </c>
      <c r="AR2295" s="3">
        <f t="shared" si="142"/>
        <v>2002360.7899999998</v>
      </c>
      <c r="AS2295" s="10">
        <f t="shared" si="143"/>
        <v>10676.859999999999</v>
      </c>
    </row>
    <row r="2296" spans="1:45" x14ac:dyDescent="0.25">
      <c r="A2296">
        <v>1</v>
      </c>
      <c r="B2296" s="7">
        <v>44440</v>
      </c>
      <c r="C2296" s="7">
        <v>44440</v>
      </c>
      <c r="D2296">
        <v>154</v>
      </c>
      <c r="E2296" s="7">
        <v>44440</v>
      </c>
      <c r="F2296" s="13">
        <v>0</v>
      </c>
      <c r="G2296">
        <v>0</v>
      </c>
      <c r="H2296">
        <v>1.8030000000000001E-2</v>
      </c>
      <c r="I2296">
        <v>0</v>
      </c>
      <c r="J2296">
        <v>-0.01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0</v>
      </c>
      <c r="R2296">
        <v>0</v>
      </c>
      <c r="S2296">
        <v>0</v>
      </c>
      <c r="T2296">
        <v>0</v>
      </c>
      <c r="U2296">
        <v>0</v>
      </c>
      <c r="V2296" t="s">
        <v>265</v>
      </c>
      <c r="W2296" s="4" t="s">
        <v>77</v>
      </c>
      <c r="X2296">
        <v>15</v>
      </c>
      <c r="Y2296" t="s">
        <v>53</v>
      </c>
      <c r="Z2296" t="s">
        <v>78</v>
      </c>
      <c r="AA2296">
        <v>0</v>
      </c>
      <c r="AB2296">
        <v>0</v>
      </c>
      <c r="AC2296" t="s">
        <v>225</v>
      </c>
      <c r="AD2296">
        <v>0</v>
      </c>
      <c r="AE2296">
        <v>-0.01</v>
      </c>
      <c r="AF2296">
        <v>3.9699999999999996E-3</v>
      </c>
      <c r="AG2296">
        <v>0</v>
      </c>
      <c r="AH2296">
        <v>0</v>
      </c>
      <c r="AI2296">
        <v>0</v>
      </c>
      <c r="AJ2296">
        <v>0</v>
      </c>
      <c r="AK2296">
        <v>0</v>
      </c>
      <c r="AL2296">
        <v>0</v>
      </c>
      <c r="AM2296">
        <v>0</v>
      </c>
      <c r="AN2296">
        <v>0</v>
      </c>
      <c r="AO2296">
        <v>0</v>
      </c>
      <c r="AP2296" s="8">
        <f t="shared" si="140"/>
        <v>0</v>
      </c>
      <c r="AQ2296" s="9">
        <f t="shared" si="141"/>
        <v>0</v>
      </c>
      <c r="AR2296" s="3">
        <f t="shared" si="142"/>
        <v>-0.02</v>
      </c>
      <c r="AS2296" s="10">
        <f t="shared" si="143"/>
        <v>0</v>
      </c>
    </row>
    <row r="2297" spans="1:45" x14ac:dyDescent="0.25">
      <c r="A2297">
        <v>1</v>
      </c>
      <c r="B2297" s="7">
        <v>44440</v>
      </c>
      <c r="C2297" s="7">
        <v>44440</v>
      </c>
      <c r="D2297">
        <v>200227</v>
      </c>
      <c r="E2297" s="7">
        <v>44440</v>
      </c>
      <c r="F2297" s="13">
        <v>14114700.859999999</v>
      </c>
      <c r="G2297">
        <v>14114700.859999999</v>
      </c>
      <c r="H2297">
        <v>1.8030000000000001E-2</v>
      </c>
      <c r="I2297">
        <v>21207.34</v>
      </c>
      <c r="J2297">
        <v>1103652.81</v>
      </c>
      <c r="K2297">
        <v>0</v>
      </c>
      <c r="L2297">
        <v>-2466.08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0</v>
      </c>
      <c r="U2297">
        <v>0</v>
      </c>
      <c r="V2297" t="s">
        <v>266</v>
      </c>
      <c r="W2297" s="4" t="s">
        <v>77</v>
      </c>
      <c r="X2297">
        <v>15</v>
      </c>
      <c r="Y2297" t="s">
        <v>53</v>
      </c>
      <c r="Z2297" t="s">
        <v>78</v>
      </c>
      <c r="AA2297">
        <v>0</v>
      </c>
      <c r="AB2297">
        <v>0</v>
      </c>
      <c r="AC2297" t="s">
        <v>225</v>
      </c>
      <c r="AD2297">
        <v>4669.6099999999997</v>
      </c>
      <c r="AE2297">
        <v>34630.160000000003</v>
      </c>
      <c r="AF2297">
        <v>3.9699999999999996E-3</v>
      </c>
      <c r="AG2297">
        <v>14114700.859999999</v>
      </c>
      <c r="AH2297">
        <v>0</v>
      </c>
      <c r="AI2297">
        <v>0</v>
      </c>
      <c r="AJ2297">
        <v>0</v>
      </c>
      <c r="AK2297">
        <v>0</v>
      </c>
      <c r="AL2297">
        <v>0</v>
      </c>
      <c r="AM2297">
        <v>0</v>
      </c>
      <c r="AN2297">
        <v>4669.6099999999997</v>
      </c>
      <c r="AO2297">
        <v>21207.34</v>
      </c>
      <c r="AP2297" s="8">
        <f t="shared" si="140"/>
        <v>21207.34</v>
      </c>
      <c r="AQ2297" s="9">
        <f t="shared" si="141"/>
        <v>4669.6099999999997</v>
      </c>
      <c r="AR2297" s="3">
        <f t="shared" si="142"/>
        <v>1138282.97</v>
      </c>
      <c r="AS2297" s="10">
        <f t="shared" si="143"/>
        <v>25876.95</v>
      </c>
    </row>
    <row r="2298" spans="1:45" x14ac:dyDescent="0.25">
      <c r="A2298">
        <v>1</v>
      </c>
      <c r="B2298" s="7">
        <v>44440</v>
      </c>
      <c r="C2298" s="7">
        <v>44440</v>
      </c>
      <c r="D2298">
        <v>200273</v>
      </c>
      <c r="E2298" s="7">
        <v>44440</v>
      </c>
      <c r="F2298" s="13">
        <v>2203887.37</v>
      </c>
      <c r="G2298">
        <v>2203887.37</v>
      </c>
      <c r="H2298">
        <v>1.8030000000000001E-2</v>
      </c>
      <c r="I2298">
        <v>3311.34</v>
      </c>
      <c r="J2298">
        <v>159117.14000000001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  <c r="U2298">
        <v>0</v>
      </c>
      <c r="V2298" t="s">
        <v>267</v>
      </c>
      <c r="W2298" s="4" t="s">
        <v>77</v>
      </c>
      <c r="X2298">
        <v>15</v>
      </c>
      <c r="Y2298" t="s">
        <v>53</v>
      </c>
      <c r="Z2298" t="s">
        <v>78</v>
      </c>
      <c r="AA2298">
        <v>0</v>
      </c>
      <c r="AB2298">
        <v>0</v>
      </c>
      <c r="AC2298" t="s">
        <v>225</v>
      </c>
      <c r="AD2298">
        <v>729.12</v>
      </c>
      <c r="AE2298">
        <v>33804.53</v>
      </c>
      <c r="AF2298">
        <v>3.9699999999999996E-3</v>
      </c>
      <c r="AG2298">
        <v>2203887.37</v>
      </c>
      <c r="AH2298">
        <v>0</v>
      </c>
      <c r="AI2298">
        <v>0</v>
      </c>
      <c r="AJ2298">
        <v>0</v>
      </c>
      <c r="AK2298">
        <v>0</v>
      </c>
      <c r="AL2298">
        <v>0</v>
      </c>
      <c r="AM2298">
        <v>0</v>
      </c>
      <c r="AN2298">
        <v>729.12</v>
      </c>
      <c r="AO2298">
        <v>3311.34</v>
      </c>
      <c r="AP2298" s="8">
        <f t="shared" si="140"/>
        <v>3311.34</v>
      </c>
      <c r="AQ2298" s="9">
        <f t="shared" si="141"/>
        <v>729.12</v>
      </c>
      <c r="AR2298" s="3">
        <f t="shared" si="142"/>
        <v>192921.67</v>
      </c>
      <c r="AS2298" s="10">
        <f t="shared" si="143"/>
        <v>4040.46</v>
      </c>
    </row>
    <row r="2299" spans="1:45" x14ac:dyDescent="0.25">
      <c r="A2299">
        <v>1</v>
      </c>
      <c r="B2299" s="7">
        <v>44440</v>
      </c>
      <c r="C2299" s="7">
        <v>44440</v>
      </c>
      <c r="D2299">
        <v>200319</v>
      </c>
      <c r="E2299" s="7">
        <v>44440</v>
      </c>
      <c r="F2299" s="13">
        <v>31764094.98</v>
      </c>
      <c r="G2299">
        <v>31764094.98</v>
      </c>
      <c r="H2299">
        <v>1.8030000000000001E-2</v>
      </c>
      <c r="I2299">
        <v>47725.55</v>
      </c>
      <c r="J2299">
        <v>10137130.119999999</v>
      </c>
      <c r="K2299">
        <v>0</v>
      </c>
      <c r="L2299">
        <v>-4809.88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v>0</v>
      </c>
      <c r="V2299" t="s">
        <v>268</v>
      </c>
      <c r="W2299" s="4" t="s">
        <v>77</v>
      </c>
      <c r="X2299">
        <v>15</v>
      </c>
      <c r="Y2299" t="s">
        <v>53</v>
      </c>
      <c r="Z2299" t="s">
        <v>78</v>
      </c>
      <c r="AA2299">
        <v>0</v>
      </c>
      <c r="AB2299">
        <v>0</v>
      </c>
      <c r="AC2299" t="s">
        <v>225</v>
      </c>
      <c r="AD2299">
        <v>10508.62</v>
      </c>
      <c r="AE2299">
        <v>-370575.49</v>
      </c>
      <c r="AF2299">
        <v>3.9699999999999996E-3</v>
      </c>
      <c r="AG2299">
        <v>31764094.98</v>
      </c>
      <c r="AH2299">
        <v>0</v>
      </c>
      <c r="AI2299">
        <v>0</v>
      </c>
      <c r="AJ2299">
        <v>0</v>
      </c>
      <c r="AK2299">
        <v>0</v>
      </c>
      <c r="AL2299">
        <v>0</v>
      </c>
      <c r="AM2299">
        <v>0</v>
      </c>
      <c r="AN2299">
        <v>10508.62</v>
      </c>
      <c r="AO2299">
        <v>47725.55</v>
      </c>
      <c r="AP2299" s="8">
        <f t="shared" si="140"/>
        <v>47725.55</v>
      </c>
      <c r="AQ2299" s="9">
        <f t="shared" si="141"/>
        <v>10508.62</v>
      </c>
      <c r="AR2299" s="3">
        <f t="shared" si="142"/>
        <v>9766554.629999999</v>
      </c>
      <c r="AS2299" s="10">
        <f t="shared" si="143"/>
        <v>58234.170000000006</v>
      </c>
    </row>
    <row r="2300" spans="1:45" x14ac:dyDescent="0.25">
      <c r="A2300">
        <v>1</v>
      </c>
      <c r="B2300" s="7">
        <v>44440</v>
      </c>
      <c r="C2300" s="7">
        <v>44440</v>
      </c>
      <c r="D2300">
        <v>155</v>
      </c>
      <c r="E2300" s="7">
        <v>44440</v>
      </c>
      <c r="F2300" s="13">
        <v>0</v>
      </c>
      <c r="G2300">
        <v>0</v>
      </c>
      <c r="H2300">
        <v>4.0890000000000003E-2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0</v>
      </c>
      <c r="Q2300">
        <v>0</v>
      </c>
      <c r="R2300">
        <v>0</v>
      </c>
      <c r="S2300">
        <v>0</v>
      </c>
      <c r="T2300">
        <v>0</v>
      </c>
      <c r="U2300">
        <v>0</v>
      </c>
      <c r="V2300" t="s">
        <v>269</v>
      </c>
      <c r="W2300" s="4" t="s">
        <v>80</v>
      </c>
      <c r="X2300">
        <v>15</v>
      </c>
      <c r="Y2300" t="s">
        <v>53</v>
      </c>
      <c r="Z2300" t="s">
        <v>81</v>
      </c>
      <c r="AA2300">
        <v>0</v>
      </c>
      <c r="AB2300">
        <v>0</v>
      </c>
      <c r="AC2300" t="s">
        <v>225</v>
      </c>
      <c r="AD2300">
        <v>0</v>
      </c>
      <c r="AE2300">
        <v>0</v>
      </c>
      <c r="AF2300">
        <v>5.1110000000000003E-2</v>
      </c>
      <c r="AG2300">
        <v>0</v>
      </c>
      <c r="AH2300">
        <v>0</v>
      </c>
      <c r="AI2300">
        <v>0</v>
      </c>
      <c r="AJ2300">
        <v>0</v>
      </c>
      <c r="AK2300">
        <v>0</v>
      </c>
      <c r="AL2300">
        <v>0</v>
      </c>
      <c r="AM2300">
        <v>0</v>
      </c>
      <c r="AN2300">
        <v>0</v>
      </c>
      <c r="AO2300">
        <v>0</v>
      </c>
      <c r="AP2300" s="8">
        <f t="shared" si="140"/>
        <v>0</v>
      </c>
      <c r="AQ2300" s="9">
        <f t="shared" si="141"/>
        <v>0</v>
      </c>
      <c r="AR2300" s="3">
        <f t="shared" si="142"/>
        <v>0</v>
      </c>
      <c r="AS2300" s="10">
        <f t="shared" si="143"/>
        <v>0</v>
      </c>
    </row>
    <row r="2301" spans="1:45" x14ac:dyDescent="0.25">
      <c r="A2301">
        <v>1</v>
      </c>
      <c r="B2301" s="7">
        <v>44440</v>
      </c>
      <c r="C2301" s="7">
        <v>44440</v>
      </c>
      <c r="D2301">
        <v>200228</v>
      </c>
      <c r="E2301" s="7">
        <v>44440</v>
      </c>
      <c r="F2301" s="13">
        <v>651172.05000000005</v>
      </c>
      <c r="G2301">
        <v>651172.05000000005</v>
      </c>
      <c r="H2301">
        <v>4.0890000000000003E-2</v>
      </c>
      <c r="I2301">
        <v>2218.87</v>
      </c>
      <c r="J2301">
        <v>168076.79999999999</v>
      </c>
      <c r="K2301">
        <v>0</v>
      </c>
      <c r="L2301">
        <v>-266.72000000000003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v>0</v>
      </c>
      <c r="V2301" t="s">
        <v>270</v>
      </c>
      <c r="W2301" s="4" t="s">
        <v>80</v>
      </c>
      <c r="X2301">
        <v>15</v>
      </c>
      <c r="Y2301" t="s">
        <v>53</v>
      </c>
      <c r="Z2301" t="s">
        <v>81</v>
      </c>
      <c r="AA2301">
        <v>0</v>
      </c>
      <c r="AB2301">
        <v>0</v>
      </c>
      <c r="AC2301" t="s">
        <v>225</v>
      </c>
      <c r="AD2301">
        <v>2773.45</v>
      </c>
      <c r="AE2301">
        <v>217049.85</v>
      </c>
      <c r="AF2301">
        <v>5.1110000000000003E-2</v>
      </c>
      <c r="AG2301">
        <v>651172.05000000005</v>
      </c>
      <c r="AH2301">
        <v>0</v>
      </c>
      <c r="AI2301">
        <v>0</v>
      </c>
      <c r="AJ2301">
        <v>0</v>
      </c>
      <c r="AK2301">
        <v>0</v>
      </c>
      <c r="AL2301">
        <v>0</v>
      </c>
      <c r="AM2301">
        <v>0</v>
      </c>
      <c r="AN2301">
        <v>2773.4500000000003</v>
      </c>
      <c r="AO2301">
        <v>2218.87</v>
      </c>
      <c r="AP2301" s="8">
        <f t="shared" si="140"/>
        <v>2218.87</v>
      </c>
      <c r="AQ2301" s="9">
        <f t="shared" si="141"/>
        <v>2773.45</v>
      </c>
      <c r="AR2301" s="3">
        <f t="shared" si="142"/>
        <v>385126.65</v>
      </c>
      <c r="AS2301" s="10">
        <f t="shared" si="143"/>
        <v>4992.32</v>
      </c>
    </row>
    <row r="2302" spans="1:45" x14ac:dyDescent="0.25">
      <c r="A2302">
        <v>1</v>
      </c>
      <c r="B2302" s="7">
        <v>44440</v>
      </c>
      <c r="C2302" s="7">
        <v>44440</v>
      </c>
      <c r="D2302">
        <v>200274</v>
      </c>
      <c r="E2302" s="7">
        <v>44440</v>
      </c>
      <c r="F2302" s="13">
        <v>0</v>
      </c>
      <c r="G2302">
        <v>0</v>
      </c>
      <c r="H2302">
        <v>4.0890000000000003E-2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 t="s">
        <v>271</v>
      </c>
      <c r="W2302" s="4" t="s">
        <v>80</v>
      </c>
      <c r="X2302">
        <v>15</v>
      </c>
      <c r="Y2302" t="s">
        <v>53</v>
      </c>
      <c r="Z2302" t="s">
        <v>81</v>
      </c>
      <c r="AA2302">
        <v>0</v>
      </c>
      <c r="AB2302">
        <v>0</v>
      </c>
      <c r="AC2302" t="s">
        <v>225</v>
      </c>
      <c r="AD2302">
        <v>0</v>
      </c>
      <c r="AE2302">
        <v>0</v>
      </c>
      <c r="AF2302">
        <v>5.1110000000000003E-2</v>
      </c>
      <c r="AG2302">
        <v>0</v>
      </c>
      <c r="AH2302">
        <v>0</v>
      </c>
      <c r="AI2302">
        <v>0</v>
      </c>
      <c r="AJ2302">
        <v>0</v>
      </c>
      <c r="AK2302">
        <v>0</v>
      </c>
      <c r="AL2302">
        <v>0</v>
      </c>
      <c r="AM2302">
        <v>0</v>
      </c>
      <c r="AN2302">
        <v>0</v>
      </c>
      <c r="AO2302">
        <v>0</v>
      </c>
      <c r="AP2302" s="8">
        <f t="shared" si="140"/>
        <v>0</v>
      </c>
      <c r="AQ2302" s="9">
        <f t="shared" si="141"/>
        <v>0</v>
      </c>
      <c r="AR2302" s="3">
        <f t="shared" si="142"/>
        <v>0</v>
      </c>
      <c r="AS2302" s="10">
        <f t="shared" si="143"/>
        <v>0</v>
      </c>
    </row>
    <row r="2303" spans="1:45" x14ac:dyDescent="0.25">
      <c r="A2303">
        <v>1</v>
      </c>
      <c r="B2303" s="7">
        <v>44440</v>
      </c>
      <c r="C2303" s="7">
        <v>44440</v>
      </c>
      <c r="D2303">
        <v>200320</v>
      </c>
      <c r="E2303" s="7">
        <v>44440</v>
      </c>
      <c r="F2303" s="13">
        <v>966066.33</v>
      </c>
      <c r="G2303">
        <v>966066.33</v>
      </c>
      <c r="H2303">
        <v>4.0890000000000003E-2</v>
      </c>
      <c r="I2303">
        <v>3291.87</v>
      </c>
      <c r="J2303">
        <v>1042054.93</v>
      </c>
      <c r="K2303">
        <v>0</v>
      </c>
      <c r="L2303">
        <v>-11841.9</v>
      </c>
      <c r="M2303">
        <v>-3291.87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0</v>
      </c>
      <c r="U2303">
        <v>0</v>
      </c>
      <c r="V2303" t="s">
        <v>272</v>
      </c>
      <c r="W2303" s="4" t="s">
        <v>80</v>
      </c>
      <c r="X2303">
        <v>15</v>
      </c>
      <c r="Y2303" t="s">
        <v>53</v>
      </c>
      <c r="Z2303" t="s">
        <v>81</v>
      </c>
      <c r="AA2303">
        <v>0</v>
      </c>
      <c r="AB2303">
        <v>0</v>
      </c>
      <c r="AC2303" t="s">
        <v>225</v>
      </c>
      <c r="AD2303">
        <v>4114.6400000000003</v>
      </c>
      <c r="AE2303">
        <v>1228493.1599999999</v>
      </c>
      <c r="AF2303">
        <v>5.1110000000000003E-2</v>
      </c>
      <c r="AG2303">
        <v>966066.33</v>
      </c>
      <c r="AH2303">
        <v>0</v>
      </c>
      <c r="AI2303">
        <v>0</v>
      </c>
      <c r="AJ2303">
        <v>0</v>
      </c>
      <c r="AK2303">
        <v>0</v>
      </c>
      <c r="AL2303">
        <v>0</v>
      </c>
      <c r="AM2303">
        <v>0</v>
      </c>
      <c r="AN2303">
        <v>4114.6400000000003</v>
      </c>
      <c r="AO2303">
        <v>0</v>
      </c>
      <c r="AP2303" s="8">
        <f t="shared" si="140"/>
        <v>0</v>
      </c>
      <c r="AQ2303" s="9">
        <f t="shared" si="141"/>
        <v>4114.6400000000003</v>
      </c>
      <c r="AR2303" s="3">
        <f t="shared" si="142"/>
        <v>2270548.09</v>
      </c>
      <c r="AS2303" s="10">
        <f t="shared" si="143"/>
        <v>4114.6400000000003</v>
      </c>
    </row>
    <row r="2304" spans="1:45" x14ac:dyDescent="0.25">
      <c r="A2304">
        <v>1</v>
      </c>
      <c r="B2304" s="7">
        <v>44440</v>
      </c>
      <c r="C2304" s="7">
        <v>44440</v>
      </c>
      <c r="D2304">
        <v>156</v>
      </c>
      <c r="E2304" s="7">
        <v>44440</v>
      </c>
      <c r="F2304" s="13">
        <v>0</v>
      </c>
      <c r="G2304">
        <v>0</v>
      </c>
      <c r="H2304">
        <v>1.8030000000000001E-2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>
        <v>0</v>
      </c>
      <c r="R2304">
        <v>0</v>
      </c>
      <c r="S2304">
        <v>0</v>
      </c>
      <c r="T2304">
        <v>0</v>
      </c>
      <c r="U2304">
        <v>0</v>
      </c>
      <c r="V2304" t="s">
        <v>273</v>
      </c>
      <c r="W2304" s="4" t="s">
        <v>83</v>
      </c>
      <c r="X2304">
        <v>15</v>
      </c>
      <c r="Y2304" t="s">
        <v>53</v>
      </c>
      <c r="Z2304" t="s">
        <v>84</v>
      </c>
      <c r="AA2304">
        <v>0</v>
      </c>
      <c r="AB2304">
        <v>0</v>
      </c>
      <c r="AC2304" t="s">
        <v>225</v>
      </c>
      <c r="AD2304">
        <v>0</v>
      </c>
      <c r="AE2304">
        <v>0</v>
      </c>
      <c r="AF2304">
        <v>3.9699999999999996E-3</v>
      </c>
      <c r="AG2304">
        <v>0</v>
      </c>
      <c r="AH2304">
        <v>0</v>
      </c>
      <c r="AI2304">
        <v>0</v>
      </c>
      <c r="AJ2304">
        <v>0</v>
      </c>
      <c r="AK2304">
        <v>0</v>
      </c>
      <c r="AL2304">
        <v>0</v>
      </c>
      <c r="AM2304">
        <v>0</v>
      </c>
      <c r="AN2304">
        <v>0</v>
      </c>
      <c r="AO2304">
        <v>0</v>
      </c>
      <c r="AP2304" s="8">
        <f t="shared" si="140"/>
        <v>0</v>
      </c>
      <c r="AQ2304" s="9">
        <f t="shared" si="141"/>
        <v>0</v>
      </c>
      <c r="AR2304" s="3">
        <f t="shared" si="142"/>
        <v>0</v>
      </c>
      <c r="AS2304" s="10">
        <f t="shared" si="143"/>
        <v>0</v>
      </c>
    </row>
    <row r="2305" spans="1:45" x14ac:dyDescent="0.25">
      <c r="A2305">
        <v>1</v>
      </c>
      <c r="B2305" s="7">
        <v>44440</v>
      </c>
      <c r="C2305" s="7">
        <v>44440</v>
      </c>
      <c r="D2305">
        <v>200229</v>
      </c>
      <c r="E2305" s="7">
        <v>44440</v>
      </c>
      <c r="F2305" s="13">
        <v>7008480.9100000001</v>
      </c>
      <c r="G2305">
        <v>7008480.9100000001</v>
      </c>
      <c r="H2305">
        <v>1.8030000000000001E-2</v>
      </c>
      <c r="I2305">
        <v>10530.24</v>
      </c>
      <c r="J2305">
        <v>376709.07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0</v>
      </c>
      <c r="R2305">
        <v>0</v>
      </c>
      <c r="S2305">
        <v>0</v>
      </c>
      <c r="T2305">
        <v>0</v>
      </c>
      <c r="U2305">
        <v>0</v>
      </c>
      <c r="V2305" t="s">
        <v>274</v>
      </c>
      <c r="W2305" s="4" t="s">
        <v>83</v>
      </c>
      <c r="X2305">
        <v>15</v>
      </c>
      <c r="Y2305" t="s">
        <v>53</v>
      </c>
      <c r="Z2305" t="s">
        <v>84</v>
      </c>
      <c r="AA2305">
        <v>0</v>
      </c>
      <c r="AB2305">
        <v>0</v>
      </c>
      <c r="AC2305" t="s">
        <v>225</v>
      </c>
      <c r="AD2305">
        <v>2318.64</v>
      </c>
      <c r="AE2305">
        <v>-310273.28000000003</v>
      </c>
      <c r="AF2305">
        <v>3.9699999999999996E-3</v>
      </c>
      <c r="AG2305">
        <v>7008480.9100000001</v>
      </c>
      <c r="AH2305">
        <v>0</v>
      </c>
      <c r="AI2305">
        <v>0</v>
      </c>
      <c r="AJ2305">
        <v>0</v>
      </c>
      <c r="AK2305">
        <v>0</v>
      </c>
      <c r="AL2305">
        <v>0</v>
      </c>
      <c r="AM2305">
        <v>0</v>
      </c>
      <c r="AN2305">
        <v>2318.64</v>
      </c>
      <c r="AO2305">
        <v>10530.24</v>
      </c>
      <c r="AP2305" s="8">
        <f t="shared" si="140"/>
        <v>10530.24</v>
      </c>
      <c r="AQ2305" s="9">
        <f t="shared" si="141"/>
        <v>2318.64</v>
      </c>
      <c r="AR2305" s="3">
        <f t="shared" si="142"/>
        <v>66435.789999999979</v>
      </c>
      <c r="AS2305" s="10">
        <f t="shared" si="143"/>
        <v>12848.88</v>
      </c>
    </row>
    <row r="2306" spans="1:45" x14ac:dyDescent="0.25">
      <c r="A2306">
        <v>1</v>
      </c>
      <c r="B2306" s="7">
        <v>44440</v>
      </c>
      <c r="C2306" s="7">
        <v>44440</v>
      </c>
      <c r="D2306">
        <v>200275</v>
      </c>
      <c r="E2306" s="7">
        <v>44440</v>
      </c>
      <c r="F2306" s="13">
        <v>0</v>
      </c>
      <c r="G2306">
        <v>0</v>
      </c>
      <c r="H2306">
        <v>1.8030000000000001E-2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0</v>
      </c>
      <c r="R2306">
        <v>0</v>
      </c>
      <c r="S2306">
        <v>0</v>
      </c>
      <c r="T2306">
        <v>0</v>
      </c>
      <c r="U2306">
        <v>0</v>
      </c>
      <c r="V2306" t="s">
        <v>275</v>
      </c>
      <c r="W2306" s="4" t="s">
        <v>83</v>
      </c>
      <c r="X2306">
        <v>15</v>
      </c>
      <c r="Y2306" t="s">
        <v>53</v>
      </c>
      <c r="Z2306" t="s">
        <v>84</v>
      </c>
      <c r="AA2306">
        <v>0</v>
      </c>
      <c r="AB2306">
        <v>0</v>
      </c>
      <c r="AC2306" t="s">
        <v>225</v>
      </c>
      <c r="AD2306">
        <v>0</v>
      </c>
      <c r="AE2306">
        <v>0</v>
      </c>
      <c r="AF2306">
        <v>3.9699999999999996E-3</v>
      </c>
      <c r="AG2306">
        <v>0</v>
      </c>
      <c r="AH2306">
        <v>0</v>
      </c>
      <c r="AI2306">
        <v>0</v>
      </c>
      <c r="AJ2306">
        <v>0</v>
      </c>
      <c r="AK2306">
        <v>0</v>
      </c>
      <c r="AL2306">
        <v>0</v>
      </c>
      <c r="AM2306">
        <v>0</v>
      </c>
      <c r="AN2306">
        <v>0</v>
      </c>
      <c r="AO2306">
        <v>0</v>
      </c>
      <c r="AP2306" s="8">
        <f t="shared" ref="AP2306:AP2369" si="144">I2306+K2306+M2306+T2306</f>
        <v>0</v>
      </c>
      <c r="AQ2306" s="9">
        <f t="shared" ref="AQ2306:AQ2369" si="145">AD2306+AL2306</f>
        <v>0</v>
      </c>
      <c r="AR2306" s="3">
        <f t="shared" ref="AR2306:AR2369" si="146">AE2306+J2306</f>
        <v>0</v>
      </c>
      <c r="AS2306" s="10">
        <f t="shared" ref="AS2306:AS2369" si="147">I2306+K2306+M2306+T2306+AD2306+AL2306</f>
        <v>0</v>
      </c>
    </row>
    <row r="2307" spans="1:45" x14ac:dyDescent="0.25">
      <c r="A2307">
        <v>1</v>
      </c>
      <c r="B2307" s="7">
        <v>44440</v>
      </c>
      <c r="C2307" s="7">
        <v>44440</v>
      </c>
      <c r="D2307">
        <v>200321</v>
      </c>
      <c r="E2307" s="7">
        <v>44440</v>
      </c>
      <c r="F2307" s="13">
        <v>32045427.010000002</v>
      </c>
      <c r="G2307">
        <v>32045427.010000002</v>
      </c>
      <c r="H2307">
        <v>1.8030000000000001E-2</v>
      </c>
      <c r="I2307">
        <v>48148.25</v>
      </c>
      <c r="J2307">
        <v>2749883.23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0</v>
      </c>
      <c r="R2307">
        <v>0</v>
      </c>
      <c r="S2307">
        <v>0</v>
      </c>
      <c r="T2307">
        <v>0</v>
      </c>
      <c r="U2307">
        <v>0</v>
      </c>
      <c r="V2307" t="s">
        <v>276</v>
      </c>
      <c r="W2307" s="4" t="s">
        <v>83</v>
      </c>
      <c r="X2307">
        <v>15</v>
      </c>
      <c r="Y2307" t="s">
        <v>53</v>
      </c>
      <c r="Z2307" t="s">
        <v>84</v>
      </c>
      <c r="AA2307">
        <v>0</v>
      </c>
      <c r="AB2307">
        <v>0</v>
      </c>
      <c r="AC2307" t="s">
        <v>225</v>
      </c>
      <c r="AD2307">
        <v>10601.7</v>
      </c>
      <c r="AE2307">
        <v>-1181989.82</v>
      </c>
      <c r="AF2307">
        <v>3.9699999999999996E-3</v>
      </c>
      <c r="AG2307">
        <v>32045427.010000002</v>
      </c>
      <c r="AH2307">
        <v>0</v>
      </c>
      <c r="AI2307">
        <v>0</v>
      </c>
      <c r="AJ2307">
        <v>0</v>
      </c>
      <c r="AK2307">
        <v>0</v>
      </c>
      <c r="AL2307">
        <v>0</v>
      </c>
      <c r="AM2307">
        <v>0</v>
      </c>
      <c r="AN2307">
        <v>10601.7</v>
      </c>
      <c r="AO2307">
        <v>48148.25</v>
      </c>
      <c r="AP2307" s="8">
        <f t="shared" si="144"/>
        <v>48148.25</v>
      </c>
      <c r="AQ2307" s="9">
        <f t="shared" si="145"/>
        <v>10601.7</v>
      </c>
      <c r="AR2307" s="3">
        <f t="shared" si="146"/>
        <v>1567893.41</v>
      </c>
      <c r="AS2307" s="10">
        <f t="shared" si="147"/>
        <v>58749.95</v>
      </c>
    </row>
    <row r="2308" spans="1:45" x14ac:dyDescent="0.25">
      <c r="A2308">
        <v>1</v>
      </c>
      <c r="B2308" s="7">
        <v>44440</v>
      </c>
      <c r="C2308" s="7">
        <v>44440</v>
      </c>
      <c r="D2308">
        <v>157</v>
      </c>
      <c r="E2308" s="7">
        <v>44440</v>
      </c>
      <c r="F2308" s="13">
        <v>0</v>
      </c>
      <c r="G2308">
        <v>0</v>
      </c>
      <c r="H2308">
        <v>3.5999999999999997E-2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0</v>
      </c>
      <c r="T2308">
        <v>0</v>
      </c>
      <c r="U2308">
        <v>0</v>
      </c>
      <c r="V2308" t="s">
        <v>277</v>
      </c>
      <c r="W2308" s="4" t="s">
        <v>86</v>
      </c>
      <c r="X2308">
        <v>15</v>
      </c>
      <c r="Y2308" t="s">
        <v>53</v>
      </c>
      <c r="Z2308" t="s">
        <v>87</v>
      </c>
      <c r="AA2308">
        <v>0</v>
      </c>
      <c r="AB2308">
        <v>0</v>
      </c>
      <c r="AC2308" t="s">
        <v>225</v>
      </c>
      <c r="AD2308">
        <v>0</v>
      </c>
      <c r="AE2308">
        <v>0</v>
      </c>
      <c r="AF2308">
        <v>0</v>
      </c>
      <c r="AG2308">
        <v>0</v>
      </c>
      <c r="AH2308">
        <v>0</v>
      </c>
      <c r="AI2308">
        <v>0</v>
      </c>
      <c r="AJ2308">
        <v>0</v>
      </c>
      <c r="AK2308">
        <v>0</v>
      </c>
      <c r="AL2308">
        <v>0</v>
      </c>
      <c r="AM2308">
        <v>0</v>
      </c>
      <c r="AN2308">
        <v>0</v>
      </c>
      <c r="AO2308">
        <v>0</v>
      </c>
      <c r="AP2308" s="8">
        <f t="shared" si="144"/>
        <v>0</v>
      </c>
      <c r="AQ2308" s="9">
        <f t="shared" si="145"/>
        <v>0</v>
      </c>
      <c r="AR2308" s="3">
        <f t="shared" si="146"/>
        <v>0</v>
      </c>
      <c r="AS2308" s="10">
        <f t="shared" si="147"/>
        <v>0</v>
      </c>
    </row>
    <row r="2309" spans="1:45" x14ac:dyDescent="0.25">
      <c r="A2309">
        <v>1</v>
      </c>
      <c r="B2309" s="7">
        <v>44440</v>
      </c>
      <c r="C2309" s="7">
        <v>44440</v>
      </c>
      <c r="D2309">
        <v>200230</v>
      </c>
      <c r="E2309" s="7">
        <v>44440</v>
      </c>
      <c r="F2309" s="13">
        <v>3273829.82</v>
      </c>
      <c r="G2309">
        <v>3273829.82</v>
      </c>
      <c r="H2309">
        <v>3.5999999999999997E-2</v>
      </c>
      <c r="I2309">
        <v>9821.49</v>
      </c>
      <c r="J2309">
        <v>352887.64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0</v>
      </c>
      <c r="R2309">
        <v>0</v>
      </c>
      <c r="S2309">
        <v>0</v>
      </c>
      <c r="T2309">
        <v>0</v>
      </c>
      <c r="U2309">
        <v>0</v>
      </c>
      <c r="V2309" t="s">
        <v>278</v>
      </c>
      <c r="W2309" s="4" t="s">
        <v>86</v>
      </c>
      <c r="X2309">
        <v>15</v>
      </c>
      <c r="Y2309" t="s">
        <v>53</v>
      </c>
      <c r="Z2309" t="s">
        <v>87</v>
      </c>
      <c r="AA2309">
        <v>0</v>
      </c>
      <c r="AB2309">
        <v>-31945.4</v>
      </c>
      <c r="AC2309" t="s">
        <v>225</v>
      </c>
      <c r="AD2309">
        <v>0</v>
      </c>
      <c r="AE2309">
        <v>0</v>
      </c>
      <c r="AF2309">
        <v>0</v>
      </c>
      <c r="AG2309">
        <v>3273829.82</v>
      </c>
      <c r="AH2309">
        <v>0</v>
      </c>
      <c r="AI2309">
        <v>0</v>
      </c>
      <c r="AJ2309">
        <v>0</v>
      </c>
      <c r="AK2309">
        <v>0</v>
      </c>
      <c r="AL2309">
        <v>0</v>
      </c>
      <c r="AM2309">
        <v>0</v>
      </c>
      <c r="AN2309">
        <v>0</v>
      </c>
      <c r="AO2309">
        <v>9821.49</v>
      </c>
      <c r="AP2309" s="8">
        <f t="shared" si="144"/>
        <v>9821.49</v>
      </c>
      <c r="AQ2309" s="9">
        <f t="shared" si="145"/>
        <v>0</v>
      </c>
      <c r="AR2309" s="3">
        <f t="shared" si="146"/>
        <v>352887.64</v>
      </c>
      <c r="AS2309" s="10">
        <f t="shared" si="147"/>
        <v>9821.49</v>
      </c>
    </row>
    <row r="2310" spans="1:45" x14ac:dyDescent="0.25">
      <c r="A2310">
        <v>1</v>
      </c>
      <c r="B2310" s="7">
        <v>44440</v>
      </c>
      <c r="C2310" s="7">
        <v>44440</v>
      </c>
      <c r="D2310">
        <v>200276</v>
      </c>
      <c r="E2310" s="7">
        <v>44440</v>
      </c>
      <c r="F2310" s="13">
        <v>532001.41</v>
      </c>
      <c r="G2310">
        <v>532001.41</v>
      </c>
      <c r="H2310">
        <v>3.5999999999999997E-2</v>
      </c>
      <c r="I2310">
        <v>1596</v>
      </c>
      <c r="J2310">
        <v>83723.03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0</v>
      </c>
      <c r="R2310">
        <v>0</v>
      </c>
      <c r="S2310">
        <v>0</v>
      </c>
      <c r="T2310">
        <v>0</v>
      </c>
      <c r="U2310">
        <v>0</v>
      </c>
      <c r="V2310" t="s">
        <v>279</v>
      </c>
      <c r="W2310" s="4" t="s">
        <v>86</v>
      </c>
      <c r="X2310">
        <v>15</v>
      </c>
      <c r="Y2310" t="s">
        <v>53</v>
      </c>
      <c r="Z2310" t="s">
        <v>87</v>
      </c>
      <c r="AA2310">
        <v>0</v>
      </c>
      <c r="AB2310">
        <v>0</v>
      </c>
      <c r="AC2310" t="s">
        <v>225</v>
      </c>
      <c r="AD2310">
        <v>0</v>
      </c>
      <c r="AE2310">
        <v>0</v>
      </c>
      <c r="AF2310">
        <v>0</v>
      </c>
      <c r="AG2310">
        <v>532001.41</v>
      </c>
      <c r="AH2310">
        <v>0</v>
      </c>
      <c r="AI2310">
        <v>0</v>
      </c>
      <c r="AJ2310">
        <v>0</v>
      </c>
      <c r="AK2310">
        <v>0</v>
      </c>
      <c r="AL2310">
        <v>0</v>
      </c>
      <c r="AM2310">
        <v>0</v>
      </c>
      <c r="AN2310">
        <v>0</v>
      </c>
      <c r="AO2310">
        <v>1596</v>
      </c>
      <c r="AP2310" s="8">
        <f t="shared" si="144"/>
        <v>1596</v>
      </c>
      <c r="AQ2310" s="9">
        <f t="shared" si="145"/>
        <v>0</v>
      </c>
      <c r="AR2310" s="3">
        <f t="shared" si="146"/>
        <v>83723.03</v>
      </c>
      <c r="AS2310" s="10">
        <f t="shared" si="147"/>
        <v>1596</v>
      </c>
    </row>
    <row r="2311" spans="1:45" x14ac:dyDescent="0.25">
      <c r="A2311">
        <v>1</v>
      </c>
      <c r="B2311" s="7">
        <v>44440</v>
      </c>
      <c r="C2311" s="7">
        <v>44440</v>
      </c>
      <c r="D2311">
        <v>200322</v>
      </c>
      <c r="E2311" s="7">
        <v>44440</v>
      </c>
      <c r="F2311" s="13">
        <v>11336321.449999999</v>
      </c>
      <c r="G2311">
        <v>11336321.449999999</v>
      </c>
      <c r="H2311">
        <v>3.5999999999999997E-2</v>
      </c>
      <c r="I2311">
        <v>34008.959999999999</v>
      </c>
      <c r="J2311">
        <v>4446266.96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0</v>
      </c>
      <c r="T2311">
        <v>0</v>
      </c>
      <c r="U2311">
        <v>0</v>
      </c>
      <c r="V2311" t="s">
        <v>280</v>
      </c>
      <c r="W2311" s="4" t="s">
        <v>86</v>
      </c>
      <c r="X2311">
        <v>15</v>
      </c>
      <c r="Y2311" t="s">
        <v>53</v>
      </c>
      <c r="Z2311" t="s">
        <v>87</v>
      </c>
      <c r="AA2311">
        <v>0</v>
      </c>
      <c r="AB2311">
        <v>-60607.64</v>
      </c>
      <c r="AC2311" t="s">
        <v>225</v>
      </c>
      <c r="AD2311">
        <v>0</v>
      </c>
      <c r="AE2311">
        <v>0</v>
      </c>
      <c r="AF2311">
        <v>0</v>
      </c>
      <c r="AG2311">
        <v>11336321.449999999</v>
      </c>
      <c r="AH2311">
        <v>0</v>
      </c>
      <c r="AI2311">
        <v>0</v>
      </c>
      <c r="AJ2311">
        <v>0</v>
      </c>
      <c r="AK2311">
        <v>0</v>
      </c>
      <c r="AL2311">
        <v>0</v>
      </c>
      <c r="AM2311">
        <v>0</v>
      </c>
      <c r="AN2311">
        <v>0</v>
      </c>
      <c r="AO2311">
        <v>34008.959999999999</v>
      </c>
      <c r="AP2311" s="8">
        <f t="shared" si="144"/>
        <v>34008.959999999999</v>
      </c>
      <c r="AQ2311" s="9">
        <f t="shared" si="145"/>
        <v>0</v>
      </c>
      <c r="AR2311" s="3">
        <f t="shared" si="146"/>
        <v>4446266.96</v>
      </c>
      <c r="AS2311" s="10">
        <f t="shared" si="147"/>
        <v>34008.959999999999</v>
      </c>
    </row>
    <row r="2312" spans="1:45" x14ac:dyDescent="0.25">
      <c r="A2312">
        <v>1</v>
      </c>
      <c r="B2312" s="7">
        <v>44440</v>
      </c>
      <c r="C2312" s="7">
        <v>44440</v>
      </c>
      <c r="D2312">
        <v>158</v>
      </c>
      <c r="E2312" s="7">
        <v>44440</v>
      </c>
      <c r="F2312" s="13">
        <v>0</v>
      </c>
      <c r="G2312">
        <v>0</v>
      </c>
      <c r="H2312">
        <v>2.9090000000000001E-2</v>
      </c>
      <c r="I2312">
        <v>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 t="s">
        <v>281</v>
      </c>
      <c r="W2312" s="4" t="s">
        <v>91</v>
      </c>
      <c r="X2312">
        <v>15</v>
      </c>
      <c r="Y2312" t="s">
        <v>53</v>
      </c>
      <c r="Z2312" t="s">
        <v>92</v>
      </c>
      <c r="AA2312">
        <v>0</v>
      </c>
      <c r="AB2312">
        <v>0</v>
      </c>
      <c r="AC2312" t="s">
        <v>225</v>
      </c>
      <c r="AD2312">
        <v>0</v>
      </c>
      <c r="AE2312">
        <v>0</v>
      </c>
      <c r="AF2312">
        <v>2.9099999999999998E-3</v>
      </c>
      <c r="AG2312">
        <v>0</v>
      </c>
      <c r="AH2312">
        <v>0</v>
      </c>
      <c r="AI2312">
        <v>0</v>
      </c>
      <c r="AJ2312">
        <v>0</v>
      </c>
      <c r="AK2312">
        <v>0</v>
      </c>
      <c r="AL2312">
        <v>0</v>
      </c>
      <c r="AM2312">
        <v>0</v>
      </c>
      <c r="AN2312">
        <v>0</v>
      </c>
      <c r="AO2312">
        <v>0</v>
      </c>
      <c r="AP2312" s="8">
        <f t="shared" si="144"/>
        <v>0</v>
      </c>
      <c r="AQ2312" s="9">
        <f t="shared" si="145"/>
        <v>0</v>
      </c>
      <c r="AR2312" s="3">
        <f t="shared" si="146"/>
        <v>0</v>
      </c>
      <c r="AS2312" s="10">
        <f t="shared" si="147"/>
        <v>0</v>
      </c>
    </row>
    <row r="2313" spans="1:45" x14ac:dyDescent="0.25">
      <c r="A2313">
        <v>1</v>
      </c>
      <c r="B2313" s="7">
        <v>44440</v>
      </c>
      <c r="C2313" s="7">
        <v>44440</v>
      </c>
      <c r="D2313">
        <v>200231</v>
      </c>
      <c r="E2313" s="7">
        <v>44440</v>
      </c>
      <c r="F2313" s="13">
        <v>4037673.1</v>
      </c>
      <c r="G2313">
        <v>4037673.1</v>
      </c>
      <c r="H2313">
        <v>2.9090000000000001E-2</v>
      </c>
      <c r="I2313">
        <v>9787.99</v>
      </c>
      <c r="J2313">
        <v>502847.12</v>
      </c>
      <c r="K2313">
        <v>0</v>
      </c>
      <c r="L2313">
        <v>-1130.8</v>
      </c>
      <c r="M2313">
        <v>0</v>
      </c>
      <c r="N2313">
        <v>0</v>
      </c>
      <c r="O2313">
        <v>0</v>
      </c>
      <c r="P2313">
        <v>0</v>
      </c>
      <c r="Q2313">
        <v>0</v>
      </c>
      <c r="R2313">
        <v>0</v>
      </c>
      <c r="S2313">
        <v>0</v>
      </c>
      <c r="T2313">
        <v>0</v>
      </c>
      <c r="U2313">
        <v>0</v>
      </c>
      <c r="V2313" t="s">
        <v>282</v>
      </c>
      <c r="W2313" s="4" t="s">
        <v>91</v>
      </c>
      <c r="X2313">
        <v>15</v>
      </c>
      <c r="Y2313" t="s">
        <v>53</v>
      </c>
      <c r="Z2313" t="s">
        <v>92</v>
      </c>
      <c r="AA2313">
        <v>0</v>
      </c>
      <c r="AB2313">
        <v>0</v>
      </c>
      <c r="AC2313" t="s">
        <v>225</v>
      </c>
      <c r="AD2313">
        <v>979.14</v>
      </c>
      <c r="AE2313">
        <v>-16956.490000000002</v>
      </c>
      <c r="AF2313">
        <v>2.9099999999999998E-3</v>
      </c>
      <c r="AG2313">
        <v>4037673.1</v>
      </c>
      <c r="AH2313">
        <v>0</v>
      </c>
      <c r="AI2313">
        <v>0</v>
      </c>
      <c r="AJ2313">
        <v>0</v>
      </c>
      <c r="AK2313">
        <v>0</v>
      </c>
      <c r="AL2313">
        <v>0</v>
      </c>
      <c r="AM2313">
        <v>0</v>
      </c>
      <c r="AN2313">
        <v>979.14</v>
      </c>
      <c r="AO2313">
        <v>9787.99</v>
      </c>
      <c r="AP2313" s="8">
        <f t="shared" si="144"/>
        <v>9787.99</v>
      </c>
      <c r="AQ2313" s="9">
        <f t="shared" si="145"/>
        <v>979.14</v>
      </c>
      <c r="AR2313" s="3">
        <f t="shared" si="146"/>
        <v>485890.63</v>
      </c>
      <c r="AS2313" s="10">
        <f t="shared" si="147"/>
        <v>10767.13</v>
      </c>
    </row>
    <row r="2314" spans="1:45" x14ac:dyDescent="0.25">
      <c r="A2314">
        <v>1</v>
      </c>
      <c r="B2314" s="7">
        <v>44440</v>
      </c>
      <c r="C2314" s="7">
        <v>44440</v>
      </c>
      <c r="D2314">
        <v>200277</v>
      </c>
      <c r="E2314" s="7">
        <v>44440</v>
      </c>
      <c r="F2314" s="13">
        <v>533202.89</v>
      </c>
      <c r="G2314">
        <v>533202.89</v>
      </c>
      <c r="H2314">
        <v>2.9090000000000001E-2</v>
      </c>
      <c r="I2314">
        <v>1292.57</v>
      </c>
      <c r="J2314">
        <v>42754.25</v>
      </c>
      <c r="K2314">
        <v>0</v>
      </c>
      <c r="L2314">
        <v>-297.26</v>
      </c>
      <c r="M2314">
        <v>0</v>
      </c>
      <c r="N2314">
        <v>0</v>
      </c>
      <c r="O2314">
        <v>0</v>
      </c>
      <c r="P2314">
        <v>0</v>
      </c>
      <c r="Q2314">
        <v>0</v>
      </c>
      <c r="R2314">
        <v>0</v>
      </c>
      <c r="S2314">
        <v>0</v>
      </c>
      <c r="T2314">
        <v>0</v>
      </c>
      <c r="U2314">
        <v>0</v>
      </c>
      <c r="V2314" t="s">
        <v>283</v>
      </c>
      <c r="W2314" s="4" t="s">
        <v>91</v>
      </c>
      <c r="X2314">
        <v>15</v>
      </c>
      <c r="Y2314" t="s">
        <v>53</v>
      </c>
      <c r="Z2314" t="s">
        <v>92</v>
      </c>
      <c r="AA2314">
        <v>0</v>
      </c>
      <c r="AB2314">
        <v>0</v>
      </c>
      <c r="AC2314" t="s">
        <v>225</v>
      </c>
      <c r="AD2314">
        <v>129.30000000000001</v>
      </c>
      <c r="AE2314">
        <v>2192.9699999999998</v>
      </c>
      <c r="AF2314">
        <v>2.9099999999999998E-3</v>
      </c>
      <c r="AG2314">
        <v>533202.89</v>
      </c>
      <c r="AH2314">
        <v>0</v>
      </c>
      <c r="AI2314">
        <v>0</v>
      </c>
      <c r="AJ2314">
        <v>0</v>
      </c>
      <c r="AK2314">
        <v>0</v>
      </c>
      <c r="AL2314">
        <v>0</v>
      </c>
      <c r="AM2314">
        <v>0</v>
      </c>
      <c r="AN2314">
        <v>129.30000000000001</v>
      </c>
      <c r="AO2314">
        <v>1292.57</v>
      </c>
      <c r="AP2314" s="8">
        <f t="shared" si="144"/>
        <v>1292.57</v>
      </c>
      <c r="AQ2314" s="9">
        <f t="shared" si="145"/>
        <v>129.30000000000001</v>
      </c>
      <c r="AR2314" s="3">
        <f t="shared" si="146"/>
        <v>44947.22</v>
      </c>
      <c r="AS2314" s="10">
        <f t="shared" si="147"/>
        <v>1421.87</v>
      </c>
    </row>
    <row r="2315" spans="1:45" x14ac:dyDescent="0.25">
      <c r="A2315">
        <v>1</v>
      </c>
      <c r="B2315" s="7">
        <v>44440</v>
      </c>
      <c r="C2315" s="7">
        <v>44440</v>
      </c>
      <c r="D2315">
        <v>200323</v>
      </c>
      <c r="E2315" s="7">
        <v>44440</v>
      </c>
      <c r="F2315" s="13">
        <v>7160279.1200000001</v>
      </c>
      <c r="G2315">
        <v>7160279.1200000001</v>
      </c>
      <c r="H2315">
        <v>2.9090000000000001E-2</v>
      </c>
      <c r="I2315">
        <v>17357.71</v>
      </c>
      <c r="J2315">
        <v>2439592.09</v>
      </c>
      <c r="K2315">
        <v>0</v>
      </c>
      <c r="L2315">
        <v>-4337.13</v>
      </c>
      <c r="M2315">
        <v>0</v>
      </c>
      <c r="N2315">
        <v>0</v>
      </c>
      <c r="O2315">
        <v>0</v>
      </c>
      <c r="P2315">
        <v>0</v>
      </c>
      <c r="Q2315">
        <v>0</v>
      </c>
      <c r="R2315">
        <v>0</v>
      </c>
      <c r="S2315">
        <v>0</v>
      </c>
      <c r="T2315">
        <v>0</v>
      </c>
      <c r="U2315">
        <v>0</v>
      </c>
      <c r="V2315" t="s">
        <v>284</v>
      </c>
      <c r="W2315" s="4" t="s">
        <v>91</v>
      </c>
      <c r="X2315">
        <v>15</v>
      </c>
      <c r="Y2315" t="s">
        <v>53</v>
      </c>
      <c r="Z2315" t="s">
        <v>92</v>
      </c>
      <c r="AA2315">
        <v>0</v>
      </c>
      <c r="AB2315">
        <v>0</v>
      </c>
      <c r="AC2315" t="s">
        <v>225</v>
      </c>
      <c r="AD2315">
        <v>1736.37</v>
      </c>
      <c r="AE2315">
        <v>-197381.4</v>
      </c>
      <c r="AF2315">
        <v>2.9099999999999998E-3</v>
      </c>
      <c r="AG2315">
        <v>7160279.1200000001</v>
      </c>
      <c r="AH2315">
        <v>0</v>
      </c>
      <c r="AI2315">
        <v>0</v>
      </c>
      <c r="AJ2315">
        <v>0</v>
      </c>
      <c r="AK2315">
        <v>0</v>
      </c>
      <c r="AL2315">
        <v>0</v>
      </c>
      <c r="AM2315">
        <v>0</v>
      </c>
      <c r="AN2315">
        <v>1736.3700000000001</v>
      </c>
      <c r="AO2315">
        <v>17357.71</v>
      </c>
      <c r="AP2315" s="8">
        <f t="shared" si="144"/>
        <v>17357.71</v>
      </c>
      <c r="AQ2315" s="9">
        <f t="shared" si="145"/>
        <v>1736.37</v>
      </c>
      <c r="AR2315" s="3">
        <f t="shared" si="146"/>
        <v>2242210.69</v>
      </c>
      <c r="AS2315" s="10">
        <f t="shared" si="147"/>
        <v>19094.079999999998</v>
      </c>
    </row>
    <row r="2316" spans="1:45" x14ac:dyDescent="0.25">
      <c r="A2316">
        <v>1</v>
      </c>
      <c r="B2316" s="7">
        <v>44440</v>
      </c>
      <c r="C2316" s="7">
        <v>44440</v>
      </c>
      <c r="D2316">
        <v>159</v>
      </c>
      <c r="E2316" s="7">
        <v>44440</v>
      </c>
      <c r="F2316" s="13">
        <v>0</v>
      </c>
      <c r="G2316">
        <v>0</v>
      </c>
      <c r="H2316">
        <v>3.3000000000000002E-2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 t="s">
        <v>285</v>
      </c>
      <c r="W2316" s="4" t="s">
        <v>96</v>
      </c>
      <c r="X2316">
        <v>15</v>
      </c>
      <c r="Y2316" t="s">
        <v>53</v>
      </c>
      <c r="Z2316" t="s">
        <v>97</v>
      </c>
      <c r="AA2316">
        <v>0</v>
      </c>
      <c r="AB2316">
        <v>0</v>
      </c>
      <c r="AC2316" t="s">
        <v>225</v>
      </c>
      <c r="AD2316">
        <v>0</v>
      </c>
      <c r="AE2316">
        <v>0</v>
      </c>
      <c r="AF2316">
        <v>0</v>
      </c>
      <c r="AG2316">
        <v>0</v>
      </c>
      <c r="AH2316">
        <v>0</v>
      </c>
      <c r="AI2316">
        <v>0</v>
      </c>
      <c r="AJ2316">
        <v>0</v>
      </c>
      <c r="AK2316">
        <v>0</v>
      </c>
      <c r="AL2316">
        <v>0</v>
      </c>
      <c r="AM2316">
        <v>0</v>
      </c>
      <c r="AN2316">
        <v>0</v>
      </c>
      <c r="AO2316">
        <v>0</v>
      </c>
      <c r="AP2316" s="8">
        <f t="shared" si="144"/>
        <v>0</v>
      </c>
      <c r="AQ2316" s="9">
        <f t="shared" si="145"/>
        <v>0</v>
      </c>
      <c r="AR2316" s="3">
        <f t="shared" si="146"/>
        <v>0</v>
      </c>
      <c r="AS2316" s="10">
        <f t="shared" si="147"/>
        <v>0</v>
      </c>
    </row>
    <row r="2317" spans="1:45" x14ac:dyDescent="0.25">
      <c r="A2317">
        <v>1</v>
      </c>
      <c r="B2317" s="7">
        <v>44440</v>
      </c>
      <c r="C2317" s="7">
        <v>44440</v>
      </c>
      <c r="D2317">
        <v>200232</v>
      </c>
      <c r="E2317" s="7">
        <v>44440</v>
      </c>
      <c r="F2317" s="13">
        <v>1349710.09</v>
      </c>
      <c r="G2317">
        <v>1349710.09</v>
      </c>
      <c r="H2317">
        <v>3.3000000000000002E-2</v>
      </c>
      <c r="I2317">
        <v>3711.7</v>
      </c>
      <c r="J2317">
        <v>157270.71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0</v>
      </c>
      <c r="S2317">
        <v>0</v>
      </c>
      <c r="T2317">
        <v>0</v>
      </c>
      <c r="U2317">
        <v>0</v>
      </c>
      <c r="V2317" t="s">
        <v>286</v>
      </c>
      <c r="W2317" s="4" t="s">
        <v>96</v>
      </c>
      <c r="X2317">
        <v>15</v>
      </c>
      <c r="Y2317" t="s">
        <v>53</v>
      </c>
      <c r="Z2317" t="s">
        <v>97</v>
      </c>
      <c r="AA2317">
        <v>0</v>
      </c>
      <c r="AB2317">
        <v>-5135.3100000000004</v>
      </c>
      <c r="AC2317" t="s">
        <v>225</v>
      </c>
      <c r="AD2317">
        <v>0</v>
      </c>
      <c r="AE2317">
        <v>0</v>
      </c>
      <c r="AF2317">
        <v>0</v>
      </c>
      <c r="AG2317">
        <v>1349710.09</v>
      </c>
      <c r="AH2317">
        <v>0</v>
      </c>
      <c r="AI2317">
        <v>0</v>
      </c>
      <c r="AJ2317">
        <v>0</v>
      </c>
      <c r="AK2317">
        <v>0</v>
      </c>
      <c r="AL2317">
        <v>0</v>
      </c>
      <c r="AM2317">
        <v>0</v>
      </c>
      <c r="AN2317">
        <v>0</v>
      </c>
      <c r="AO2317">
        <v>3711.7000000000003</v>
      </c>
      <c r="AP2317" s="8">
        <f t="shared" si="144"/>
        <v>3711.7</v>
      </c>
      <c r="AQ2317" s="9">
        <f t="shared" si="145"/>
        <v>0</v>
      </c>
      <c r="AR2317" s="3">
        <f t="shared" si="146"/>
        <v>157270.71</v>
      </c>
      <c r="AS2317" s="10">
        <f t="shared" si="147"/>
        <v>3711.7</v>
      </c>
    </row>
    <row r="2318" spans="1:45" x14ac:dyDescent="0.25">
      <c r="A2318">
        <v>1</v>
      </c>
      <c r="B2318" s="7">
        <v>44440</v>
      </c>
      <c r="C2318" s="7">
        <v>44440</v>
      </c>
      <c r="D2318">
        <v>200278</v>
      </c>
      <c r="E2318" s="7">
        <v>44440</v>
      </c>
      <c r="F2318" s="13">
        <v>347847.44</v>
      </c>
      <c r="G2318">
        <v>347847.44</v>
      </c>
      <c r="H2318">
        <v>3.3000000000000002E-2</v>
      </c>
      <c r="I2318">
        <v>956.58</v>
      </c>
      <c r="J2318">
        <v>31436.11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 t="s">
        <v>287</v>
      </c>
      <c r="W2318" s="4" t="s">
        <v>96</v>
      </c>
      <c r="X2318">
        <v>15</v>
      </c>
      <c r="Y2318" t="s">
        <v>53</v>
      </c>
      <c r="Z2318" t="s">
        <v>97</v>
      </c>
      <c r="AA2318">
        <v>0</v>
      </c>
      <c r="AB2318">
        <v>0</v>
      </c>
      <c r="AC2318" t="s">
        <v>225</v>
      </c>
      <c r="AD2318">
        <v>0</v>
      </c>
      <c r="AE2318">
        <v>0</v>
      </c>
      <c r="AF2318">
        <v>0</v>
      </c>
      <c r="AG2318">
        <v>347847.44</v>
      </c>
      <c r="AH2318">
        <v>0</v>
      </c>
      <c r="AI2318">
        <v>0</v>
      </c>
      <c r="AJ2318">
        <v>0</v>
      </c>
      <c r="AK2318">
        <v>0</v>
      </c>
      <c r="AL2318">
        <v>0</v>
      </c>
      <c r="AM2318">
        <v>0</v>
      </c>
      <c r="AN2318">
        <v>0</v>
      </c>
      <c r="AO2318">
        <v>956.58</v>
      </c>
      <c r="AP2318" s="8">
        <f t="shared" si="144"/>
        <v>956.58</v>
      </c>
      <c r="AQ2318" s="9">
        <f t="shared" si="145"/>
        <v>0</v>
      </c>
      <c r="AR2318" s="3">
        <f t="shared" si="146"/>
        <v>31436.11</v>
      </c>
      <c r="AS2318" s="10">
        <f t="shared" si="147"/>
        <v>956.58</v>
      </c>
    </row>
    <row r="2319" spans="1:45" x14ac:dyDescent="0.25">
      <c r="A2319">
        <v>1</v>
      </c>
      <c r="B2319" s="7">
        <v>44440</v>
      </c>
      <c r="C2319" s="7">
        <v>44440</v>
      </c>
      <c r="D2319">
        <v>200324</v>
      </c>
      <c r="E2319" s="7">
        <v>44440</v>
      </c>
      <c r="F2319" s="13">
        <v>2833120.88</v>
      </c>
      <c r="G2319">
        <v>2833120.88</v>
      </c>
      <c r="H2319">
        <v>3.3000000000000002E-2</v>
      </c>
      <c r="I2319">
        <v>7791.08</v>
      </c>
      <c r="J2319">
        <v>1692379.82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v>0</v>
      </c>
      <c r="R2319">
        <v>0</v>
      </c>
      <c r="S2319">
        <v>0</v>
      </c>
      <c r="T2319">
        <v>0</v>
      </c>
      <c r="U2319">
        <v>0</v>
      </c>
      <c r="V2319" t="s">
        <v>288</v>
      </c>
      <c r="W2319" s="4" t="s">
        <v>96</v>
      </c>
      <c r="X2319">
        <v>15</v>
      </c>
      <c r="Y2319" t="s">
        <v>53</v>
      </c>
      <c r="Z2319" t="s">
        <v>97</v>
      </c>
      <c r="AA2319">
        <v>0</v>
      </c>
      <c r="AB2319">
        <v>-831.6</v>
      </c>
      <c r="AC2319" t="s">
        <v>225</v>
      </c>
      <c r="AD2319">
        <v>0</v>
      </c>
      <c r="AE2319">
        <v>-34.64</v>
      </c>
      <c r="AF2319">
        <v>0</v>
      </c>
      <c r="AG2319">
        <v>2833120.88</v>
      </c>
      <c r="AH2319">
        <v>0</v>
      </c>
      <c r="AI2319">
        <v>0</v>
      </c>
      <c r="AJ2319">
        <v>0</v>
      </c>
      <c r="AK2319">
        <v>0</v>
      </c>
      <c r="AL2319">
        <v>0</v>
      </c>
      <c r="AM2319">
        <v>0</v>
      </c>
      <c r="AN2319">
        <v>0</v>
      </c>
      <c r="AO2319">
        <v>7791.08</v>
      </c>
      <c r="AP2319" s="8">
        <f t="shared" si="144"/>
        <v>7791.08</v>
      </c>
      <c r="AQ2319" s="9">
        <f t="shared" si="145"/>
        <v>0</v>
      </c>
      <c r="AR2319" s="3">
        <f t="shared" si="146"/>
        <v>1692345.1800000002</v>
      </c>
      <c r="AS2319" s="10">
        <f t="shared" si="147"/>
        <v>7791.08</v>
      </c>
    </row>
    <row r="2320" spans="1:45" x14ac:dyDescent="0.25">
      <c r="A2320">
        <v>1</v>
      </c>
      <c r="B2320" s="7">
        <v>44440</v>
      </c>
      <c r="C2320" s="7">
        <v>44440</v>
      </c>
      <c r="D2320">
        <v>160</v>
      </c>
      <c r="E2320" s="7">
        <v>44440</v>
      </c>
      <c r="F2320" s="13">
        <v>0</v>
      </c>
      <c r="G2320">
        <v>0</v>
      </c>
      <c r="H2320">
        <v>2.7E-2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 t="s">
        <v>289</v>
      </c>
      <c r="W2320" s="4" t="s">
        <v>99</v>
      </c>
      <c r="X2320">
        <v>15</v>
      </c>
      <c r="Y2320" t="s">
        <v>53</v>
      </c>
      <c r="Z2320" t="s">
        <v>100</v>
      </c>
      <c r="AA2320">
        <v>0</v>
      </c>
      <c r="AB2320">
        <v>0</v>
      </c>
      <c r="AC2320" t="s">
        <v>225</v>
      </c>
      <c r="AD2320">
        <v>0</v>
      </c>
      <c r="AE2320">
        <v>0</v>
      </c>
      <c r="AF2320">
        <v>0</v>
      </c>
      <c r="AG2320">
        <v>0</v>
      </c>
      <c r="AH2320">
        <v>0</v>
      </c>
      <c r="AI2320">
        <v>0</v>
      </c>
      <c r="AJ2320">
        <v>0</v>
      </c>
      <c r="AK2320">
        <v>0</v>
      </c>
      <c r="AL2320">
        <v>0</v>
      </c>
      <c r="AM2320">
        <v>0</v>
      </c>
      <c r="AN2320">
        <v>0</v>
      </c>
      <c r="AO2320">
        <v>0</v>
      </c>
      <c r="AP2320" s="8">
        <f t="shared" si="144"/>
        <v>0</v>
      </c>
      <c r="AQ2320" s="9">
        <f t="shared" si="145"/>
        <v>0</v>
      </c>
      <c r="AR2320" s="3">
        <f t="shared" si="146"/>
        <v>0</v>
      </c>
      <c r="AS2320" s="10">
        <f t="shared" si="147"/>
        <v>0</v>
      </c>
    </row>
    <row r="2321" spans="1:45" x14ac:dyDescent="0.25">
      <c r="A2321">
        <v>1</v>
      </c>
      <c r="B2321" s="7">
        <v>44440</v>
      </c>
      <c r="C2321" s="7">
        <v>44440</v>
      </c>
      <c r="D2321">
        <v>200233</v>
      </c>
      <c r="E2321" s="7">
        <v>44440</v>
      </c>
      <c r="F2321" s="13">
        <v>380181.77</v>
      </c>
      <c r="G2321">
        <v>380181.77</v>
      </c>
      <c r="H2321">
        <v>2.7E-2</v>
      </c>
      <c r="I2321">
        <v>855.41</v>
      </c>
      <c r="J2321">
        <v>87328.23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 t="s">
        <v>290</v>
      </c>
      <c r="W2321" s="4" t="s">
        <v>99</v>
      </c>
      <c r="X2321">
        <v>15</v>
      </c>
      <c r="Y2321" t="s">
        <v>53</v>
      </c>
      <c r="Z2321" t="s">
        <v>100</v>
      </c>
      <c r="AA2321">
        <v>0</v>
      </c>
      <c r="AB2321">
        <v>0</v>
      </c>
      <c r="AC2321" t="s">
        <v>225</v>
      </c>
      <c r="AD2321">
        <v>0</v>
      </c>
      <c r="AE2321">
        <v>2551.4699999999998</v>
      </c>
      <c r="AF2321">
        <v>0</v>
      </c>
      <c r="AG2321">
        <v>380181.77</v>
      </c>
      <c r="AH2321">
        <v>0</v>
      </c>
      <c r="AI2321">
        <v>0</v>
      </c>
      <c r="AJ2321">
        <v>0</v>
      </c>
      <c r="AK2321">
        <v>0</v>
      </c>
      <c r="AL2321">
        <v>0</v>
      </c>
      <c r="AM2321">
        <v>0</v>
      </c>
      <c r="AN2321">
        <v>0</v>
      </c>
      <c r="AO2321">
        <v>855.41</v>
      </c>
      <c r="AP2321" s="8">
        <f t="shared" si="144"/>
        <v>855.41</v>
      </c>
      <c r="AQ2321" s="9">
        <f t="shared" si="145"/>
        <v>0</v>
      </c>
      <c r="AR2321" s="3">
        <f t="shared" si="146"/>
        <v>89879.7</v>
      </c>
      <c r="AS2321" s="10">
        <f t="shared" si="147"/>
        <v>855.41</v>
      </c>
    </row>
    <row r="2322" spans="1:45" x14ac:dyDescent="0.25">
      <c r="A2322">
        <v>1</v>
      </c>
      <c r="B2322" s="7">
        <v>44440</v>
      </c>
      <c r="C2322" s="7">
        <v>44440</v>
      </c>
      <c r="D2322">
        <v>200279</v>
      </c>
      <c r="E2322" s="7">
        <v>44440</v>
      </c>
      <c r="F2322" s="13">
        <v>0</v>
      </c>
      <c r="G2322">
        <v>0</v>
      </c>
      <c r="H2322">
        <v>2.7E-2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v>0</v>
      </c>
      <c r="V2322" t="s">
        <v>291</v>
      </c>
      <c r="W2322" s="4" t="s">
        <v>99</v>
      </c>
      <c r="X2322">
        <v>15</v>
      </c>
      <c r="Y2322" t="s">
        <v>53</v>
      </c>
      <c r="Z2322" t="s">
        <v>100</v>
      </c>
      <c r="AA2322">
        <v>0</v>
      </c>
      <c r="AB2322">
        <v>0</v>
      </c>
      <c r="AC2322" t="s">
        <v>225</v>
      </c>
      <c r="AD2322">
        <v>0</v>
      </c>
      <c r="AE2322">
        <v>0</v>
      </c>
      <c r="AF2322">
        <v>0</v>
      </c>
      <c r="AG2322">
        <v>0</v>
      </c>
      <c r="AH2322">
        <v>0</v>
      </c>
      <c r="AI2322">
        <v>0</v>
      </c>
      <c r="AJ2322">
        <v>0</v>
      </c>
      <c r="AK2322">
        <v>0</v>
      </c>
      <c r="AL2322">
        <v>0</v>
      </c>
      <c r="AM2322">
        <v>0</v>
      </c>
      <c r="AN2322">
        <v>0</v>
      </c>
      <c r="AO2322">
        <v>0</v>
      </c>
      <c r="AP2322" s="8">
        <f t="shared" si="144"/>
        <v>0</v>
      </c>
      <c r="AQ2322" s="9">
        <f t="shared" si="145"/>
        <v>0</v>
      </c>
      <c r="AR2322" s="3">
        <f t="shared" si="146"/>
        <v>0</v>
      </c>
      <c r="AS2322" s="10">
        <f t="shared" si="147"/>
        <v>0</v>
      </c>
    </row>
    <row r="2323" spans="1:45" x14ac:dyDescent="0.25">
      <c r="A2323">
        <v>1</v>
      </c>
      <c r="B2323" s="7">
        <v>44440</v>
      </c>
      <c r="C2323" s="7">
        <v>44440</v>
      </c>
      <c r="D2323">
        <v>200325</v>
      </c>
      <c r="E2323" s="7">
        <v>44440</v>
      </c>
      <c r="F2323" s="13">
        <v>663569.57999999996</v>
      </c>
      <c r="G2323">
        <v>663569.57999999996</v>
      </c>
      <c r="H2323">
        <v>2.7E-2</v>
      </c>
      <c r="I2323">
        <v>1493.03</v>
      </c>
      <c r="J2323">
        <v>549608.11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v>0</v>
      </c>
      <c r="V2323" t="s">
        <v>292</v>
      </c>
      <c r="W2323" s="4" t="s">
        <v>99</v>
      </c>
      <c r="X2323">
        <v>15</v>
      </c>
      <c r="Y2323" t="s">
        <v>53</v>
      </c>
      <c r="Z2323" t="s">
        <v>100</v>
      </c>
      <c r="AA2323">
        <v>0</v>
      </c>
      <c r="AB2323">
        <v>0</v>
      </c>
      <c r="AC2323" t="s">
        <v>225</v>
      </c>
      <c r="AD2323">
        <v>0</v>
      </c>
      <c r="AE2323">
        <v>18699.28</v>
      </c>
      <c r="AF2323">
        <v>0</v>
      </c>
      <c r="AG2323">
        <v>663569.57999999996</v>
      </c>
      <c r="AH2323">
        <v>0</v>
      </c>
      <c r="AI2323">
        <v>0</v>
      </c>
      <c r="AJ2323">
        <v>0</v>
      </c>
      <c r="AK2323">
        <v>0</v>
      </c>
      <c r="AL2323">
        <v>0</v>
      </c>
      <c r="AM2323">
        <v>0</v>
      </c>
      <c r="AN2323">
        <v>0</v>
      </c>
      <c r="AO2323">
        <v>1493.03</v>
      </c>
      <c r="AP2323" s="8">
        <f t="shared" si="144"/>
        <v>1493.03</v>
      </c>
      <c r="AQ2323" s="9">
        <f t="shared" si="145"/>
        <v>0</v>
      </c>
      <c r="AR2323" s="3">
        <f t="shared" si="146"/>
        <v>568307.39</v>
      </c>
      <c r="AS2323" s="10">
        <f t="shared" si="147"/>
        <v>1493.03</v>
      </c>
    </row>
    <row r="2324" spans="1:45" x14ac:dyDescent="0.25">
      <c r="A2324">
        <v>1</v>
      </c>
      <c r="B2324" s="7">
        <v>44440</v>
      </c>
      <c r="C2324" s="7">
        <v>44440</v>
      </c>
      <c r="D2324">
        <v>161</v>
      </c>
      <c r="E2324" s="7">
        <v>44440</v>
      </c>
      <c r="F2324" s="13">
        <v>0</v>
      </c>
      <c r="G2324">
        <v>0</v>
      </c>
      <c r="H2324">
        <v>2.3E-2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v>0</v>
      </c>
      <c r="V2324" t="s">
        <v>293</v>
      </c>
      <c r="W2324" s="4" t="s">
        <v>102</v>
      </c>
      <c r="X2324">
        <v>15</v>
      </c>
      <c r="Y2324" t="s">
        <v>53</v>
      </c>
      <c r="Z2324" t="s">
        <v>103</v>
      </c>
      <c r="AA2324">
        <v>0</v>
      </c>
      <c r="AB2324">
        <v>0</v>
      </c>
      <c r="AC2324" t="s">
        <v>225</v>
      </c>
      <c r="AD2324">
        <v>0</v>
      </c>
      <c r="AE2324">
        <v>0</v>
      </c>
      <c r="AF2324">
        <v>0</v>
      </c>
      <c r="AG2324">
        <v>0</v>
      </c>
      <c r="AH2324">
        <v>0</v>
      </c>
      <c r="AI2324">
        <v>0</v>
      </c>
      <c r="AJ2324">
        <v>0</v>
      </c>
      <c r="AK2324">
        <v>0</v>
      </c>
      <c r="AL2324">
        <v>0</v>
      </c>
      <c r="AM2324">
        <v>0</v>
      </c>
      <c r="AN2324">
        <v>0</v>
      </c>
      <c r="AO2324">
        <v>0</v>
      </c>
      <c r="AP2324" s="8">
        <f t="shared" si="144"/>
        <v>0</v>
      </c>
      <c r="AQ2324" s="9">
        <f t="shared" si="145"/>
        <v>0</v>
      </c>
      <c r="AR2324" s="3">
        <f t="shared" si="146"/>
        <v>0</v>
      </c>
      <c r="AS2324" s="10">
        <f t="shared" si="147"/>
        <v>0</v>
      </c>
    </row>
    <row r="2325" spans="1:45" x14ac:dyDescent="0.25">
      <c r="A2325">
        <v>1</v>
      </c>
      <c r="B2325" s="7">
        <v>44440</v>
      </c>
      <c r="C2325" s="7">
        <v>44440</v>
      </c>
      <c r="D2325">
        <v>200234</v>
      </c>
      <c r="E2325" s="7">
        <v>44440</v>
      </c>
      <c r="F2325" s="13">
        <v>10317.370000000001</v>
      </c>
      <c r="G2325">
        <v>10317.370000000001</v>
      </c>
      <c r="H2325">
        <v>2.3E-2</v>
      </c>
      <c r="I2325">
        <v>19.77</v>
      </c>
      <c r="J2325">
        <v>1680.28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0</v>
      </c>
      <c r="T2325">
        <v>0</v>
      </c>
      <c r="U2325">
        <v>0</v>
      </c>
      <c r="V2325" t="s">
        <v>294</v>
      </c>
      <c r="W2325" s="4" t="s">
        <v>102</v>
      </c>
      <c r="X2325">
        <v>15</v>
      </c>
      <c r="Y2325" t="s">
        <v>53</v>
      </c>
      <c r="Z2325" t="s">
        <v>103</v>
      </c>
      <c r="AA2325">
        <v>0</v>
      </c>
      <c r="AB2325">
        <v>0</v>
      </c>
      <c r="AC2325" t="s">
        <v>225</v>
      </c>
      <c r="AD2325">
        <v>0</v>
      </c>
      <c r="AE2325">
        <v>0</v>
      </c>
      <c r="AF2325">
        <v>0</v>
      </c>
      <c r="AG2325">
        <v>10317.370000000001</v>
      </c>
      <c r="AH2325">
        <v>0</v>
      </c>
      <c r="AI2325">
        <v>0</v>
      </c>
      <c r="AJ2325">
        <v>0</v>
      </c>
      <c r="AK2325">
        <v>0</v>
      </c>
      <c r="AL2325">
        <v>0</v>
      </c>
      <c r="AM2325">
        <v>0</v>
      </c>
      <c r="AN2325">
        <v>0</v>
      </c>
      <c r="AO2325">
        <v>19.77</v>
      </c>
      <c r="AP2325" s="8">
        <f t="shared" si="144"/>
        <v>19.77</v>
      </c>
      <c r="AQ2325" s="9">
        <f t="shared" si="145"/>
        <v>0</v>
      </c>
      <c r="AR2325" s="3">
        <f t="shared" si="146"/>
        <v>1680.28</v>
      </c>
      <c r="AS2325" s="10">
        <f t="shared" si="147"/>
        <v>19.77</v>
      </c>
    </row>
    <row r="2326" spans="1:45" x14ac:dyDescent="0.25">
      <c r="A2326">
        <v>1</v>
      </c>
      <c r="B2326" s="7">
        <v>44440</v>
      </c>
      <c r="C2326" s="7">
        <v>44440</v>
      </c>
      <c r="D2326">
        <v>200280</v>
      </c>
      <c r="E2326" s="7">
        <v>44440</v>
      </c>
      <c r="F2326" s="13">
        <v>0</v>
      </c>
      <c r="G2326">
        <v>0</v>
      </c>
      <c r="H2326">
        <v>2.3E-2</v>
      </c>
      <c r="I2326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 t="s">
        <v>295</v>
      </c>
      <c r="W2326" s="4" t="s">
        <v>102</v>
      </c>
      <c r="X2326">
        <v>15</v>
      </c>
      <c r="Y2326" t="s">
        <v>53</v>
      </c>
      <c r="Z2326" t="s">
        <v>103</v>
      </c>
      <c r="AA2326">
        <v>0</v>
      </c>
      <c r="AB2326">
        <v>0</v>
      </c>
      <c r="AC2326" t="s">
        <v>225</v>
      </c>
      <c r="AD2326">
        <v>0</v>
      </c>
      <c r="AE2326">
        <v>0</v>
      </c>
      <c r="AF2326">
        <v>0</v>
      </c>
      <c r="AG2326">
        <v>0</v>
      </c>
      <c r="AH2326">
        <v>0</v>
      </c>
      <c r="AI2326">
        <v>0</v>
      </c>
      <c r="AJ2326">
        <v>0</v>
      </c>
      <c r="AK2326">
        <v>0</v>
      </c>
      <c r="AL2326">
        <v>0</v>
      </c>
      <c r="AM2326">
        <v>0</v>
      </c>
      <c r="AN2326">
        <v>0</v>
      </c>
      <c r="AO2326">
        <v>0</v>
      </c>
      <c r="AP2326" s="8">
        <f t="shared" si="144"/>
        <v>0</v>
      </c>
      <c r="AQ2326" s="9">
        <f t="shared" si="145"/>
        <v>0</v>
      </c>
      <c r="AR2326" s="3">
        <f t="shared" si="146"/>
        <v>0</v>
      </c>
      <c r="AS2326" s="10">
        <f t="shared" si="147"/>
        <v>0</v>
      </c>
    </row>
    <row r="2327" spans="1:45" x14ac:dyDescent="0.25">
      <c r="A2327">
        <v>1</v>
      </c>
      <c r="B2327" s="7">
        <v>44440</v>
      </c>
      <c r="C2327" s="7">
        <v>44440</v>
      </c>
      <c r="D2327">
        <v>200326</v>
      </c>
      <c r="E2327" s="7">
        <v>44440</v>
      </c>
      <c r="F2327" s="13">
        <v>45147.72</v>
      </c>
      <c r="G2327">
        <v>45147.72</v>
      </c>
      <c r="H2327">
        <v>2.3E-2</v>
      </c>
      <c r="I2327">
        <v>86.53</v>
      </c>
      <c r="J2327">
        <v>44810.55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 t="s">
        <v>296</v>
      </c>
      <c r="W2327" s="4" t="s">
        <v>102</v>
      </c>
      <c r="X2327">
        <v>15</v>
      </c>
      <c r="Y2327" t="s">
        <v>53</v>
      </c>
      <c r="Z2327" t="s">
        <v>103</v>
      </c>
      <c r="AA2327">
        <v>0</v>
      </c>
      <c r="AB2327">
        <v>0</v>
      </c>
      <c r="AC2327" t="s">
        <v>225</v>
      </c>
      <c r="AD2327">
        <v>0</v>
      </c>
      <c r="AE2327">
        <v>0</v>
      </c>
      <c r="AF2327">
        <v>0</v>
      </c>
      <c r="AG2327">
        <v>45147.72</v>
      </c>
      <c r="AH2327">
        <v>0</v>
      </c>
      <c r="AI2327">
        <v>0</v>
      </c>
      <c r="AJ2327">
        <v>0</v>
      </c>
      <c r="AK2327">
        <v>0</v>
      </c>
      <c r="AL2327">
        <v>0</v>
      </c>
      <c r="AM2327">
        <v>0</v>
      </c>
      <c r="AN2327">
        <v>0</v>
      </c>
      <c r="AO2327">
        <v>86.53</v>
      </c>
      <c r="AP2327" s="8">
        <f t="shared" si="144"/>
        <v>86.53</v>
      </c>
      <c r="AQ2327" s="9">
        <f t="shared" si="145"/>
        <v>0</v>
      </c>
      <c r="AR2327" s="3">
        <f t="shared" si="146"/>
        <v>44810.55</v>
      </c>
      <c r="AS2327" s="10">
        <f t="shared" si="147"/>
        <v>86.53</v>
      </c>
    </row>
    <row r="2328" spans="1:45" x14ac:dyDescent="0.25">
      <c r="A2328">
        <v>1</v>
      </c>
      <c r="B2328" s="7">
        <v>44440</v>
      </c>
      <c r="C2328" s="7">
        <v>44440</v>
      </c>
      <c r="D2328">
        <v>162</v>
      </c>
      <c r="E2328" s="7">
        <v>44440</v>
      </c>
      <c r="F2328" s="13">
        <v>0</v>
      </c>
      <c r="G2328">
        <v>0</v>
      </c>
      <c r="H2328">
        <v>2.3E-2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0</v>
      </c>
      <c r="Q2328">
        <v>0</v>
      </c>
      <c r="R2328">
        <v>0</v>
      </c>
      <c r="S2328">
        <v>0</v>
      </c>
      <c r="T2328">
        <v>0</v>
      </c>
      <c r="U2328">
        <v>0</v>
      </c>
      <c r="V2328" t="s">
        <v>297</v>
      </c>
      <c r="W2328" s="4" t="s">
        <v>298</v>
      </c>
      <c r="X2328">
        <v>15</v>
      </c>
      <c r="Y2328" t="s">
        <v>53</v>
      </c>
      <c r="Z2328" t="s">
        <v>103</v>
      </c>
      <c r="AA2328">
        <v>0</v>
      </c>
      <c r="AB2328">
        <v>0</v>
      </c>
      <c r="AC2328" t="s">
        <v>225</v>
      </c>
      <c r="AD2328">
        <v>0</v>
      </c>
      <c r="AE2328">
        <v>0</v>
      </c>
      <c r="AF2328">
        <v>0</v>
      </c>
      <c r="AG2328">
        <v>0</v>
      </c>
      <c r="AH2328">
        <v>0</v>
      </c>
      <c r="AI2328">
        <v>0</v>
      </c>
      <c r="AJ2328">
        <v>0</v>
      </c>
      <c r="AK2328">
        <v>0</v>
      </c>
      <c r="AL2328">
        <v>0</v>
      </c>
      <c r="AM2328">
        <v>0</v>
      </c>
      <c r="AN2328">
        <v>0</v>
      </c>
      <c r="AO2328">
        <v>0</v>
      </c>
      <c r="AP2328" s="8">
        <f t="shared" si="144"/>
        <v>0</v>
      </c>
      <c r="AQ2328" s="9">
        <f t="shared" si="145"/>
        <v>0</v>
      </c>
      <c r="AR2328" s="3">
        <f t="shared" si="146"/>
        <v>0</v>
      </c>
      <c r="AS2328" s="10">
        <f t="shared" si="147"/>
        <v>0</v>
      </c>
    </row>
    <row r="2329" spans="1:45" x14ac:dyDescent="0.25">
      <c r="A2329">
        <v>1</v>
      </c>
      <c r="B2329" s="7">
        <v>44440</v>
      </c>
      <c r="C2329" s="7">
        <v>44440</v>
      </c>
      <c r="D2329">
        <v>200235</v>
      </c>
      <c r="E2329" s="7">
        <v>44440</v>
      </c>
      <c r="F2329" s="13">
        <v>0</v>
      </c>
      <c r="G2329">
        <v>0</v>
      </c>
      <c r="H2329">
        <v>2.3E-2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0</v>
      </c>
      <c r="S2329">
        <v>0</v>
      </c>
      <c r="T2329">
        <v>0</v>
      </c>
      <c r="U2329">
        <v>0</v>
      </c>
      <c r="V2329" t="s">
        <v>299</v>
      </c>
      <c r="W2329" s="4" t="s">
        <v>298</v>
      </c>
      <c r="X2329">
        <v>15</v>
      </c>
      <c r="Y2329" t="s">
        <v>53</v>
      </c>
      <c r="Z2329" t="s">
        <v>103</v>
      </c>
      <c r="AA2329">
        <v>0</v>
      </c>
      <c r="AB2329">
        <v>0</v>
      </c>
      <c r="AC2329" t="s">
        <v>225</v>
      </c>
      <c r="AD2329">
        <v>0</v>
      </c>
      <c r="AE2329">
        <v>0</v>
      </c>
      <c r="AF2329">
        <v>0</v>
      </c>
      <c r="AG2329">
        <v>0</v>
      </c>
      <c r="AH2329">
        <v>0</v>
      </c>
      <c r="AI2329">
        <v>0</v>
      </c>
      <c r="AJ2329">
        <v>0</v>
      </c>
      <c r="AK2329">
        <v>0</v>
      </c>
      <c r="AL2329">
        <v>0</v>
      </c>
      <c r="AM2329">
        <v>0</v>
      </c>
      <c r="AN2329">
        <v>0</v>
      </c>
      <c r="AO2329">
        <v>0</v>
      </c>
      <c r="AP2329" s="8">
        <f t="shared" si="144"/>
        <v>0</v>
      </c>
      <c r="AQ2329" s="9">
        <f t="shared" si="145"/>
        <v>0</v>
      </c>
      <c r="AR2329" s="3">
        <f t="shared" si="146"/>
        <v>0</v>
      </c>
      <c r="AS2329" s="10">
        <f t="shared" si="147"/>
        <v>0</v>
      </c>
    </row>
    <row r="2330" spans="1:45" x14ac:dyDescent="0.25">
      <c r="A2330">
        <v>1</v>
      </c>
      <c r="B2330" s="7">
        <v>44440</v>
      </c>
      <c r="C2330" s="7">
        <v>44440</v>
      </c>
      <c r="D2330">
        <v>200281</v>
      </c>
      <c r="E2330" s="7">
        <v>44440</v>
      </c>
      <c r="F2330" s="13">
        <v>0</v>
      </c>
      <c r="G2330">
        <v>0</v>
      </c>
      <c r="H2330">
        <v>2.3E-2</v>
      </c>
      <c r="I2330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 t="s">
        <v>300</v>
      </c>
      <c r="W2330" s="4" t="s">
        <v>298</v>
      </c>
      <c r="X2330">
        <v>15</v>
      </c>
      <c r="Y2330" t="s">
        <v>53</v>
      </c>
      <c r="Z2330" t="s">
        <v>103</v>
      </c>
      <c r="AA2330">
        <v>0</v>
      </c>
      <c r="AB2330">
        <v>0</v>
      </c>
      <c r="AC2330" t="s">
        <v>225</v>
      </c>
      <c r="AD2330">
        <v>0</v>
      </c>
      <c r="AE2330">
        <v>0</v>
      </c>
      <c r="AF2330">
        <v>0</v>
      </c>
      <c r="AG2330">
        <v>0</v>
      </c>
      <c r="AH2330">
        <v>0</v>
      </c>
      <c r="AI2330">
        <v>0</v>
      </c>
      <c r="AJ2330">
        <v>0</v>
      </c>
      <c r="AK2330">
        <v>0</v>
      </c>
      <c r="AL2330">
        <v>0</v>
      </c>
      <c r="AM2330">
        <v>0</v>
      </c>
      <c r="AN2330">
        <v>0</v>
      </c>
      <c r="AO2330">
        <v>0</v>
      </c>
      <c r="AP2330" s="8">
        <f t="shared" si="144"/>
        <v>0</v>
      </c>
      <c r="AQ2330" s="9">
        <f t="shared" si="145"/>
        <v>0</v>
      </c>
      <c r="AR2330" s="3">
        <f t="shared" si="146"/>
        <v>0</v>
      </c>
      <c r="AS2330" s="10">
        <f t="shared" si="147"/>
        <v>0</v>
      </c>
    </row>
    <row r="2331" spans="1:45" x14ac:dyDescent="0.25">
      <c r="A2331">
        <v>1</v>
      </c>
      <c r="B2331" s="7">
        <v>44440</v>
      </c>
      <c r="C2331" s="7">
        <v>44440</v>
      </c>
      <c r="D2331">
        <v>200327</v>
      </c>
      <c r="E2331" s="7">
        <v>44440</v>
      </c>
      <c r="F2331" s="13">
        <v>0</v>
      </c>
      <c r="G2331">
        <v>0</v>
      </c>
      <c r="H2331">
        <v>2.3E-2</v>
      </c>
      <c r="I233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0</v>
      </c>
      <c r="T2331">
        <v>0</v>
      </c>
      <c r="U2331">
        <v>0</v>
      </c>
      <c r="V2331" t="s">
        <v>301</v>
      </c>
      <c r="W2331" s="4" t="s">
        <v>298</v>
      </c>
      <c r="X2331">
        <v>15</v>
      </c>
      <c r="Y2331" t="s">
        <v>53</v>
      </c>
      <c r="Z2331" t="s">
        <v>103</v>
      </c>
      <c r="AA2331">
        <v>0</v>
      </c>
      <c r="AB2331">
        <v>0</v>
      </c>
      <c r="AC2331" t="s">
        <v>225</v>
      </c>
      <c r="AD2331">
        <v>0</v>
      </c>
      <c r="AE2331">
        <v>0</v>
      </c>
      <c r="AF2331">
        <v>0</v>
      </c>
      <c r="AG2331">
        <v>0</v>
      </c>
      <c r="AH2331">
        <v>0</v>
      </c>
      <c r="AI2331">
        <v>0</v>
      </c>
      <c r="AJ2331">
        <v>0</v>
      </c>
      <c r="AK2331">
        <v>0</v>
      </c>
      <c r="AL2331">
        <v>0</v>
      </c>
      <c r="AM2331">
        <v>0</v>
      </c>
      <c r="AN2331">
        <v>0</v>
      </c>
      <c r="AO2331">
        <v>0</v>
      </c>
      <c r="AP2331" s="8">
        <f t="shared" si="144"/>
        <v>0</v>
      </c>
      <c r="AQ2331" s="9">
        <f t="shared" si="145"/>
        <v>0</v>
      </c>
      <c r="AR2331" s="3">
        <f t="shared" si="146"/>
        <v>0</v>
      </c>
      <c r="AS2331" s="10">
        <f t="shared" si="147"/>
        <v>0</v>
      </c>
    </row>
    <row r="2332" spans="1:45" x14ac:dyDescent="0.25">
      <c r="A2332">
        <v>1</v>
      </c>
      <c r="B2332" s="7">
        <v>44440</v>
      </c>
      <c r="C2332" s="7">
        <v>44440</v>
      </c>
      <c r="D2332">
        <v>163</v>
      </c>
      <c r="E2332" s="7">
        <v>44440</v>
      </c>
      <c r="F2332" s="13">
        <v>0</v>
      </c>
      <c r="G2332">
        <v>0</v>
      </c>
      <c r="H2332">
        <v>0.04</v>
      </c>
      <c r="I2332">
        <v>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0</v>
      </c>
      <c r="Q2332">
        <v>0</v>
      </c>
      <c r="R2332">
        <v>0</v>
      </c>
      <c r="S2332">
        <v>0</v>
      </c>
      <c r="T2332">
        <v>0</v>
      </c>
      <c r="U2332">
        <v>0</v>
      </c>
      <c r="V2332" t="s">
        <v>302</v>
      </c>
      <c r="W2332" s="4" t="s">
        <v>105</v>
      </c>
      <c r="X2332">
        <v>15</v>
      </c>
      <c r="Y2332" t="s">
        <v>53</v>
      </c>
      <c r="Z2332" t="s">
        <v>106</v>
      </c>
      <c r="AA2332">
        <v>0</v>
      </c>
      <c r="AB2332">
        <v>0</v>
      </c>
      <c r="AC2332" t="s">
        <v>225</v>
      </c>
      <c r="AD2332">
        <v>0</v>
      </c>
      <c r="AE2332">
        <v>0</v>
      </c>
      <c r="AF2332">
        <v>0</v>
      </c>
      <c r="AG2332">
        <v>0</v>
      </c>
      <c r="AH2332">
        <v>0</v>
      </c>
      <c r="AI2332">
        <v>0</v>
      </c>
      <c r="AJ2332">
        <v>0</v>
      </c>
      <c r="AK2332">
        <v>0</v>
      </c>
      <c r="AL2332">
        <v>0</v>
      </c>
      <c r="AM2332">
        <v>0</v>
      </c>
      <c r="AN2332">
        <v>0</v>
      </c>
      <c r="AO2332">
        <v>0</v>
      </c>
      <c r="AP2332" s="8">
        <f t="shared" si="144"/>
        <v>0</v>
      </c>
      <c r="AQ2332" s="9">
        <f t="shared" si="145"/>
        <v>0</v>
      </c>
      <c r="AR2332" s="3">
        <f t="shared" si="146"/>
        <v>0</v>
      </c>
      <c r="AS2332" s="10">
        <f t="shared" si="147"/>
        <v>0</v>
      </c>
    </row>
    <row r="2333" spans="1:45" x14ac:dyDescent="0.25">
      <c r="A2333">
        <v>1</v>
      </c>
      <c r="B2333" s="7">
        <v>44440</v>
      </c>
      <c r="C2333" s="7">
        <v>44440</v>
      </c>
      <c r="D2333">
        <v>200236</v>
      </c>
      <c r="E2333" s="7">
        <v>44440</v>
      </c>
      <c r="F2333" s="13">
        <v>826555.12</v>
      </c>
      <c r="G2333">
        <v>826555.12</v>
      </c>
      <c r="H2333">
        <v>0.04</v>
      </c>
      <c r="I2333">
        <v>2755.18</v>
      </c>
      <c r="J2333">
        <v>139517.32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0</v>
      </c>
      <c r="R2333">
        <v>0</v>
      </c>
      <c r="S2333">
        <v>0</v>
      </c>
      <c r="T2333">
        <v>0</v>
      </c>
      <c r="U2333">
        <v>0</v>
      </c>
      <c r="V2333" t="s">
        <v>303</v>
      </c>
      <c r="W2333" s="4" t="s">
        <v>105</v>
      </c>
      <c r="X2333">
        <v>15</v>
      </c>
      <c r="Y2333" t="s">
        <v>53</v>
      </c>
      <c r="Z2333" t="s">
        <v>106</v>
      </c>
      <c r="AA2333">
        <v>0</v>
      </c>
      <c r="AB2333">
        <v>0</v>
      </c>
      <c r="AC2333" t="s">
        <v>225</v>
      </c>
      <c r="AD2333">
        <v>0</v>
      </c>
      <c r="AE2333">
        <v>0</v>
      </c>
      <c r="AF2333">
        <v>0</v>
      </c>
      <c r="AG2333">
        <v>826555.12</v>
      </c>
      <c r="AH2333">
        <v>0</v>
      </c>
      <c r="AI2333">
        <v>0</v>
      </c>
      <c r="AJ2333">
        <v>0</v>
      </c>
      <c r="AK2333">
        <v>0</v>
      </c>
      <c r="AL2333">
        <v>0</v>
      </c>
      <c r="AM2333">
        <v>0</v>
      </c>
      <c r="AN2333">
        <v>0</v>
      </c>
      <c r="AO2333">
        <v>2755.18</v>
      </c>
      <c r="AP2333" s="8">
        <f t="shared" si="144"/>
        <v>2755.18</v>
      </c>
      <c r="AQ2333" s="9">
        <f t="shared" si="145"/>
        <v>0</v>
      </c>
      <c r="AR2333" s="3">
        <f t="shared" si="146"/>
        <v>139517.32</v>
      </c>
      <c r="AS2333" s="10">
        <f t="shared" si="147"/>
        <v>2755.18</v>
      </c>
    </row>
    <row r="2334" spans="1:45" x14ac:dyDescent="0.25">
      <c r="A2334">
        <v>1</v>
      </c>
      <c r="B2334" s="7">
        <v>44440</v>
      </c>
      <c r="C2334" s="7">
        <v>44440</v>
      </c>
      <c r="D2334">
        <v>200282</v>
      </c>
      <c r="E2334" s="7">
        <v>44440</v>
      </c>
      <c r="F2334" s="13">
        <v>46850.41</v>
      </c>
      <c r="G2334">
        <v>46850.41</v>
      </c>
      <c r="H2334">
        <v>0.04</v>
      </c>
      <c r="I2334">
        <v>156.16999999999999</v>
      </c>
      <c r="J2334">
        <v>8925.89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0</v>
      </c>
      <c r="R2334">
        <v>0</v>
      </c>
      <c r="S2334">
        <v>0</v>
      </c>
      <c r="T2334">
        <v>0</v>
      </c>
      <c r="U2334">
        <v>0</v>
      </c>
      <c r="V2334" t="s">
        <v>304</v>
      </c>
      <c r="W2334" s="4" t="s">
        <v>105</v>
      </c>
      <c r="X2334">
        <v>15</v>
      </c>
      <c r="Y2334" t="s">
        <v>53</v>
      </c>
      <c r="Z2334" t="s">
        <v>106</v>
      </c>
      <c r="AA2334">
        <v>0</v>
      </c>
      <c r="AB2334">
        <v>0</v>
      </c>
      <c r="AC2334" t="s">
        <v>225</v>
      </c>
      <c r="AD2334">
        <v>0</v>
      </c>
      <c r="AE2334">
        <v>0</v>
      </c>
      <c r="AF2334">
        <v>0</v>
      </c>
      <c r="AG2334">
        <v>46850.41</v>
      </c>
      <c r="AH2334">
        <v>0</v>
      </c>
      <c r="AI2334">
        <v>0</v>
      </c>
      <c r="AJ2334">
        <v>0</v>
      </c>
      <c r="AK2334">
        <v>0</v>
      </c>
      <c r="AL2334">
        <v>0</v>
      </c>
      <c r="AM2334">
        <v>0</v>
      </c>
      <c r="AN2334">
        <v>0</v>
      </c>
      <c r="AO2334">
        <v>156.17000000000002</v>
      </c>
      <c r="AP2334" s="8">
        <f t="shared" si="144"/>
        <v>156.16999999999999</v>
      </c>
      <c r="AQ2334" s="9">
        <f t="shared" si="145"/>
        <v>0</v>
      </c>
      <c r="AR2334" s="3">
        <f t="shared" si="146"/>
        <v>8925.89</v>
      </c>
      <c r="AS2334" s="10">
        <f t="shared" si="147"/>
        <v>156.16999999999999</v>
      </c>
    </row>
    <row r="2335" spans="1:45" x14ac:dyDescent="0.25">
      <c r="A2335">
        <v>1</v>
      </c>
      <c r="B2335" s="7">
        <v>44440</v>
      </c>
      <c r="C2335" s="7">
        <v>44440</v>
      </c>
      <c r="D2335">
        <v>200328</v>
      </c>
      <c r="E2335" s="7">
        <v>44440</v>
      </c>
      <c r="F2335" s="13">
        <v>1039261.26</v>
      </c>
      <c r="G2335">
        <v>1039261.26</v>
      </c>
      <c r="H2335">
        <v>0.04</v>
      </c>
      <c r="I2335">
        <v>3464.2</v>
      </c>
      <c r="J2335">
        <v>496511.62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v>0</v>
      </c>
      <c r="V2335" t="s">
        <v>305</v>
      </c>
      <c r="W2335" s="4" t="s">
        <v>105</v>
      </c>
      <c r="X2335">
        <v>15</v>
      </c>
      <c r="Y2335" t="s">
        <v>53</v>
      </c>
      <c r="Z2335" t="s">
        <v>106</v>
      </c>
      <c r="AA2335">
        <v>0</v>
      </c>
      <c r="AB2335">
        <v>0</v>
      </c>
      <c r="AC2335" t="s">
        <v>225</v>
      </c>
      <c r="AD2335">
        <v>0</v>
      </c>
      <c r="AE2335">
        <v>0</v>
      </c>
      <c r="AF2335">
        <v>0</v>
      </c>
      <c r="AG2335">
        <v>1039261.26</v>
      </c>
      <c r="AH2335">
        <v>0</v>
      </c>
      <c r="AI2335">
        <v>0</v>
      </c>
      <c r="AJ2335">
        <v>0</v>
      </c>
      <c r="AK2335">
        <v>0</v>
      </c>
      <c r="AL2335">
        <v>0</v>
      </c>
      <c r="AM2335">
        <v>0</v>
      </c>
      <c r="AN2335">
        <v>0</v>
      </c>
      <c r="AO2335">
        <v>3464.2000000000003</v>
      </c>
      <c r="AP2335" s="8">
        <f t="shared" si="144"/>
        <v>3464.2</v>
      </c>
      <c r="AQ2335" s="9">
        <f t="shared" si="145"/>
        <v>0</v>
      </c>
      <c r="AR2335" s="3">
        <f t="shared" si="146"/>
        <v>496511.62</v>
      </c>
      <c r="AS2335" s="10">
        <f t="shared" si="147"/>
        <v>3464.2</v>
      </c>
    </row>
    <row r="2336" spans="1:45" x14ac:dyDescent="0.25">
      <c r="A2336">
        <v>1</v>
      </c>
      <c r="B2336" s="7">
        <v>44440</v>
      </c>
      <c r="C2336" s="7">
        <v>44440</v>
      </c>
      <c r="D2336">
        <v>164</v>
      </c>
      <c r="E2336" s="7">
        <v>44440</v>
      </c>
      <c r="F2336" s="13">
        <v>0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0</v>
      </c>
      <c r="Q2336">
        <v>0</v>
      </c>
      <c r="R2336">
        <v>0</v>
      </c>
      <c r="S2336">
        <v>0</v>
      </c>
      <c r="T2336">
        <v>0</v>
      </c>
      <c r="U2336">
        <v>0</v>
      </c>
      <c r="V2336" t="s">
        <v>306</v>
      </c>
      <c r="W2336" s="4" t="s">
        <v>108</v>
      </c>
      <c r="X2336">
        <v>16</v>
      </c>
      <c r="Y2336" t="s">
        <v>109</v>
      </c>
      <c r="Z2336" t="s">
        <v>110</v>
      </c>
      <c r="AA2336">
        <v>0</v>
      </c>
      <c r="AB2336">
        <v>0</v>
      </c>
      <c r="AC2336" t="s">
        <v>225</v>
      </c>
      <c r="AD2336">
        <v>0</v>
      </c>
      <c r="AE2336">
        <v>0</v>
      </c>
      <c r="AF2336">
        <v>0</v>
      </c>
      <c r="AG2336">
        <v>0</v>
      </c>
      <c r="AH2336">
        <v>0</v>
      </c>
      <c r="AI2336">
        <v>0</v>
      </c>
      <c r="AJ2336">
        <v>0</v>
      </c>
      <c r="AK2336">
        <v>0</v>
      </c>
      <c r="AL2336">
        <v>0</v>
      </c>
      <c r="AM2336">
        <v>0</v>
      </c>
      <c r="AN2336">
        <v>0</v>
      </c>
      <c r="AO2336">
        <v>0</v>
      </c>
      <c r="AP2336" s="8">
        <f t="shared" si="144"/>
        <v>0</v>
      </c>
      <c r="AQ2336" s="9">
        <f t="shared" si="145"/>
        <v>0</v>
      </c>
      <c r="AR2336" s="3">
        <f t="shared" si="146"/>
        <v>0</v>
      </c>
      <c r="AS2336" s="10">
        <f t="shared" si="147"/>
        <v>0</v>
      </c>
    </row>
    <row r="2337" spans="1:45" x14ac:dyDescent="0.25">
      <c r="A2337">
        <v>1</v>
      </c>
      <c r="B2337" s="7">
        <v>44440</v>
      </c>
      <c r="C2337" s="7">
        <v>44440</v>
      </c>
      <c r="D2337">
        <v>200237</v>
      </c>
      <c r="E2337" s="7">
        <v>44440</v>
      </c>
      <c r="F2337" s="13">
        <v>418724.56</v>
      </c>
      <c r="G2337">
        <v>418724.56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 t="s">
        <v>307</v>
      </c>
      <c r="W2337" s="4" t="s">
        <v>108</v>
      </c>
      <c r="X2337">
        <v>16</v>
      </c>
      <c r="Y2337" t="s">
        <v>109</v>
      </c>
      <c r="Z2337" t="s">
        <v>110</v>
      </c>
      <c r="AA2337">
        <v>0</v>
      </c>
      <c r="AB2337">
        <v>0</v>
      </c>
      <c r="AC2337" t="s">
        <v>225</v>
      </c>
      <c r="AD2337">
        <v>0</v>
      </c>
      <c r="AE2337">
        <v>0</v>
      </c>
      <c r="AF2337">
        <v>0</v>
      </c>
      <c r="AG2337">
        <v>418724.56</v>
      </c>
      <c r="AH2337">
        <v>0</v>
      </c>
      <c r="AI2337">
        <v>0</v>
      </c>
      <c r="AJ2337">
        <v>0</v>
      </c>
      <c r="AK2337">
        <v>0</v>
      </c>
      <c r="AL2337">
        <v>0</v>
      </c>
      <c r="AM2337">
        <v>0</v>
      </c>
      <c r="AN2337">
        <v>0</v>
      </c>
      <c r="AO2337">
        <v>0</v>
      </c>
      <c r="AP2337" s="8">
        <f t="shared" si="144"/>
        <v>0</v>
      </c>
      <c r="AQ2337" s="9">
        <f t="shared" si="145"/>
        <v>0</v>
      </c>
      <c r="AR2337" s="3">
        <f t="shared" si="146"/>
        <v>0</v>
      </c>
      <c r="AS2337" s="10">
        <f t="shared" si="147"/>
        <v>0</v>
      </c>
    </row>
    <row r="2338" spans="1:45" x14ac:dyDescent="0.25">
      <c r="A2338">
        <v>1</v>
      </c>
      <c r="B2338" s="7">
        <v>44440</v>
      </c>
      <c r="C2338" s="7">
        <v>44440</v>
      </c>
      <c r="D2338">
        <v>200283</v>
      </c>
      <c r="E2338" s="7">
        <v>44440</v>
      </c>
      <c r="F2338" s="13">
        <v>0</v>
      </c>
      <c r="G2338">
        <v>0</v>
      </c>
      <c r="H2338">
        <v>0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v>0</v>
      </c>
      <c r="R2338">
        <v>0</v>
      </c>
      <c r="S2338">
        <v>0</v>
      </c>
      <c r="T2338">
        <v>0</v>
      </c>
      <c r="U2338">
        <v>0</v>
      </c>
      <c r="V2338" t="s">
        <v>308</v>
      </c>
      <c r="W2338" s="4" t="s">
        <v>108</v>
      </c>
      <c r="X2338">
        <v>16</v>
      </c>
      <c r="Y2338" t="s">
        <v>109</v>
      </c>
      <c r="Z2338" t="s">
        <v>110</v>
      </c>
      <c r="AA2338">
        <v>0</v>
      </c>
      <c r="AB2338">
        <v>0</v>
      </c>
      <c r="AC2338" t="s">
        <v>225</v>
      </c>
      <c r="AD2338">
        <v>0</v>
      </c>
      <c r="AE2338">
        <v>0</v>
      </c>
      <c r="AF2338">
        <v>0</v>
      </c>
      <c r="AG2338">
        <v>0</v>
      </c>
      <c r="AH2338">
        <v>0</v>
      </c>
      <c r="AI2338">
        <v>0</v>
      </c>
      <c r="AJ2338">
        <v>0</v>
      </c>
      <c r="AK2338">
        <v>0</v>
      </c>
      <c r="AL2338">
        <v>0</v>
      </c>
      <c r="AM2338">
        <v>0</v>
      </c>
      <c r="AN2338">
        <v>0</v>
      </c>
      <c r="AO2338">
        <v>0</v>
      </c>
      <c r="AP2338" s="8">
        <f t="shared" si="144"/>
        <v>0</v>
      </c>
      <c r="AQ2338" s="9">
        <f t="shared" si="145"/>
        <v>0</v>
      </c>
      <c r="AR2338" s="3">
        <f t="shared" si="146"/>
        <v>0</v>
      </c>
      <c r="AS2338" s="10">
        <f t="shared" si="147"/>
        <v>0</v>
      </c>
    </row>
    <row r="2339" spans="1:45" x14ac:dyDescent="0.25">
      <c r="A2339">
        <v>1</v>
      </c>
      <c r="B2339" s="7">
        <v>44440</v>
      </c>
      <c r="C2339" s="7">
        <v>44440</v>
      </c>
      <c r="D2339">
        <v>200329</v>
      </c>
      <c r="E2339" s="7">
        <v>44440</v>
      </c>
      <c r="F2339" s="13">
        <v>77973.149999999994</v>
      </c>
      <c r="G2339">
        <v>77973.149999999994</v>
      </c>
      <c r="H2339">
        <v>0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0</v>
      </c>
      <c r="T2339">
        <v>0</v>
      </c>
      <c r="U2339">
        <v>0</v>
      </c>
      <c r="V2339" t="s">
        <v>309</v>
      </c>
      <c r="W2339" s="4" t="s">
        <v>108</v>
      </c>
      <c r="X2339">
        <v>16</v>
      </c>
      <c r="Y2339" t="s">
        <v>109</v>
      </c>
      <c r="Z2339" t="s">
        <v>110</v>
      </c>
      <c r="AA2339">
        <v>0</v>
      </c>
      <c r="AB2339">
        <v>0</v>
      </c>
      <c r="AC2339" t="s">
        <v>225</v>
      </c>
      <c r="AD2339">
        <v>0</v>
      </c>
      <c r="AE2339">
        <v>0</v>
      </c>
      <c r="AF2339">
        <v>0</v>
      </c>
      <c r="AG2339">
        <v>77973.149999999994</v>
      </c>
      <c r="AH2339">
        <v>0</v>
      </c>
      <c r="AI2339">
        <v>0</v>
      </c>
      <c r="AJ2339">
        <v>0</v>
      </c>
      <c r="AK2339">
        <v>0</v>
      </c>
      <c r="AL2339">
        <v>0</v>
      </c>
      <c r="AM2339">
        <v>0</v>
      </c>
      <c r="AN2339">
        <v>0</v>
      </c>
      <c r="AO2339">
        <v>0</v>
      </c>
      <c r="AP2339" s="8">
        <f t="shared" si="144"/>
        <v>0</v>
      </c>
      <c r="AQ2339" s="9">
        <f t="shared" si="145"/>
        <v>0</v>
      </c>
      <c r="AR2339" s="3">
        <f t="shared" si="146"/>
        <v>0</v>
      </c>
      <c r="AS2339" s="10">
        <f t="shared" si="147"/>
        <v>0</v>
      </c>
    </row>
    <row r="2340" spans="1:45" x14ac:dyDescent="0.25">
      <c r="A2340">
        <v>1</v>
      </c>
      <c r="B2340" s="7">
        <v>44440</v>
      </c>
      <c r="C2340" s="7">
        <v>44440</v>
      </c>
      <c r="D2340">
        <v>165</v>
      </c>
      <c r="E2340" s="7">
        <v>44440</v>
      </c>
      <c r="F2340" s="13">
        <v>0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0</v>
      </c>
      <c r="T2340">
        <v>0</v>
      </c>
      <c r="U2340">
        <v>0</v>
      </c>
      <c r="V2340" t="s">
        <v>310</v>
      </c>
      <c r="W2340" s="4" t="s">
        <v>112</v>
      </c>
      <c r="X2340">
        <v>16</v>
      </c>
      <c r="Y2340" t="s">
        <v>109</v>
      </c>
      <c r="Z2340" t="s">
        <v>110</v>
      </c>
      <c r="AA2340">
        <v>0</v>
      </c>
      <c r="AB2340">
        <v>0</v>
      </c>
      <c r="AC2340" t="s">
        <v>225</v>
      </c>
      <c r="AD2340">
        <v>0</v>
      </c>
      <c r="AE2340">
        <v>0</v>
      </c>
      <c r="AF2340">
        <v>0</v>
      </c>
      <c r="AG2340">
        <v>0</v>
      </c>
      <c r="AH2340">
        <v>0</v>
      </c>
      <c r="AI2340">
        <v>0</v>
      </c>
      <c r="AJ2340">
        <v>0</v>
      </c>
      <c r="AK2340">
        <v>0</v>
      </c>
      <c r="AL2340">
        <v>0</v>
      </c>
      <c r="AM2340">
        <v>0</v>
      </c>
      <c r="AN2340">
        <v>0</v>
      </c>
      <c r="AO2340">
        <v>0</v>
      </c>
      <c r="AP2340" s="8">
        <f t="shared" si="144"/>
        <v>0</v>
      </c>
      <c r="AQ2340" s="9">
        <f t="shared" si="145"/>
        <v>0</v>
      </c>
      <c r="AR2340" s="3">
        <f t="shared" si="146"/>
        <v>0</v>
      </c>
      <c r="AS2340" s="10">
        <f t="shared" si="147"/>
        <v>0</v>
      </c>
    </row>
    <row r="2341" spans="1:45" x14ac:dyDescent="0.25">
      <c r="A2341">
        <v>1</v>
      </c>
      <c r="B2341" s="7">
        <v>44440</v>
      </c>
      <c r="C2341" s="7">
        <v>44440</v>
      </c>
      <c r="D2341">
        <v>200238</v>
      </c>
      <c r="E2341" s="7">
        <v>44440</v>
      </c>
      <c r="F2341" s="13">
        <v>0</v>
      </c>
      <c r="G2341">
        <v>0</v>
      </c>
      <c r="H2341">
        <v>0</v>
      </c>
      <c r="I2341">
        <v>0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0</v>
      </c>
      <c r="S2341">
        <v>0</v>
      </c>
      <c r="T2341">
        <v>0</v>
      </c>
      <c r="U2341">
        <v>0</v>
      </c>
      <c r="V2341" t="s">
        <v>311</v>
      </c>
      <c r="W2341" s="4" t="s">
        <v>112</v>
      </c>
      <c r="X2341">
        <v>16</v>
      </c>
      <c r="Y2341" t="s">
        <v>109</v>
      </c>
      <c r="Z2341" t="s">
        <v>110</v>
      </c>
      <c r="AA2341">
        <v>0</v>
      </c>
      <c r="AB2341">
        <v>0</v>
      </c>
      <c r="AC2341" t="s">
        <v>225</v>
      </c>
      <c r="AD2341">
        <v>0</v>
      </c>
      <c r="AE2341">
        <v>0</v>
      </c>
      <c r="AF2341">
        <v>0</v>
      </c>
      <c r="AG2341">
        <v>0</v>
      </c>
      <c r="AH2341">
        <v>0</v>
      </c>
      <c r="AI2341">
        <v>0</v>
      </c>
      <c r="AJ2341">
        <v>0</v>
      </c>
      <c r="AK2341">
        <v>0</v>
      </c>
      <c r="AL2341">
        <v>0</v>
      </c>
      <c r="AM2341">
        <v>0</v>
      </c>
      <c r="AN2341">
        <v>0</v>
      </c>
      <c r="AO2341">
        <v>0</v>
      </c>
      <c r="AP2341" s="8">
        <f t="shared" si="144"/>
        <v>0</v>
      </c>
      <c r="AQ2341" s="9">
        <f t="shared" si="145"/>
        <v>0</v>
      </c>
      <c r="AR2341" s="3">
        <f t="shared" si="146"/>
        <v>0</v>
      </c>
      <c r="AS2341" s="10">
        <f t="shared" si="147"/>
        <v>0</v>
      </c>
    </row>
    <row r="2342" spans="1:45" x14ac:dyDescent="0.25">
      <c r="A2342">
        <v>1</v>
      </c>
      <c r="B2342" s="7">
        <v>44440</v>
      </c>
      <c r="C2342" s="7">
        <v>44440</v>
      </c>
      <c r="D2342">
        <v>200284</v>
      </c>
      <c r="E2342" s="7">
        <v>44440</v>
      </c>
      <c r="F2342" s="13">
        <v>238080.94</v>
      </c>
      <c r="G2342">
        <v>238080.94</v>
      </c>
      <c r="H2342">
        <v>0</v>
      </c>
      <c r="I2342">
        <v>0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 t="s">
        <v>312</v>
      </c>
      <c r="W2342" s="4" t="s">
        <v>112</v>
      </c>
      <c r="X2342">
        <v>16</v>
      </c>
      <c r="Y2342" t="s">
        <v>109</v>
      </c>
      <c r="Z2342" t="s">
        <v>110</v>
      </c>
      <c r="AA2342">
        <v>0</v>
      </c>
      <c r="AB2342">
        <v>0</v>
      </c>
      <c r="AC2342" t="s">
        <v>225</v>
      </c>
      <c r="AD2342">
        <v>0</v>
      </c>
      <c r="AE2342">
        <v>0</v>
      </c>
      <c r="AF2342">
        <v>0</v>
      </c>
      <c r="AG2342">
        <v>238080.94</v>
      </c>
      <c r="AH2342">
        <v>0</v>
      </c>
      <c r="AI2342">
        <v>0</v>
      </c>
      <c r="AJ2342">
        <v>0</v>
      </c>
      <c r="AK2342">
        <v>0</v>
      </c>
      <c r="AL2342">
        <v>0</v>
      </c>
      <c r="AM2342">
        <v>0</v>
      </c>
      <c r="AN2342">
        <v>0</v>
      </c>
      <c r="AO2342">
        <v>0</v>
      </c>
      <c r="AP2342" s="8">
        <f t="shared" si="144"/>
        <v>0</v>
      </c>
      <c r="AQ2342" s="9">
        <f t="shared" si="145"/>
        <v>0</v>
      </c>
      <c r="AR2342" s="3">
        <f t="shared" si="146"/>
        <v>0</v>
      </c>
      <c r="AS2342" s="10">
        <f t="shared" si="147"/>
        <v>0</v>
      </c>
    </row>
    <row r="2343" spans="1:45" x14ac:dyDescent="0.25">
      <c r="A2343">
        <v>1</v>
      </c>
      <c r="B2343" s="7">
        <v>44440</v>
      </c>
      <c r="C2343" s="7">
        <v>44440</v>
      </c>
      <c r="D2343">
        <v>200330</v>
      </c>
      <c r="E2343" s="7">
        <v>44440</v>
      </c>
      <c r="F2343" s="13">
        <v>1616.45</v>
      </c>
      <c r="G2343">
        <v>1616.45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 t="s">
        <v>313</v>
      </c>
      <c r="W2343" s="4" t="s">
        <v>112</v>
      </c>
      <c r="X2343">
        <v>16</v>
      </c>
      <c r="Y2343" t="s">
        <v>109</v>
      </c>
      <c r="Z2343" t="s">
        <v>110</v>
      </c>
      <c r="AA2343">
        <v>0</v>
      </c>
      <c r="AB2343">
        <v>0</v>
      </c>
      <c r="AC2343" t="s">
        <v>225</v>
      </c>
      <c r="AD2343">
        <v>0</v>
      </c>
      <c r="AE2343">
        <v>0</v>
      </c>
      <c r="AF2343">
        <v>0</v>
      </c>
      <c r="AG2343">
        <v>1616.45</v>
      </c>
      <c r="AH2343">
        <v>0</v>
      </c>
      <c r="AI2343">
        <v>0</v>
      </c>
      <c r="AJ2343">
        <v>0</v>
      </c>
      <c r="AK2343">
        <v>0</v>
      </c>
      <c r="AL2343">
        <v>0</v>
      </c>
      <c r="AM2343">
        <v>0</v>
      </c>
      <c r="AN2343">
        <v>0</v>
      </c>
      <c r="AO2343">
        <v>0</v>
      </c>
      <c r="AP2343" s="8">
        <f t="shared" si="144"/>
        <v>0</v>
      </c>
      <c r="AQ2343" s="9">
        <f t="shared" si="145"/>
        <v>0</v>
      </c>
      <c r="AR2343" s="3">
        <f t="shared" si="146"/>
        <v>0</v>
      </c>
      <c r="AS2343" s="10">
        <f t="shared" si="147"/>
        <v>0</v>
      </c>
    </row>
    <row r="2344" spans="1:45" x14ac:dyDescent="0.25">
      <c r="A2344">
        <v>1</v>
      </c>
      <c r="B2344" s="7">
        <v>44440</v>
      </c>
      <c r="C2344" s="7">
        <v>44440</v>
      </c>
      <c r="D2344">
        <v>166</v>
      </c>
      <c r="E2344" s="7">
        <v>44440</v>
      </c>
      <c r="F2344" s="13">
        <v>0</v>
      </c>
      <c r="G2344">
        <v>0</v>
      </c>
      <c r="H2344">
        <v>2.3E-2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0</v>
      </c>
      <c r="R2344">
        <v>0</v>
      </c>
      <c r="S2344">
        <v>0</v>
      </c>
      <c r="T2344">
        <v>0</v>
      </c>
      <c r="U2344">
        <v>0</v>
      </c>
      <c r="V2344" t="s">
        <v>314</v>
      </c>
      <c r="W2344" s="4" t="s">
        <v>114</v>
      </c>
      <c r="X2344">
        <v>16</v>
      </c>
      <c r="Y2344" t="s">
        <v>109</v>
      </c>
      <c r="Z2344" t="s">
        <v>115</v>
      </c>
      <c r="AA2344">
        <v>0</v>
      </c>
      <c r="AB2344">
        <v>0</v>
      </c>
      <c r="AC2344" t="s">
        <v>225</v>
      </c>
      <c r="AD2344">
        <v>0</v>
      </c>
      <c r="AE2344">
        <v>0</v>
      </c>
      <c r="AF2344">
        <v>0</v>
      </c>
      <c r="AG2344">
        <v>0</v>
      </c>
      <c r="AH2344">
        <v>0</v>
      </c>
      <c r="AI2344">
        <v>0</v>
      </c>
      <c r="AJ2344">
        <v>0</v>
      </c>
      <c r="AK2344">
        <v>0</v>
      </c>
      <c r="AL2344">
        <v>0</v>
      </c>
      <c r="AM2344">
        <v>0</v>
      </c>
      <c r="AN2344">
        <v>0</v>
      </c>
      <c r="AO2344">
        <v>0</v>
      </c>
      <c r="AP2344" s="8">
        <f t="shared" si="144"/>
        <v>0</v>
      </c>
      <c r="AQ2344" s="9">
        <f t="shared" si="145"/>
        <v>0</v>
      </c>
      <c r="AR2344" s="3">
        <f t="shared" si="146"/>
        <v>0</v>
      </c>
      <c r="AS2344" s="10">
        <f t="shared" si="147"/>
        <v>0</v>
      </c>
    </row>
    <row r="2345" spans="1:45" x14ac:dyDescent="0.25">
      <c r="A2345">
        <v>1</v>
      </c>
      <c r="B2345" s="7">
        <v>44440</v>
      </c>
      <c r="C2345" s="7">
        <v>44440</v>
      </c>
      <c r="D2345">
        <v>200239</v>
      </c>
      <c r="E2345" s="7">
        <v>44440</v>
      </c>
      <c r="F2345" s="13">
        <v>1641029.73</v>
      </c>
      <c r="G2345">
        <v>1641029.73</v>
      </c>
      <c r="H2345">
        <v>2.3E-2</v>
      </c>
      <c r="I2345">
        <v>3145.31</v>
      </c>
      <c r="J2345">
        <v>636402.01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0</v>
      </c>
      <c r="T2345">
        <v>0</v>
      </c>
      <c r="U2345">
        <v>0</v>
      </c>
      <c r="V2345" t="s">
        <v>315</v>
      </c>
      <c r="W2345" s="4" t="s">
        <v>114</v>
      </c>
      <c r="X2345">
        <v>16</v>
      </c>
      <c r="Y2345" t="s">
        <v>109</v>
      </c>
      <c r="Z2345" t="s">
        <v>115</v>
      </c>
      <c r="AA2345">
        <v>0</v>
      </c>
      <c r="AB2345">
        <v>0</v>
      </c>
      <c r="AC2345" t="s">
        <v>225</v>
      </c>
      <c r="AD2345">
        <v>0</v>
      </c>
      <c r="AE2345">
        <v>0</v>
      </c>
      <c r="AF2345">
        <v>0</v>
      </c>
      <c r="AG2345">
        <v>1641029.73</v>
      </c>
      <c r="AH2345">
        <v>0</v>
      </c>
      <c r="AI2345">
        <v>0</v>
      </c>
      <c r="AJ2345">
        <v>0</v>
      </c>
      <c r="AK2345">
        <v>0</v>
      </c>
      <c r="AL2345">
        <v>0</v>
      </c>
      <c r="AM2345">
        <v>0</v>
      </c>
      <c r="AN2345">
        <v>0</v>
      </c>
      <c r="AO2345">
        <v>3145.31</v>
      </c>
      <c r="AP2345" s="8">
        <f t="shared" si="144"/>
        <v>3145.31</v>
      </c>
      <c r="AQ2345" s="9">
        <f t="shared" si="145"/>
        <v>0</v>
      </c>
      <c r="AR2345" s="3">
        <f t="shared" si="146"/>
        <v>636402.01</v>
      </c>
      <c r="AS2345" s="10">
        <f t="shared" si="147"/>
        <v>3145.31</v>
      </c>
    </row>
    <row r="2346" spans="1:45" x14ac:dyDescent="0.25">
      <c r="A2346">
        <v>1</v>
      </c>
      <c r="B2346" s="7">
        <v>44440</v>
      </c>
      <c r="C2346" s="7">
        <v>44440</v>
      </c>
      <c r="D2346">
        <v>200285</v>
      </c>
      <c r="E2346" s="7">
        <v>44440</v>
      </c>
      <c r="F2346" s="13">
        <v>0</v>
      </c>
      <c r="G2346">
        <v>0</v>
      </c>
      <c r="H2346">
        <v>2.3E-2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v>0</v>
      </c>
      <c r="V2346" t="s">
        <v>316</v>
      </c>
      <c r="W2346" s="4" t="s">
        <v>114</v>
      </c>
      <c r="X2346">
        <v>16</v>
      </c>
      <c r="Y2346" t="s">
        <v>109</v>
      </c>
      <c r="Z2346" t="s">
        <v>115</v>
      </c>
      <c r="AA2346">
        <v>0</v>
      </c>
      <c r="AB2346">
        <v>0</v>
      </c>
      <c r="AC2346" t="s">
        <v>225</v>
      </c>
      <c r="AD2346">
        <v>0</v>
      </c>
      <c r="AE2346">
        <v>0</v>
      </c>
      <c r="AF2346">
        <v>0</v>
      </c>
      <c r="AG2346">
        <v>0</v>
      </c>
      <c r="AH2346">
        <v>0</v>
      </c>
      <c r="AI2346">
        <v>0</v>
      </c>
      <c r="AJ2346">
        <v>0</v>
      </c>
      <c r="AK2346">
        <v>0</v>
      </c>
      <c r="AL2346">
        <v>0</v>
      </c>
      <c r="AM2346">
        <v>0</v>
      </c>
      <c r="AN2346">
        <v>0</v>
      </c>
      <c r="AO2346">
        <v>0</v>
      </c>
      <c r="AP2346" s="8">
        <f t="shared" si="144"/>
        <v>0</v>
      </c>
      <c r="AQ2346" s="9">
        <f t="shared" si="145"/>
        <v>0</v>
      </c>
      <c r="AR2346" s="3">
        <f t="shared" si="146"/>
        <v>0</v>
      </c>
      <c r="AS2346" s="10">
        <f t="shared" si="147"/>
        <v>0</v>
      </c>
    </row>
    <row r="2347" spans="1:45" x14ac:dyDescent="0.25">
      <c r="A2347">
        <v>1</v>
      </c>
      <c r="B2347" s="7">
        <v>44440</v>
      </c>
      <c r="C2347" s="7">
        <v>44440</v>
      </c>
      <c r="D2347">
        <v>200331</v>
      </c>
      <c r="E2347" s="7">
        <v>44440</v>
      </c>
      <c r="F2347" s="13">
        <v>340732.2</v>
      </c>
      <c r="G2347">
        <v>340732.2</v>
      </c>
      <c r="H2347">
        <v>2.3E-2</v>
      </c>
      <c r="I2347">
        <v>653.07000000000005</v>
      </c>
      <c r="J2347">
        <v>-48200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 t="s">
        <v>317</v>
      </c>
      <c r="W2347" s="4" t="s">
        <v>114</v>
      </c>
      <c r="X2347">
        <v>16</v>
      </c>
      <c r="Y2347" t="s">
        <v>109</v>
      </c>
      <c r="Z2347" t="s">
        <v>115</v>
      </c>
      <c r="AA2347">
        <v>0</v>
      </c>
      <c r="AB2347">
        <v>0</v>
      </c>
      <c r="AC2347" t="s">
        <v>225</v>
      </c>
      <c r="AD2347">
        <v>0</v>
      </c>
      <c r="AE2347">
        <v>0</v>
      </c>
      <c r="AF2347">
        <v>0</v>
      </c>
      <c r="AG2347">
        <v>340732.2</v>
      </c>
      <c r="AH2347">
        <v>0</v>
      </c>
      <c r="AI2347">
        <v>0</v>
      </c>
      <c r="AJ2347">
        <v>0</v>
      </c>
      <c r="AK2347">
        <v>0</v>
      </c>
      <c r="AL2347">
        <v>0</v>
      </c>
      <c r="AM2347">
        <v>0</v>
      </c>
      <c r="AN2347">
        <v>0</v>
      </c>
      <c r="AO2347">
        <v>653.07000000000005</v>
      </c>
      <c r="AP2347" s="8">
        <f t="shared" si="144"/>
        <v>653.07000000000005</v>
      </c>
      <c r="AQ2347" s="9">
        <f t="shared" si="145"/>
        <v>0</v>
      </c>
      <c r="AR2347" s="3">
        <f t="shared" si="146"/>
        <v>-48200</v>
      </c>
      <c r="AS2347" s="10">
        <f t="shared" si="147"/>
        <v>653.07000000000005</v>
      </c>
    </row>
    <row r="2348" spans="1:45" x14ac:dyDescent="0.25">
      <c r="A2348">
        <v>1</v>
      </c>
      <c r="B2348" s="7">
        <v>44440</v>
      </c>
      <c r="C2348" s="7">
        <v>44440</v>
      </c>
      <c r="D2348">
        <v>167</v>
      </c>
      <c r="E2348" s="7">
        <v>44440</v>
      </c>
      <c r="F2348" s="13">
        <v>0</v>
      </c>
      <c r="G2348">
        <v>0</v>
      </c>
      <c r="H2348">
        <v>2.3E-2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>
        <v>0</v>
      </c>
      <c r="R2348">
        <v>0</v>
      </c>
      <c r="S2348">
        <v>0</v>
      </c>
      <c r="T2348">
        <v>0</v>
      </c>
      <c r="U2348">
        <v>0</v>
      </c>
      <c r="V2348" t="s">
        <v>318</v>
      </c>
      <c r="W2348" s="4" t="s">
        <v>319</v>
      </c>
      <c r="X2348">
        <v>16</v>
      </c>
      <c r="Y2348" t="s">
        <v>109</v>
      </c>
      <c r="Z2348" t="s">
        <v>115</v>
      </c>
      <c r="AA2348">
        <v>0</v>
      </c>
      <c r="AB2348">
        <v>0</v>
      </c>
      <c r="AC2348" t="s">
        <v>225</v>
      </c>
      <c r="AD2348">
        <v>0</v>
      </c>
      <c r="AE2348">
        <v>0</v>
      </c>
      <c r="AF2348">
        <v>0</v>
      </c>
      <c r="AG2348">
        <v>0</v>
      </c>
      <c r="AH2348">
        <v>0</v>
      </c>
      <c r="AI2348">
        <v>0</v>
      </c>
      <c r="AJ2348">
        <v>0</v>
      </c>
      <c r="AK2348">
        <v>0</v>
      </c>
      <c r="AL2348">
        <v>0</v>
      </c>
      <c r="AM2348">
        <v>0</v>
      </c>
      <c r="AN2348">
        <v>0</v>
      </c>
      <c r="AO2348">
        <v>0</v>
      </c>
      <c r="AP2348" s="8">
        <f t="shared" si="144"/>
        <v>0</v>
      </c>
      <c r="AQ2348" s="9">
        <f t="shared" si="145"/>
        <v>0</v>
      </c>
      <c r="AR2348" s="3">
        <f t="shared" si="146"/>
        <v>0</v>
      </c>
      <c r="AS2348" s="10">
        <f t="shared" si="147"/>
        <v>0</v>
      </c>
    </row>
    <row r="2349" spans="1:45" x14ac:dyDescent="0.25">
      <c r="A2349">
        <v>1</v>
      </c>
      <c r="B2349" s="7">
        <v>44440</v>
      </c>
      <c r="C2349" s="7">
        <v>44440</v>
      </c>
      <c r="D2349">
        <v>168</v>
      </c>
      <c r="E2349" s="7">
        <v>44440</v>
      </c>
      <c r="F2349" s="13">
        <v>0</v>
      </c>
      <c r="G2349">
        <v>0</v>
      </c>
      <c r="H2349">
        <v>2.3E-2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0</v>
      </c>
      <c r="T2349">
        <v>0</v>
      </c>
      <c r="U2349">
        <v>0</v>
      </c>
      <c r="V2349" t="s">
        <v>320</v>
      </c>
      <c r="W2349" s="4" t="s">
        <v>117</v>
      </c>
      <c r="X2349">
        <v>16</v>
      </c>
      <c r="Y2349" t="s">
        <v>109</v>
      </c>
      <c r="Z2349" t="s">
        <v>115</v>
      </c>
      <c r="AA2349">
        <v>0</v>
      </c>
      <c r="AB2349">
        <v>0</v>
      </c>
      <c r="AC2349" t="s">
        <v>225</v>
      </c>
      <c r="AD2349">
        <v>0</v>
      </c>
      <c r="AE2349">
        <v>0</v>
      </c>
      <c r="AF2349">
        <v>0</v>
      </c>
      <c r="AG2349">
        <v>0</v>
      </c>
      <c r="AH2349">
        <v>0</v>
      </c>
      <c r="AI2349">
        <v>0</v>
      </c>
      <c r="AJ2349">
        <v>0</v>
      </c>
      <c r="AK2349">
        <v>0</v>
      </c>
      <c r="AL2349">
        <v>0</v>
      </c>
      <c r="AM2349">
        <v>0</v>
      </c>
      <c r="AN2349">
        <v>0</v>
      </c>
      <c r="AO2349">
        <v>0</v>
      </c>
      <c r="AP2349" s="8">
        <f t="shared" si="144"/>
        <v>0</v>
      </c>
      <c r="AQ2349" s="9">
        <f t="shared" si="145"/>
        <v>0</v>
      </c>
      <c r="AR2349" s="3">
        <f t="shared" si="146"/>
        <v>0</v>
      </c>
      <c r="AS2349" s="10">
        <f t="shared" si="147"/>
        <v>0</v>
      </c>
    </row>
    <row r="2350" spans="1:45" x14ac:dyDescent="0.25">
      <c r="A2350">
        <v>1</v>
      </c>
      <c r="B2350" s="7">
        <v>44440</v>
      </c>
      <c r="C2350" s="7">
        <v>44440</v>
      </c>
      <c r="D2350">
        <v>200240</v>
      </c>
      <c r="E2350" s="7">
        <v>44440</v>
      </c>
      <c r="F2350" s="13">
        <v>0</v>
      </c>
      <c r="G2350">
        <v>0</v>
      </c>
      <c r="H2350">
        <v>2.3E-2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 t="s">
        <v>321</v>
      </c>
      <c r="W2350" s="4" t="s">
        <v>117</v>
      </c>
      <c r="X2350">
        <v>16</v>
      </c>
      <c r="Y2350" t="s">
        <v>109</v>
      </c>
      <c r="Z2350" t="s">
        <v>115</v>
      </c>
      <c r="AA2350">
        <v>0</v>
      </c>
      <c r="AB2350">
        <v>0</v>
      </c>
      <c r="AC2350" t="s">
        <v>225</v>
      </c>
      <c r="AD2350">
        <v>0</v>
      </c>
      <c r="AE2350">
        <v>0</v>
      </c>
      <c r="AF2350">
        <v>0</v>
      </c>
      <c r="AG2350">
        <v>0</v>
      </c>
      <c r="AH2350">
        <v>0</v>
      </c>
      <c r="AI2350">
        <v>0</v>
      </c>
      <c r="AJ2350">
        <v>0</v>
      </c>
      <c r="AK2350">
        <v>0</v>
      </c>
      <c r="AL2350">
        <v>0</v>
      </c>
      <c r="AM2350">
        <v>0</v>
      </c>
      <c r="AN2350">
        <v>0</v>
      </c>
      <c r="AO2350">
        <v>0</v>
      </c>
      <c r="AP2350" s="8">
        <f t="shared" si="144"/>
        <v>0</v>
      </c>
      <c r="AQ2350" s="9">
        <f t="shared" si="145"/>
        <v>0</v>
      </c>
      <c r="AR2350" s="3">
        <f t="shared" si="146"/>
        <v>0</v>
      </c>
      <c r="AS2350" s="10">
        <f t="shared" si="147"/>
        <v>0</v>
      </c>
    </row>
    <row r="2351" spans="1:45" x14ac:dyDescent="0.25">
      <c r="A2351">
        <v>1</v>
      </c>
      <c r="B2351" s="7">
        <v>44440</v>
      </c>
      <c r="C2351" s="7">
        <v>44440</v>
      </c>
      <c r="D2351">
        <v>200286</v>
      </c>
      <c r="E2351" s="7">
        <v>44440</v>
      </c>
      <c r="F2351" s="13">
        <v>753913.87</v>
      </c>
      <c r="G2351">
        <v>753913.87</v>
      </c>
      <c r="H2351">
        <v>2.3E-2</v>
      </c>
      <c r="I2351">
        <v>1445</v>
      </c>
      <c r="J2351">
        <v>122857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 t="s">
        <v>322</v>
      </c>
      <c r="W2351" s="4" t="s">
        <v>117</v>
      </c>
      <c r="X2351">
        <v>16</v>
      </c>
      <c r="Y2351" t="s">
        <v>109</v>
      </c>
      <c r="Z2351" t="s">
        <v>115</v>
      </c>
      <c r="AA2351">
        <v>0</v>
      </c>
      <c r="AB2351">
        <v>0</v>
      </c>
      <c r="AC2351" t="s">
        <v>225</v>
      </c>
      <c r="AD2351">
        <v>0</v>
      </c>
      <c r="AE2351">
        <v>0</v>
      </c>
      <c r="AF2351">
        <v>0</v>
      </c>
      <c r="AG2351">
        <v>753913.87</v>
      </c>
      <c r="AH2351">
        <v>0</v>
      </c>
      <c r="AI2351">
        <v>0</v>
      </c>
      <c r="AJ2351">
        <v>0</v>
      </c>
      <c r="AK2351">
        <v>0</v>
      </c>
      <c r="AL2351">
        <v>0</v>
      </c>
      <c r="AM2351">
        <v>0</v>
      </c>
      <c r="AN2351">
        <v>0</v>
      </c>
      <c r="AO2351">
        <v>1445</v>
      </c>
      <c r="AP2351" s="8">
        <f t="shared" si="144"/>
        <v>1445</v>
      </c>
      <c r="AQ2351" s="9">
        <f t="shared" si="145"/>
        <v>0</v>
      </c>
      <c r="AR2351" s="3">
        <f t="shared" si="146"/>
        <v>122857</v>
      </c>
      <c r="AS2351" s="10">
        <f t="shared" si="147"/>
        <v>1445</v>
      </c>
    </row>
    <row r="2352" spans="1:45" x14ac:dyDescent="0.25">
      <c r="A2352">
        <v>1</v>
      </c>
      <c r="B2352" s="7">
        <v>44440</v>
      </c>
      <c r="C2352" s="7">
        <v>44440</v>
      </c>
      <c r="D2352">
        <v>200332</v>
      </c>
      <c r="E2352" s="7">
        <v>44440</v>
      </c>
      <c r="F2352" s="13">
        <v>0</v>
      </c>
      <c r="G2352">
        <v>0</v>
      </c>
      <c r="H2352">
        <v>2.3E-2</v>
      </c>
      <c r="I2352">
        <v>0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0</v>
      </c>
      <c r="R2352">
        <v>0</v>
      </c>
      <c r="S2352">
        <v>0</v>
      </c>
      <c r="T2352">
        <v>0</v>
      </c>
      <c r="U2352">
        <v>0</v>
      </c>
      <c r="V2352" t="s">
        <v>323</v>
      </c>
      <c r="W2352" s="4" t="s">
        <v>117</v>
      </c>
      <c r="X2352">
        <v>16</v>
      </c>
      <c r="Y2352" t="s">
        <v>109</v>
      </c>
      <c r="Z2352" t="s">
        <v>115</v>
      </c>
      <c r="AA2352">
        <v>0</v>
      </c>
      <c r="AB2352">
        <v>0</v>
      </c>
      <c r="AC2352" t="s">
        <v>225</v>
      </c>
      <c r="AD2352">
        <v>0</v>
      </c>
      <c r="AE2352">
        <v>0</v>
      </c>
      <c r="AF2352">
        <v>0</v>
      </c>
      <c r="AG2352">
        <v>0</v>
      </c>
      <c r="AH2352">
        <v>0</v>
      </c>
      <c r="AI2352">
        <v>0</v>
      </c>
      <c r="AJ2352">
        <v>0</v>
      </c>
      <c r="AK2352">
        <v>0</v>
      </c>
      <c r="AL2352">
        <v>0</v>
      </c>
      <c r="AM2352">
        <v>0</v>
      </c>
      <c r="AN2352">
        <v>0</v>
      </c>
      <c r="AO2352">
        <v>0</v>
      </c>
      <c r="AP2352" s="8">
        <f t="shared" si="144"/>
        <v>0</v>
      </c>
      <c r="AQ2352" s="9">
        <f t="shared" si="145"/>
        <v>0</v>
      </c>
      <c r="AR2352" s="3">
        <f t="shared" si="146"/>
        <v>0</v>
      </c>
      <c r="AS2352" s="10">
        <f t="shared" si="147"/>
        <v>0</v>
      </c>
    </row>
    <row r="2353" spans="1:45" x14ac:dyDescent="0.25">
      <c r="A2353">
        <v>1</v>
      </c>
      <c r="B2353" s="7">
        <v>44440</v>
      </c>
      <c r="C2353" s="7">
        <v>44440</v>
      </c>
      <c r="D2353">
        <v>169</v>
      </c>
      <c r="E2353" s="7">
        <v>44440</v>
      </c>
      <c r="F2353" s="13">
        <v>0</v>
      </c>
      <c r="G2353">
        <v>0</v>
      </c>
      <c r="H2353">
        <v>7.1428569999999997E-2</v>
      </c>
      <c r="I2353">
        <v>0</v>
      </c>
      <c r="J2353">
        <v>7457.58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0</v>
      </c>
      <c r="T2353">
        <v>573.66</v>
      </c>
      <c r="U2353">
        <v>0</v>
      </c>
      <c r="V2353" t="s">
        <v>324</v>
      </c>
      <c r="W2353" s="4" t="s">
        <v>119</v>
      </c>
      <c r="X2353">
        <v>16</v>
      </c>
      <c r="Y2353" t="s">
        <v>109</v>
      </c>
      <c r="Z2353" t="s">
        <v>120</v>
      </c>
      <c r="AA2353">
        <v>0</v>
      </c>
      <c r="AB2353">
        <v>0</v>
      </c>
      <c r="AC2353" t="s">
        <v>225</v>
      </c>
      <c r="AD2353">
        <v>0</v>
      </c>
      <c r="AE2353">
        <v>0</v>
      </c>
      <c r="AF2353">
        <v>0</v>
      </c>
      <c r="AG2353">
        <v>0</v>
      </c>
      <c r="AH2353">
        <v>0</v>
      </c>
      <c r="AI2353">
        <v>0</v>
      </c>
      <c r="AJ2353">
        <v>0</v>
      </c>
      <c r="AK2353">
        <v>0</v>
      </c>
      <c r="AL2353">
        <v>0</v>
      </c>
      <c r="AM2353">
        <v>0</v>
      </c>
      <c r="AN2353">
        <v>0</v>
      </c>
      <c r="AO2353">
        <v>0</v>
      </c>
      <c r="AP2353" s="8">
        <f t="shared" si="144"/>
        <v>573.66</v>
      </c>
      <c r="AQ2353" s="9">
        <f t="shared" si="145"/>
        <v>0</v>
      </c>
      <c r="AR2353" s="3">
        <f t="shared" si="146"/>
        <v>7457.58</v>
      </c>
      <c r="AS2353" s="10">
        <f t="shared" si="147"/>
        <v>573.66</v>
      </c>
    </row>
    <row r="2354" spans="1:45" x14ac:dyDescent="0.25">
      <c r="A2354">
        <v>1</v>
      </c>
      <c r="B2354" s="7">
        <v>44440</v>
      </c>
      <c r="C2354" s="7">
        <v>44440</v>
      </c>
      <c r="D2354">
        <v>200241</v>
      </c>
      <c r="E2354" s="7">
        <v>44440</v>
      </c>
      <c r="F2354" s="13">
        <v>215580.69</v>
      </c>
      <c r="G2354">
        <v>215580.69</v>
      </c>
      <c r="H2354">
        <v>7.1428569999999997E-2</v>
      </c>
      <c r="I2354">
        <v>1283.22</v>
      </c>
      <c r="J2354">
        <v>68574.350000000006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>
        <v>0</v>
      </c>
      <c r="S2354">
        <v>0</v>
      </c>
      <c r="T2354">
        <v>0</v>
      </c>
      <c r="U2354">
        <v>0</v>
      </c>
      <c r="V2354" t="s">
        <v>325</v>
      </c>
      <c r="W2354" s="4" t="s">
        <v>119</v>
      </c>
      <c r="X2354">
        <v>16</v>
      </c>
      <c r="Y2354" t="s">
        <v>109</v>
      </c>
      <c r="Z2354" t="s">
        <v>120</v>
      </c>
      <c r="AA2354">
        <v>0</v>
      </c>
      <c r="AB2354">
        <v>0</v>
      </c>
      <c r="AC2354" t="s">
        <v>225</v>
      </c>
      <c r="AD2354">
        <v>0</v>
      </c>
      <c r="AE2354">
        <v>0</v>
      </c>
      <c r="AF2354">
        <v>0</v>
      </c>
      <c r="AG2354">
        <v>215580.69</v>
      </c>
      <c r="AH2354">
        <v>0</v>
      </c>
      <c r="AI2354">
        <v>0</v>
      </c>
      <c r="AJ2354">
        <v>0</v>
      </c>
      <c r="AK2354">
        <v>0</v>
      </c>
      <c r="AL2354">
        <v>0</v>
      </c>
      <c r="AM2354">
        <v>0</v>
      </c>
      <c r="AN2354">
        <v>0</v>
      </c>
      <c r="AO2354">
        <v>1283.22</v>
      </c>
      <c r="AP2354" s="8">
        <f t="shared" si="144"/>
        <v>1283.22</v>
      </c>
      <c r="AQ2354" s="9">
        <f t="shared" si="145"/>
        <v>0</v>
      </c>
      <c r="AR2354" s="3">
        <f t="shared" si="146"/>
        <v>68574.350000000006</v>
      </c>
      <c r="AS2354" s="10">
        <f t="shared" si="147"/>
        <v>1283.22</v>
      </c>
    </row>
    <row r="2355" spans="1:45" x14ac:dyDescent="0.25">
      <c r="A2355">
        <v>1</v>
      </c>
      <c r="B2355" s="7">
        <v>44440</v>
      </c>
      <c r="C2355" s="7">
        <v>44440</v>
      </c>
      <c r="D2355">
        <v>200287</v>
      </c>
      <c r="E2355" s="7">
        <v>44440</v>
      </c>
      <c r="F2355" s="13">
        <v>4280.46</v>
      </c>
      <c r="G2355">
        <v>4280.46</v>
      </c>
      <c r="H2355">
        <v>7.1428569999999997E-2</v>
      </c>
      <c r="I2355">
        <v>25.48</v>
      </c>
      <c r="J2355">
        <v>1435.83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0</v>
      </c>
      <c r="U2355">
        <v>0</v>
      </c>
      <c r="V2355" t="s">
        <v>326</v>
      </c>
      <c r="W2355" s="4" t="s">
        <v>119</v>
      </c>
      <c r="X2355">
        <v>16</v>
      </c>
      <c r="Y2355" t="s">
        <v>109</v>
      </c>
      <c r="Z2355" t="s">
        <v>120</v>
      </c>
      <c r="AA2355">
        <v>0</v>
      </c>
      <c r="AB2355">
        <v>0</v>
      </c>
      <c r="AC2355" t="s">
        <v>225</v>
      </c>
      <c r="AD2355">
        <v>0</v>
      </c>
      <c r="AE2355">
        <v>0</v>
      </c>
      <c r="AF2355">
        <v>0</v>
      </c>
      <c r="AG2355">
        <v>4280.46</v>
      </c>
      <c r="AH2355">
        <v>0</v>
      </c>
      <c r="AI2355">
        <v>0</v>
      </c>
      <c r="AJ2355">
        <v>0</v>
      </c>
      <c r="AK2355">
        <v>0</v>
      </c>
      <c r="AL2355">
        <v>0</v>
      </c>
      <c r="AM2355">
        <v>0</v>
      </c>
      <c r="AN2355">
        <v>0</v>
      </c>
      <c r="AO2355">
        <v>25.48</v>
      </c>
      <c r="AP2355" s="8">
        <f t="shared" si="144"/>
        <v>25.48</v>
      </c>
      <c r="AQ2355" s="9">
        <f t="shared" si="145"/>
        <v>0</v>
      </c>
      <c r="AR2355" s="3">
        <f t="shared" si="146"/>
        <v>1435.83</v>
      </c>
      <c r="AS2355" s="10">
        <f t="shared" si="147"/>
        <v>25.48</v>
      </c>
    </row>
    <row r="2356" spans="1:45" x14ac:dyDescent="0.25">
      <c r="A2356">
        <v>1</v>
      </c>
      <c r="B2356" s="7">
        <v>44440</v>
      </c>
      <c r="C2356" s="7">
        <v>44440</v>
      </c>
      <c r="D2356">
        <v>200333</v>
      </c>
      <c r="E2356" s="7">
        <v>44440</v>
      </c>
      <c r="F2356" s="13">
        <v>757623.13</v>
      </c>
      <c r="G2356">
        <v>757623.13</v>
      </c>
      <c r="H2356">
        <v>7.1428569999999997E-2</v>
      </c>
      <c r="I2356">
        <v>4509.66</v>
      </c>
      <c r="J2356">
        <v>211896.89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 t="s">
        <v>327</v>
      </c>
      <c r="W2356" s="4" t="s">
        <v>119</v>
      </c>
      <c r="X2356">
        <v>16</v>
      </c>
      <c r="Y2356" t="s">
        <v>109</v>
      </c>
      <c r="Z2356" t="s">
        <v>120</v>
      </c>
      <c r="AA2356">
        <v>0</v>
      </c>
      <c r="AB2356">
        <v>0</v>
      </c>
      <c r="AC2356" t="s">
        <v>225</v>
      </c>
      <c r="AD2356">
        <v>0</v>
      </c>
      <c r="AE2356">
        <v>0</v>
      </c>
      <c r="AF2356">
        <v>0</v>
      </c>
      <c r="AG2356">
        <v>757623.13</v>
      </c>
      <c r="AH2356">
        <v>0</v>
      </c>
      <c r="AI2356">
        <v>0</v>
      </c>
      <c r="AJ2356">
        <v>0</v>
      </c>
      <c r="AK2356">
        <v>0</v>
      </c>
      <c r="AL2356">
        <v>0</v>
      </c>
      <c r="AM2356">
        <v>0</v>
      </c>
      <c r="AN2356">
        <v>0</v>
      </c>
      <c r="AO2356">
        <v>4509.66</v>
      </c>
      <c r="AP2356" s="8">
        <f t="shared" si="144"/>
        <v>4509.66</v>
      </c>
      <c r="AQ2356" s="9">
        <f t="shared" si="145"/>
        <v>0</v>
      </c>
      <c r="AR2356" s="3">
        <f t="shared" si="146"/>
        <v>211896.89</v>
      </c>
      <c r="AS2356" s="10">
        <f t="shared" si="147"/>
        <v>4509.66</v>
      </c>
    </row>
    <row r="2357" spans="1:45" x14ac:dyDescent="0.25">
      <c r="A2357">
        <v>1</v>
      </c>
      <c r="B2357" s="7">
        <v>44440</v>
      </c>
      <c r="C2357" s="7">
        <v>44440</v>
      </c>
      <c r="D2357">
        <v>170</v>
      </c>
      <c r="E2357" s="7">
        <v>44440</v>
      </c>
      <c r="F2357" s="13">
        <v>0</v>
      </c>
      <c r="G2357">
        <v>0</v>
      </c>
      <c r="H2357">
        <v>0.1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0</v>
      </c>
      <c r="U2357">
        <v>0</v>
      </c>
      <c r="V2357" t="s">
        <v>328</v>
      </c>
      <c r="W2357" s="4" t="s">
        <v>329</v>
      </c>
      <c r="X2357">
        <v>16</v>
      </c>
      <c r="Y2357" t="s">
        <v>109</v>
      </c>
      <c r="Z2357" t="s">
        <v>330</v>
      </c>
      <c r="AA2357">
        <v>0</v>
      </c>
      <c r="AB2357">
        <v>0</v>
      </c>
      <c r="AC2357" t="s">
        <v>225</v>
      </c>
      <c r="AD2357">
        <v>0</v>
      </c>
      <c r="AE2357">
        <v>0</v>
      </c>
      <c r="AF2357">
        <v>0</v>
      </c>
      <c r="AG2357">
        <v>0</v>
      </c>
      <c r="AH2357">
        <v>0</v>
      </c>
      <c r="AI2357">
        <v>0</v>
      </c>
      <c r="AJ2357">
        <v>0</v>
      </c>
      <c r="AK2357">
        <v>0</v>
      </c>
      <c r="AL2357">
        <v>0</v>
      </c>
      <c r="AM2357">
        <v>0</v>
      </c>
      <c r="AN2357">
        <v>0</v>
      </c>
      <c r="AO2357">
        <v>0</v>
      </c>
      <c r="AP2357" s="8">
        <f t="shared" si="144"/>
        <v>0</v>
      </c>
      <c r="AQ2357" s="9">
        <f t="shared" si="145"/>
        <v>0</v>
      </c>
      <c r="AR2357" s="3">
        <f t="shared" si="146"/>
        <v>0</v>
      </c>
      <c r="AS2357" s="10">
        <f t="shared" si="147"/>
        <v>0</v>
      </c>
    </row>
    <row r="2358" spans="1:45" x14ac:dyDescent="0.25">
      <c r="A2358">
        <v>1</v>
      </c>
      <c r="B2358" s="7">
        <v>44440</v>
      </c>
      <c r="C2358" s="7">
        <v>44440</v>
      </c>
      <c r="D2358">
        <v>200242</v>
      </c>
      <c r="E2358" s="7">
        <v>44440</v>
      </c>
      <c r="F2358" s="13">
        <v>0</v>
      </c>
      <c r="G2358">
        <v>0</v>
      </c>
      <c r="H2358">
        <v>0.1</v>
      </c>
      <c r="I2358">
        <v>0</v>
      </c>
      <c r="J2358">
        <v>1192.03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 t="s">
        <v>331</v>
      </c>
      <c r="W2358" s="4" t="s">
        <v>329</v>
      </c>
      <c r="X2358">
        <v>16</v>
      </c>
      <c r="Y2358" t="s">
        <v>109</v>
      </c>
      <c r="Z2358" t="s">
        <v>330</v>
      </c>
      <c r="AA2358">
        <v>0</v>
      </c>
      <c r="AB2358">
        <v>0</v>
      </c>
      <c r="AC2358" t="s">
        <v>225</v>
      </c>
      <c r="AD2358">
        <v>0</v>
      </c>
      <c r="AE2358">
        <v>0</v>
      </c>
      <c r="AF2358">
        <v>0</v>
      </c>
      <c r="AG2358">
        <v>0</v>
      </c>
      <c r="AH2358">
        <v>0</v>
      </c>
      <c r="AI2358">
        <v>0</v>
      </c>
      <c r="AJ2358">
        <v>0</v>
      </c>
      <c r="AK2358">
        <v>0</v>
      </c>
      <c r="AL2358">
        <v>0</v>
      </c>
      <c r="AM2358">
        <v>0</v>
      </c>
      <c r="AN2358">
        <v>0</v>
      </c>
      <c r="AO2358">
        <v>0</v>
      </c>
      <c r="AP2358" s="8">
        <f t="shared" si="144"/>
        <v>0</v>
      </c>
      <c r="AQ2358" s="9">
        <f t="shared" si="145"/>
        <v>0</v>
      </c>
      <c r="AR2358" s="3">
        <f t="shared" si="146"/>
        <v>1192.03</v>
      </c>
      <c r="AS2358" s="10">
        <f t="shared" si="147"/>
        <v>0</v>
      </c>
    </row>
    <row r="2359" spans="1:45" x14ac:dyDescent="0.25">
      <c r="A2359">
        <v>1</v>
      </c>
      <c r="B2359" s="7">
        <v>44440</v>
      </c>
      <c r="C2359" s="7">
        <v>44440</v>
      </c>
      <c r="D2359">
        <v>200288</v>
      </c>
      <c r="E2359" s="7">
        <v>44440</v>
      </c>
      <c r="F2359" s="13">
        <v>0</v>
      </c>
      <c r="G2359">
        <v>0</v>
      </c>
      <c r="H2359">
        <v>0.1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 t="s">
        <v>332</v>
      </c>
      <c r="W2359" s="4" t="s">
        <v>329</v>
      </c>
      <c r="X2359">
        <v>16</v>
      </c>
      <c r="Y2359" t="s">
        <v>109</v>
      </c>
      <c r="Z2359" t="s">
        <v>330</v>
      </c>
      <c r="AA2359">
        <v>0</v>
      </c>
      <c r="AB2359">
        <v>0</v>
      </c>
      <c r="AC2359" t="s">
        <v>225</v>
      </c>
      <c r="AD2359">
        <v>0</v>
      </c>
      <c r="AE2359">
        <v>0</v>
      </c>
      <c r="AF2359">
        <v>0</v>
      </c>
      <c r="AG2359">
        <v>0</v>
      </c>
      <c r="AH2359">
        <v>0</v>
      </c>
      <c r="AI2359">
        <v>0</v>
      </c>
      <c r="AJ2359">
        <v>0</v>
      </c>
      <c r="AK2359">
        <v>0</v>
      </c>
      <c r="AL2359">
        <v>0</v>
      </c>
      <c r="AM2359">
        <v>0</v>
      </c>
      <c r="AN2359">
        <v>0</v>
      </c>
      <c r="AO2359">
        <v>0</v>
      </c>
      <c r="AP2359" s="8">
        <f t="shared" si="144"/>
        <v>0</v>
      </c>
      <c r="AQ2359" s="9">
        <f t="shared" si="145"/>
        <v>0</v>
      </c>
      <c r="AR2359" s="3">
        <f t="shared" si="146"/>
        <v>0</v>
      </c>
      <c r="AS2359" s="10">
        <f t="shared" si="147"/>
        <v>0</v>
      </c>
    </row>
    <row r="2360" spans="1:45" x14ac:dyDescent="0.25">
      <c r="A2360">
        <v>1</v>
      </c>
      <c r="B2360" s="7">
        <v>44440</v>
      </c>
      <c r="C2360" s="7">
        <v>44440</v>
      </c>
      <c r="D2360">
        <v>200334</v>
      </c>
      <c r="E2360" s="7">
        <v>44440</v>
      </c>
      <c r="F2360" s="13">
        <v>143043.96</v>
      </c>
      <c r="G2360">
        <v>143043.96</v>
      </c>
      <c r="H2360">
        <v>0.1</v>
      </c>
      <c r="I2360">
        <v>1192.03</v>
      </c>
      <c r="J2360">
        <v>58752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0</v>
      </c>
      <c r="R2360">
        <v>0</v>
      </c>
      <c r="S2360">
        <v>0</v>
      </c>
      <c r="T2360">
        <v>0</v>
      </c>
      <c r="U2360">
        <v>0</v>
      </c>
      <c r="V2360" t="s">
        <v>333</v>
      </c>
      <c r="W2360" s="4" t="s">
        <v>329</v>
      </c>
      <c r="X2360">
        <v>16</v>
      </c>
      <c r="Y2360" t="s">
        <v>109</v>
      </c>
      <c r="Z2360" t="s">
        <v>330</v>
      </c>
      <c r="AA2360">
        <v>0</v>
      </c>
      <c r="AB2360">
        <v>0</v>
      </c>
      <c r="AC2360" t="s">
        <v>225</v>
      </c>
      <c r="AD2360">
        <v>0</v>
      </c>
      <c r="AE2360">
        <v>0</v>
      </c>
      <c r="AF2360">
        <v>0</v>
      </c>
      <c r="AG2360">
        <v>143043.96</v>
      </c>
      <c r="AH2360">
        <v>0</v>
      </c>
      <c r="AI2360">
        <v>0</v>
      </c>
      <c r="AJ2360">
        <v>0</v>
      </c>
      <c r="AK2360">
        <v>0</v>
      </c>
      <c r="AL2360">
        <v>0</v>
      </c>
      <c r="AM2360">
        <v>0</v>
      </c>
      <c r="AN2360">
        <v>0</v>
      </c>
      <c r="AO2360">
        <v>1192.03</v>
      </c>
      <c r="AP2360" s="8">
        <f t="shared" si="144"/>
        <v>1192.03</v>
      </c>
      <c r="AQ2360" s="9">
        <f t="shared" si="145"/>
        <v>0</v>
      </c>
      <c r="AR2360" s="3">
        <f t="shared" si="146"/>
        <v>58752</v>
      </c>
      <c r="AS2360" s="10">
        <f t="shared" si="147"/>
        <v>1192.03</v>
      </c>
    </row>
    <row r="2361" spans="1:45" x14ac:dyDescent="0.25">
      <c r="A2361">
        <v>1</v>
      </c>
      <c r="B2361" s="7">
        <v>44440</v>
      </c>
      <c r="C2361" s="7">
        <v>44440</v>
      </c>
      <c r="D2361">
        <v>171</v>
      </c>
      <c r="E2361" s="7">
        <v>44440</v>
      </c>
      <c r="F2361" s="13">
        <v>0</v>
      </c>
      <c r="G2361">
        <v>0</v>
      </c>
      <c r="H2361">
        <v>0.1</v>
      </c>
      <c r="I2361">
        <v>0</v>
      </c>
      <c r="J2361">
        <v>9156.2900000000009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  <c r="Q2361">
        <v>0</v>
      </c>
      <c r="R2361">
        <v>0</v>
      </c>
      <c r="S2361">
        <v>0</v>
      </c>
      <c r="T2361">
        <v>704.33</v>
      </c>
      <c r="U2361">
        <v>0</v>
      </c>
      <c r="V2361" t="s">
        <v>334</v>
      </c>
      <c r="W2361" s="4" t="s">
        <v>122</v>
      </c>
      <c r="X2361">
        <v>16</v>
      </c>
      <c r="Y2361" t="s">
        <v>109</v>
      </c>
      <c r="Z2361" t="s">
        <v>123</v>
      </c>
      <c r="AA2361">
        <v>0</v>
      </c>
      <c r="AB2361">
        <v>0</v>
      </c>
      <c r="AC2361" t="s">
        <v>225</v>
      </c>
      <c r="AD2361">
        <v>0</v>
      </c>
      <c r="AE2361">
        <v>0</v>
      </c>
      <c r="AF2361">
        <v>0</v>
      </c>
      <c r="AG2361">
        <v>0</v>
      </c>
      <c r="AH2361">
        <v>0</v>
      </c>
      <c r="AI2361">
        <v>0</v>
      </c>
      <c r="AJ2361">
        <v>0</v>
      </c>
      <c r="AK2361">
        <v>0</v>
      </c>
      <c r="AL2361">
        <v>0</v>
      </c>
      <c r="AM2361">
        <v>0</v>
      </c>
      <c r="AN2361">
        <v>0</v>
      </c>
      <c r="AO2361">
        <v>0</v>
      </c>
      <c r="AP2361" s="8">
        <f t="shared" si="144"/>
        <v>704.33</v>
      </c>
      <c r="AQ2361" s="9">
        <f t="shared" si="145"/>
        <v>0</v>
      </c>
      <c r="AR2361" s="3">
        <f t="shared" si="146"/>
        <v>9156.2900000000009</v>
      </c>
      <c r="AS2361" s="10">
        <f t="shared" si="147"/>
        <v>704.33</v>
      </c>
    </row>
    <row r="2362" spans="1:45" x14ac:dyDescent="0.25">
      <c r="A2362">
        <v>1</v>
      </c>
      <c r="B2362" s="7">
        <v>44440</v>
      </c>
      <c r="C2362" s="7">
        <v>44440</v>
      </c>
      <c r="D2362">
        <v>200243</v>
      </c>
      <c r="E2362" s="7">
        <v>44440</v>
      </c>
      <c r="F2362" s="13">
        <v>18941.330000000002</v>
      </c>
      <c r="G2362">
        <v>18941.330000000002</v>
      </c>
      <c r="H2362">
        <v>0.1</v>
      </c>
      <c r="I2362">
        <v>157.84</v>
      </c>
      <c r="J2362">
        <v>-175296.81</v>
      </c>
      <c r="K2362">
        <v>0</v>
      </c>
      <c r="L2362">
        <v>0</v>
      </c>
      <c r="M2362">
        <v>0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 t="s">
        <v>335</v>
      </c>
      <c r="W2362" s="4" t="s">
        <v>122</v>
      </c>
      <c r="X2362">
        <v>16</v>
      </c>
      <c r="Y2362" t="s">
        <v>109</v>
      </c>
      <c r="Z2362" t="s">
        <v>123</v>
      </c>
      <c r="AA2362">
        <v>0</v>
      </c>
      <c r="AB2362">
        <v>0</v>
      </c>
      <c r="AC2362" t="s">
        <v>225</v>
      </c>
      <c r="AD2362">
        <v>0</v>
      </c>
      <c r="AE2362">
        <v>0</v>
      </c>
      <c r="AF2362">
        <v>0</v>
      </c>
      <c r="AG2362">
        <v>18941.330000000002</v>
      </c>
      <c r="AH2362">
        <v>0</v>
      </c>
      <c r="AI2362">
        <v>0</v>
      </c>
      <c r="AJ2362">
        <v>0</v>
      </c>
      <c r="AK2362">
        <v>0</v>
      </c>
      <c r="AL2362">
        <v>0</v>
      </c>
      <c r="AM2362">
        <v>0</v>
      </c>
      <c r="AN2362">
        <v>0</v>
      </c>
      <c r="AO2362">
        <v>157.84</v>
      </c>
      <c r="AP2362" s="8">
        <f t="shared" si="144"/>
        <v>157.84</v>
      </c>
      <c r="AQ2362" s="9">
        <f t="shared" si="145"/>
        <v>0</v>
      </c>
      <c r="AR2362" s="3">
        <f t="shared" si="146"/>
        <v>-175296.81</v>
      </c>
      <c r="AS2362" s="10">
        <f t="shared" si="147"/>
        <v>157.84</v>
      </c>
    </row>
    <row r="2363" spans="1:45" x14ac:dyDescent="0.25">
      <c r="A2363">
        <v>1</v>
      </c>
      <c r="B2363" s="7">
        <v>44440</v>
      </c>
      <c r="C2363" s="7">
        <v>44440</v>
      </c>
      <c r="D2363">
        <v>200289</v>
      </c>
      <c r="E2363" s="7">
        <v>44440</v>
      </c>
      <c r="F2363" s="13">
        <v>0</v>
      </c>
      <c r="G2363">
        <v>0</v>
      </c>
      <c r="H2363">
        <v>0.1</v>
      </c>
      <c r="I2363">
        <v>0</v>
      </c>
      <c r="J2363">
        <v>0</v>
      </c>
      <c r="K2363">
        <v>0</v>
      </c>
      <c r="L2363">
        <v>0</v>
      </c>
      <c r="M2363">
        <v>0</v>
      </c>
      <c r="N2363">
        <v>0</v>
      </c>
      <c r="O2363">
        <v>0</v>
      </c>
      <c r="P2363">
        <v>0</v>
      </c>
      <c r="Q2363">
        <v>0</v>
      </c>
      <c r="R2363">
        <v>0</v>
      </c>
      <c r="S2363">
        <v>0</v>
      </c>
      <c r="T2363">
        <v>0</v>
      </c>
      <c r="U2363">
        <v>0</v>
      </c>
      <c r="V2363" t="s">
        <v>336</v>
      </c>
      <c r="W2363" s="4" t="s">
        <v>122</v>
      </c>
      <c r="X2363">
        <v>16</v>
      </c>
      <c r="Y2363" t="s">
        <v>109</v>
      </c>
      <c r="Z2363" t="s">
        <v>123</v>
      </c>
      <c r="AA2363">
        <v>0</v>
      </c>
      <c r="AB2363">
        <v>0</v>
      </c>
      <c r="AC2363" t="s">
        <v>225</v>
      </c>
      <c r="AD2363">
        <v>0</v>
      </c>
      <c r="AE2363">
        <v>0</v>
      </c>
      <c r="AF2363">
        <v>0</v>
      </c>
      <c r="AG2363">
        <v>0</v>
      </c>
      <c r="AH2363">
        <v>0</v>
      </c>
      <c r="AI2363">
        <v>0</v>
      </c>
      <c r="AJ2363">
        <v>0</v>
      </c>
      <c r="AK2363">
        <v>0</v>
      </c>
      <c r="AL2363">
        <v>0</v>
      </c>
      <c r="AM2363">
        <v>0</v>
      </c>
      <c r="AN2363">
        <v>0</v>
      </c>
      <c r="AO2363">
        <v>0</v>
      </c>
      <c r="AP2363" s="8">
        <f t="shared" si="144"/>
        <v>0</v>
      </c>
      <c r="AQ2363" s="9">
        <f t="shared" si="145"/>
        <v>0</v>
      </c>
      <c r="AR2363" s="3">
        <f t="shared" si="146"/>
        <v>0</v>
      </c>
      <c r="AS2363" s="10">
        <f t="shared" si="147"/>
        <v>0</v>
      </c>
    </row>
    <row r="2364" spans="1:45" x14ac:dyDescent="0.25">
      <c r="A2364">
        <v>1</v>
      </c>
      <c r="B2364" s="7">
        <v>44440</v>
      </c>
      <c r="C2364" s="7">
        <v>44440</v>
      </c>
      <c r="D2364">
        <v>200335</v>
      </c>
      <c r="E2364" s="7">
        <v>44440</v>
      </c>
      <c r="F2364" s="13">
        <v>49318.64</v>
      </c>
      <c r="G2364">
        <v>49318.64</v>
      </c>
      <c r="H2364">
        <v>0.1</v>
      </c>
      <c r="I2364">
        <v>410.99</v>
      </c>
      <c r="J2364">
        <v>-30385.78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>
        <v>0</v>
      </c>
      <c r="R2364">
        <v>0</v>
      </c>
      <c r="S2364">
        <v>0</v>
      </c>
      <c r="T2364">
        <v>0</v>
      </c>
      <c r="U2364">
        <v>0</v>
      </c>
      <c r="V2364" t="s">
        <v>337</v>
      </c>
      <c r="W2364" s="4" t="s">
        <v>122</v>
      </c>
      <c r="X2364">
        <v>16</v>
      </c>
      <c r="Y2364" t="s">
        <v>109</v>
      </c>
      <c r="Z2364" t="s">
        <v>123</v>
      </c>
      <c r="AA2364">
        <v>0</v>
      </c>
      <c r="AB2364">
        <v>0</v>
      </c>
      <c r="AC2364" t="s">
        <v>225</v>
      </c>
      <c r="AD2364">
        <v>0</v>
      </c>
      <c r="AE2364">
        <v>0</v>
      </c>
      <c r="AF2364">
        <v>0</v>
      </c>
      <c r="AG2364">
        <v>49318.64</v>
      </c>
      <c r="AH2364">
        <v>0</v>
      </c>
      <c r="AI2364">
        <v>0</v>
      </c>
      <c r="AJ2364">
        <v>0</v>
      </c>
      <c r="AK2364">
        <v>0</v>
      </c>
      <c r="AL2364">
        <v>0</v>
      </c>
      <c r="AM2364">
        <v>0</v>
      </c>
      <c r="AN2364">
        <v>0</v>
      </c>
      <c r="AO2364">
        <v>410.99</v>
      </c>
      <c r="AP2364" s="8">
        <f t="shared" si="144"/>
        <v>410.99</v>
      </c>
      <c r="AQ2364" s="9">
        <f t="shared" si="145"/>
        <v>0</v>
      </c>
      <c r="AR2364" s="3">
        <f t="shared" si="146"/>
        <v>-30385.78</v>
      </c>
      <c r="AS2364" s="10">
        <f t="shared" si="147"/>
        <v>410.99</v>
      </c>
    </row>
    <row r="2365" spans="1:45" x14ac:dyDescent="0.25">
      <c r="A2365">
        <v>1</v>
      </c>
      <c r="B2365" s="7">
        <v>44440</v>
      </c>
      <c r="C2365" s="7">
        <v>44440</v>
      </c>
      <c r="D2365">
        <v>172</v>
      </c>
      <c r="E2365" s="7">
        <v>44440</v>
      </c>
      <c r="F2365" s="13">
        <v>0</v>
      </c>
      <c r="G2365">
        <v>0</v>
      </c>
      <c r="H2365">
        <v>0.05</v>
      </c>
      <c r="I2365">
        <v>0</v>
      </c>
      <c r="J2365">
        <v>8913.7099999999991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685.67</v>
      </c>
      <c r="U2365">
        <v>0</v>
      </c>
      <c r="V2365" t="s">
        <v>338</v>
      </c>
      <c r="W2365" s="4" t="s">
        <v>125</v>
      </c>
      <c r="X2365">
        <v>16</v>
      </c>
      <c r="Y2365" t="s">
        <v>109</v>
      </c>
      <c r="Z2365" t="s">
        <v>126</v>
      </c>
      <c r="AA2365">
        <v>0</v>
      </c>
      <c r="AB2365">
        <v>0</v>
      </c>
      <c r="AC2365" t="s">
        <v>225</v>
      </c>
      <c r="AD2365">
        <v>0</v>
      </c>
      <c r="AE2365">
        <v>0</v>
      </c>
      <c r="AF2365">
        <v>0</v>
      </c>
      <c r="AG2365">
        <v>0</v>
      </c>
      <c r="AH2365">
        <v>0</v>
      </c>
      <c r="AI2365">
        <v>0</v>
      </c>
      <c r="AJ2365">
        <v>0</v>
      </c>
      <c r="AK2365">
        <v>0</v>
      </c>
      <c r="AL2365">
        <v>0</v>
      </c>
      <c r="AM2365">
        <v>0</v>
      </c>
      <c r="AN2365">
        <v>0</v>
      </c>
      <c r="AO2365">
        <v>0</v>
      </c>
      <c r="AP2365" s="8">
        <f t="shared" si="144"/>
        <v>685.67</v>
      </c>
      <c r="AQ2365" s="9">
        <f t="shared" si="145"/>
        <v>0</v>
      </c>
      <c r="AR2365" s="3">
        <f t="shared" si="146"/>
        <v>8913.7099999999991</v>
      </c>
      <c r="AS2365" s="10">
        <f t="shared" si="147"/>
        <v>685.67</v>
      </c>
    </row>
    <row r="2366" spans="1:45" x14ac:dyDescent="0.25">
      <c r="A2366">
        <v>1</v>
      </c>
      <c r="B2366" s="7">
        <v>44440</v>
      </c>
      <c r="C2366" s="7">
        <v>44440</v>
      </c>
      <c r="D2366">
        <v>200244</v>
      </c>
      <c r="E2366" s="7">
        <v>44440</v>
      </c>
      <c r="F2366" s="13">
        <v>62263.26</v>
      </c>
      <c r="G2366">
        <v>62263.26</v>
      </c>
      <c r="H2366">
        <v>0.05</v>
      </c>
      <c r="I2366">
        <v>259.43</v>
      </c>
      <c r="J2366">
        <v>-10906.19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0</v>
      </c>
      <c r="U2366">
        <v>0</v>
      </c>
      <c r="V2366" t="s">
        <v>339</v>
      </c>
      <c r="W2366" s="4" t="s">
        <v>125</v>
      </c>
      <c r="X2366">
        <v>16</v>
      </c>
      <c r="Y2366" t="s">
        <v>109</v>
      </c>
      <c r="Z2366" t="s">
        <v>126</v>
      </c>
      <c r="AA2366">
        <v>0</v>
      </c>
      <c r="AB2366">
        <v>0</v>
      </c>
      <c r="AC2366" t="s">
        <v>225</v>
      </c>
      <c r="AD2366">
        <v>0</v>
      </c>
      <c r="AE2366">
        <v>0</v>
      </c>
      <c r="AF2366">
        <v>0</v>
      </c>
      <c r="AG2366">
        <v>62263.26</v>
      </c>
      <c r="AH2366">
        <v>0</v>
      </c>
      <c r="AI2366">
        <v>0</v>
      </c>
      <c r="AJ2366">
        <v>0</v>
      </c>
      <c r="AK2366">
        <v>0</v>
      </c>
      <c r="AL2366">
        <v>0</v>
      </c>
      <c r="AM2366">
        <v>0</v>
      </c>
      <c r="AN2366">
        <v>0</v>
      </c>
      <c r="AO2366">
        <v>259.43</v>
      </c>
      <c r="AP2366" s="8">
        <f t="shared" si="144"/>
        <v>259.43</v>
      </c>
      <c r="AQ2366" s="9">
        <f t="shared" si="145"/>
        <v>0</v>
      </c>
      <c r="AR2366" s="3">
        <f t="shared" si="146"/>
        <v>-10906.19</v>
      </c>
      <c r="AS2366" s="10">
        <f t="shared" si="147"/>
        <v>259.43</v>
      </c>
    </row>
    <row r="2367" spans="1:45" x14ac:dyDescent="0.25">
      <c r="A2367">
        <v>1</v>
      </c>
      <c r="B2367" s="7">
        <v>44440</v>
      </c>
      <c r="C2367" s="7">
        <v>44440</v>
      </c>
      <c r="D2367">
        <v>200290</v>
      </c>
      <c r="E2367" s="7">
        <v>44440</v>
      </c>
      <c r="F2367" s="13">
        <v>0</v>
      </c>
      <c r="G2367">
        <v>0</v>
      </c>
      <c r="H2367">
        <v>0.05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0</v>
      </c>
      <c r="R2367">
        <v>0</v>
      </c>
      <c r="S2367">
        <v>0</v>
      </c>
      <c r="T2367">
        <v>0</v>
      </c>
      <c r="U2367">
        <v>0</v>
      </c>
      <c r="V2367" t="s">
        <v>340</v>
      </c>
      <c r="W2367" s="4" t="s">
        <v>125</v>
      </c>
      <c r="X2367">
        <v>16</v>
      </c>
      <c r="Y2367" t="s">
        <v>109</v>
      </c>
      <c r="Z2367" t="s">
        <v>126</v>
      </c>
      <c r="AA2367">
        <v>0</v>
      </c>
      <c r="AB2367">
        <v>0</v>
      </c>
      <c r="AC2367" t="s">
        <v>225</v>
      </c>
      <c r="AD2367">
        <v>0</v>
      </c>
      <c r="AE2367">
        <v>0</v>
      </c>
      <c r="AF2367">
        <v>0</v>
      </c>
      <c r="AG2367">
        <v>0</v>
      </c>
      <c r="AH2367">
        <v>0</v>
      </c>
      <c r="AI2367">
        <v>0</v>
      </c>
      <c r="AJ2367">
        <v>0</v>
      </c>
      <c r="AK2367">
        <v>0</v>
      </c>
      <c r="AL2367">
        <v>0</v>
      </c>
      <c r="AM2367">
        <v>0</v>
      </c>
      <c r="AN2367">
        <v>0</v>
      </c>
      <c r="AO2367">
        <v>0</v>
      </c>
      <c r="AP2367" s="8">
        <f t="shared" si="144"/>
        <v>0</v>
      </c>
      <c r="AQ2367" s="9">
        <f t="shared" si="145"/>
        <v>0</v>
      </c>
      <c r="AR2367" s="3">
        <f t="shared" si="146"/>
        <v>0</v>
      </c>
      <c r="AS2367" s="10">
        <f t="shared" si="147"/>
        <v>0</v>
      </c>
    </row>
    <row r="2368" spans="1:45" x14ac:dyDescent="0.25">
      <c r="A2368">
        <v>1</v>
      </c>
      <c r="B2368" s="7">
        <v>44440</v>
      </c>
      <c r="C2368" s="7">
        <v>44440</v>
      </c>
      <c r="D2368">
        <v>200336</v>
      </c>
      <c r="E2368" s="7">
        <v>44440</v>
      </c>
      <c r="F2368" s="13">
        <v>2195.9</v>
      </c>
      <c r="G2368">
        <v>2195.9</v>
      </c>
      <c r="H2368">
        <v>0.05</v>
      </c>
      <c r="I2368">
        <v>9.15</v>
      </c>
      <c r="J2368">
        <v>61360.2</v>
      </c>
      <c r="K2368">
        <v>0</v>
      </c>
      <c r="L2368">
        <v>0</v>
      </c>
      <c r="M2368">
        <v>-9.15</v>
      </c>
      <c r="N2368">
        <v>0</v>
      </c>
      <c r="O2368">
        <v>0</v>
      </c>
      <c r="P2368">
        <v>0</v>
      </c>
      <c r="Q2368">
        <v>0</v>
      </c>
      <c r="R2368">
        <v>0</v>
      </c>
      <c r="S2368">
        <v>0</v>
      </c>
      <c r="T2368">
        <v>0</v>
      </c>
      <c r="U2368">
        <v>0</v>
      </c>
      <c r="V2368" t="s">
        <v>341</v>
      </c>
      <c r="W2368" s="4" t="s">
        <v>125</v>
      </c>
      <c r="X2368">
        <v>16</v>
      </c>
      <c r="Y2368" t="s">
        <v>109</v>
      </c>
      <c r="Z2368" t="s">
        <v>126</v>
      </c>
      <c r="AA2368">
        <v>0</v>
      </c>
      <c r="AB2368">
        <v>0</v>
      </c>
      <c r="AC2368" t="s">
        <v>225</v>
      </c>
      <c r="AD2368">
        <v>0</v>
      </c>
      <c r="AE2368">
        <v>0</v>
      </c>
      <c r="AF2368">
        <v>0</v>
      </c>
      <c r="AG2368">
        <v>2195.9</v>
      </c>
      <c r="AH2368">
        <v>0</v>
      </c>
      <c r="AI2368">
        <v>0</v>
      </c>
      <c r="AJ2368">
        <v>0</v>
      </c>
      <c r="AK2368">
        <v>0</v>
      </c>
      <c r="AL2368">
        <v>0</v>
      </c>
      <c r="AM2368">
        <v>0</v>
      </c>
      <c r="AN2368">
        <v>0</v>
      </c>
      <c r="AO2368">
        <v>0</v>
      </c>
      <c r="AP2368" s="8">
        <f t="shared" si="144"/>
        <v>0</v>
      </c>
      <c r="AQ2368" s="9">
        <f t="shared" si="145"/>
        <v>0</v>
      </c>
      <c r="AR2368" s="3">
        <f t="shared" si="146"/>
        <v>61360.2</v>
      </c>
      <c r="AS2368" s="10">
        <f t="shared" si="147"/>
        <v>0</v>
      </c>
    </row>
    <row r="2369" spans="1:45" x14ac:dyDescent="0.25">
      <c r="A2369">
        <v>1</v>
      </c>
      <c r="B2369" s="7">
        <v>44440</v>
      </c>
      <c r="C2369" s="7">
        <v>44440</v>
      </c>
      <c r="D2369">
        <v>173</v>
      </c>
      <c r="E2369" s="7">
        <v>44440</v>
      </c>
      <c r="F2369" s="13">
        <v>0</v>
      </c>
      <c r="G2369">
        <v>0</v>
      </c>
      <c r="H2369">
        <v>0.1</v>
      </c>
      <c r="I2369">
        <v>0</v>
      </c>
      <c r="J2369">
        <v>71594.52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R2369">
        <v>0</v>
      </c>
      <c r="S2369">
        <v>0</v>
      </c>
      <c r="T2369">
        <v>11932.42</v>
      </c>
      <c r="U2369">
        <v>0</v>
      </c>
      <c r="V2369" t="s">
        <v>342</v>
      </c>
      <c r="W2369" s="4" t="s">
        <v>128</v>
      </c>
      <c r="X2369">
        <v>16</v>
      </c>
      <c r="Y2369" t="s">
        <v>109</v>
      </c>
      <c r="Z2369" t="s">
        <v>129</v>
      </c>
      <c r="AA2369">
        <v>0</v>
      </c>
      <c r="AB2369">
        <v>0</v>
      </c>
      <c r="AC2369" t="s">
        <v>225</v>
      </c>
      <c r="AD2369">
        <v>0</v>
      </c>
      <c r="AE2369">
        <v>0</v>
      </c>
      <c r="AF2369">
        <v>0</v>
      </c>
      <c r="AG2369">
        <v>0</v>
      </c>
      <c r="AH2369">
        <v>0</v>
      </c>
      <c r="AI2369">
        <v>0</v>
      </c>
      <c r="AJ2369">
        <v>0</v>
      </c>
      <c r="AK2369">
        <v>0</v>
      </c>
      <c r="AL2369">
        <v>0</v>
      </c>
      <c r="AM2369">
        <v>0</v>
      </c>
      <c r="AN2369">
        <v>0</v>
      </c>
      <c r="AO2369">
        <v>0</v>
      </c>
      <c r="AP2369" s="8">
        <f t="shared" si="144"/>
        <v>11932.42</v>
      </c>
      <c r="AQ2369" s="9">
        <f t="shared" si="145"/>
        <v>0</v>
      </c>
      <c r="AR2369" s="3">
        <f t="shared" si="146"/>
        <v>71594.52</v>
      </c>
      <c r="AS2369" s="10">
        <f t="shared" si="147"/>
        <v>11932.42</v>
      </c>
    </row>
    <row r="2370" spans="1:45" x14ac:dyDescent="0.25">
      <c r="A2370">
        <v>1</v>
      </c>
      <c r="B2370" s="7">
        <v>44440</v>
      </c>
      <c r="C2370" s="7">
        <v>44440</v>
      </c>
      <c r="D2370">
        <v>200245</v>
      </c>
      <c r="E2370" s="7">
        <v>44440</v>
      </c>
      <c r="F2370" s="13">
        <v>926.98</v>
      </c>
      <c r="G2370">
        <v>926.98</v>
      </c>
      <c r="H2370">
        <v>0.1</v>
      </c>
      <c r="I2370">
        <v>7.72</v>
      </c>
      <c r="J2370">
        <v>34754.080000000002</v>
      </c>
      <c r="K2370">
        <v>0</v>
      </c>
      <c r="L2370">
        <v>0</v>
      </c>
      <c r="M2370">
        <v>-7.72</v>
      </c>
      <c r="N2370">
        <v>0</v>
      </c>
      <c r="O2370">
        <v>0</v>
      </c>
      <c r="P2370">
        <v>0</v>
      </c>
      <c r="Q2370">
        <v>0</v>
      </c>
      <c r="R2370">
        <v>0</v>
      </c>
      <c r="S2370">
        <v>0</v>
      </c>
      <c r="T2370">
        <v>0</v>
      </c>
      <c r="U2370">
        <v>0</v>
      </c>
      <c r="V2370" t="s">
        <v>343</v>
      </c>
      <c r="W2370" s="4" t="s">
        <v>128</v>
      </c>
      <c r="X2370">
        <v>16</v>
      </c>
      <c r="Y2370" t="s">
        <v>109</v>
      </c>
      <c r="Z2370" t="s">
        <v>129</v>
      </c>
      <c r="AA2370">
        <v>0</v>
      </c>
      <c r="AB2370">
        <v>0</v>
      </c>
      <c r="AC2370" t="s">
        <v>225</v>
      </c>
      <c r="AD2370">
        <v>0</v>
      </c>
      <c r="AE2370">
        <v>0</v>
      </c>
      <c r="AF2370">
        <v>0</v>
      </c>
      <c r="AG2370">
        <v>926.98</v>
      </c>
      <c r="AH2370">
        <v>0</v>
      </c>
      <c r="AI2370">
        <v>0</v>
      </c>
      <c r="AJ2370">
        <v>0</v>
      </c>
      <c r="AK2370">
        <v>0</v>
      </c>
      <c r="AL2370">
        <v>0</v>
      </c>
      <c r="AM2370">
        <v>0</v>
      </c>
      <c r="AN2370">
        <v>0</v>
      </c>
      <c r="AO2370">
        <v>0</v>
      </c>
      <c r="AP2370" s="8">
        <f t="shared" ref="AP2370:AP2433" si="148">I2370+K2370+M2370+T2370</f>
        <v>0</v>
      </c>
      <c r="AQ2370" s="9">
        <f t="shared" ref="AQ2370:AQ2433" si="149">AD2370+AL2370</f>
        <v>0</v>
      </c>
      <c r="AR2370" s="3">
        <f t="shared" ref="AR2370:AR2433" si="150">AE2370+J2370</f>
        <v>34754.080000000002</v>
      </c>
      <c r="AS2370" s="10">
        <f t="shared" ref="AS2370:AS2433" si="151">I2370+K2370+M2370+T2370+AD2370+AL2370</f>
        <v>0</v>
      </c>
    </row>
    <row r="2371" spans="1:45" x14ac:dyDescent="0.25">
      <c r="A2371">
        <v>1</v>
      </c>
      <c r="B2371" s="7">
        <v>44440</v>
      </c>
      <c r="C2371" s="7">
        <v>44440</v>
      </c>
      <c r="D2371">
        <v>200291</v>
      </c>
      <c r="E2371" s="7">
        <v>44440</v>
      </c>
      <c r="F2371" s="13">
        <v>0</v>
      </c>
      <c r="G2371">
        <v>0</v>
      </c>
      <c r="H2371">
        <v>0.1</v>
      </c>
      <c r="I2371">
        <v>0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 t="s">
        <v>344</v>
      </c>
      <c r="W2371" s="4" t="s">
        <v>128</v>
      </c>
      <c r="X2371">
        <v>16</v>
      </c>
      <c r="Y2371" t="s">
        <v>109</v>
      </c>
      <c r="Z2371" t="s">
        <v>129</v>
      </c>
      <c r="AA2371">
        <v>0</v>
      </c>
      <c r="AB2371">
        <v>0</v>
      </c>
      <c r="AC2371" t="s">
        <v>225</v>
      </c>
      <c r="AD2371">
        <v>0</v>
      </c>
      <c r="AE2371">
        <v>0</v>
      </c>
      <c r="AF2371">
        <v>0</v>
      </c>
      <c r="AG2371">
        <v>0</v>
      </c>
      <c r="AH2371">
        <v>0</v>
      </c>
      <c r="AI2371">
        <v>0</v>
      </c>
      <c r="AJ2371">
        <v>0</v>
      </c>
      <c r="AK2371">
        <v>0</v>
      </c>
      <c r="AL2371">
        <v>0</v>
      </c>
      <c r="AM2371">
        <v>0</v>
      </c>
      <c r="AN2371">
        <v>0</v>
      </c>
      <c r="AO2371">
        <v>0</v>
      </c>
      <c r="AP2371" s="8">
        <f t="shared" si="148"/>
        <v>0</v>
      </c>
      <c r="AQ2371" s="9">
        <f t="shared" si="149"/>
        <v>0</v>
      </c>
      <c r="AR2371" s="3">
        <f t="shared" si="150"/>
        <v>0</v>
      </c>
      <c r="AS2371" s="10">
        <f t="shared" si="151"/>
        <v>0</v>
      </c>
    </row>
    <row r="2372" spans="1:45" x14ac:dyDescent="0.25">
      <c r="A2372">
        <v>1</v>
      </c>
      <c r="B2372" s="7">
        <v>44440</v>
      </c>
      <c r="C2372" s="7">
        <v>44440</v>
      </c>
      <c r="D2372">
        <v>200337</v>
      </c>
      <c r="E2372" s="7">
        <v>44440</v>
      </c>
      <c r="F2372" s="13">
        <v>4915381.99</v>
      </c>
      <c r="G2372">
        <v>4915381.99</v>
      </c>
      <c r="H2372">
        <v>0.1</v>
      </c>
      <c r="I2372">
        <v>40961.519999999997</v>
      </c>
      <c r="J2372">
        <v>2193760.4900000002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 t="s">
        <v>345</v>
      </c>
      <c r="W2372" s="4" t="s">
        <v>128</v>
      </c>
      <c r="X2372">
        <v>16</v>
      </c>
      <c r="Y2372" t="s">
        <v>109</v>
      </c>
      <c r="Z2372" t="s">
        <v>129</v>
      </c>
      <c r="AA2372">
        <v>0</v>
      </c>
      <c r="AB2372">
        <v>0</v>
      </c>
      <c r="AC2372" t="s">
        <v>225</v>
      </c>
      <c r="AD2372">
        <v>0</v>
      </c>
      <c r="AE2372">
        <v>0</v>
      </c>
      <c r="AF2372">
        <v>0</v>
      </c>
      <c r="AG2372">
        <v>4915381.99</v>
      </c>
      <c r="AH2372">
        <v>0</v>
      </c>
      <c r="AI2372">
        <v>0</v>
      </c>
      <c r="AJ2372">
        <v>0</v>
      </c>
      <c r="AK2372">
        <v>0</v>
      </c>
      <c r="AL2372">
        <v>0</v>
      </c>
      <c r="AM2372">
        <v>0</v>
      </c>
      <c r="AN2372">
        <v>0</v>
      </c>
      <c r="AO2372">
        <v>40961.520000000004</v>
      </c>
      <c r="AP2372" s="8">
        <f t="shared" si="148"/>
        <v>40961.519999999997</v>
      </c>
      <c r="AQ2372" s="9">
        <f t="shared" si="149"/>
        <v>0</v>
      </c>
      <c r="AR2372" s="3">
        <f t="shared" si="150"/>
        <v>2193760.4900000002</v>
      </c>
      <c r="AS2372" s="10">
        <f t="shared" si="151"/>
        <v>40961.519999999997</v>
      </c>
    </row>
    <row r="2373" spans="1:45" x14ac:dyDescent="0.25">
      <c r="A2373">
        <v>1</v>
      </c>
      <c r="B2373" s="7">
        <v>44440</v>
      </c>
      <c r="C2373" s="7">
        <v>44440</v>
      </c>
      <c r="D2373">
        <v>174</v>
      </c>
      <c r="E2373" s="7">
        <v>44440</v>
      </c>
      <c r="F2373" s="13">
        <v>0</v>
      </c>
      <c r="G2373">
        <v>0</v>
      </c>
      <c r="H2373">
        <v>7.1428569999999997E-2</v>
      </c>
      <c r="I2373">
        <v>0</v>
      </c>
      <c r="J2373">
        <v>-1159.21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0</v>
      </c>
      <c r="S2373">
        <v>0</v>
      </c>
      <c r="T2373">
        <v>-89.17</v>
      </c>
      <c r="U2373">
        <v>0</v>
      </c>
      <c r="V2373" t="s">
        <v>346</v>
      </c>
      <c r="W2373" s="4" t="s">
        <v>131</v>
      </c>
      <c r="X2373">
        <v>16</v>
      </c>
      <c r="Y2373" t="s">
        <v>109</v>
      </c>
      <c r="Z2373" t="s">
        <v>132</v>
      </c>
      <c r="AA2373">
        <v>0</v>
      </c>
      <c r="AB2373">
        <v>0</v>
      </c>
      <c r="AC2373" t="s">
        <v>225</v>
      </c>
      <c r="AD2373">
        <v>0</v>
      </c>
      <c r="AE2373">
        <v>0</v>
      </c>
      <c r="AF2373">
        <v>0</v>
      </c>
      <c r="AG2373">
        <v>0</v>
      </c>
      <c r="AH2373">
        <v>0</v>
      </c>
      <c r="AI2373">
        <v>0</v>
      </c>
      <c r="AJ2373">
        <v>0</v>
      </c>
      <c r="AK2373">
        <v>0</v>
      </c>
      <c r="AL2373">
        <v>0</v>
      </c>
      <c r="AM2373">
        <v>0</v>
      </c>
      <c r="AN2373">
        <v>0</v>
      </c>
      <c r="AO2373">
        <v>0</v>
      </c>
      <c r="AP2373" s="8">
        <f t="shared" si="148"/>
        <v>-89.17</v>
      </c>
      <c r="AQ2373" s="9">
        <f t="shared" si="149"/>
        <v>0</v>
      </c>
      <c r="AR2373" s="3">
        <f t="shared" si="150"/>
        <v>-1159.21</v>
      </c>
      <c r="AS2373" s="10">
        <f t="shared" si="151"/>
        <v>-89.17</v>
      </c>
    </row>
    <row r="2374" spans="1:45" x14ac:dyDescent="0.25">
      <c r="A2374">
        <v>1</v>
      </c>
      <c r="B2374" s="7">
        <v>44440</v>
      </c>
      <c r="C2374" s="7">
        <v>44440</v>
      </c>
      <c r="D2374">
        <v>200246</v>
      </c>
      <c r="E2374" s="7">
        <v>44440</v>
      </c>
      <c r="F2374" s="13">
        <v>0</v>
      </c>
      <c r="G2374">
        <v>0</v>
      </c>
      <c r="H2374">
        <v>7.1428569999999997E-2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0</v>
      </c>
      <c r="R2374">
        <v>0</v>
      </c>
      <c r="S2374">
        <v>0</v>
      </c>
      <c r="T2374">
        <v>0</v>
      </c>
      <c r="U2374">
        <v>0</v>
      </c>
      <c r="V2374" t="s">
        <v>347</v>
      </c>
      <c r="W2374" s="4" t="s">
        <v>131</v>
      </c>
      <c r="X2374">
        <v>16</v>
      </c>
      <c r="Y2374" t="s">
        <v>109</v>
      </c>
      <c r="Z2374" t="s">
        <v>132</v>
      </c>
      <c r="AA2374">
        <v>0</v>
      </c>
      <c r="AB2374">
        <v>0</v>
      </c>
      <c r="AC2374" t="s">
        <v>225</v>
      </c>
      <c r="AD2374">
        <v>0</v>
      </c>
      <c r="AE2374">
        <v>0</v>
      </c>
      <c r="AF2374">
        <v>0</v>
      </c>
      <c r="AG2374">
        <v>0</v>
      </c>
      <c r="AH2374">
        <v>0</v>
      </c>
      <c r="AI2374">
        <v>0</v>
      </c>
      <c r="AJ2374">
        <v>0</v>
      </c>
      <c r="AK2374">
        <v>0</v>
      </c>
      <c r="AL2374">
        <v>0</v>
      </c>
      <c r="AM2374">
        <v>0</v>
      </c>
      <c r="AN2374">
        <v>0</v>
      </c>
      <c r="AO2374">
        <v>0</v>
      </c>
      <c r="AP2374" s="8">
        <f t="shared" si="148"/>
        <v>0</v>
      </c>
      <c r="AQ2374" s="9">
        <f t="shared" si="149"/>
        <v>0</v>
      </c>
      <c r="AR2374" s="3">
        <f t="shared" si="150"/>
        <v>0</v>
      </c>
      <c r="AS2374" s="10">
        <f t="shared" si="151"/>
        <v>0</v>
      </c>
    </row>
    <row r="2375" spans="1:45" x14ac:dyDescent="0.25">
      <c r="A2375">
        <v>1</v>
      </c>
      <c r="B2375" s="7">
        <v>44440</v>
      </c>
      <c r="C2375" s="7">
        <v>44440</v>
      </c>
      <c r="D2375">
        <v>200292</v>
      </c>
      <c r="E2375" s="7">
        <v>44440</v>
      </c>
      <c r="F2375" s="13">
        <v>70324.75</v>
      </c>
      <c r="G2375">
        <v>70324.75</v>
      </c>
      <c r="H2375">
        <v>7.1428569999999997E-2</v>
      </c>
      <c r="I2375">
        <v>418.6</v>
      </c>
      <c r="J2375">
        <v>34301.08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0</v>
      </c>
      <c r="R2375">
        <v>0</v>
      </c>
      <c r="S2375">
        <v>0</v>
      </c>
      <c r="T2375">
        <v>0</v>
      </c>
      <c r="U2375">
        <v>0</v>
      </c>
      <c r="V2375" t="s">
        <v>348</v>
      </c>
      <c r="W2375" s="4" t="s">
        <v>131</v>
      </c>
      <c r="X2375">
        <v>16</v>
      </c>
      <c r="Y2375" t="s">
        <v>109</v>
      </c>
      <c r="Z2375" t="s">
        <v>132</v>
      </c>
      <c r="AA2375">
        <v>0</v>
      </c>
      <c r="AB2375">
        <v>0</v>
      </c>
      <c r="AC2375" t="s">
        <v>225</v>
      </c>
      <c r="AD2375">
        <v>0</v>
      </c>
      <c r="AE2375">
        <v>0</v>
      </c>
      <c r="AF2375">
        <v>0</v>
      </c>
      <c r="AG2375">
        <v>70324.75</v>
      </c>
      <c r="AH2375">
        <v>0</v>
      </c>
      <c r="AI2375">
        <v>0</v>
      </c>
      <c r="AJ2375">
        <v>0</v>
      </c>
      <c r="AK2375">
        <v>0</v>
      </c>
      <c r="AL2375">
        <v>0</v>
      </c>
      <c r="AM2375">
        <v>0</v>
      </c>
      <c r="AN2375">
        <v>0</v>
      </c>
      <c r="AO2375">
        <v>418.6</v>
      </c>
      <c r="AP2375" s="8">
        <f t="shared" si="148"/>
        <v>418.6</v>
      </c>
      <c r="AQ2375" s="9">
        <f t="shared" si="149"/>
        <v>0</v>
      </c>
      <c r="AR2375" s="3">
        <f t="shared" si="150"/>
        <v>34301.08</v>
      </c>
      <c r="AS2375" s="10">
        <f t="shared" si="151"/>
        <v>418.6</v>
      </c>
    </row>
    <row r="2376" spans="1:45" x14ac:dyDescent="0.25">
      <c r="A2376">
        <v>1</v>
      </c>
      <c r="B2376" s="7">
        <v>44440</v>
      </c>
      <c r="C2376" s="7">
        <v>44440</v>
      </c>
      <c r="D2376">
        <v>200338</v>
      </c>
      <c r="E2376" s="7">
        <v>44440</v>
      </c>
      <c r="F2376" s="13">
        <v>0</v>
      </c>
      <c r="G2376">
        <v>0</v>
      </c>
      <c r="H2376">
        <v>7.1428569999999997E-2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  <c r="Q2376">
        <v>0</v>
      </c>
      <c r="R2376">
        <v>0</v>
      </c>
      <c r="S2376">
        <v>0</v>
      </c>
      <c r="T2376">
        <v>0</v>
      </c>
      <c r="U2376">
        <v>0</v>
      </c>
      <c r="V2376" t="s">
        <v>349</v>
      </c>
      <c r="W2376" s="4" t="s">
        <v>131</v>
      </c>
      <c r="X2376">
        <v>16</v>
      </c>
      <c r="Y2376" t="s">
        <v>109</v>
      </c>
      <c r="Z2376" t="s">
        <v>132</v>
      </c>
      <c r="AA2376">
        <v>0</v>
      </c>
      <c r="AB2376">
        <v>0</v>
      </c>
      <c r="AC2376" t="s">
        <v>225</v>
      </c>
      <c r="AD2376">
        <v>0</v>
      </c>
      <c r="AE2376">
        <v>0</v>
      </c>
      <c r="AF2376">
        <v>0</v>
      </c>
      <c r="AG2376">
        <v>0</v>
      </c>
      <c r="AH2376">
        <v>0</v>
      </c>
      <c r="AI2376">
        <v>0</v>
      </c>
      <c r="AJ2376">
        <v>0</v>
      </c>
      <c r="AK2376">
        <v>0</v>
      </c>
      <c r="AL2376">
        <v>0</v>
      </c>
      <c r="AM2376">
        <v>0</v>
      </c>
      <c r="AN2376">
        <v>0</v>
      </c>
      <c r="AO2376">
        <v>0</v>
      </c>
      <c r="AP2376" s="8">
        <f t="shared" si="148"/>
        <v>0</v>
      </c>
      <c r="AQ2376" s="9">
        <f t="shared" si="149"/>
        <v>0</v>
      </c>
      <c r="AR2376" s="3">
        <f t="shared" si="150"/>
        <v>0</v>
      </c>
      <c r="AS2376" s="10">
        <f t="shared" si="151"/>
        <v>0</v>
      </c>
    </row>
    <row r="2377" spans="1:45" x14ac:dyDescent="0.25">
      <c r="A2377">
        <v>1</v>
      </c>
      <c r="B2377" s="7">
        <v>44440</v>
      </c>
      <c r="C2377" s="7">
        <v>44440</v>
      </c>
      <c r="D2377">
        <v>175</v>
      </c>
      <c r="E2377" s="7">
        <v>44440</v>
      </c>
      <c r="F2377" s="13">
        <v>0</v>
      </c>
      <c r="G2377">
        <v>0</v>
      </c>
      <c r="H2377">
        <v>0.1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 t="s">
        <v>350</v>
      </c>
      <c r="W2377" s="4" t="s">
        <v>134</v>
      </c>
      <c r="X2377">
        <v>16</v>
      </c>
      <c r="Y2377" t="s">
        <v>109</v>
      </c>
      <c r="Z2377" t="s">
        <v>132</v>
      </c>
      <c r="AA2377">
        <v>0</v>
      </c>
      <c r="AB2377">
        <v>0</v>
      </c>
      <c r="AC2377" t="s">
        <v>225</v>
      </c>
      <c r="AD2377">
        <v>0</v>
      </c>
      <c r="AE2377">
        <v>0</v>
      </c>
      <c r="AF2377">
        <v>0</v>
      </c>
      <c r="AG2377">
        <v>0</v>
      </c>
      <c r="AH2377">
        <v>0</v>
      </c>
      <c r="AI2377">
        <v>0</v>
      </c>
      <c r="AJ2377">
        <v>0</v>
      </c>
      <c r="AK2377">
        <v>0</v>
      </c>
      <c r="AL2377">
        <v>0</v>
      </c>
      <c r="AM2377">
        <v>0</v>
      </c>
      <c r="AN2377">
        <v>0</v>
      </c>
      <c r="AO2377">
        <v>0</v>
      </c>
      <c r="AP2377" s="8">
        <f t="shared" si="148"/>
        <v>0</v>
      </c>
      <c r="AQ2377" s="9">
        <f t="shared" si="149"/>
        <v>0</v>
      </c>
      <c r="AR2377" s="3">
        <f t="shared" si="150"/>
        <v>0</v>
      </c>
      <c r="AS2377" s="10">
        <f t="shared" si="151"/>
        <v>0</v>
      </c>
    </row>
    <row r="2378" spans="1:45" x14ac:dyDescent="0.25">
      <c r="A2378">
        <v>1</v>
      </c>
      <c r="B2378" s="7">
        <v>44440</v>
      </c>
      <c r="C2378" s="7">
        <v>44440</v>
      </c>
      <c r="D2378">
        <v>200247</v>
      </c>
      <c r="E2378" s="7">
        <v>44440</v>
      </c>
      <c r="F2378" s="13">
        <v>0</v>
      </c>
      <c r="G2378">
        <v>0</v>
      </c>
      <c r="H2378">
        <v>0.1</v>
      </c>
      <c r="I2378">
        <v>0</v>
      </c>
      <c r="J2378">
        <v>2256.73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  <c r="U2378">
        <v>0</v>
      </c>
      <c r="V2378" t="s">
        <v>351</v>
      </c>
      <c r="W2378" s="4" t="s">
        <v>134</v>
      </c>
      <c r="X2378">
        <v>16</v>
      </c>
      <c r="Y2378" t="s">
        <v>109</v>
      </c>
      <c r="Z2378" t="s">
        <v>132</v>
      </c>
      <c r="AA2378">
        <v>0</v>
      </c>
      <c r="AB2378">
        <v>0</v>
      </c>
      <c r="AC2378" t="s">
        <v>225</v>
      </c>
      <c r="AD2378">
        <v>0</v>
      </c>
      <c r="AE2378">
        <v>0</v>
      </c>
      <c r="AF2378">
        <v>0</v>
      </c>
      <c r="AG2378">
        <v>0</v>
      </c>
      <c r="AH2378">
        <v>0</v>
      </c>
      <c r="AI2378">
        <v>0</v>
      </c>
      <c r="AJ2378">
        <v>0</v>
      </c>
      <c r="AK2378">
        <v>0</v>
      </c>
      <c r="AL2378">
        <v>0</v>
      </c>
      <c r="AM2378">
        <v>0</v>
      </c>
      <c r="AN2378">
        <v>0</v>
      </c>
      <c r="AO2378">
        <v>0</v>
      </c>
      <c r="AP2378" s="8">
        <f t="shared" si="148"/>
        <v>0</v>
      </c>
      <c r="AQ2378" s="9">
        <f t="shared" si="149"/>
        <v>0</v>
      </c>
      <c r="AR2378" s="3">
        <f t="shared" si="150"/>
        <v>2256.73</v>
      </c>
      <c r="AS2378" s="10">
        <f t="shared" si="151"/>
        <v>0</v>
      </c>
    </row>
    <row r="2379" spans="1:45" x14ac:dyDescent="0.25">
      <c r="A2379">
        <v>1</v>
      </c>
      <c r="B2379" s="7">
        <v>44440</v>
      </c>
      <c r="C2379" s="7">
        <v>44440</v>
      </c>
      <c r="D2379">
        <v>200293</v>
      </c>
      <c r="E2379" s="7">
        <v>44440</v>
      </c>
      <c r="F2379" s="13">
        <v>0</v>
      </c>
      <c r="G2379">
        <v>0</v>
      </c>
      <c r="H2379">
        <v>0.1</v>
      </c>
      <c r="I2379">
        <v>0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>
        <v>0</v>
      </c>
      <c r="R2379">
        <v>0</v>
      </c>
      <c r="S2379">
        <v>0</v>
      </c>
      <c r="T2379">
        <v>0</v>
      </c>
      <c r="U2379">
        <v>0</v>
      </c>
      <c r="V2379" t="s">
        <v>352</v>
      </c>
      <c r="W2379" s="4" t="s">
        <v>134</v>
      </c>
      <c r="X2379">
        <v>16</v>
      </c>
      <c r="Y2379" t="s">
        <v>109</v>
      </c>
      <c r="Z2379" t="s">
        <v>132</v>
      </c>
      <c r="AA2379">
        <v>0</v>
      </c>
      <c r="AB2379">
        <v>0</v>
      </c>
      <c r="AC2379" t="s">
        <v>225</v>
      </c>
      <c r="AD2379">
        <v>0</v>
      </c>
      <c r="AE2379">
        <v>0</v>
      </c>
      <c r="AF2379">
        <v>0</v>
      </c>
      <c r="AG2379">
        <v>0</v>
      </c>
      <c r="AH2379">
        <v>0</v>
      </c>
      <c r="AI2379">
        <v>0</v>
      </c>
      <c r="AJ2379">
        <v>0</v>
      </c>
      <c r="AK2379">
        <v>0</v>
      </c>
      <c r="AL2379">
        <v>0</v>
      </c>
      <c r="AM2379">
        <v>0</v>
      </c>
      <c r="AN2379">
        <v>0</v>
      </c>
      <c r="AO2379">
        <v>0</v>
      </c>
      <c r="AP2379" s="8">
        <f t="shared" si="148"/>
        <v>0</v>
      </c>
      <c r="AQ2379" s="9">
        <f t="shared" si="149"/>
        <v>0</v>
      </c>
      <c r="AR2379" s="3">
        <f t="shared" si="150"/>
        <v>0</v>
      </c>
      <c r="AS2379" s="10">
        <f t="shared" si="151"/>
        <v>0</v>
      </c>
    </row>
    <row r="2380" spans="1:45" x14ac:dyDescent="0.25">
      <c r="A2380">
        <v>1</v>
      </c>
      <c r="B2380" s="7">
        <v>44440</v>
      </c>
      <c r="C2380" s="7">
        <v>44440</v>
      </c>
      <c r="D2380">
        <v>200339</v>
      </c>
      <c r="E2380" s="7">
        <v>44440</v>
      </c>
      <c r="F2380" s="13">
        <v>270807.74</v>
      </c>
      <c r="G2380">
        <v>270807.74</v>
      </c>
      <c r="H2380">
        <v>0.1</v>
      </c>
      <c r="I2380">
        <v>2256.73</v>
      </c>
      <c r="J2380">
        <v>86632.04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0</v>
      </c>
      <c r="R2380">
        <v>0</v>
      </c>
      <c r="S2380">
        <v>0</v>
      </c>
      <c r="T2380">
        <v>0</v>
      </c>
      <c r="U2380">
        <v>0</v>
      </c>
      <c r="V2380" t="s">
        <v>353</v>
      </c>
      <c r="W2380" s="4" t="s">
        <v>134</v>
      </c>
      <c r="X2380">
        <v>16</v>
      </c>
      <c r="Y2380" t="s">
        <v>109</v>
      </c>
      <c r="Z2380" t="s">
        <v>132</v>
      </c>
      <c r="AA2380">
        <v>0</v>
      </c>
      <c r="AB2380">
        <v>0</v>
      </c>
      <c r="AC2380" t="s">
        <v>225</v>
      </c>
      <c r="AD2380">
        <v>0</v>
      </c>
      <c r="AE2380">
        <v>0</v>
      </c>
      <c r="AF2380">
        <v>0</v>
      </c>
      <c r="AG2380">
        <v>270807.74</v>
      </c>
      <c r="AH2380">
        <v>0</v>
      </c>
      <c r="AI2380">
        <v>0</v>
      </c>
      <c r="AJ2380">
        <v>0</v>
      </c>
      <c r="AK2380">
        <v>0</v>
      </c>
      <c r="AL2380">
        <v>0</v>
      </c>
      <c r="AM2380">
        <v>0</v>
      </c>
      <c r="AN2380">
        <v>0</v>
      </c>
      <c r="AO2380">
        <v>2256.73</v>
      </c>
      <c r="AP2380" s="8">
        <f t="shared" si="148"/>
        <v>2256.73</v>
      </c>
      <c r="AQ2380" s="9">
        <f t="shared" si="149"/>
        <v>0</v>
      </c>
      <c r="AR2380" s="3">
        <f t="shared" si="150"/>
        <v>86632.04</v>
      </c>
      <c r="AS2380" s="10">
        <f t="shared" si="151"/>
        <v>2256.73</v>
      </c>
    </row>
    <row r="2381" spans="1:45" x14ac:dyDescent="0.25">
      <c r="A2381">
        <v>1</v>
      </c>
      <c r="B2381" s="7">
        <v>44440</v>
      </c>
      <c r="C2381" s="7">
        <v>44440</v>
      </c>
      <c r="D2381">
        <v>177</v>
      </c>
      <c r="E2381" s="7">
        <v>44440</v>
      </c>
      <c r="F2381" s="13">
        <v>0</v>
      </c>
      <c r="G2381">
        <v>0</v>
      </c>
      <c r="H2381">
        <v>0.17399999999999999</v>
      </c>
      <c r="I2381">
        <v>0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  <c r="Q2381">
        <v>0</v>
      </c>
      <c r="R2381">
        <v>0</v>
      </c>
      <c r="S2381">
        <v>0</v>
      </c>
      <c r="T2381">
        <v>0</v>
      </c>
      <c r="U2381">
        <v>0</v>
      </c>
      <c r="V2381" t="s">
        <v>354</v>
      </c>
      <c r="W2381" s="4" t="s">
        <v>136</v>
      </c>
      <c r="X2381">
        <v>16</v>
      </c>
      <c r="Y2381" t="s">
        <v>109</v>
      </c>
      <c r="Z2381" t="s">
        <v>137</v>
      </c>
      <c r="AA2381">
        <v>0</v>
      </c>
      <c r="AB2381">
        <v>0</v>
      </c>
      <c r="AC2381" t="s">
        <v>225</v>
      </c>
      <c r="AD2381">
        <v>0</v>
      </c>
      <c r="AE2381">
        <v>0</v>
      </c>
      <c r="AF2381">
        <v>0</v>
      </c>
      <c r="AG2381">
        <v>0</v>
      </c>
      <c r="AH2381">
        <v>0</v>
      </c>
      <c r="AI2381">
        <v>0</v>
      </c>
      <c r="AJ2381">
        <v>0</v>
      </c>
      <c r="AK2381">
        <v>0</v>
      </c>
      <c r="AL2381">
        <v>0</v>
      </c>
      <c r="AM2381">
        <v>0</v>
      </c>
      <c r="AN2381">
        <v>0</v>
      </c>
      <c r="AO2381">
        <v>0</v>
      </c>
      <c r="AP2381" s="8">
        <f t="shared" si="148"/>
        <v>0</v>
      </c>
      <c r="AQ2381" s="9">
        <f t="shared" si="149"/>
        <v>0</v>
      </c>
      <c r="AR2381" s="3">
        <f t="shared" si="150"/>
        <v>0</v>
      </c>
      <c r="AS2381" s="10">
        <f t="shared" si="151"/>
        <v>0</v>
      </c>
    </row>
    <row r="2382" spans="1:45" x14ac:dyDescent="0.25">
      <c r="A2382">
        <v>1</v>
      </c>
      <c r="B2382" s="7">
        <v>44440</v>
      </c>
      <c r="C2382" s="7">
        <v>44440</v>
      </c>
      <c r="D2382">
        <v>200249</v>
      </c>
      <c r="E2382" s="7">
        <v>44440</v>
      </c>
      <c r="F2382" s="13">
        <v>34680.050000000003</v>
      </c>
      <c r="G2382">
        <v>34680.050000000003</v>
      </c>
      <c r="H2382">
        <v>0.17399999999999999</v>
      </c>
      <c r="I2382">
        <v>502.86</v>
      </c>
      <c r="J2382">
        <v>23639.32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0</v>
      </c>
      <c r="T2382">
        <v>0</v>
      </c>
      <c r="U2382">
        <v>0</v>
      </c>
      <c r="V2382" t="s">
        <v>355</v>
      </c>
      <c r="W2382" s="4" t="s">
        <v>136</v>
      </c>
      <c r="X2382">
        <v>16</v>
      </c>
      <c r="Y2382" t="s">
        <v>109</v>
      </c>
      <c r="Z2382" t="s">
        <v>137</v>
      </c>
      <c r="AA2382">
        <v>0</v>
      </c>
      <c r="AB2382">
        <v>0</v>
      </c>
      <c r="AC2382" t="s">
        <v>225</v>
      </c>
      <c r="AD2382">
        <v>0</v>
      </c>
      <c r="AE2382">
        <v>0</v>
      </c>
      <c r="AF2382">
        <v>0</v>
      </c>
      <c r="AG2382">
        <v>34680.050000000003</v>
      </c>
      <c r="AH2382">
        <v>0</v>
      </c>
      <c r="AI2382">
        <v>0</v>
      </c>
      <c r="AJ2382">
        <v>0</v>
      </c>
      <c r="AK2382">
        <v>0</v>
      </c>
      <c r="AL2382">
        <v>0</v>
      </c>
      <c r="AM2382">
        <v>0</v>
      </c>
      <c r="AN2382">
        <v>0</v>
      </c>
      <c r="AO2382">
        <v>502.86</v>
      </c>
      <c r="AP2382" s="8">
        <f t="shared" si="148"/>
        <v>502.86</v>
      </c>
      <c r="AQ2382" s="9">
        <f t="shared" si="149"/>
        <v>0</v>
      </c>
      <c r="AR2382" s="3">
        <f t="shared" si="150"/>
        <v>23639.32</v>
      </c>
      <c r="AS2382" s="10">
        <f t="shared" si="151"/>
        <v>502.86</v>
      </c>
    </row>
    <row r="2383" spans="1:45" x14ac:dyDescent="0.25">
      <c r="A2383">
        <v>1</v>
      </c>
      <c r="B2383" s="7">
        <v>44440</v>
      </c>
      <c r="C2383" s="7">
        <v>44440</v>
      </c>
      <c r="D2383">
        <v>200295</v>
      </c>
      <c r="E2383" s="7">
        <v>44440</v>
      </c>
      <c r="F2383" s="13">
        <v>0</v>
      </c>
      <c r="G2383">
        <v>0</v>
      </c>
      <c r="H2383">
        <v>0.17399999999999999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 t="s">
        <v>356</v>
      </c>
      <c r="W2383" s="4" t="s">
        <v>136</v>
      </c>
      <c r="X2383">
        <v>16</v>
      </c>
      <c r="Y2383" t="s">
        <v>109</v>
      </c>
      <c r="Z2383" t="s">
        <v>137</v>
      </c>
      <c r="AA2383">
        <v>0</v>
      </c>
      <c r="AB2383">
        <v>0</v>
      </c>
      <c r="AC2383" t="s">
        <v>225</v>
      </c>
      <c r="AD2383">
        <v>0</v>
      </c>
      <c r="AE2383">
        <v>0</v>
      </c>
      <c r="AF2383">
        <v>0</v>
      </c>
      <c r="AG2383">
        <v>0</v>
      </c>
      <c r="AH2383">
        <v>0</v>
      </c>
      <c r="AI2383">
        <v>0</v>
      </c>
      <c r="AJ2383">
        <v>0</v>
      </c>
      <c r="AK2383">
        <v>0</v>
      </c>
      <c r="AL2383">
        <v>0</v>
      </c>
      <c r="AM2383">
        <v>0</v>
      </c>
      <c r="AN2383">
        <v>0</v>
      </c>
      <c r="AO2383">
        <v>0</v>
      </c>
      <c r="AP2383" s="8">
        <f t="shared" si="148"/>
        <v>0</v>
      </c>
      <c r="AQ2383" s="9">
        <f t="shared" si="149"/>
        <v>0</v>
      </c>
      <c r="AR2383" s="3">
        <f t="shared" si="150"/>
        <v>0</v>
      </c>
      <c r="AS2383" s="10">
        <f t="shared" si="151"/>
        <v>0</v>
      </c>
    </row>
    <row r="2384" spans="1:45" x14ac:dyDescent="0.25">
      <c r="A2384">
        <v>1</v>
      </c>
      <c r="B2384" s="7">
        <v>44440</v>
      </c>
      <c r="C2384" s="7">
        <v>44440</v>
      </c>
      <c r="D2384">
        <v>200341</v>
      </c>
      <c r="E2384" s="7">
        <v>44440</v>
      </c>
      <c r="F2384" s="13">
        <v>24242.3</v>
      </c>
      <c r="G2384">
        <v>24242.3</v>
      </c>
      <c r="H2384">
        <v>0.17399999999999999</v>
      </c>
      <c r="I2384">
        <v>351.51</v>
      </c>
      <c r="J2384">
        <v>33606.58</v>
      </c>
      <c r="K2384">
        <v>0</v>
      </c>
      <c r="L2384">
        <v>0</v>
      </c>
      <c r="M2384">
        <v>-351.51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0</v>
      </c>
      <c r="T2384">
        <v>0</v>
      </c>
      <c r="U2384">
        <v>0</v>
      </c>
      <c r="V2384" t="s">
        <v>357</v>
      </c>
      <c r="W2384" s="4" t="s">
        <v>136</v>
      </c>
      <c r="X2384">
        <v>16</v>
      </c>
      <c r="Y2384" t="s">
        <v>109</v>
      </c>
      <c r="Z2384" t="s">
        <v>137</v>
      </c>
      <c r="AA2384">
        <v>0</v>
      </c>
      <c r="AB2384">
        <v>0</v>
      </c>
      <c r="AC2384" t="s">
        <v>225</v>
      </c>
      <c r="AD2384">
        <v>0</v>
      </c>
      <c r="AE2384">
        <v>0</v>
      </c>
      <c r="AF2384">
        <v>0</v>
      </c>
      <c r="AG2384">
        <v>24242.3</v>
      </c>
      <c r="AH2384">
        <v>0</v>
      </c>
      <c r="AI2384">
        <v>0</v>
      </c>
      <c r="AJ2384">
        <v>0</v>
      </c>
      <c r="AK2384">
        <v>0</v>
      </c>
      <c r="AL2384">
        <v>0</v>
      </c>
      <c r="AM2384">
        <v>0</v>
      </c>
      <c r="AN2384">
        <v>0</v>
      </c>
      <c r="AO2384">
        <v>0</v>
      </c>
      <c r="AP2384" s="8">
        <f t="shared" si="148"/>
        <v>0</v>
      </c>
      <c r="AQ2384" s="9">
        <f t="shared" si="149"/>
        <v>0</v>
      </c>
      <c r="AR2384" s="3">
        <f t="shared" si="150"/>
        <v>33606.58</v>
      </c>
      <c r="AS2384" s="10">
        <f t="shared" si="151"/>
        <v>0</v>
      </c>
    </row>
    <row r="2385" spans="1:45" x14ac:dyDescent="0.25">
      <c r="A2385">
        <v>1</v>
      </c>
      <c r="B2385" s="7">
        <v>44440</v>
      </c>
      <c r="C2385" s="7">
        <v>44440</v>
      </c>
      <c r="D2385">
        <v>178</v>
      </c>
      <c r="E2385" s="7">
        <v>44440</v>
      </c>
      <c r="F2385" s="13">
        <v>0</v>
      </c>
      <c r="G2385">
        <v>0</v>
      </c>
      <c r="H2385">
        <v>8.4000000000000005E-2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0</v>
      </c>
      <c r="T2385">
        <v>0</v>
      </c>
      <c r="U2385">
        <v>0</v>
      </c>
      <c r="V2385" t="s">
        <v>358</v>
      </c>
      <c r="W2385" s="4" t="s">
        <v>139</v>
      </c>
      <c r="X2385">
        <v>16</v>
      </c>
      <c r="Y2385" t="s">
        <v>109</v>
      </c>
      <c r="Z2385" t="s">
        <v>140</v>
      </c>
      <c r="AA2385">
        <v>0</v>
      </c>
      <c r="AB2385">
        <v>0</v>
      </c>
      <c r="AC2385" t="s">
        <v>225</v>
      </c>
      <c r="AD2385">
        <v>0</v>
      </c>
      <c r="AE2385">
        <v>0</v>
      </c>
      <c r="AF2385">
        <v>0</v>
      </c>
      <c r="AG2385">
        <v>0</v>
      </c>
      <c r="AH2385">
        <v>0</v>
      </c>
      <c r="AI2385">
        <v>0</v>
      </c>
      <c r="AJ2385">
        <v>0</v>
      </c>
      <c r="AK2385">
        <v>0</v>
      </c>
      <c r="AL2385">
        <v>0</v>
      </c>
      <c r="AM2385">
        <v>0</v>
      </c>
      <c r="AN2385">
        <v>0</v>
      </c>
      <c r="AO2385">
        <v>0</v>
      </c>
      <c r="AP2385" s="8">
        <f t="shared" si="148"/>
        <v>0</v>
      </c>
      <c r="AQ2385" s="9">
        <f t="shared" si="149"/>
        <v>0</v>
      </c>
      <c r="AR2385" s="3">
        <f t="shared" si="150"/>
        <v>0</v>
      </c>
      <c r="AS2385" s="10">
        <f t="shared" si="151"/>
        <v>0</v>
      </c>
    </row>
    <row r="2386" spans="1:45" x14ac:dyDescent="0.25">
      <c r="A2386">
        <v>1</v>
      </c>
      <c r="B2386" s="7">
        <v>44440</v>
      </c>
      <c r="C2386" s="7">
        <v>44440</v>
      </c>
      <c r="D2386">
        <v>200250</v>
      </c>
      <c r="E2386" s="7">
        <v>44440</v>
      </c>
      <c r="F2386" s="13">
        <v>1268907.95</v>
      </c>
      <c r="G2386">
        <v>1268907.95</v>
      </c>
      <c r="H2386">
        <v>8.4000000000000005E-2</v>
      </c>
      <c r="I2386">
        <v>8882.36</v>
      </c>
      <c r="J2386">
        <v>229186.87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 t="s">
        <v>359</v>
      </c>
      <c r="W2386" s="4" t="s">
        <v>139</v>
      </c>
      <c r="X2386">
        <v>16</v>
      </c>
      <c r="Y2386" t="s">
        <v>109</v>
      </c>
      <c r="Z2386" t="s">
        <v>140</v>
      </c>
      <c r="AA2386">
        <v>0</v>
      </c>
      <c r="AB2386">
        <v>-36511.32</v>
      </c>
      <c r="AC2386" t="s">
        <v>225</v>
      </c>
      <c r="AD2386">
        <v>0</v>
      </c>
      <c r="AE2386">
        <v>0</v>
      </c>
      <c r="AF2386">
        <v>0</v>
      </c>
      <c r="AG2386">
        <v>1268907.95</v>
      </c>
      <c r="AH2386">
        <v>0</v>
      </c>
      <c r="AI2386">
        <v>0</v>
      </c>
      <c r="AJ2386">
        <v>0</v>
      </c>
      <c r="AK2386">
        <v>0</v>
      </c>
      <c r="AL2386">
        <v>0</v>
      </c>
      <c r="AM2386">
        <v>0</v>
      </c>
      <c r="AN2386">
        <v>0</v>
      </c>
      <c r="AO2386">
        <v>8882.36</v>
      </c>
      <c r="AP2386" s="8">
        <f t="shared" si="148"/>
        <v>8882.36</v>
      </c>
      <c r="AQ2386" s="9">
        <f t="shared" si="149"/>
        <v>0</v>
      </c>
      <c r="AR2386" s="3">
        <f t="shared" si="150"/>
        <v>229186.87</v>
      </c>
      <c r="AS2386" s="10">
        <f t="shared" si="151"/>
        <v>8882.36</v>
      </c>
    </row>
    <row r="2387" spans="1:45" x14ac:dyDescent="0.25">
      <c r="A2387">
        <v>1</v>
      </c>
      <c r="B2387" s="7">
        <v>44440</v>
      </c>
      <c r="C2387" s="7">
        <v>44440</v>
      </c>
      <c r="D2387">
        <v>200296</v>
      </c>
      <c r="E2387" s="7">
        <v>44440</v>
      </c>
      <c r="F2387" s="13">
        <v>289202.51</v>
      </c>
      <c r="G2387">
        <v>289202.51</v>
      </c>
      <c r="H2387">
        <v>8.4000000000000005E-2</v>
      </c>
      <c r="I2387">
        <v>2024.42</v>
      </c>
      <c r="J2387">
        <v>140520.78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 t="s">
        <v>360</v>
      </c>
      <c r="W2387" s="4" t="s">
        <v>139</v>
      </c>
      <c r="X2387">
        <v>16</v>
      </c>
      <c r="Y2387" t="s">
        <v>109</v>
      </c>
      <c r="Z2387" t="s">
        <v>140</v>
      </c>
      <c r="AA2387">
        <v>0</v>
      </c>
      <c r="AB2387">
        <v>0</v>
      </c>
      <c r="AC2387" t="s">
        <v>225</v>
      </c>
      <c r="AD2387">
        <v>0</v>
      </c>
      <c r="AE2387">
        <v>0</v>
      </c>
      <c r="AF2387">
        <v>0</v>
      </c>
      <c r="AG2387">
        <v>289202.51</v>
      </c>
      <c r="AH2387">
        <v>0</v>
      </c>
      <c r="AI2387">
        <v>0</v>
      </c>
      <c r="AJ2387">
        <v>0</v>
      </c>
      <c r="AK2387">
        <v>0</v>
      </c>
      <c r="AL2387">
        <v>0</v>
      </c>
      <c r="AM2387">
        <v>0</v>
      </c>
      <c r="AN2387">
        <v>0</v>
      </c>
      <c r="AO2387">
        <v>2024.42</v>
      </c>
      <c r="AP2387" s="8">
        <f t="shared" si="148"/>
        <v>2024.42</v>
      </c>
      <c r="AQ2387" s="9">
        <f t="shared" si="149"/>
        <v>0</v>
      </c>
      <c r="AR2387" s="3">
        <f t="shared" si="150"/>
        <v>140520.78</v>
      </c>
      <c r="AS2387" s="10">
        <f t="shared" si="151"/>
        <v>2024.42</v>
      </c>
    </row>
    <row r="2388" spans="1:45" x14ac:dyDescent="0.25">
      <c r="A2388">
        <v>1</v>
      </c>
      <c r="B2388" s="7">
        <v>44440</v>
      </c>
      <c r="C2388" s="7">
        <v>44440</v>
      </c>
      <c r="D2388">
        <v>200342</v>
      </c>
      <c r="E2388" s="7">
        <v>44440</v>
      </c>
      <c r="F2388" s="13">
        <v>2748462.1</v>
      </c>
      <c r="G2388">
        <v>2748462.1</v>
      </c>
      <c r="H2388">
        <v>8.4000000000000005E-2</v>
      </c>
      <c r="I2388">
        <v>19239.23</v>
      </c>
      <c r="J2388">
        <v>1489851.62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 t="s">
        <v>361</v>
      </c>
      <c r="W2388" s="4" t="s">
        <v>139</v>
      </c>
      <c r="X2388">
        <v>16</v>
      </c>
      <c r="Y2388" t="s">
        <v>109</v>
      </c>
      <c r="Z2388" t="s">
        <v>140</v>
      </c>
      <c r="AA2388">
        <v>0</v>
      </c>
      <c r="AB2388">
        <v>-124313.48</v>
      </c>
      <c r="AC2388" t="s">
        <v>225</v>
      </c>
      <c r="AD2388">
        <v>0</v>
      </c>
      <c r="AE2388">
        <v>15668</v>
      </c>
      <c r="AF2388">
        <v>0</v>
      </c>
      <c r="AG2388">
        <v>2748462.1</v>
      </c>
      <c r="AH2388">
        <v>0</v>
      </c>
      <c r="AI2388">
        <v>0</v>
      </c>
      <c r="AJ2388">
        <v>0</v>
      </c>
      <c r="AK2388">
        <v>0</v>
      </c>
      <c r="AL2388">
        <v>0</v>
      </c>
      <c r="AM2388">
        <v>0</v>
      </c>
      <c r="AN2388">
        <v>0</v>
      </c>
      <c r="AO2388">
        <v>19239.23</v>
      </c>
      <c r="AP2388" s="8">
        <f t="shared" si="148"/>
        <v>19239.23</v>
      </c>
      <c r="AQ2388" s="9">
        <f t="shared" si="149"/>
        <v>0</v>
      </c>
      <c r="AR2388" s="3">
        <f t="shared" si="150"/>
        <v>1505519.62</v>
      </c>
      <c r="AS2388" s="10">
        <f t="shared" si="151"/>
        <v>19239.23</v>
      </c>
    </row>
    <row r="2389" spans="1:45" x14ac:dyDescent="0.25">
      <c r="A2389">
        <v>1</v>
      </c>
      <c r="B2389" s="7">
        <v>44440</v>
      </c>
      <c r="C2389" s="7">
        <v>44440</v>
      </c>
      <c r="D2389">
        <v>179</v>
      </c>
      <c r="E2389" s="7">
        <v>44440</v>
      </c>
      <c r="F2389" s="13">
        <v>0</v>
      </c>
      <c r="G2389">
        <v>0</v>
      </c>
      <c r="H2389">
        <v>0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 t="s">
        <v>362</v>
      </c>
      <c r="W2389" s="4" t="s">
        <v>213</v>
      </c>
      <c r="X2389">
        <v>16</v>
      </c>
      <c r="Y2389" t="s">
        <v>109</v>
      </c>
      <c r="Z2389" t="s">
        <v>214</v>
      </c>
      <c r="AA2389">
        <v>0</v>
      </c>
      <c r="AB2389">
        <v>0</v>
      </c>
      <c r="AC2389" t="s">
        <v>225</v>
      </c>
      <c r="AD2389">
        <v>0</v>
      </c>
      <c r="AE2389">
        <v>0</v>
      </c>
      <c r="AF2389">
        <v>0</v>
      </c>
      <c r="AG2389">
        <v>0</v>
      </c>
      <c r="AH2389">
        <v>0</v>
      </c>
      <c r="AI2389">
        <v>0</v>
      </c>
      <c r="AJ2389">
        <v>0</v>
      </c>
      <c r="AK2389">
        <v>0</v>
      </c>
      <c r="AL2389">
        <v>0</v>
      </c>
      <c r="AM2389">
        <v>0</v>
      </c>
      <c r="AN2389">
        <v>0</v>
      </c>
      <c r="AO2389">
        <v>0</v>
      </c>
      <c r="AP2389" s="8">
        <f t="shared" si="148"/>
        <v>0</v>
      </c>
      <c r="AQ2389" s="9">
        <f t="shared" si="149"/>
        <v>0</v>
      </c>
      <c r="AR2389" s="3">
        <f t="shared" si="150"/>
        <v>0</v>
      </c>
      <c r="AS2389" s="10">
        <f t="shared" si="151"/>
        <v>0</v>
      </c>
    </row>
    <row r="2390" spans="1:45" x14ac:dyDescent="0.25">
      <c r="A2390">
        <v>1</v>
      </c>
      <c r="B2390" s="7">
        <v>44440</v>
      </c>
      <c r="C2390" s="7">
        <v>44440</v>
      </c>
      <c r="D2390">
        <v>200251</v>
      </c>
      <c r="E2390" s="7">
        <v>44440</v>
      </c>
      <c r="F2390" s="13">
        <v>0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>
        <v>0</v>
      </c>
      <c r="S2390">
        <v>0</v>
      </c>
      <c r="T2390">
        <v>0</v>
      </c>
      <c r="U2390">
        <v>0</v>
      </c>
      <c r="V2390" t="s">
        <v>363</v>
      </c>
      <c r="W2390" s="4" t="s">
        <v>213</v>
      </c>
      <c r="X2390">
        <v>16</v>
      </c>
      <c r="Y2390" t="s">
        <v>109</v>
      </c>
      <c r="Z2390" t="s">
        <v>214</v>
      </c>
      <c r="AA2390">
        <v>0</v>
      </c>
      <c r="AB2390">
        <v>0</v>
      </c>
      <c r="AC2390" t="s">
        <v>225</v>
      </c>
      <c r="AD2390">
        <v>0</v>
      </c>
      <c r="AE2390">
        <v>0</v>
      </c>
      <c r="AF2390">
        <v>0</v>
      </c>
      <c r="AG2390">
        <v>0</v>
      </c>
      <c r="AH2390">
        <v>0</v>
      </c>
      <c r="AI2390">
        <v>0</v>
      </c>
      <c r="AJ2390">
        <v>0</v>
      </c>
      <c r="AK2390">
        <v>0</v>
      </c>
      <c r="AL2390">
        <v>0</v>
      </c>
      <c r="AM2390">
        <v>0</v>
      </c>
      <c r="AN2390">
        <v>0</v>
      </c>
      <c r="AO2390">
        <v>0</v>
      </c>
      <c r="AP2390" s="8">
        <f t="shared" si="148"/>
        <v>0</v>
      </c>
      <c r="AQ2390" s="9">
        <f t="shared" si="149"/>
        <v>0</v>
      </c>
      <c r="AR2390" s="3">
        <f t="shared" si="150"/>
        <v>0</v>
      </c>
      <c r="AS2390" s="10">
        <f t="shared" si="151"/>
        <v>0</v>
      </c>
    </row>
    <row r="2391" spans="1:45" x14ac:dyDescent="0.25">
      <c r="A2391">
        <v>1</v>
      </c>
      <c r="B2391" s="7">
        <v>44440</v>
      </c>
      <c r="C2391" s="7">
        <v>44440</v>
      </c>
      <c r="D2391">
        <v>200297</v>
      </c>
      <c r="E2391" s="7">
        <v>44440</v>
      </c>
      <c r="F2391" s="13">
        <v>0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 t="s">
        <v>364</v>
      </c>
      <c r="W2391" s="4" t="s">
        <v>213</v>
      </c>
      <c r="X2391">
        <v>16</v>
      </c>
      <c r="Y2391" t="s">
        <v>109</v>
      </c>
      <c r="Z2391" t="s">
        <v>214</v>
      </c>
      <c r="AA2391">
        <v>0</v>
      </c>
      <c r="AB2391">
        <v>0</v>
      </c>
      <c r="AC2391" t="s">
        <v>225</v>
      </c>
      <c r="AD2391">
        <v>0</v>
      </c>
      <c r="AE2391">
        <v>0</v>
      </c>
      <c r="AF2391">
        <v>0</v>
      </c>
      <c r="AG2391">
        <v>0</v>
      </c>
      <c r="AH2391">
        <v>0</v>
      </c>
      <c r="AI2391">
        <v>0</v>
      </c>
      <c r="AJ2391">
        <v>0</v>
      </c>
      <c r="AK2391">
        <v>0</v>
      </c>
      <c r="AL2391">
        <v>0</v>
      </c>
      <c r="AM2391">
        <v>0</v>
      </c>
      <c r="AN2391">
        <v>0</v>
      </c>
      <c r="AO2391">
        <v>0</v>
      </c>
      <c r="AP2391" s="8">
        <f t="shared" si="148"/>
        <v>0</v>
      </c>
      <c r="AQ2391" s="9">
        <f t="shared" si="149"/>
        <v>0</v>
      </c>
      <c r="AR2391" s="3">
        <f t="shared" si="150"/>
        <v>0</v>
      </c>
      <c r="AS2391" s="10">
        <f t="shared" si="151"/>
        <v>0</v>
      </c>
    </row>
    <row r="2392" spans="1:45" x14ac:dyDescent="0.25">
      <c r="A2392">
        <v>1</v>
      </c>
      <c r="B2392" s="7">
        <v>44440</v>
      </c>
      <c r="C2392" s="7">
        <v>44440</v>
      </c>
      <c r="D2392">
        <v>200343</v>
      </c>
      <c r="E2392" s="7">
        <v>44440</v>
      </c>
      <c r="F2392" s="13">
        <v>0</v>
      </c>
      <c r="G2392">
        <v>0</v>
      </c>
      <c r="H2392">
        <v>0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0</v>
      </c>
      <c r="T2392">
        <v>0</v>
      </c>
      <c r="U2392">
        <v>0</v>
      </c>
      <c r="V2392" t="s">
        <v>365</v>
      </c>
      <c r="W2392" s="4" t="s">
        <v>213</v>
      </c>
      <c r="X2392">
        <v>16</v>
      </c>
      <c r="Y2392" t="s">
        <v>109</v>
      </c>
      <c r="Z2392" t="s">
        <v>214</v>
      </c>
      <c r="AA2392">
        <v>0</v>
      </c>
      <c r="AB2392">
        <v>0</v>
      </c>
      <c r="AC2392" t="s">
        <v>225</v>
      </c>
      <c r="AD2392">
        <v>0</v>
      </c>
      <c r="AE2392">
        <v>0</v>
      </c>
      <c r="AF2392">
        <v>0</v>
      </c>
      <c r="AG2392">
        <v>0</v>
      </c>
      <c r="AH2392">
        <v>0</v>
      </c>
      <c r="AI2392">
        <v>0</v>
      </c>
      <c r="AJ2392">
        <v>0</v>
      </c>
      <c r="AK2392">
        <v>0</v>
      </c>
      <c r="AL2392">
        <v>0</v>
      </c>
      <c r="AM2392">
        <v>0</v>
      </c>
      <c r="AN2392">
        <v>0</v>
      </c>
      <c r="AO2392">
        <v>0</v>
      </c>
      <c r="AP2392" s="8">
        <f t="shared" si="148"/>
        <v>0</v>
      </c>
      <c r="AQ2392" s="9">
        <f t="shared" si="149"/>
        <v>0</v>
      </c>
      <c r="AR2392" s="3">
        <f t="shared" si="150"/>
        <v>0</v>
      </c>
      <c r="AS2392" s="10">
        <f t="shared" si="151"/>
        <v>0</v>
      </c>
    </row>
    <row r="2393" spans="1:45" x14ac:dyDescent="0.25">
      <c r="A2393">
        <v>1</v>
      </c>
      <c r="B2393" s="7">
        <v>44440</v>
      </c>
      <c r="C2393" s="7">
        <v>44440</v>
      </c>
      <c r="D2393">
        <v>180</v>
      </c>
      <c r="E2393" s="7">
        <v>44440</v>
      </c>
      <c r="F2393" s="13">
        <v>0</v>
      </c>
      <c r="G2393">
        <v>0</v>
      </c>
      <c r="H2393">
        <v>5.8000000000000003E-2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0</v>
      </c>
      <c r="R2393">
        <v>0</v>
      </c>
      <c r="S2393">
        <v>0</v>
      </c>
      <c r="T2393">
        <v>0</v>
      </c>
      <c r="U2393">
        <v>0</v>
      </c>
      <c r="V2393" t="s">
        <v>366</v>
      </c>
      <c r="W2393" s="4" t="s">
        <v>142</v>
      </c>
      <c r="X2393">
        <v>16</v>
      </c>
      <c r="Y2393" t="s">
        <v>109</v>
      </c>
      <c r="Z2393" t="s">
        <v>143</v>
      </c>
      <c r="AA2393">
        <v>0</v>
      </c>
      <c r="AB2393">
        <v>0</v>
      </c>
      <c r="AC2393" t="s">
        <v>225</v>
      </c>
      <c r="AD2393">
        <v>0</v>
      </c>
      <c r="AE2393">
        <v>0</v>
      </c>
      <c r="AF2393">
        <v>0</v>
      </c>
      <c r="AG2393">
        <v>0</v>
      </c>
      <c r="AH2393">
        <v>0</v>
      </c>
      <c r="AI2393">
        <v>0</v>
      </c>
      <c r="AJ2393">
        <v>0</v>
      </c>
      <c r="AK2393">
        <v>0</v>
      </c>
      <c r="AL2393">
        <v>0</v>
      </c>
      <c r="AM2393">
        <v>0</v>
      </c>
      <c r="AN2393">
        <v>0</v>
      </c>
      <c r="AO2393">
        <v>0</v>
      </c>
      <c r="AP2393" s="8">
        <f t="shared" si="148"/>
        <v>0</v>
      </c>
      <c r="AQ2393" s="9">
        <f t="shared" si="149"/>
        <v>0</v>
      </c>
      <c r="AR2393" s="3">
        <f t="shared" si="150"/>
        <v>0</v>
      </c>
      <c r="AS2393" s="10">
        <f t="shared" si="151"/>
        <v>0</v>
      </c>
    </row>
    <row r="2394" spans="1:45" x14ac:dyDescent="0.25">
      <c r="A2394">
        <v>1</v>
      </c>
      <c r="B2394" s="7">
        <v>44440</v>
      </c>
      <c r="C2394" s="7">
        <v>44440</v>
      </c>
      <c r="D2394">
        <v>200252</v>
      </c>
      <c r="E2394" s="7">
        <v>44440</v>
      </c>
      <c r="F2394" s="13">
        <v>23894.04</v>
      </c>
      <c r="G2394">
        <v>23894.04</v>
      </c>
      <c r="H2394">
        <v>5.8000000000000003E-2</v>
      </c>
      <c r="I2394">
        <v>115.49</v>
      </c>
      <c r="J2394">
        <v>6476.82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 t="s">
        <v>367</v>
      </c>
      <c r="W2394" s="4" t="s">
        <v>142</v>
      </c>
      <c r="X2394">
        <v>16</v>
      </c>
      <c r="Y2394" t="s">
        <v>109</v>
      </c>
      <c r="Z2394" t="s">
        <v>143</v>
      </c>
      <c r="AA2394">
        <v>0</v>
      </c>
      <c r="AB2394">
        <v>0</v>
      </c>
      <c r="AC2394" t="s">
        <v>225</v>
      </c>
      <c r="AD2394">
        <v>0</v>
      </c>
      <c r="AE2394">
        <v>0</v>
      </c>
      <c r="AF2394">
        <v>0</v>
      </c>
      <c r="AG2394">
        <v>23894.04</v>
      </c>
      <c r="AH2394">
        <v>0</v>
      </c>
      <c r="AI2394">
        <v>0</v>
      </c>
      <c r="AJ2394">
        <v>0</v>
      </c>
      <c r="AK2394">
        <v>0</v>
      </c>
      <c r="AL2394">
        <v>0</v>
      </c>
      <c r="AM2394">
        <v>0</v>
      </c>
      <c r="AN2394">
        <v>0</v>
      </c>
      <c r="AO2394">
        <v>115.49000000000001</v>
      </c>
      <c r="AP2394" s="8">
        <f t="shared" si="148"/>
        <v>115.49</v>
      </c>
      <c r="AQ2394" s="9">
        <f t="shared" si="149"/>
        <v>0</v>
      </c>
      <c r="AR2394" s="3">
        <f t="shared" si="150"/>
        <v>6476.82</v>
      </c>
      <c r="AS2394" s="10">
        <f t="shared" si="151"/>
        <v>115.49</v>
      </c>
    </row>
    <row r="2395" spans="1:45" x14ac:dyDescent="0.25">
      <c r="A2395">
        <v>1</v>
      </c>
      <c r="B2395" s="7">
        <v>44440</v>
      </c>
      <c r="C2395" s="7">
        <v>44440</v>
      </c>
      <c r="D2395">
        <v>200298</v>
      </c>
      <c r="E2395" s="7">
        <v>44440</v>
      </c>
      <c r="F2395" s="13">
        <v>0</v>
      </c>
      <c r="G2395">
        <v>0</v>
      </c>
      <c r="H2395">
        <v>5.8000000000000003E-2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 t="s">
        <v>368</v>
      </c>
      <c r="W2395" s="4" t="s">
        <v>142</v>
      </c>
      <c r="X2395">
        <v>16</v>
      </c>
      <c r="Y2395" t="s">
        <v>109</v>
      </c>
      <c r="Z2395" t="s">
        <v>143</v>
      </c>
      <c r="AA2395">
        <v>0</v>
      </c>
      <c r="AB2395">
        <v>0</v>
      </c>
      <c r="AC2395" t="s">
        <v>225</v>
      </c>
      <c r="AD2395">
        <v>0</v>
      </c>
      <c r="AE2395">
        <v>0</v>
      </c>
      <c r="AF2395">
        <v>0</v>
      </c>
      <c r="AG2395">
        <v>0</v>
      </c>
      <c r="AH2395">
        <v>0</v>
      </c>
      <c r="AI2395">
        <v>0</v>
      </c>
      <c r="AJ2395">
        <v>0</v>
      </c>
      <c r="AK2395">
        <v>0</v>
      </c>
      <c r="AL2395">
        <v>0</v>
      </c>
      <c r="AM2395">
        <v>0</v>
      </c>
      <c r="AN2395">
        <v>0</v>
      </c>
      <c r="AO2395">
        <v>0</v>
      </c>
      <c r="AP2395" s="8">
        <f t="shared" si="148"/>
        <v>0</v>
      </c>
      <c r="AQ2395" s="9">
        <f t="shared" si="149"/>
        <v>0</v>
      </c>
      <c r="AR2395" s="3">
        <f t="shared" si="150"/>
        <v>0</v>
      </c>
      <c r="AS2395" s="10">
        <f t="shared" si="151"/>
        <v>0</v>
      </c>
    </row>
    <row r="2396" spans="1:45" x14ac:dyDescent="0.25">
      <c r="A2396">
        <v>1</v>
      </c>
      <c r="B2396" s="7">
        <v>44440</v>
      </c>
      <c r="C2396" s="7">
        <v>44440</v>
      </c>
      <c r="D2396">
        <v>200344</v>
      </c>
      <c r="E2396" s="7">
        <v>44440</v>
      </c>
      <c r="F2396" s="13">
        <v>45430.54</v>
      </c>
      <c r="G2396">
        <v>45430.54</v>
      </c>
      <c r="H2396">
        <v>5.8000000000000003E-2</v>
      </c>
      <c r="I2396">
        <v>219.58</v>
      </c>
      <c r="J2396">
        <v>39040.21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 t="s">
        <v>369</v>
      </c>
      <c r="W2396" s="4" t="s">
        <v>142</v>
      </c>
      <c r="X2396">
        <v>16</v>
      </c>
      <c r="Y2396" t="s">
        <v>109</v>
      </c>
      <c r="Z2396" t="s">
        <v>143</v>
      </c>
      <c r="AA2396">
        <v>0</v>
      </c>
      <c r="AB2396">
        <v>0</v>
      </c>
      <c r="AC2396" t="s">
        <v>225</v>
      </c>
      <c r="AD2396">
        <v>0</v>
      </c>
      <c r="AE2396">
        <v>0</v>
      </c>
      <c r="AF2396">
        <v>0</v>
      </c>
      <c r="AG2396">
        <v>45430.54</v>
      </c>
      <c r="AH2396">
        <v>0</v>
      </c>
      <c r="AI2396">
        <v>0</v>
      </c>
      <c r="AJ2396">
        <v>0</v>
      </c>
      <c r="AK2396">
        <v>0</v>
      </c>
      <c r="AL2396">
        <v>0</v>
      </c>
      <c r="AM2396">
        <v>0</v>
      </c>
      <c r="AN2396">
        <v>0</v>
      </c>
      <c r="AO2396">
        <v>219.58</v>
      </c>
      <c r="AP2396" s="8">
        <f t="shared" si="148"/>
        <v>219.58</v>
      </c>
      <c r="AQ2396" s="9">
        <f t="shared" si="149"/>
        <v>0</v>
      </c>
      <c r="AR2396" s="3">
        <f t="shared" si="150"/>
        <v>39040.21</v>
      </c>
      <c r="AS2396" s="10">
        <f t="shared" si="151"/>
        <v>219.58</v>
      </c>
    </row>
    <row r="2397" spans="1:45" x14ac:dyDescent="0.25">
      <c r="A2397">
        <v>1</v>
      </c>
      <c r="B2397" s="7">
        <v>44440</v>
      </c>
      <c r="C2397" s="7">
        <v>44440</v>
      </c>
      <c r="D2397">
        <v>176</v>
      </c>
      <c r="E2397" s="7">
        <v>44440</v>
      </c>
      <c r="F2397" s="13">
        <v>0</v>
      </c>
      <c r="G2397">
        <v>0</v>
      </c>
      <c r="H2397">
        <v>0.17399999999999999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  <c r="T2397">
        <v>0</v>
      </c>
      <c r="U2397">
        <v>0</v>
      </c>
      <c r="V2397" t="s">
        <v>370</v>
      </c>
      <c r="W2397" s="4" t="s">
        <v>145</v>
      </c>
      <c r="X2397">
        <v>16</v>
      </c>
      <c r="Y2397" t="s">
        <v>109</v>
      </c>
      <c r="Z2397" t="s">
        <v>146</v>
      </c>
      <c r="AA2397">
        <v>0</v>
      </c>
      <c r="AB2397">
        <v>0</v>
      </c>
      <c r="AC2397" t="s">
        <v>225</v>
      </c>
      <c r="AD2397">
        <v>0</v>
      </c>
      <c r="AE2397">
        <v>0</v>
      </c>
      <c r="AF2397">
        <v>0</v>
      </c>
      <c r="AG2397">
        <v>0</v>
      </c>
      <c r="AH2397">
        <v>0</v>
      </c>
      <c r="AI2397">
        <v>0</v>
      </c>
      <c r="AJ2397">
        <v>0</v>
      </c>
      <c r="AK2397">
        <v>0</v>
      </c>
      <c r="AL2397">
        <v>0</v>
      </c>
      <c r="AM2397">
        <v>0</v>
      </c>
      <c r="AN2397">
        <v>0</v>
      </c>
      <c r="AO2397">
        <v>0</v>
      </c>
      <c r="AP2397" s="8">
        <f t="shared" si="148"/>
        <v>0</v>
      </c>
      <c r="AQ2397" s="9">
        <f t="shared" si="149"/>
        <v>0</v>
      </c>
      <c r="AR2397" s="3">
        <f t="shared" si="150"/>
        <v>0</v>
      </c>
      <c r="AS2397" s="10">
        <f t="shared" si="151"/>
        <v>0</v>
      </c>
    </row>
    <row r="2398" spans="1:45" x14ac:dyDescent="0.25">
      <c r="A2398">
        <v>1</v>
      </c>
      <c r="B2398" s="7">
        <v>44440</v>
      </c>
      <c r="C2398" s="7">
        <v>44440</v>
      </c>
      <c r="D2398">
        <v>200248</v>
      </c>
      <c r="E2398" s="7">
        <v>44440</v>
      </c>
      <c r="F2398" s="13">
        <v>0</v>
      </c>
      <c r="G2398">
        <v>0</v>
      </c>
      <c r="H2398">
        <v>0.17399999999999999</v>
      </c>
      <c r="I2398">
        <v>0</v>
      </c>
      <c r="J2398">
        <v>275.32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0</v>
      </c>
      <c r="R2398">
        <v>0</v>
      </c>
      <c r="S2398">
        <v>0</v>
      </c>
      <c r="T2398">
        <v>0</v>
      </c>
      <c r="U2398">
        <v>0</v>
      </c>
      <c r="V2398" t="s">
        <v>371</v>
      </c>
      <c r="W2398" s="4" t="s">
        <v>145</v>
      </c>
      <c r="X2398">
        <v>16</v>
      </c>
      <c r="Y2398" t="s">
        <v>109</v>
      </c>
      <c r="Z2398" t="s">
        <v>146</v>
      </c>
      <c r="AA2398">
        <v>0</v>
      </c>
      <c r="AB2398">
        <v>0</v>
      </c>
      <c r="AC2398" t="s">
        <v>225</v>
      </c>
      <c r="AD2398">
        <v>0</v>
      </c>
      <c r="AE2398">
        <v>0</v>
      </c>
      <c r="AF2398">
        <v>0</v>
      </c>
      <c r="AG2398">
        <v>0</v>
      </c>
      <c r="AH2398">
        <v>0</v>
      </c>
      <c r="AI2398">
        <v>0</v>
      </c>
      <c r="AJ2398">
        <v>0</v>
      </c>
      <c r="AK2398">
        <v>0</v>
      </c>
      <c r="AL2398">
        <v>0</v>
      </c>
      <c r="AM2398">
        <v>0</v>
      </c>
      <c r="AN2398">
        <v>0</v>
      </c>
      <c r="AO2398">
        <v>0</v>
      </c>
      <c r="AP2398" s="8">
        <f t="shared" si="148"/>
        <v>0</v>
      </c>
      <c r="AQ2398" s="9">
        <f t="shared" si="149"/>
        <v>0</v>
      </c>
      <c r="AR2398" s="3">
        <f t="shared" si="150"/>
        <v>275.32</v>
      </c>
      <c r="AS2398" s="10">
        <f t="shared" si="151"/>
        <v>0</v>
      </c>
    </row>
    <row r="2399" spans="1:45" x14ac:dyDescent="0.25">
      <c r="A2399">
        <v>1</v>
      </c>
      <c r="B2399" s="7">
        <v>44440</v>
      </c>
      <c r="C2399" s="7">
        <v>44440</v>
      </c>
      <c r="D2399">
        <v>200294</v>
      </c>
      <c r="E2399" s="7">
        <v>44440</v>
      </c>
      <c r="F2399" s="13">
        <v>0</v>
      </c>
      <c r="G2399">
        <v>0</v>
      </c>
      <c r="H2399">
        <v>0.17399999999999999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0</v>
      </c>
      <c r="T2399">
        <v>0</v>
      </c>
      <c r="U2399">
        <v>0</v>
      </c>
      <c r="V2399" t="s">
        <v>372</v>
      </c>
      <c r="W2399" s="4" t="s">
        <v>145</v>
      </c>
      <c r="X2399">
        <v>16</v>
      </c>
      <c r="Y2399" t="s">
        <v>109</v>
      </c>
      <c r="Z2399" t="s">
        <v>146</v>
      </c>
      <c r="AA2399">
        <v>0</v>
      </c>
      <c r="AB2399">
        <v>0</v>
      </c>
      <c r="AC2399" t="s">
        <v>225</v>
      </c>
      <c r="AD2399">
        <v>0</v>
      </c>
      <c r="AE2399">
        <v>0</v>
      </c>
      <c r="AF2399">
        <v>0</v>
      </c>
      <c r="AG2399">
        <v>0</v>
      </c>
      <c r="AH2399">
        <v>0</v>
      </c>
      <c r="AI2399">
        <v>0</v>
      </c>
      <c r="AJ2399">
        <v>0</v>
      </c>
      <c r="AK2399">
        <v>0</v>
      </c>
      <c r="AL2399">
        <v>0</v>
      </c>
      <c r="AM2399">
        <v>0</v>
      </c>
      <c r="AN2399">
        <v>0</v>
      </c>
      <c r="AO2399">
        <v>0</v>
      </c>
      <c r="AP2399" s="8">
        <f t="shared" si="148"/>
        <v>0</v>
      </c>
      <c r="AQ2399" s="9">
        <f t="shared" si="149"/>
        <v>0</v>
      </c>
      <c r="AR2399" s="3">
        <f t="shared" si="150"/>
        <v>0</v>
      </c>
      <c r="AS2399" s="10">
        <f t="shared" si="151"/>
        <v>0</v>
      </c>
    </row>
    <row r="2400" spans="1:45" x14ac:dyDescent="0.25">
      <c r="A2400">
        <v>1</v>
      </c>
      <c r="B2400" s="7">
        <v>44440</v>
      </c>
      <c r="C2400" s="7">
        <v>44440</v>
      </c>
      <c r="D2400">
        <v>200340</v>
      </c>
      <c r="E2400" s="7">
        <v>44440</v>
      </c>
      <c r="F2400" s="13">
        <v>18987.63</v>
      </c>
      <c r="G2400">
        <v>18987.63</v>
      </c>
      <c r="H2400">
        <v>0.17399999999999999</v>
      </c>
      <c r="I2400">
        <v>275.32</v>
      </c>
      <c r="J2400">
        <v>1101.28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v>0</v>
      </c>
      <c r="V2400" t="s">
        <v>373</v>
      </c>
      <c r="W2400" s="4" t="s">
        <v>145</v>
      </c>
      <c r="X2400">
        <v>16</v>
      </c>
      <c r="Y2400" t="s">
        <v>109</v>
      </c>
      <c r="Z2400" t="s">
        <v>146</v>
      </c>
      <c r="AA2400">
        <v>0</v>
      </c>
      <c r="AB2400">
        <v>0</v>
      </c>
      <c r="AC2400" t="s">
        <v>225</v>
      </c>
      <c r="AD2400">
        <v>0</v>
      </c>
      <c r="AE2400">
        <v>0</v>
      </c>
      <c r="AF2400">
        <v>0</v>
      </c>
      <c r="AG2400">
        <v>18987.63</v>
      </c>
      <c r="AH2400">
        <v>0</v>
      </c>
      <c r="AI2400">
        <v>0</v>
      </c>
      <c r="AJ2400">
        <v>0</v>
      </c>
      <c r="AK2400">
        <v>0</v>
      </c>
      <c r="AL2400">
        <v>0</v>
      </c>
      <c r="AM2400">
        <v>0</v>
      </c>
      <c r="AN2400">
        <v>0</v>
      </c>
      <c r="AO2400">
        <v>275.32</v>
      </c>
      <c r="AP2400" s="8">
        <f t="shared" si="148"/>
        <v>275.32</v>
      </c>
      <c r="AQ2400" s="9">
        <f t="shared" si="149"/>
        <v>0</v>
      </c>
      <c r="AR2400" s="3">
        <f t="shared" si="150"/>
        <v>1101.28</v>
      </c>
      <c r="AS2400" s="10">
        <f t="shared" si="151"/>
        <v>275.32</v>
      </c>
    </row>
    <row r="2401" spans="1:45" x14ac:dyDescent="0.25">
      <c r="A2401">
        <v>1</v>
      </c>
      <c r="B2401" s="7">
        <v>44440</v>
      </c>
      <c r="C2401" s="7">
        <v>44440</v>
      </c>
      <c r="D2401">
        <v>181</v>
      </c>
      <c r="E2401" s="7">
        <v>44440</v>
      </c>
      <c r="F2401" s="13">
        <v>0</v>
      </c>
      <c r="G2401">
        <v>0</v>
      </c>
      <c r="H2401">
        <v>3.8461500000000003E-2</v>
      </c>
      <c r="I2401">
        <v>0</v>
      </c>
      <c r="J2401">
        <v>-198.25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  <c r="T2401">
        <v>-15.25</v>
      </c>
      <c r="U2401">
        <v>0</v>
      </c>
      <c r="V2401" t="s">
        <v>374</v>
      </c>
      <c r="W2401" s="4" t="s">
        <v>218</v>
      </c>
      <c r="X2401">
        <v>16</v>
      </c>
      <c r="Y2401" t="s">
        <v>109</v>
      </c>
      <c r="Z2401" t="s">
        <v>219</v>
      </c>
      <c r="AA2401">
        <v>0</v>
      </c>
      <c r="AB2401">
        <v>0</v>
      </c>
      <c r="AC2401" t="s">
        <v>225</v>
      </c>
      <c r="AD2401">
        <v>0</v>
      </c>
      <c r="AE2401">
        <v>0</v>
      </c>
      <c r="AF2401">
        <v>0</v>
      </c>
      <c r="AG2401">
        <v>0</v>
      </c>
      <c r="AH2401">
        <v>0</v>
      </c>
      <c r="AI2401">
        <v>0</v>
      </c>
      <c r="AJ2401">
        <v>0</v>
      </c>
      <c r="AK2401">
        <v>0</v>
      </c>
      <c r="AL2401">
        <v>0</v>
      </c>
      <c r="AM2401">
        <v>0</v>
      </c>
      <c r="AN2401">
        <v>0</v>
      </c>
      <c r="AO2401">
        <v>0</v>
      </c>
      <c r="AP2401" s="8">
        <f t="shared" si="148"/>
        <v>-15.25</v>
      </c>
      <c r="AQ2401" s="9">
        <f t="shared" si="149"/>
        <v>0</v>
      </c>
      <c r="AR2401" s="3">
        <f t="shared" si="150"/>
        <v>-198.25</v>
      </c>
      <c r="AS2401" s="10">
        <f t="shared" si="151"/>
        <v>-15.25</v>
      </c>
    </row>
    <row r="2402" spans="1:45" x14ac:dyDescent="0.25">
      <c r="A2402">
        <v>1</v>
      </c>
      <c r="B2402" s="7">
        <v>44440</v>
      </c>
      <c r="C2402" s="7">
        <v>44440</v>
      </c>
      <c r="D2402">
        <v>200253</v>
      </c>
      <c r="E2402" s="7">
        <v>44440</v>
      </c>
      <c r="F2402" s="13">
        <v>5773.36</v>
      </c>
      <c r="G2402">
        <v>5773.36</v>
      </c>
      <c r="H2402">
        <v>3.8461500000000003E-2</v>
      </c>
      <c r="I2402">
        <v>18.5</v>
      </c>
      <c r="J2402">
        <v>705.06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  <c r="T2402">
        <v>0</v>
      </c>
      <c r="U2402">
        <v>0</v>
      </c>
      <c r="V2402" t="s">
        <v>375</v>
      </c>
      <c r="W2402" s="4" t="s">
        <v>218</v>
      </c>
      <c r="X2402">
        <v>16</v>
      </c>
      <c r="Y2402" t="s">
        <v>109</v>
      </c>
      <c r="Z2402" t="s">
        <v>219</v>
      </c>
      <c r="AA2402">
        <v>0</v>
      </c>
      <c r="AB2402">
        <v>0</v>
      </c>
      <c r="AC2402" t="s">
        <v>225</v>
      </c>
      <c r="AD2402">
        <v>0</v>
      </c>
      <c r="AE2402">
        <v>0</v>
      </c>
      <c r="AF2402">
        <v>0</v>
      </c>
      <c r="AG2402">
        <v>5773.36</v>
      </c>
      <c r="AH2402">
        <v>0</v>
      </c>
      <c r="AI2402">
        <v>0</v>
      </c>
      <c r="AJ2402">
        <v>0</v>
      </c>
      <c r="AK2402">
        <v>0</v>
      </c>
      <c r="AL2402">
        <v>0</v>
      </c>
      <c r="AM2402">
        <v>0</v>
      </c>
      <c r="AN2402">
        <v>0</v>
      </c>
      <c r="AO2402">
        <v>18.5</v>
      </c>
      <c r="AP2402" s="8">
        <f t="shared" si="148"/>
        <v>18.5</v>
      </c>
      <c r="AQ2402" s="9">
        <f t="shared" si="149"/>
        <v>0</v>
      </c>
      <c r="AR2402" s="3">
        <f t="shared" si="150"/>
        <v>705.06</v>
      </c>
      <c r="AS2402" s="10">
        <f t="shared" si="151"/>
        <v>18.5</v>
      </c>
    </row>
    <row r="2403" spans="1:45" x14ac:dyDescent="0.25">
      <c r="A2403">
        <v>1</v>
      </c>
      <c r="B2403" s="7">
        <v>44440</v>
      </c>
      <c r="C2403" s="7">
        <v>44440</v>
      </c>
      <c r="D2403">
        <v>200299</v>
      </c>
      <c r="E2403" s="7">
        <v>44440</v>
      </c>
      <c r="F2403" s="13">
        <v>0</v>
      </c>
      <c r="G2403">
        <v>0</v>
      </c>
      <c r="H2403">
        <v>3.8461500000000003E-2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v>0</v>
      </c>
      <c r="V2403" t="s">
        <v>376</v>
      </c>
      <c r="W2403" s="4" t="s">
        <v>218</v>
      </c>
      <c r="X2403">
        <v>16</v>
      </c>
      <c r="Y2403" t="s">
        <v>109</v>
      </c>
      <c r="Z2403" t="s">
        <v>219</v>
      </c>
      <c r="AA2403">
        <v>0</v>
      </c>
      <c r="AB2403">
        <v>0</v>
      </c>
      <c r="AC2403" t="s">
        <v>225</v>
      </c>
      <c r="AD2403">
        <v>0</v>
      </c>
      <c r="AE2403">
        <v>0</v>
      </c>
      <c r="AF2403">
        <v>0</v>
      </c>
      <c r="AG2403">
        <v>0</v>
      </c>
      <c r="AH2403">
        <v>0</v>
      </c>
      <c r="AI2403">
        <v>0</v>
      </c>
      <c r="AJ2403">
        <v>0</v>
      </c>
      <c r="AK2403">
        <v>0</v>
      </c>
      <c r="AL2403">
        <v>0</v>
      </c>
      <c r="AM2403">
        <v>0</v>
      </c>
      <c r="AN2403">
        <v>0</v>
      </c>
      <c r="AO2403">
        <v>0</v>
      </c>
      <c r="AP2403" s="8">
        <f t="shared" si="148"/>
        <v>0</v>
      </c>
      <c r="AQ2403" s="9">
        <f t="shared" si="149"/>
        <v>0</v>
      </c>
      <c r="AR2403" s="3">
        <f t="shared" si="150"/>
        <v>0</v>
      </c>
      <c r="AS2403" s="10">
        <f t="shared" si="151"/>
        <v>0</v>
      </c>
    </row>
    <row r="2404" spans="1:45" x14ac:dyDescent="0.25">
      <c r="A2404">
        <v>1</v>
      </c>
      <c r="B2404" s="7">
        <v>44440</v>
      </c>
      <c r="C2404" s="7">
        <v>44440</v>
      </c>
      <c r="D2404">
        <v>200345</v>
      </c>
      <c r="E2404" s="7">
        <v>44440</v>
      </c>
      <c r="F2404" s="13">
        <v>22736.77</v>
      </c>
      <c r="G2404">
        <v>22736.77</v>
      </c>
      <c r="H2404">
        <v>3.8461500000000003E-2</v>
      </c>
      <c r="I2404">
        <v>72.87</v>
      </c>
      <c r="J2404">
        <v>13634.68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>
        <v>0</v>
      </c>
      <c r="V2404" t="s">
        <v>377</v>
      </c>
      <c r="W2404" s="4" t="s">
        <v>218</v>
      </c>
      <c r="X2404">
        <v>16</v>
      </c>
      <c r="Y2404" t="s">
        <v>109</v>
      </c>
      <c r="Z2404" t="s">
        <v>219</v>
      </c>
      <c r="AA2404">
        <v>0</v>
      </c>
      <c r="AB2404">
        <v>0</v>
      </c>
      <c r="AC2404" t="s">
        <v>225</v>
      </c>
      <c r="AD2404">
        <v>0</v>
      </c>
      <c r="AE2404">
        <v>0</v>
      </c>
      <c r="AF2404">
        <v>0</v>
      </c>
      <c r="AG2404">
        <v>22736.77</v>
      </c>
      <c r="AH2404">
        <v>0</v>
      </c>
      <c r="AI2404">
        <v>0</v>
      </c>
      <c r="AJ2404">
        <v>0</v>
      </c>
      <c r="AK2404">
        <v>0</v>
      </c>
      <c r="AL2404">
        <v>0</v>
      </c>
      <c r="AM2404">
        <v>0</v>
      </c>
      <c r="AN2404">
        <v>0</v>
      </c>
      <c r="AO2404">
        <v>72.87</v>
      </c>
      <c r="AP2404" s="8">
        <f t="shared" si="148"/>
        <v>72.87</v>
      </c>
      <c r="AQ2404" s="9">
        <f t="shared" si="149"/>
        <v>0</v>
      </c>
      <c r="AR2404" s="3">
        <f t="shared" si="150"/>
        <v>13634.68</v>
      </c>
      <c r="AS2404" s="10">
        <f t="shared" si="151"/>
        <v>72.87</v>
      </c>
    </row>
    <row r="2405" spans="1:45" x14ac:dyDescent="0.25">
      <c r="A2405">
        <v>1</v>
      </c>
      <c r="B2405" s="7">
        <v>44440</v>
      </c>
      <c r="C2405" s="7">
        <v>44440</v>
      </c>
      <c r="D2405">
        <v>182</v>
      </c>
      <c r="E2405" s="7">
        <v>44440</v>
      </c>
      <c r="F2405" s="13">
        <v>0</v>
      </c>
      <c r="G2405">
        <v>0</v>
      </c>
      <c r="H2405">
        <v>6.6666699999999995E-2</v>
      </c>
      <c r="I2405">
        <v>0</v>
      </c>
      <c r="J2405">
        <v>12525.5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963.5</v>
      </c>
      <c r="U2405">
        <v>0</v>
      </c>
      <c r="V2405" t="s">
        <v>378</v>
      </c>
      <c r="W2405" s="4" t="s">
        <v>148</v>
      </c>
      <c r="X2405">
        <v>16</v>
      </c>
      <c r="Y2405" t="s">
        <v>109</v>
      </c>
      <c r="Z2405" t="s">
        <v>149</v>
      </c>
      <c r="AA2405">
        <v>0</v>
      </c>
      <c r="AB2405">
        <v>0</v>
      </c>
      <c r="AC2405" t="s">
        <v>225</v>
      </c>
      <c r="AD2405">
        <v>0</v>
      </c>
      <c r="AE2405">
        <v>0</v>
      </c>
      <c r="AF2405">
        <v>0</v>
      </c>
      <c r="AG2405">
        <v>0</v>
      </c>
      <c r="AH2405">
        <v>0</v>
      </c>
      <c r="AI2405">
        <v>0</v>
      </c>
      <c r="AJ2405">
        <v>0</v>
      </c>
      <c r="AK2405">
        <v>0</v>
      </c>
      <c r="AL2405">
        <v>0</v>
      </c>
      <c r="AM2405">
        <v>0</v>
      </c>
      <c r="AN2405">
        <v>0</v>
      </c>
      <c r="AO2405">
        <v>0</v>
      </c>
      <c r="AP2405" s="8">
        <f t="shared" si="148"/>
        <v>963.5</v>
      </c>
      <c r="AQ2405" s="9">
        <f t="shared" si="149"/>
        <v>0</v>
      </c>
      <c r="AR2405" s="3">
        <f t="shared" si="150"/>
        <v>12525.5</v>
      </c>
      <c r="AS2405" s="10">
        <f t="shared" si="151"/>
        <v>963.5</v>
      </c>
    </row>
    <row r="2406" spans="1:45" x14ac:dyDescent="0.25">
      <c r="A2406">
        <v>1</v>
      </c>
      <c r="B2406" s="7">
        <v>44440</v>
      </c>
      <c r="C2406" s="7">
        <v>44440</v>
      </c>
      <c r="D2406">
        <v>200254</v>
      </c>
      <c r="E2406" s="7">
        <v>44440</v>
      </c>
      <c r="F2406" s="13">
        <v>196518.69</v>
      </c>
      <c r="G2406">
        <v>196518.69</v>
      </c>
      <c r="H2406">
        <v>6.6666699999999995E-2</v>
      </c>
      <c r="I2406">
        <v>1091.77</v>
      </c>
      <c r="J2406">
        <v>-15762.62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v>0</v>
      </c>
      <c r="V2406" t="s">
        <v>379</v>
      </c>
      <c r="W2406" s="4" t="s">
        <v>148</v>
      </c>
      <c r="X2406">
        <v>16</v>
      </c>
      <c r="Y2406" t="s">
        <v>109</v>
      </c>
      <c r="Z2406" t="s">
        <v>149</v>
      </c>
      <c r="AA2406">
        <v>0</v>
      </c>
      <c r="AB2406">
        <v>-8997.24</v>
      </c>
      <c r="AC2406" t="s">
        <v>225</v>
      </c>
      <c r="AD2406">
        <v>0</v>
      </c>
      <c r="AE2406">
        <v>0</v>
      </c>
      <c r="AF2406">
        <v>0</v>
      </c>
      <c r="AG2406">
        <v>196518.69</v>
      </c>
      <c r="AH2406">
        <v>0</v>
      </c>
      <c r="AI2406">
        <v>0</v>
      </c>
      <c r="AJ2406">
        <v>0</v>
      </c>
      <c r="AK2406">
        <v>0</v>
      </c>
      <c r="AL2406">
        <v>0</v>
      </c>
      <c r="AM2406">
        <v>0</v>
      </c>
      <c r="AN2406">
        <v>0</v>
      </c>
      <c r="AO2406">
        <v>1091.77</v>
      </c>
      <c r="AP2406" s="8">
        <f t="shared" si="148"/>
        <v>1091.77</v>
      </c>
      <c r="AQ2406" s="9">
        <f t="shared" si="149"/>
        <v>0</v>
      </c>
      <c r="AR2406" s="3">
        <f t="shared" si="150"/>
        <v>-15762.62</v>
      </c>
      <c r="AS2406" s="10">
        <f t="shared" si="151"/>
        <v>1091.77</v>
      </c>
    </row>
    <row r="2407" spans="1:45" x14ac:dyDescent="0.25">
      <c r="A2407">
        <v>1</v>
      </c>
      <c r="B2407" s="7">
        <v>44440</v>
      </c>
      <c r="C2407" s="7">
        <v>44440</v>
      </c>
      <c r="D2407">
        <v>200300</v>
      </c>
      <c r="E2407" s="7">
        <v>44440</v>
      </c>
      <c r="F2407" s="13">
        <v>202949.72</v>
      </c>
      <c r="G2407">
        <v>202949.72</v>
      </c>
      <c r="H2407">
        <v>6.6666699999999995E-2</v>
      </c>
      <c r="I2407">
        <v>1127.5</v>
      </c>
      <c r="J2407">
        <v>69538.47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 t="s">
        <v>380</v>
      </c>
      <c r="W2407" s="4" t="s">
        <v>148</v>
      </c>
      <c r="X2407">
        <v>16</v>
      </c>
      <c r="Y2407" t="s">
        <v>109</v>
      </c>
      <c r="Z2407" t="s">
        <v>149</v>
      </c>
      <c r="AA2407">
        <v>0</v>
      </c>
      <c r="AB2407">
        <v>0</v>
      </c>
      <c r="AC2407" t="s">
        <v>225</v>
      </c>
      <c r="AD2407">
        <v>0</v>
      </c>
      <c r="AE2407">
        <v>0</v>
      </c>
      <c r="AF2407">
        <v>0</v>
      </c>
      <c r="AG2407">
        <v>202949.72</v>
      </c>
      <c r="AH2407">
        <v>0</v>
      </c>
      <c r="AI2407">
        <v>0</v>
      </c>
      <c r="AJ2407">
        <v>0</v>
      </c>
      <c r="AK2407">
        <v>0</v>
      </c>
      <c r="AL2407">
        <v>0</v>
      </c>
      <c r="AM2407">
        <v>0</v>
      </c>
      <c r="AN2407">
        <v>0</v>
      </c>
      <c r="AO2407">
        <v>1127.5</v>
      </c>
      <c r="AP2407" s="8">
        <f t="shared" si="148"/>
        <v>1127.5</v>
      </c>
      <c r="AQ2407" s="9">
        <f t="shared" si="149"/>
        <v>0</v>
      </c>
      <c r="AR2407" s="3">
        <f t="shared" si="150"/>
        <v>69538.47</v>
      </c>
      <c r="AS2407" s="10">
        <f t="shared" si="151"/>
        <v>1127.5</v>
      </c>
    </row>
    <row r="2408" spans="1:45" x14ac:dyDescent="0.25">
      <c r="A2408">
        <v>1</v>
      </c>
      <c r="B2408" s="7">
        <v>44440</v>
      </c>
      <c r="C2408" s="7">
        <v>44440</v>
      </c>
      <c r="D2408">
        <v>200346</v>
      </c>
      <c r="E2408" s="7">
        <v>44440</v>
      </c>
      <c r="F2408" s="13">
        <v>347342.04</v>
      </c>
      <c r="G2408">
        <v>347342.04</v>
      </c>
      <c r="H2408">
        <v>6.6666699999999995E-2</v>
      </c>
      <c r="I2408">
        <v>1929.68</v>
      </c>
      <c r="J2408">
        <v>356803.23</v>
      </c>
      <c r="K2408">
        <v>0</v>
      </c>
      <c r="L2408">
        <v>0</v>
      </c>
      <c r="M2408">
        <v>-1929.68</v>
      </c>
      <c r="N2408">
        <v>0</v>
      </c>
      <c r="O2408">
        <v>0</v>
      </c>
      <c r="P2408">
        <v>0</v>
      </c>
      <c r="Q2408">
        <v>0</v>
      </c>
      <c r="R2408">
        <v>0</v>
      </c>
      <c r="S2408">
        <v>0</v>
      </c>
      <c r="T2408">
        <v>0</v>
      </c>
      <c r="U2408">
        <v>0</v>
      </c>
      <c r="V2408" t="s">
        <v>381</v>
      </c>
      <c r="W2408" s="4" t="s">
        <v>148</v>
      </c>
      <c r="X2408">
        <v>16</v>
      </c>
      <c r="Y2408" t="s">
        <v>109</v>
      </c>
      <c r="Z2408" t="s">
        <v>149</v>
      </c>
      <c r="AA2408">
        <v>0</v>
      </c>
      <c r="AB2408">
        <v>0</v>
      </c>
      <c r="AC2408" t="s">
        <v>225</v>
      </c>
      <c r="AD2408">
        <v>0</v>
      </c>
      <c r="AE2408">
        <v>0</v>
      </c>
      <c r="AF2408">
        <v>0</v>
      </c>
      <c r="AG2408">
        <v>347342.04</v>
      </c>
      <c r="AH2408">
        <v>0</v>
      </c>
      <c r="AI2408">
        <v>0</v>
      </c>
      <c r="AJ2408">
        <v>0</v>
      </c>
      <c r="AK2408">
        <v>0</v>
      </c>
      <c r="AL2408">
        <v>0</v>
      </c>
      <c r="AM2408">
        <v>0</v>
      </c>
      <c r="AN2408">
        <v>0</v>
      </c>
      <c r="AO2408">
        <v>0</v>
      </c>
      <c r="AP2408" s="8">
        <f t="shared" si="148"/>
        <v>0</v>
      </c>
      <c r="AQ2408" s="9">
        <f t="shared" si="149"/>
        <v>0</v>
      </c>
      <c r="AR2408" s="3">
        <f t="shared" si="150"/>
        <v>356803.23</v>
      </c>
      <c r="AS2408" s="10">
        <f t="shared" si="151"/>
        <v>0</v>
      </c>
    </row>
    <row r="2409" spans="1:45" x14ac:dyDescent="0.25">
      <c r="A2409">
        <v>1</v>
      </c>
      <c r="B2409" s="7">
        <v>44440</v>
      </c>
      <c r="C2409" s="7">
        <v>44440</v>
      </c>
      <c r="D2409">
        <v>183</v>
      </c>
      <c r="E2409" s="7">
        <v>44440</v>
      </c>
      <c r="F2409" s="13">
        <v>0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0</v>
      </c>
      <c r="R2409">
        <v>0</v>
      </c>
      <c r="S2409">
        <v>0</v>
      </c>
      <c r="T2409">
        <v>0</v>
      </c>
      <c r="U2409">
        <v>0</v>
      </c>
      <c r="V2409" t="s">
        <v>382</v>
      </c>
      <c r="W2409" s="4" t="s">
        <v>383</v>
      </c>
      <c r="X2409">
        <v>16</v>
      </c>
      <c r="Y2409" t="s">
        <v>109</v>
      </c>
      <c r="Z2409" t="s">
        <v>384</v>
      </c>
      <c r="AA2409">
        <v>0</v>
      </c>
      <c r="AB2409">
        <v>0</v>
      </c>
      <c r="AC2409" t="s">
        <v>225</v>
      </c>
      <c r="AD2409">
        <v>0</v>
      </c>
      <c r="AE2409">
        <v>0</v>
      </c>
      <c r="AF2409">
        <v>0</v>
      </c>
      <c r="AG2409">
        <v>0</v>
      </c>
      <c r="AH2409">
        <v>0</v>
      </c>
      <c r="AI2409">
        <v>0</v>
      </c>
      <c r="AJ2409">
        <v>0</v>
      </c>
      <c r="AK2409">
        <v>0</v>
      </c>
      <c r="AL2409">
        <v>0</v>
      </c>
      <c r="AM2409">
        <v>0</v>
      </c>
      <c r="AN2409">
        <v>0</v>
      </c>
      <c r="AO2409">
        <v>0</v>
      </c>
      <c r="AP2409" s="8">
        <f t="shared" si="148"/>
        <v>0</v>
      </c>
      <c r="AQ2409" s="9">
        <f t="shared" si="149"/>
        <v>0</v>
      </c>
      <c r="AR2409" s="3">
        <f t="shared" si="150"/>
        <v>0</v>
      </c>
      <c r="AS2409" s="10">
        <f t="shared" si="151"/>
        <v>0</v>
      </c>
    </row>
    <row r="2410" spans="1:45" x14ac:dyDescent="0.25">
      <c r="A2410">
        <v>1</v>
      </c>
      <c r="B2410" s="7">
        <v>44440</v>
      </c>
      <c r="C2410" s="7">
        <v>44440</v>
      </c>
      <c r="D2410">
        <v>200255</v>
      </c>
      <c r="E2410" s="7">
        <v>44440</v>
      </c>
      <c r="F2410" s="13">
        <v>0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>
        <v>0</v>
      </c>
      <c r="R2410">
        <v>0</v>
      </c>
      <c r="S2410">
        <v>0</v>
      </c>
      <c r="T2410">
        <v>0</v>
      </c>
      <c r="U2410">
        <v>0</v>
      </c>
      <c r="V2410" t="s">
        <v>385</v>
      </c>
      <c r="W2410" s="4" t="s">
        <v>383</v>
      </c>
      <c r="X2410">
        <v>16</v>
      </c>
      <c r="Y2410" t="s">
        <v>109</v>
      </c>
      <c r="Z2410" t="s">
        <v>384</v>
      </c>
      <c r="AA2410">
        <v>0</v>
      </c>
      <c r="AB2410">
        <v>0</v>
      </c>
      <c r="AC2410" t="s">
        <v>225</v>
      </c>
      <c r="AD2410">
        <v>0</v>
      </c>
      <c r="AE2410">
        <v>0</v>
      </c>
      <c r="AF2410">
        <v>0</v>
      </c>
      <c r="AG2410">
        <v>0</v>
      </c>
      <c r="AH2410">
        <v>0</v>
      </c>
      <c r="AI2410">
        <v>0</v>
      </c>
      <c r="AJ2410">
        <v>0</v>
      </c>
      <c r="AK2410">
        <v>0</v>
      </c>
      <c r="AL2410">
        <v>0</v>
      </c>
      <c r="AM2410">
        <v>0</v>
      </c>
      <c r="AN2410">
        <v>0</v>
      </c>
      <c r="AO2410">
        <v>0</v>
      </c>
      <c r="AP2410" s="8">
        <f t="shared" si="148"/>
        <v>0</v>
      </c>
      <c r="AQ2410" s="9">
        <f t="shared" si="149"/>
        <v>0</v>
      </c>
      <c r="AR2410" s="3">
        <f t="shared" si="150"/>
        <v>0</v>
      </c>
      <c r="AS2410" s="10">
        <f t="shared" si="151"/>
        <v>0</v>
      </c>
    </row>
    <row r="2411" spans="1:45" x14ac:dyDescent="0.25">
      <c r="A2411">
        <v>1</v>
      </c>
      <c r="B2411" s="7">
        <v>44440</v>
      </c>
      <c r="C2411" s="7">
        <v>44440</v>
      </c>
      <c r="D2411">
        <v>200301</v>
      </c>
      <c r="E2411" s="7">
        <v>44440</v>
      </c>
      <c r="F2411" s="13">
        <v>0</v>
      </c>
      <c r="G2411">
        <v>0</v>
      </c>
      <c r="H2411">
        <v>0</v>
      </c>
      <c r="I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 t="s">
        <v>386</v>
      </c>
      <c r="W2411" s="4" t="s">
        <v>383</v>
      </c>
      <c r="X2411">
        <v>16</v>
      </c>
      <c r="Y2411" t="s">
        <v>109</v>
      </c>
      <c r="Z2411" t="s">
        <v>384</v>
      </c>
      <c r="AA2411">
        <v>0</v>
      </c>
      <c r="AB2411">
        <v>0</v>
      </c>
      <c r="AC2411" t="s">
        <v>225</v>
      </c>
      <c r="AD2411">
        <v>0</v>
      </c>
      <c r="AE2411">
        <v>0</v>
      </c>
      <c r="AF2411">
        <v>0</v>
      </c>
      <c r="AG2411">
        <v>0</v>
      </c>
      <c r="AH2411">
        <v>0</v>
      </c>
      <c r="AI2411">
        <v>0</v>
      </c>
      <c r="AJ2411">
        <v>0</v>
      </c>
      <c r="AK2411">
        <v>0</v>
      </c>
      <c r="AL2411">
        <v>0</v>
      </c>
      <c r="AM2411">
        <v>0</v>
      </c>
      <c r="AN2411">
        <v>0</v>
      </c>
      <c r="AO2411">
        <v>0</v>
      </c>
      <c r="AP2411" s="8">
        <f t="shared" si="148"/>
        <v>0</v>
      </c>
      <c r="AQ2411" s="9">
        <f t="shared" si="149"/>
        <v>0</v>
      </c>
      <c r="AR2411" s="3">
        <f t="shared" si="150"/>
        <v>0</v>
      </c>
      <c r="AS2411" s="10">
        <f t="shared" si="151"/>
        <v>0</v>
      </c>
    </row>
    <row r="2412" spans="1:45" x14ac:dyDescent="0.25">
      <c r="A2412">
        <v>1</v>
      </c>
      <c r="B2412" s="7">
        <v>44440</v>
      </c>
      <c r="C2412" s="7">
        <v>44440</v>
      </c>
      <c r="D2412">
        <v>200347</v>
      </c>
      <c r="E2412" s="7">
        <v>44440</v>
      </c>
      <c r="F2412" s="13">
        <v>0</v>
      </c>
      <c r="G2412">
        <v>0</v>
      </c>
      <c r="H2412">
        <v>0</v>
      </c>
      <c r="I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0</v>
      </c>
      <c r="R2412">
        <v>0</v>
      </c>
      <c r="S2412">
        <v>0</v>
      </c>
      <c r="T2412">
        <v>0</v>
      </c>
      <c r="U2412">
        <v>0</v>
      </c>
      <c r="V2412" t="s">
        <v>387</v>
      </c>
      <c r="W2412" s="4" t="s">
        <v>383</v>
      </c>
      <c r="X2412">
        <v>16</v>
      </c>
      <c r="Y2412" t="s">
        <v>109</v>
      </c>
      <c r="Z2412" t="s">
        <v>384</v>
      </c>
      <c r="AA2412">
        <v>0</v>
      </c>
      <c r="AB2412">
        <v>0</v>
      </c>
      <c r="AC2412" t="s">
        <v>225</v>
      </c>
      <c r="AD2412">
        <v>0</v>
      </c>
      <c r="AE2412">
        <v>0</v>
      </c>
      <c r="AF2412">
        <v>0</v>
      </c>
      <c r="AG2412">
        <v>0</v>
      </c>
      <c r="AH2412">
        <v>0</v>
      </c>
      <c r="AI2412">
        <v>0</v>
      </c>
      <c r="AJ2412">
        <v>0</v>
      </c>
      <c r="AK2412">
        <v>0</v>
      </c>
      <c r="AL2412">
        <v>0</v>
      </c>
      <c r="AM2412">
        <v>0</v>
      </c>
      <c r="AN2412">
        <v>0</v>
      </c>
      <c r="AO2412">
        <v>0</v>
      </c>
      <c r="AP2412" s="8">
        <f t="shared" si="148"/>
        <v>0</v>
      </c>
      <c r="AQ2412" s="9">
        <f t="shared" si="149"/>
        <v>0</v>
      </c>
      <c r="AR2412" s="3">
        <f t="shared" si="150"/>
        <v>0</v>
      </c>
      <c r="AS2412" s="10">
        <f t="shared" si="151"/>
        <v>0</v>
      </c>
    </row>
    <row r="2413" spans="1:45" x14ac:dyDescent="0.25">
      <c r="A2413">
        <v>1</v>
      </c>
      <c r="B2413" s="7">
        <v>44440</v>
      </c>
      <c r="C2413" s="7">
        <v>44440</v>
      </c>
      <c r="D2413">
        <v>184</v>
      </c>
      <c r="E2413" s="7">
        <v>44440</v>
      </c>
      <c r="F2413" s="13">
        <v>0</v>
      </c>
      <c r="G2413">
        <v>0</v>
      </c>
      <c r="H2413">
        <v>5.0999999999999997E-2</v>
      </c>
      <c r="I2413">
        <v>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0</v>
      </c>
      <c r="R2413">
        <v>0</v>
      </c>
      <c r="S2413">
        <v>0</v>
      </c>
      <c r="T2413">
        <v>0</v>
      </c>
      <c r="U2413">
        <v>0</v>
      </c>
      <c r="V2413" t="s">
        <v>388</v>
      </c>
      <c r="W2413" s="4" t="s">
        <v>151</v>
      </c>
      <c r="X2413">
        <v>16</v>
      </c>
      <c r="Y2413" t="s">
        <v>109</v>
      </c>
      <c r="Z2413" t="s">
        <v>152</v>
      </c>
      <c r="AA2413">
        <v>0</v>
      </c>
      <c r="AB2413">
        <v>0</v>
      </c>
      <c r="AC2413" t="s">
        <v>225</v>
      </c>
      <c r="AD2413">
        <v>0</v>
      </c>
      <c r="AE2413">
        <v>0</v>
      </c>
      <c r="AF2413">
        <v>0</v>
      </c>
      <c r="AG2413">
        <v>0</v>
      </c>
      <c r="AH2413">
        <v>0</v>
      </c>
      <c r="AI2413">
        <v>0</v>
      </c>
      <c r="AJ2413">
        <v>0</v>
      </c>
      <c r="AK2413">
        <v>0</v>
      </c>
      <c r="AL2413">
        <v>0</v>
      </c>
      <c r="AM2413">
        <v>0</v>
      </c>
      <c r="AN2413">
        <v>0</v>
      </c>
      <c r="AO2413">
        <v>0</v>
      </c>
      <c r="AP2413" s="8">
        <f t="shared" si="148"/>
        <v>0</v>
      </c>
      <c r="AQ2413" s="9">
        <f t="shared" si="149"/>
        <v>0</v>
      </c>
      <c r="AR2413" s="3">
        <f t="shared" si="150"/>
        <v>0</v>
      </c>
      <c r="AS2413" s="10">
        <f t="shared" si="151"/>
        <v>0</v>
      </c>
    </row>
    <row r="2414" spans="1:45" x14ac:dyDescent="0.25">
      <c r="A2414">
        <v>1</v>
      </c>
      <c r="B2414" s="7">
        <v>44440</v>
      </c>
      <c r="C2414" s="7">
        <v>44440</v>
      </c>
      <c r="D2414">
        <v>200256</v>
      </c>
      <c r="E2414" s="7">
        <v>44440</v>
      </c>
      <c r="F2414" s="13">
        <v>355061.15</v>
      </c>
      <c r="G2414">
        <v>355061.15</v>
      </c>
      <c r="H2414">
        <v>5.0999999999999997E-2</v>
      </c>
      <c r="I2414">
        <v>1509.01</v>
      </c>
      <c r="J2414">
        <v>99760.12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  <c r="U2414">
        <v>0</v>
      </c>
      <c r="V2414" t="s">
        <v>389</v>
      </c>
      <c r="W2414" s="4" t="s">
        <v>151</v>
      </c>
      <c r="X2414">
        <v>16</v>
      </c>
      <c r="Y2414" t="s">
        <v>109</v>
      </c>
      <c r="Z2414" t="s">
        <v>152</v>
      </c>
      <c r="AA2414">
        <v>0</v>
      </c>
      <c r="AB2414">
        <v>0</v>
      </c>
      <c r="AC2414" t="s">
        <v>225</v>
      </c>
      <c r="AD2414">
        <v>0</v>
      </c>
      <c r="AE2414">
        <v>0</v>
      </c>
      <c r="AF2414">
        <v>0</v>
      </c>
      <c r="AG2414">
        <v>355061.15</v>
      </c>
      <c r="AH2414">
        <v>0</v>
      </c>
      <c r="AI2414">
        <v>0</v>
      </c>
      <c r="AJ2414">
        <v>0</v>
      </c>
      <c r="AK2414">
        <v>0</v>
      </c>
      <c r="AL2414">
        <v>0</v>
      </c>
      <c r="AM2414">
        <v>0</v>
      </c>
      <c r="AN2414">
        <v>0</v>
      </c>
      <c r="AO2414">
        <v>1509.01</v>
      </c>
      <c r="AP2414" s="8">
        <f t="shared" si="148"/>
        <v>1509.01</v>
      </c>
      <c r="AQ2414" s="9">
        <f t="shared" si="149"/>
        <v>0</v>
      </c>
      <c r="AR2414" s="3">
        <f t="shared" si="150"/>
        <v>99760.12</v>
      </c>
      <c r="AS2414" s="10">
        <f t="shared" si="151"/>
        <v>1509.01</v>
      </c>
    </row>
    <row r="2415" spans="1:45" x14ac:dyDescent="0.25">
      <c r="A2415">
        <v>1</v>
      </c>
      <c r="B2415" s="7">
        <v>44440</v>
      </c>
      <c r="C2415" s="7">
        <v>44440</v>
      </c>
      <c r="D2415">
        <v>200302</v>
      </c>
      <c r="E2415" s="7">
        <v>44440</v>
      </c>
      <c r="F2415" s="13">
        <v>95136.76</v>
      </c>
      <c r="G2415">
        <v>95136.76</v>
      </c>
      <c r="H2415">
        <v>5.0999999999999997E-2</v>
      </c>
      <c r="I2415">
        <v>404.33</v>
      </c>
      <c r="J2415">
        <v>16469.61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 t="s">
        <v>390</v>
      </c>
      <c r="W2415" s="4" t="s">
        <v>151</v>
      </c>
      <c r="X2415">
        <v>16</v>
      </c>
      <c r="Y2415" t="s">
        <v>109</v>
      </c>
      <c r="Z2415" t="s">
        <v>152</v>
      </c>
      <c r="AA2415">
        <v>0</v>
      </c>
      <c r="AB2415">
        <v>0</v>
      </c>
      <c r="AC2415" t="s">
        <v>225</v>
      </c>
      <c r="AD2415">
        <v>0</v>
      </c>
      <c r="AE2415">
        <v>0</v>
      </c>
      <c r="AF2415">
        <v>0</v>
      </c>
      <c r="AG2415">
        <v>95136.76</v>
      </c>
      <c r="AH2415">
        <v>0</v>
      </c>
      <c r="AI2415">
        <v>0</v>
      </c>
      <c r="AJ2415">
        <v>0</v>
      </c>
      <c r="AK2415">
        <v>0</v>
      </c>
      <c r="AL2415">
        <v>0</v>
      </c>
      <c r="AM2415">
        <v>0</v>
      </c>
      <c r="AN2415">
        <v>0</v>
      </c>
      <c r="AO2415">
        <v>404.33</v>
      </c>
      <c r="AP2415" s="8">
        <f t="shared" si="148"/>
        <v>404.33</v>
      </c>
      <c r="AQ2415" s="9">
        <f t="shared" si="149"/>
        <v>0</v>
      </c>
      <c r="AR2415" s="3">
        <f t="shared" si="150"/>
        <v>16469.61</v>
      </c>
      <c r="AS2415" s="10">
        <f t="shared" si="151"/>
        <v>404.33</v>
      </c>
    </row>
    <row r="2416" spans="1:45" x14ac:dyDescent="0.25">
      <c r="A2416">
        <v>1</v>
      </c>
      <c r="B2416" s="7">
        <v>44440</v>
      </c>
      <c r="C2416" s="7">
        <v>44440</v>
      </c>
      <c r="D2416">
        <v>200348</v>
      </c>
      <c r="E2416" s="7">
        <v>44440</v>
      </c>
      <c r="F2416" s="13">
        <v>507151.82</v>
      </c>
      <c r="G2416">
        <v>507151.82</v>
      </c>
      <c r="H2416">
        <v>5.0999999999999997E-2</v>
      </c>
      <c r="I2416">
        <v>2155.4</v>
      </c>
      <c r="J2416">
        <v>318477.15999999997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 t="s">
        <v>391</v>
      </c>
      <c r="W2416" s="4" t="s">
        <v>151</v>
      </c>
      <c r="X2416">
        <v>16</v>
      </c>
      <c r="Y2416" t="s">
        <v>109</v>
      </c>
      <c r="Z2416" t="s">
        <v>152</v>
      </c>
      <c r="AA2416">
        <v>0</v>
      </c>
      <c r="AB2416">
        <v>0</v>
      </c>
      <c r="AC2416" t="s">
        <v>225</v>
      </c>
      <c r="AD2416">
        <v>0</v>
      </c>
      <c r="AE2416">
        <v>0</v>
      </c>
      <c r="AF2416">
        <v>0</v>
      </c>
      <c r="AG2416">
        <v>507151.82</v>
      </c>
      <c r="AH2416">
        <v>0</v>
      </c>
      <c r="AI2416">
        <v>0</v>
      </c>
      <c r="AJ2416">
        <v>0</v>
      </c>
      <c r="AK2416">
        <v>0</v>
      </c>
      <c r="AL2416">
        <v>0</v>
      </c>
      <c r="AM2416">
        <v>0</v>
      </c>
      <c r="AN2416">
        <v>0</v>
      </c>
      <c r="AO2416">
        <v>2155.4</v>
      </c>
      <c r="AP2416" s="8">
        <f t="shared" si="148"/>
        <v>2155.4</v>
      </c>
      <c r="AQ2416" s="9">
        <f t="shared" si="149"/>
        <v>0</v>
      </c>
      <c r="AR2416" s="3">
        <f t="shared" si="150"/>
        <v>318477.15999999997</v>
      </c>
      <c r="AS2416" s="10">
        <f t="shared" si="151"/>
        <v>2155.4</v>
      </c>
    </row>
    <row r="2417" spans="1:45" x14ac:dyDescent="0.25">
      <c r="A2417">
        <v>1</v>
      </c>
      <c r="B2417" s="7">
        <v>44440</v>
      </c>
      <c r="C2417" s="7">
        <v>44440</v>
      </c>
      <c r="D2417">
        <v>185</v>
      </c>
      <c r="E2417" s="7">
        <v>44440</v>
      </c>
      <c r="F2417" s="13">
        <v>0</v>
      </c>
      <c r="G2417">
        <v>0</v>
      </c>
      <c r="H2417">
        <v>7.6923080000000005E-2</v>
      </c>
      <c r="I2417">
        <v>0</v>
      </c>
      <c r="J2417">
        <v>40221.870000000003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3093.99</v>
      </c>
      <c r="U2417">
        <v>0</v>
      </c>
      <c r="V2417" t="s">
        <v>392</v>
      </c>
      <c r="W2417" s="4" t="s">
        <v>154</v>
      </c>
      <c r="X2417">
        <v>16</v>
      </c>
      <c r="Y2417" t="s">
        <v>109</v>
      </c>
      <c r="Z2417" t="s">
        <v>155</v>
      </c>
      <c r="AA2417">
        <v>0</v>
      </c>
      <c r="AB2417">
        <v>0</v>
      </c>
      <c r="AC2417" t="s">
        <v>225</v>
      </c>
      <c r="AD2417">
        <v>0</v>
      </c>
      <c r="AE2417">
        <v>0</v>
      </c>
      <c r="AF2417">
        <v>0</v>
      </c>
      <c r="AG2417">
        <v>0</v>
      </c>
      <c r="AH2417">
        <v>0</v>
      </c>
      <c r="AI2417">
        <v>0</v>
      </c>
      <c r="AJ2417">
        <v>0</v>
      </c>
      <c r="AK2417">
        <v>0</v>
      </c>
      <c r="AL2417">
        <v>0</v>
      </c>
      <c r="AM2417">
        <v>0</v>
      </c>
      <c r="AN2417">
        <v>0</v>
      </c>
      <c r="AO2417">
        <v>0</v>
      </c>
      <c r="AP2417" s="8">
        <f t="shared" si="148"/>
        <v>3093.99</v>
      </c>
      <c r="AQ2417" s="9">
        <f t="shared" si="149"/>
        <v>0</v>
      </c>
      <c r="AR2417" s="3">
        <f t="shared" si="150"/>
        <v>40221.870000000003</v>
      </c>
      <c r="AS2417" s="10">
        <f t="shared" si="151"/>
        <v>3093.99</v>
      </c>
    </row>
    <row r="2418" spans="1:45" x14ac:dyDescent="0.25">
      <c r="A2418">
        <v>1</v>
      </c>
      <c r="B2418" s="7">
        <v>44440</v>
      </c>
      <c r="C2418" s="7">
        <v>44440</v>
      </c>
      <c r="D2418">
        <v>200257</v>
      </c>
      <c r="E2418" s="7">
        <v>44440</v>
      </c>
      <c r="F2418" s="13">
        <v>292511.90000000002</v>
      </c>
      <c r="G2418">
        <v>292511.90000000002</v>
      </c>
      <c r="H2418">
        <v>7.6923080000000005E-2</v>
      </c>
      <c r="I2418">
        <v>1875.08</v>
      </c>
      <c r="J2418">
        <v>27459.47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  <c r="T2418">
        <v>0</v>
      </c>
      <c r="U2418">
        <v>0</v>
      </c>
      <c r="V2418" t="s">
        <v>393</v>
      </c>
      <c r="W2418" s="4" t="s">
        <v>154</v>
      </c>
      <c r="X2418">
        <v>16</v>
      </c>
      <c r="Y2418" t="s">
        <v>109</v>
      </c>
      <c r="Z2418" t="s">
        <v>155</v>
      </c>
      <c r="AA2418">
        <v>0</v>
      </c>
      <c r="AB2418">
        <v>0</v>
      </c>
      <c r="AC2418" t="s">
        <v>225</v>
      </c>
      <c r="AD2418">
        <v>0</v>
      </c>
      <c r="AE2418">
        <v>0</v>
      </c>
      <c r="AF2418">
        <v>0</v>
      </c>
      <c r="AG2418">
        <v>292511.90000000002</v>
      </c>
      <c r="AH2418">
        <v>0</v>
      </c>
      <c r="AI2418">
        <v>0</v>
      </c>
      <c r="AJ2418">
        <v>0</v>
      </c>
      <c r="AK2418">
        <v>0</v>
      </c>
      <c r="AL2418">
        <v>0</v>
      </c>
      <c r="AM2418">
        <v>0</v>
      </c>
      <c r="AN2418">
        <v>0</v>
      </c>
      <c r="AO2418">
        <v>1875.08</v>
      </c>
      <c r="AP2418" s="8">
        <f t="shared" si="148"/>
        <v>1875.08</v>
      </c>
      <c r="AQ2418" s="9">
        <f t="shared" si="149"/>
        <v>0</v>
      </c>
      <c r="AR2418" s="3">
        <f t="shared" si="150"/>
        <v>27459.47</v>
      </c>
      <c r="AS2418" s="10">
        <f t="shared" si="151"/>
        <v>1875.08</v>
      </c>
    </row>
    <row r="2419" spans="1:45" x14ac:dyDescent="0.25">
      <c r="A2419">
        <v>1</v>
      </c>
      <c r="B2419" s="7">
        <v>44440</v>
      </c>
      <c r="C2419" s="7">
        <v>44440</v>
      </c>
      <c r="D2419">
        <v>200303</v>
      </c>
      <c r="E2419" s="7">
        <v>44440</v>
      </c>
      <c r="F2419" s="13">
        <v>19578.259999999998</v>
      </c>
      <c r="G2419">
        <v>19578.259999999998</v>
      </c>
      <c r="H2419">
        <v>7.6923080000000005E-2</v>
      </c>
      <c r="I2419">
        <v>125.5</v>
      </c>
      <c r="J2419">
        <v>4282.8999999999996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0</v>
      </c>
      <c r="U2419">
        <v>0</v>
      </c>
      <c r="V2419" t="s">
        <v>394</v>
      </c>
      <c r="W2419" s="4" t="s">
        <v>154</v>
      </c>
      <c r="X2419">
        <v>16</v>
      </c>
      <c r="Y2419" t="s">
        <v>109</v>
      </c>
      <c r="Z2419" t="s">
        <v>155</v>
      </c>
      <c r="AA2419">
        <v>0</v>
      </c>
      <c r="AB2419">
        <v>0</v>
      </c>
      <c r="AC2419" t="s">
        <v>225</v>
      </c>
      <c r="AD2419">
        <v>0</v>
      </c>
      <c r="AE2419">
        <v>0</v>
      </c>
      <c r="AF2419">
        <v>0</v>
      </c>
      <c r="AG2419">
        <v>19578.259999999998</v>
      </c>
      <c r="AH2419">
        <v>0</v>
      </c>
      <c r="AI2419">
        <v>0</v>
      </c>
      <c r="AJ2419">
        <v>0</v>
      </c>
      <c r="AK2419">
        <v>0</v>
      </c>
      <c r="AL2419">
        <v>0</v>
      </c>
      <c r="AM2419">
        <v>0</v>
      </c>
      <c r="AN2419">
        <v>0</v>
      </c>
      <c r="AO2419">
        <v>125.5</v>
      </c>
      <c r="AP2419" s="8">
        <f t="shared" si="148"/>
        <v>125.5</v>
      </c>
      <c r="AQ2419" s="9">
        <f t="shared" si="149"/>
        <v>0</v>
      </c>
      <c r="AR2419" s="3">
        <f t="shared" si="150"/>
        <v>4282.8999999999996</v>
      </c>
      <c r="AS2419" s="10">
        <f t="shared" si="151"/>
        <v>125.5</v>
      </c>
    </row>
    <row r="2420" spans="1:45" x14ac:dyDescent="0.25">
      <c r="A2420">
        <v>1</v>
      </c>
      <c r="B2420" s="7">
        <v>44440</v>
      </c>
      <c r="C2420" s="7">
        <v>44440</v>
      </c>
      <c r="D2420">
        <v>200349</v>
      </c>
      <c r="E2420" s="7">
        <v>44440</v>
      </c>
      <c r="F2420" s="13">
        <v>850325.21</v>
      </c>
      <c r="G2420">
        <v>850325.21</v>
      </c>
      <c r="H2420">
        <v>7.6923080000000005E-2</v>
      </c>
      <c r="I2420">
        <v>5450.8</v>
      </c>
      <c r="J2420">
        <v>345265.08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0</v>
      </c>
      <c r="R2420">
        <v>0</v>
      </c>
      <c r="S2420">
        <v>0</v>
      </c>
      <c r="T2420">
        <v>0</v>
      </c>
      <c r="U2420">
        <v>0</v>
      </c>
      <c r="V2420" t="s">
        <v>395</v>
      </c>
      <c r="W2420" s="4" t="s">
        <v>154</v>
      </c>
      <c r="X2420">
        <v>16</v>
      </c>
      <c r="Y2420" t="s">
        <v>109</v>
      </c>
      <c r="Z2420" t="s">
        <v>155</v>
      </c>
      <c r="AA2420">
        <v>0</v>
      </c>
      <c r="AB2420">
        <v>0</v>
      </c>
      <c r="AC2420" t="s">
        <v>225</v>
      </c>
      <c r="AD2420">
        <v>0</v>
      </c>
      <c r="AE2420">
        <v>0</v>
      </c>
      <c r="AF2420">
        <v>0</v>
      </c>
      <c r="AG2420">
        <v>850325.21</v>
      </c>
      <c r="AH2420">
        <v>0</v>
      </c>
      <c r="AI2420">
        <v>0</v>
      </c>
      <c r="AJ2420">
        <v>0</v>
      </c>
      <c r="AK2420">
        <v>0</v>
      </c>
      <c r="AL2420">
        <v>0</v>
      </c>
      <c r="AM2420">
        <v>0</v>
      </c>
      <c r="AN2420">
        <v>0</v>
      </c>
      <c r="AO2420">
        <v>5450.8</v>
      </c>
      <c r="AP2420" s="8">
        <f t="shared" si="148"/>
        <v>5450.8</v>
      </c>
      <c r="AQ2420" s="9">
        <f t="shared" si="149"/>
        <v>0</v>
      </c>
      <c r="AR2420" s="3">
        <f t="shared" si="150"/>
        <v>345265.08</v>
      </c>
      <c r="AS2420" s="10">
        <f t="shared" si="151"/>
        <v>5450.8</v>
      </c>
    </row>
    <row r="2421" spans="1:45" x14ac:dyDescent="0.25">
      <c r="A2421">
        <v>1</v>
      </c>
      <c r="B2421" s="7">
        <v>44440</v>
      </c>
      <c r="C2421" s="7">
        <v>44440</v>
      </c>
      <c r="D2421">
        <v>186</v>
      </c>
      <c r="E2421" s="7">
        <v>44440</v>
      </c>
      <c r="F2421" s="13">
        <v>0</v>
      </c>
      <c r="G2421">
        <v>0</v>
      </c>
      <c r="H2421">
        <v>7.6999999999999999E-2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0</v>
      </c>
      <c r="T2421">
        <v>0</v>
      </c>
      <c r="U2421">
        <v>0</v>
      </c>
      <c r="V2421" t="s">
        <v>396</v>
      </c>
      <c r="W2421" s="4" t="s">
        <v>157</v>
      </c>
      <c r="X2421">
        <v>16</v>
      </c>
      <c r="Y2421" t="s">
        <v>109</v>
      </c>
      <c r="Z2421" t="s">
        <v>155</v>
      </c>
      <c r="AA2421">
        <v>0</v>
      </c>
      <c r="AB2421">
        <v>0</v>
      </c>
      <c r="AC2421" t="s">
        <v>225</v>
      </c>
      <c r="AD2421">
        <v>0</v>
      </c>
      <c r="AE2421">
        <v>0</v>
      </c>
      <c r="AF2421">
        <v>0</v>
      </c>
      <c r="AG2421">
        <v>0</v>
      </c>
      <c r="AH2421">
        <v>0</v>
      </c>
      <c r="AI2421">
        <v>0</v>
      </c>
      <c r="AJ2421">
        <v>0</v>
      </c>
      <c r="AK2421">
        <v>0</v>
      </c>
      <c r="AL2421">
        <v>0</v>
      </c>
      <c r="AM2421">
        <v>0</v>
      </c>
      <c r="AN2421">
        <v>0</v>
      </c>
      <c r="AO2421">
        <v>0</v>
      </c>
      <c r="AP2421" s="8">
        <f t="shared" si="148"/>
        <v>0</v>
      </c>
      <c r="AQ2421" s="9">
        <f t="shared" si="149"/>
        <v>0</v>
      </c>
      <c r="AR2421" s="3">
        <f t="shared" si="150"/>
        <v>0</v>
      </c>
      <c r="AS2421" s="10">
        <f t="shared" si="151"/>
        <v>0</v>
      </c>
    </row>
    <row r="2422" spans="1:45" x14ac:dyDescent="0.25">
      <c r="A2422">
        <v>1</v>
      </c>
      <c r="B2422" s="7">
        <v>44440</v>
      </c>
      <c r="C2422" s="7">
        <v>44440</v>
      </c>
      <c r="D2422">
        <v>200258</v>
      </c>
      <c r="E2422" s="7">
        <v>44440</v>
      </c>
      <c r="F2422" s="13">
        <v>0</v>
      </c>
      <c r="G2422">
        <v>0</v>
      </c>
      <c r="H2422">
        <v>7.6999999999999999E-2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0</v>
      </c>
      <c r="R2422">
        <v>0</v>
      </c>
      <c r="S2422">
        <v>0</v>
      </c>
      <c r="T2422">
        <v>0</v>
      </c>
      <c r="U2422">
        <v>0</v>
      </c>
      <c r="V2422" t="s">
        <v>397</v>
      </c>
      <c r="W2422" s="4" t="s">
        <v>157</v>
      </c>
      <c r="X2422">
        <v>16</v>
      </c>
      <c r="Y2422" t="s">
        <v>109</v>
      </c>
      <c r="Z2422" t="s">
        <v>155</v>
      </c>
      <c r="AA2422">
        <v>0</v>
      </c>
      <c r="AB2422">
        <v>0</v>
      </c>
      <c r="AC2422" t="s">
        <v>225</v>
      </c>
      <c r="AD2422">
        <v>0</v>
      </c>
      <c r="AE2422">
        <v>0</v>
      </c>
      <c r="AF2422">
        <v>0</v>
      </c>
      <c r="AG2422">
        <v>0</v>
      </c>
      <c r="AH2422">
        <v>0</v>
      </c>
      <c r="AI2422">
        <v>0</v>
      </c>
      <c r="AJ2422">
        <v>0</v>
      </c>
      <c r="AK2422">
        <v>0</v>
      </c>
      <c r="AL2422">
        <v>0</v>
      </c>
      <c r="AM2422">
        <v>0</v>
      </c>
      <c r="AN2422">
        <v>0</v>
      </c>
      <c r="AO2422">
        <v>0</v>
      </c>
      <c r="AP2422" s="8">
        <f t="shared" si="148"/>
        <v>0</v>
      </c>
      <c r="AQ2422" s="9">
        <f t="shared" si="149"/>
        <v>0</v>
      </c>
      <c r="AR2422" s="3">
        <f t="shared" si="150"/>
        <v>0</v>
      </c>
      <c r="AS2422" s="10">
        <f t="shared" si="151"/>
        <v>0</v>
      </c>
    </row>
    <row r="2423" spans="1:45" x14ac:dyDescent="0.25">
      <c r="A2423">
        <v>1</v>
      </c>
      <c r="B2423" s="7">
        <v>44440</v>
      </c>
      <c r="C2423" s="7">
        <v>44440</v>
      </c>
      <c r="D2423">
        <v>200304</v>
      </c>
      <c r="E2423" s="7">
        <v>44440</v>
      </c>
      <c r="F2423" s="13">
        <v>0</v>
      </c>
      <c r="G2423">
        <v>0</v>
      </c>
      <c r="H2423">
        <v>7.6999999999999999E-2</v>
      </c>
      <c r="I2423">
        <v>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 t="s">
        <v>398</v>
      </c>
      <c r="W2423" s="4" t="s">
        <v>157</v>
      </c>
      <c r="X2423">
        <v>16</v>
      </c>
      <c r="Y2423" t="s">
        <v>109</v>
      </c>
      <c r="Z2423" t="s">
        <v>155</v>
      </c>
      <c r="AA2423">
        <v>0</v>
      </c>
      <c r="AB2423">
        <v>0</v>
      </c>
      <c r="AC2423" t="s">
        <v>225</v>
      </c>
      <c r="AD2423">
        <v>0</v>
      </c>
      <c r="AE2423">
        <v>0</v>
      </c>
      <c r="AF2423">
        <v>0</v>
      </c>
      <c r="AG2423">
        <v>0</v>
      </c>
      <c r="AH2423">
        <v>0</v>
      </c>
      <c r="AI2423">
        <v>0</v>
      </c>
      <c r="AJ2423">
        <v>0</v>
      </c>
      <c r="AK2423">
        <v>0</v>
      </c>
      <c r="AL2423">
        <v>0</v>
      </c>
      <c r="AM2423">
        <v>0</v>
      </c>
      <c r="AN2423">
        <v>0</v>
      </c>
      <c r="AO2423">
        <v>0</v>
      </c>
      <c r="AP2423" s="8">
        <f t="shared" si="148"/>
        <v>0</v>
      </c>
      <c r="AQ2423" s="9">
        <f t="shared" si="149"/>
        <v>0</v>
      </c>
      <c r="AR2423" s="3">
        <f t="shared" si="150"/>
        <v>0</v>
      </c>
      <c r="AS2423" s="10">
        <f t="shared" si="151"/>
        <v>0</v>
      </c>
    </row>
    <row r="2424" spans="1:45" x14ac:dyDescent="0.25">
      <c r="A2424">
        <v>1</v>
      </c>
      <c r="B2424" s="7">
        <v>44440</v>
      </c>
      <c r="C2424" s="7">
        <v>44440</v>
      </c>
      <c r="D2424">
        <v>200350</v>
      </c>
      <c r="E2424" s="7">
        <v>44440</v>
      </c>
      <c r="F2424" s="13">
        <v>0</v>
      </c>
      <c r="G2424">
        <v>0</v>
      </c>
      <c r="H2424">
        <v>7.6999999999999999E-2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 t="s">
        <v>399</v>
      </c>
      <c r="W2424" s="4" t="s">
        <v>157</v>
      </c>
      <c r="X2424">
        <v>16</v>
      </c>
      <c r="Y2424" t="s">
        <v>109</v>
      </c>
      <c r="Z2424" t="s">
        <v>155</v>
      </c>
      <c r="AA2424">
        <v>0</v>
      </c>
      <c r="AB2424">
        <v>0</v>
      </c>
      <c r="AC2424" t="s">
        <v>225</v>
      </c>
      <c r="AD2424">
        <v>0</v>
      </c>
      <c r="AE2424">
        <v>0</v>
      </c>
      <c r="AF2424">
        <v>0</v>
      </c>
      <c r="AG2424">
        <v>0</v>
      </c>
      <c r="AH2424">
        <v>0</v>
      </c>
      <c r="AI2424">
        <v>0</v>
      </c>
      <c r="AJ2424">
        <v>0</v>
      </c>
      <c r="AK2424">
        <v>0</v>
      </c>
      <c r="AL2424">
        <v>0</v>
      </c>
      <c r="AM2424">
        <v>0</v>
      </c>
      <c r="AN2424">
        <v>0</v>
      </c>
      <c r="AO2424">
        <v>0</v>
      </c>
      <c r="AP2424" s="8">
        <f t="shared" si="148"/>
        <v>0</v>
      </c>
      <c r="AQ2424" s="9">
        <f t="shared" si="149"/>
        <v>0</v>
      </c>
      <c r="AR2424" s="3">
        <f t="shared" si="150"/>
        <v>0</v>
      </c>
      <c r="AS2424" s="10">
        <f t="shared" si="151"/>
        <v>0</v>
      </c>
    </row>
    <row r="2425" spans="1:45" x14ac:dyDescent="0.25">
      <c r="A2425">
        <v>1</v>
      </c>
      <c r="B2425" s="7">
        <v>44440</v>
      </c>
      <c r="C2425" s="7">
        <v>44440</v>
      </c>
      <c r="D2425">
        <v>187</v>
      </c>
      <c r="E2425" s="7">
        <v>44440</v>
      </c>
      <c r="F2425" s="13">
        <v>0</v>
      </c>
      <c r="G2425">
        <v>0</v>
      </c>
      <c r="H2425">
        <v>5.8823529999999999E-2</v>
      </c>
      <c r="I2425">
        <v>0</v>
      </c>
      <c r="J2425">
        <v>825.5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0</v>
      </c>
      <c r="S2425">
        <v>0</v>
      </c>
      <c r="T2425">
        <v>63.5</v>
      </c>
      <c r="U2425">
        <v>0</v>
      </c>
      <c r="V2425" t="s">
        <v>400</v>
      </c>
      <c r="W2425" s="4" t="s">
        <v>159</v>
      </c>
      <c r="X2425">
        <v>16</v>
      </c>
      <c r="Y2425" t="s">
        <v>109</v>
      </c>
      <c r="Z2425" t="s">
        <v>160</v>
      </c>
      <c r="AA2425">
        <v>0</v>
      </c>
      <c r="AB2425">
        <v>0</v>
      </c>
      <c r="AC2425" t="s">
        <v>225</v>
      </c>
      <c r="AD2425">
        <v>0</v>
      </c>
      <c r="AE2425">
        <v>0</v>
      </c>
      <c r="AF2425">
        <v>0</v>
      </c>
      <c r="AG2425">
        <v>0</v>
      </c>
      <c r="AH2425">
        <v>0</v>
      </c>
      <c r="AI2425">
        <v>0</v>
      </c>
      <c r="AJ2425">
        <v>0</v>
      </c>
      <c r="AK2425">
        <v>0</v>
      </c>
      <c r="AL2425">
        <v>0</v>
      </c>
      <c r="AM2425">
        <v>0</v>
      </c>
      <c r="AN2425">
        <v>0</v>
      </c>
      <c r="AO2425">
        <v>0</v>
      </c>
      <c r="AP2425" s="8">
        <f t="shared" si="148"/>
        <v>63.5</v>
      </c>
      <c r="AQ2425" s="9">
        <f t="shared" si="149"/>
        <v>0</v>
      </c>
      <c r="AR2425" s="3">
        <f t="shared" si="150"/>
        <v>825.5</v>
      </c>
      <c r="AS2425" s="10">
        <f t="shared" si="151"/>
        <v>63.5</v>
      </c>
    </row>
    <row r="2426" spans="1:45" x14ac:dyDescent="0.25">
      <c r="A2426">
        <v>1</v>
      </c>
      <c r="B2426" s="7">
        <v>44440</v>
      </c>
      <c r="C2426" s="7">
        <v>44440</v>
      </c>
      <c r="D2426">
        <v>200259</v>
      </c>
      <c r="E2426" s="7">
        <v>44440</v>
      </c>
      <c r="F2426" s="13">
        <v>66385.41</v>
      </c>
      <c r="G2426">
        <v>66385.41</v>
      </c>
      <c r="H2426">
        <v>5.8823529999999999E-2</v>
      </c>
      <c r="I2426">
        <v>325.42</v>
      </c>
      <c r="J2426">
        <v>11753.55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  <c r="T2426">
        <v>0</v>
      </c>
      <c r="U2426">
        <v>0</v>
      </c>
      <c r="V2426" t="s">
        <v>401</v>
      </c>
      <c r="W2426" s="4" t="s">
        <v>159</v>
      </c>
      <c r="X2426">
        <v>16</v>
      </c>
      <c r="Y2426" t="s">
        <v>109</v>
      </c>
      <c r="Z2426" t="s">
        <v>160</v>
      </c>
      <c r="AA2426">
        <v>0</v>
      </c>
      <c r="AB2426">
        <v>0</v>
      </c>
      <c r="AC2426" t="s">
        <v>225</v>
      </c>
      <c r="AD2426">
        <v>0</v>
      </c>
      <c r="AE2426">
        <v>0</v>
      </c>
      <c r="AF2426">
        <v>0</v>
      </c>
      <c r="AG2426">
        <v>66385.41</v>
      </c>
      <c r="AH2426">
        <v>0</v>
      </c>
      <c r="AI2426">
        <v>0</v>
      </c>
      <c r="AJ2426">
        <v>0</v>
      </c>
      <c r="AK2426">
        <v>0</v>
      </c>
      <c r="AL2426">
        <v>0</v>
      </c>
      <c r="AM2426">
        <v>0</v>
      </c>
      <c r="AN2426">
        <v>0</v>
      </c>
      <c r="AO2426">
        <v>325.42</v>
      </c>
      <c r="AP2426" s="8">
        <f t="shared" si="148"/>
        <v>325.42</v>
      </c>
      <c r="AQ2426" s="9">
        <f t="shared" si="149"/>
        <v>0</v>
      </c>
      <c r="AR2426" s="3">
        <f t="shared" si="150"/>
        <v>11753.55</v>
      </c>
      <c r="AS2426" s="10">
        <f t="shared" si="151"/>
        <v>325.42</v>
      </c>
    </row>
    <row r="2427" spans="1:45" x14ac:dyDescent="0.25">
      <c r="A2427">
        <v>1</v>
      </c>
      <c r="B2427" s="7">
        <v>44440</v>
      </c>
      <c r="C2427" s="7">
        <v>44440</v>
      </c>
      <c r="D2427">
        <v>200305</v>
      </c>
      <c r="E2427" s="7">
        <v>44440</v>
      </c>
      <c r="F2427" s="13">
        <v>0</v>
      </c>
      <c r="G2427">
        <v>0</v>
      </c>
      <c r="H2427">
        <v>5.8823529999999999E-2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  <c r="U2427">
        <v>0</v>
      </c>
      <c r="V2427" t="s">
        <v>402</v>
      </c>
      <c r="W2427" s="4" t="s">
        <v>159</v>
      </c>
      <c r="X2427">
        <v>16</v>
      </c>
      <c r="Y2427" t="s">
        <v>109</v>
      </c>
      <c r="Z2427" t="s">
        <v>160</v>
      </c>
      <c r="AA2427">
        <v>0</v>
      </c>
      <c r="AB2427">
        <v>0</v>
      </c>
      <c r="AC2427" t="s">
        <v>225</v>
      </c>
      <c r="AD2427">
        <v>0</v>
      </c>
      <c r="AE2427">
        <v>0</v>
      </c>
      <c r="AF2427">
        <v>0</v>
      </c>
      <c r="AG2427">
        <v>0</v>
      </c>
      <c r="AH2427">
        <v>0</v>
      </c>
      <c r="AI2427">
        <v>0</v>
      </c>
      <c r="AJ2427">
        <v>0</v>
      </c>
      <c r="AK2427">
        <v>0</v>
      </c>
      <c r="AL2427">
        <v>0</v>
      </c>
      <c r="AM2427">
        <v>0</v>
      </c>
      <c r="AN2427">
        <v>0</v>
      </c>
      <c r="AO2427">
        <v>0</v>
      </c>
      <c r="AP2427" s="8">
        <f t="shared" si="148"/>
        <v>0</v>
      </c>
      <c r="AQ2427" s="9">
        <f t="shared" si="149"/>
        <v>0</v>
      </c>
      <c r="AR2427" s="3">
        <f t="shared" si="150"/>
        <v>0</v>
      </c>
      <c r="AS2427" s="10">
        <f t="shared" si="151"/>
        <v>0</v>
      </c>
    </row>
    <row r="2428" spans="1:45" x14ac:dyDescent="0.25">
      <c r="A2428">
        <v>1</v>
      </c>
      <c r="B2428" s="7">
        <v>44440</v>
      </c>
      <c r="C2428" s="7">
        <v>44440</v>
      </c>
      <c r="D2428">
        <v>200351</v>
      </c>
      <c r="E2428" s="7">
        <v>44440</v>
      </c>
      <c r="F2428" s="13">
        <v>128576.38</v>
      </c>
      <c r="G2428">
        <v>128576.38</v>
      </c>
      <c r="H2428">
        <v>5.8823529999999999E-2</v>
      </c>
      <c r="I2428">
        <v>630.28</v>
      </c>
      <c r="J2428">
        <v>116805.49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v>0</v>
      </c>
      <c r="V2428" t="s">
        <v>403</v>
      </c>
      <c r="W2428" s="4" t="s">
        <v>159</v>
      </c>
      <c r="X2428">
        <v>16</v>
      </c>
      <c r="Y2428" t="s">
        <v>109</v>
      </c>
      <c r="Z2428" t="s">
        <v>160</v>
      </c>
      <c r="AA2428">
        <v>0</v>
      </c>
      <c r="AB2428">
        <v>0</v>
      </c>
      <c r="AC2428" t="s">
        <v>225</v>
      </c>
      <c r="AD2428">
        <v>0</v>
      </c>
      <c r="AE2428">
        <v>0</v>
      </c>
      <c r="AF2428">
        <v>0</v>
      </c>
      <c r="AG2428">
        <v>128576.38</v>
      </c>
      <c r="AH2428">
        <v>0</v>
      </c>
      <c r="AI2428">
        <v>0</v>
      </c>
      <c r="AJ2428">
        <v>0</v>
      </c>
      <c r="AK2428">
        <v>0</v>
      </c>
      <c r="AL2428">
        <v>0</v>
      </c>
      <c r="AM2428">
        <v>0</v>
      </c>
      <c r="AN2428">
        <v>0</v>
      </c>
      <c r="AO2428">
        <v>630.28</v>
      </c>
      <c r="AP2428" s="8">
        <f t="shared" si="148"/>
        <v>630.28</v>
      </c>
      <c r="AQ2428" s="9">
        <f t="shared" si="149"/>
        <v>0</v>
      </c>
      <c r="AR2428" s="3">
        <f t="shared" si="150"/>
        <v>116805.49</v>
      </c>
      <c r="AS2428" s="10">
        <f t="shared" si="151"/>
        <v>630.28</v>
      </c>
    </row>
    <row r="2429" spans="1:45" x14ac:dyDescent="0.25">
      <c r="A2429">
        <v>1</v>
      </c>
      <c r="B2429" s="7">
        <v>44440</v>
      </c>
      <c r="C2429" s="7">
        <v>44440</v>
      </c>
      <c r="D2429">
        <v>188</v>
      </c>
      <c r="E2429" s="7">
        <v>44440</v>
      </c>
      <c r="F2429" s="13">
        <v>0</v>
      </c>
      <c r="G2429">
        <v>0</v>
      </c>
      <c r="H2429">
        <v>5.8823529999999999E-2</v>
      </c>
      <c r="I2429">
        <v>0</v>
      </c>
      <c r="J2429">
        <v>6117.54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0</v>
      </c>
      <c r="T2429">
        <v>470.58</v>
      </c>
      <c r="U2429">
        <v>0</v>
      </c>
      <c r="V2429" t="s">
        <v>404</v>
      </c>
      <c r="W2429" s="4" t="s">
        <v>162</v>
      </c>
      <c r="X2429">
        <v>16</v>
      </c>
      <c r="Y2429" t="s">
        <v>109</v>
      </c>
      <c r="Z2429" t="s">
        <v>160</v>
      </c>
      <c r="AA2429">
        <v>0</v>
      </c>
      <c r="AB2429">
        <v>0</v>
      </c>
      <c r="AC2429" t="s">
        <v>225</v>
      </c>
      <c r="AD2429">
        <v>0</v>
      </c>
      <c r="AE2429">
        <v>0</v>
      </c>
      <c r="AF2429">
        <v>0</v>
      </c>
      <c r="AG2429">
        <v>0</v>
      </c>
      <c r="AH2429">
        <v>0</v>
      </c>
      <c r="AI2429">
        <v>0</v>
      </c>
      <c r="AJ2429">
        <v>0</v>
      </c>
      <c r="AK2429">
        <v>0</v>
      </c>
      <c r="AL2429">
        <v>0</v>
      </c>
      <c r="AM2429">
        <v>0</v>
      </c>
      <c r="AN2429">
        <v>0</v>
      </c>
      <c r="AO2429">
        <v>0</v>
      </c>
      <c r="AP2429" s="8">
        <f t="shared" si="148"/>
        <v>470.58</v>
      </c>
      <c r="AQ2429" s="9">
        <f t="shared" si="149"/>
        <v>0</v>
      </c>
      <c r="AR2429" s="3">
        <f t="shared" si="150"/>
        <v>6117.54</v>
      </c>
      <c r="AS2429" s="10">
        <f t="shared" si="151"/>
        <v>470.58</v>
      </c>
    </row>
    <row r="2430" spans="1:45" x14ac:dyDescent="0.25">
      <c r="A2430">
        <v>1</v>
      </c>
      <c r="B2430" s="7">
        <v>44440</v>
      </c>
      <c r="C2430" s="7">
        <v>44440</v>
      </c>
      <c r="D2430">
        <v>200260</v>
      </c>
      <c r="E2430" s="7">
        <v>44440</v>
      </c>
      <c r="F2430" s="13">
        <v>0</v>
      </c>
      <c r="G2430">
        <v>0</v>
      </c>
      <c r="H2430">
        <v>5.8823529999999999E-2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v>0</v>
      </c>
      <c r="V2430" t="s">
        <v>405</v>
      </c>
      <c r="W2430" s="4" t="s">
        <v>162</v>
      </c>
      <c r="X2430">
        <v>16</v>
      </c>
      <c r="Y2430" t="s">
        <v>109</v>
      </c>
      <c r="Z2430" t="s">
        <v>160</v>
      </c>
      <c r="AA2430">
        <v>0</v>
      </c>
      <c r="AB2430">
        <v>0</v>
      </c>
      <c r="AC2430" t="s">
        <v>225</v>
      </c>
      <c r="AD2430">
        <v>0</v>
      </c>
      <c r="AE2430">
        <v>0</v>
      </c>
      <c r="AF2430">
        <v>0</v>
      </c>
      <c r="AG2430">
        <v>0</v>
      </c>
      <c r="AH2430">
        <v>0</v>
      </c>
      <c r="AI2430">
        <v>0</v>
      </c>
      <c r="AJ2430">
        <v>0</v>
      </c>
      <c r="AK2430">
        <v>0</v>
      </c>
      <c r="AL2430">
        <v>0</v>
      </c>
      <c r="AM2430">
        <v>0</v>
      </c>
      <c r="AN2430">
        <v>0</v>
      </c>
      <c r="AO2430">
        <v>0</v>
      </c>
      <c r="AP2430" s="8">
        <f t="shared" si="148"/>
        <v>0</v>
      </c>
      <c r="AQ2430" s="9">
        <f t="shared" si="149"/>
        <v>0</v>
      </c>
      <c r="AR2430" s="3">
        <f t="shared" si="150"/>
        <v>0</v>
      </c>
      <c r="AS2430" s="10">
        <f t="shared" si="151"/>
        <v>0</v>
      </c>
    </row>
    <row r="2431" spans="1:45" x14ac:dyDescent="0.25">
      <c r="A2431">
        <v>1</v>
      </c>
      <c r="B2431" s="7">
        <v>44440</v>
      </c>
      <c r="C2431" s="7">
        <v>44440</v>
      </c>
      <c r="D2431">
        <v>200306</v>
      </c>
      <c r="E2431" s="7">
        <v>44440</v>
      </c>
      <c r="F2431" s="13">
        <v>69025.45</v>
      </c>
      <c r="G2431">
        <v>69025.45</v>
      </c>
      <c r="H2431">
        <v>5.8823529999999999E-2</v>
      </c>
      <c r="I2431">
        <v>338.36</v>
      </c>
      <c r="J2431">
        <v>32198.16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v>0</v>
      </c>
      <c r="V2431" t="s">
        <v>406</v>
      </c>
      <c r="W2431" s="4" t="s">
        <v>162</v>
      </c>
      <c r="X2431">
        <v>16</v>
      </c>
      <c r="Y2431" t="s">
        <v>109</v>
      </c>
      <c r="Z2431" t="s">
        <v>160</v>
      </c>
      <c r="AA2431">
        <v>0</v>
      </c>
      <c r="AB2431">
        <v>0</v>
      </c>
      <c r="AC2431" t="s">
        <v>225</v>
      </c>
      <c r="AD2431">
        <v>0</v>
      </c>
      <c r="AE2431">
        <v>0</v>
      </c>
      <c r="AF2431">
        <v>0</v>
      </c>
      <c r="AG2431">
        <v>69025.45</v>
      </c>
      <c r="AH2431">
        <v>0</v>
      </c>
      <c r="AI2431">
        <v>0</v>
      </c>
      <c r="AJ2431">
        <v>0</v>
      </c>
      <c r="AK2431">
        <v>0</v>
      </c>
      <c r="AL2431">
        <v>0</v>
      </c>
      <c r="AM2431">
        <v>0</v>
      </c>
      <c r="AN2431">
        <v>0</v>
      </c>
      <c r="AO2431">
        <v>338.36</v>
      </c>
      <c r="AP2431" s="8">
        <f t="shared" si="148"/>
        <v>338.36</v>
      </c>
      <c r="AQ2431" s="9">
        <f t="shared" si="149"/>
        <v>0</v>
      </c>
      <c r="AR2431" s="3">
        <f t="shared" si="150"/>
        <v>32198.16</v>
      </c>
      <c r="AS2431" s="10">
        <f t="shared" si="151"/>
        <v>338.36</v>
      </c>
    </row>
    <row r="2432" spans="1:45" x14ac:dyDescent="0.25">
      <c r="A2432">
        <v>1</v>
      </c>
      <c r="B2432" s="7">
        <v>44440</v>
      </c>
      <c r="C2432" s="7">
        <v>44440</v>
      </c>
      <c r="D2432">
        <v>200352</v>
      </c>
      <c r="E2432" s="7">
        <v>44440</v>
      </c>
      <c r="F2432" s="13">
        <v>0</v>
      </c>
      <c r="G2432">
        <v>0</v>
      </c>
      <c r="H2432">
        <v>5.8823529999999999E-2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v>0</v>
      </c>
      <c r="V2432" t="s">
        <v>407</v>
      </c>
      <c r="W2432" s="4" t="s">
        <v>162</v>
      </c>
      <c r="X2432">
        <v>16</v>
      </c>
      <c r="Y2432" t="s">
        <v>109</v>
      </c>
      <c r="Z2432" t="s">
        <v>160</v>
      </c>
      <c r="AA2432">
        <v>0</v>
      </c>
      <c r="AB2432">
        <v>0</v>
      </c>
      <c r="AC2432" t="s">
        <v>225</v>
      </c>
      <c r="AD2432">
        <v>0</v>
      </c>
      <c r="AE2432">
        <v>0</v>
      </c>
      <c r="AF2432">
        <v>0</v>
      </c>
      <c r="AG2432">
        <v>0</v>
      </c>
      <c r="AH2432">
        <v>0</v>
      </c>
      <c r="AI2432">
        <v>0</v>
      </c>
      <c r="AJ2432">
        <v>0</v>
      </c>
      <c r="AK2432">
        <v>0</v>
      </c>
      <c r="AL2432">
        <v>0</v>
      </c>
      <c r="AM2432">
        <v>0</v>
      </c>
      <c r="AN2432">
        <v>0</v>
      </c>
      <c r="AO2432">
        <v>0</v>
      </c>
      <c r="AP2432" s="8">
        <f t="shared" si="148"/>
        <v>0</v>
      </c>
      <c r="AQ2432" s="9">
        <f t="shared" si="149"/>
        <v>0</v>
      </c>
      <c r="AR2432" s="3">
        <f t="shared" si="150"/>
        <v>0</v>
      </c>
      <c r="AS2432" s="10">
        <f t="shared" si="151"/>
        <v>0</v>
      </c>
    </row>
    <row r="2433" spans="1:45" x14ac:dyDescent="0.25">
      <c r="A2433">
        <v>1</v>
      </c>
      <c r="B2433" s="7">
        <v>44440</v>
      </c>
      <c r="C2433" s="7">
        <v>44440</v>
      </c>
      <c r="D2433">
        <v>143</v>
      </c>
      <c r="E2433" s="7">
        <v>44440</v>
      </c>
      <c r="F2433" s="1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  <c r="U2433">
        <v>0</v>
      </c>
      <c r="V2433" t="s">
        <v>408</v>
      </c>
      <c r="W2433" s="4" t="s">
        <v>188</v>
      </c>
      <c r="X2433">
        <v>18</v>
      </c>
      <c r="Y2433" t="s">
        <v>165</v>
      </c>
      <c r="Z2433" t="s">
        <v>189</v>
      </c>
      <c r="AA2433">
        <v>0</v>
      </c>
      <c r="AB2433">
        <v>0</v>
      </c>
      <c r="AC2433" t="s">
        <v>225</v>
      </c>
      <c r="AD2433">
        <v>0</v>
      </c>
      <c r="AE2433">
        <v>0</v>
      </c>
      <c r="AF2433">
        <v>0</v>
      </c>
      <c r="AG2433">
        <v>0</v>
      </c>
      <c r="AH2433">
        <v>0</v>
      </c>
      <c r="AI2433">
        <v>0</v>
      </c>
      <c r="AJ2433">
        <v>0</v>
      </c>
      <c r="AK2433">
        <v>0</v>
      </c>
      <c r="AL2433">
        <v>0</v>
      </c>
      <c r="AM2433">
        <v>0</v>
      </c>
      <c r="AN2433">
        <v>0</v>
      </c>
      <c r="AO2433">
        <v>0</v>
      </c>
      <c r="AP2433" s="8">
        <f t="shared" si="148"/>
        <v>0</v>
      </c>
      <c r="AQ2433" s="9">
        <f t="shared" si="149"/>
        <v>0</v>
      </c>
      <c r="AR2433" s="3">
        <f t="shared" si="150"/>
        <v>0</v>
      </c>
      <c r="AS2433" s="10">
        <f t="shared" si="151"/>
        <v>0</v>
      </c>
    </row>
    <row r="2434" spans="1:45" x14ac:dyDescent="0.25">
      <c r="A2434">
        <v>1</v>
      </c>
      <c r="B2434" s="7">
        <v>44440</v>
      </c>
      <c r="C2434" s="7">
        <v>44440</v>
      </c>
      <c r="D2434">
        <v>200216</v>
      </c>
      <c r="E2434" s="7">
        <v>44440</v>
      </c>
      <c r="F2434" s="13">
        <v>213641.38</v>
      </c>
      <c r="G2434">
        <v>0</v>
      </c>
      <c r="H2434">
        <v>0</v>
      </c>
      <c r="I2434">
        <v>0</v>
      </c>
      <c r="J2434">
        <v>127641.78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  <c r="Q2434">
        <v>0</v>
      </c>
      <c r="R2434">
        <v>0</v>
      </c>
      <c r="S2434">
        <v>0</v>
      </c>
      <c r="T2434">
        <v>0</v>
      </c>
      <c r="U2434">
        <v>0</v>
      </c>
      <c r="V2434" t="s">
        <v>409</v>
      </c>
      <c r="W2434" s="4" t="s">
        <v>188</v>
      </c>
      <c r="X2434">
        <v>18</v>
      </c>
      <c r="Y2434" t="s">
        <v>165</v>
      </c>
      <c r="Z2434" t="s">
        <v>189</v>
      </c>
      <c r="AA2434">
        <v>0</v>
      </c>
      <c r="AB2434">
        <v>0</v>
      </c>
      <c r="AC2434" t="s">
        <v>225</v>
      </c>
      <c r="AD2434">
        <v>0</v>
      </c>
      <c r="AE2434">
        <v>0</v>
      </c>
      <c r="AF2434">
        <v>0</v>
      </c>
      <c r="AG2434">
        <v>0</v>
      </c>
      <c r="AH2434">
        <v>0</v>
      </c>
      <c r="AI2434">
        <v>0</v>
      </c>
      <c r="AJ2434">
        <v>0</v>
      </c>
      <c r="AK2434">
        <v>0</v>
      </c>
      <c r="AL2434">
        <v>0</v>
      </c>
      <c r="AM2434">
        <v>0</v>
      </c>
      <c r="AN2434">
        <v>0</v>
      </c>
      <c r="AO2434">
        <v>0</v>
      </c>
      <c r="AP2434" s="8">
        <f t="shared" ref="AP2434:AP2497" si="152">I2434+K2434+M2434+T2434</f>
        <v>0</v>
      </c>
      <c r="AQ2434" s="9">
        <f t="shared" ref="AQ2434:AQ2497" si="153">AD2434+AL2434</f>
        <v>0</v>
      </c>
      <c r="AR2434" s="3">
        <f t="shared" ref="AR2434:AR2497" si="154">AE2434+J2434</f>
        <v>127641.78</v>
      </c>
      <c r="AS2434" s="10">
        <f t="shared" ref="AS2434:AS2497" si="155">I2434+K2434+M2434+T2434+AD2434+AL2434</f>
        <v>0</v>
      </c>
    </row>
    <row r="2435" spans="1:45" x14ac:dyDescent="0.25">
      <c r="A2435">
        <v>1</v>
      </c>
      <c r="B2435" s="7">
        <v>44440</v>
      </c>
      <c r="C2435" s="7">
        <v>44440</v>
      </c>
      <c r="D2435">
        <v>200262</v>
      </c>
      <c r="E2435" s="7">
        <v>44440</v>
      </c>
      <c r="F2435" s="13">
        <v>0</v>
      </c>
      <c r="G2435">
        <v>0</v>
      </c>
      <c r="H2435">
        <v>0</v>
      </c>
      <c r="I2435">
        <v>0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0</v>
      </c>
      <c r="R2435">
        <v>0</v>
      </c>
      <c r="S2435">
        <v>0</v>
      </c>
      <c r="T2435">
        <v>0</v>
      </c>
      <c r="U2435">
        <v>0</v>
      </c>
      <c r="V2435" t="s">
        <v>410</v>
      </c>
      <c r="W2435" s="4" t="s">
        <v>188</v>
      </c>
      <c r="X2435">
        <v>18</v>
      </c>
      <c r="Y2435" t="s">
        <v>165</v>
      </c>
      <c r="Z2435" t="s">
        <v>189</v>
      </c>
      <c r="AA2435">
        <v>0</v>
      </c>
      <c r="AB2435">
        <v>0</v>
      </c>
      <c r="AC2435" t="s">
        <v>225</v>
      </c>
      <c r="AD2435">
        <v>0</v>
      </c>
      <c r="AE2435">
        <v>0</v>
      </c>
      <c r="AF2435">
        <v>0</v>
      </c>
      <c r="AG2435">
        <v>0</v>
      </c>
      <c r="AH2435">
        <v>0</v>
      </c>
      <c r="AI2435">
        <v>0</v>
      </c>
      <c r="AJ2435">
        <v>0</v>
      </c>
      <c r="AK2435">
        <v>0</v>
      </c>
      <c r="AL2435">
        <v>0</v>
      </c>
      <c r="AM2435">
        <v>0</v>
      </c>
      <c r="AN2435">
        <v>0</v>
      </c>
      <c r="AO2435">
        <v>0</v>
      </c>
      <c r="AP2435" s="8">
        <f t="shared" si="152"/>
        <v>0</v>
      </c>
      <c r="AQ2435" s="9">
        <f t="shared" si="153"/>
        <v>0</v>
      </c>
      <c r="AR2435" s="3">
        <f t="shared" si="154"/>
        <v>0</v>
      </c>
      <c r="AS2435" s="10">
        <f t="shared" si="155"/>
        <v>0</v>
      </c>
    </row>
    <row r="2436" spans="1:45" x14ac:dyDescent="0.25">
      <c r="A2436">
        <v>1</v>
      </c>
      <c r="B2436" s="7">
        <v>44440</v>
      </c>
      <c r="C2436" s="7">
        <v>44440</v>
      </c>
      <c r="D2436">
        <v>200308</v>
      </c>
      <c r="E2436" s="7">
        <v>44440</v>
      </c>
      <c r="F2436" s="13">
        <v>0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0</v>
      </c>
      <c r="R2436">
        <v>0</v>
      </c>
      <c r="S2436">
        <v>0</v>
      </c>
      <c r="T2436">
        <v>0</v>
      </c>
      <c r="U2436">
        <v>0</v>
      </c>
      <c r="V2436" t="s">
        <v>411</v>
      </c>
      <c r="W2436" s="4" t="s">
        <v>188</v>
      </c>
      <c r="X2436">
        <v>18</v>
      </c>
      <c r="Y2436" t="s">
        <v>165</v>
      </c>
      <c r="Z2436" t="s">
        <v>189</v>
      </c>
      <c r="AA2436">
        <v>0</v>
      </c>
      <c r="AB2436">
        <v>0</v>
      </c>
      <c r="AC2436" t="s">
        <v>225</v>
      </c>
      <c r="AD2436">
        <v>0</v>
      </c>
      <c r="AE2436">
        <v>0</v>
      </c>
      <c r="AF2436">
        <v>0</v>
      </c>
      <c r="AG2436">
        <v>0</v>
      </c>
      <c r="AH2436">
        <v>0</v>
      </c>
      <c r="AI2436">
        <v>0</v>
      </c>
      <c r="AJ2436">
        <v>0</v>
      </c>
      <c r="AK2436">
        <v>0</v>
      </c>
      <c r="AL2436">
        <v>0</v>
      </c>
      <c r="AM2436">
        <v>0</v>
      </c>
      <c r="AN2436">
        <v>0</v>
      </c>
      <c r="AO2436">
        <v>0</v>
      </c>
      <c r="AP2436" s="8">
        <f t="shared" si="152"/>
        <v>0</v>
      </c>
      <c r="AQ2436" s="9">
        <f t="shared" si="153"/>
        <v>0</v>
      </c>
      <c r="AR2436" s="3">
        <f t="shared" si="154"/>
        <v>0</v>
      </c>
      <c r="AS2436" s="10">
        <f t="shared" si="155"/>
        <v>0</v>
      </c>
    </row>
    <row r="2437" spans="1:45" x14ac:dyDescent="0.25">
      <c r="A2437">
        <v>1</v>
      </c>
      <c r="B2437" s="7">
        <v>44470</v>
      </c>
      <c r="C2437" s="7">
        <v>44501</v>
      </c>
      <c r="D2437">
        <v>515</v>
      </c>
      <c r="E2437" s="7">
        <v>44470</v>
      </c>
      <c r="F2437" s="13">
        <v>23328.06</v>
      </c>
      <c r="G2437">
        <v>23328.06</v>
      </c>
      <c r="H2437">
        <v>0.03</v>
      </c>
      <c r="I2437">
        <v>58.32</v>
      </c>
      <c r="J2437">
        <v>23328.06</v>
      </c>
      <c r="K2437">
        <v>0</v>
      </c>
      <c r="L2437">
        <v>0</v>
      </c>
      <c r="M2437">
        <v>-58.32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0</v>
      </c>
      <c r="T2437">
        <v>0</v>
      </c>
      <c r="U2437">
        <v>0</v>
      </c>
      <c r="V2437" t="s">
        <v>42</v>
      </c>
      <c r="W2437" s="4" t="str">
        <f t="shared" ref="W2437:W2500" si="156">MID(V2437,4,4)</f>
        <v>3010</v>
      </c>
      <c r="X2437">
        <v>4</v>
      </c>
      <c r="Y2437" t="s">
        <v>43</v>
      </c>
      <c r="Z2437" t="s">
        <v>44</v>
      </c>
      <c r="AA2437">
        <v>0</v>
      </c>
      <c r="AB2437">
        <v>0</v>
      </c>
      <c r="AC2437" t="s">
        <v>45</v>
      </c>
      <c r="AD2437">
        <v>0</v>
      </c>
      <c r="AE2437">
        <v>0</v>
      </c>
      <c r="AF2437">
        <v>0</v>
      </c>
      <c r="AG2437">
        <v>23328.06</v>
      </c>
      <c r="AH2437">
        <v>0</v>
      </c>
      <c r="AI2437">
        <v>0</v>
      </c>
      <c r="AJ2437">
        <v>0</v>
      </c>
      <c r="AK2437">
        <v>0</v>
      </c>
      <c r="AL2437">
        <v>0</v>
      </c>
      <c r="AM2437">
        <v>0</v>
      </c>
      <c r="AN2437">
        <v>0</v>
      </c>
      <c r="AO2437">
        <v>0</v>
      </c>
      <c r="AP2437" s="8">
        <f t="shared" si="152"/>
        <v>0</v>
      </c>
      <c r="AQ2437" s="9">
        <f t="shared" si="153"/>
        <v>0</v>
      </c>
      <c r="AR2437" s="3">
        <f t="shared" si="154"/>
        <v>23328.06</v>
      </c>
      <c r="AS2437" s="10">
        <f t="shared" si="155"/>
        <v>0</v>
      </c>
    </row>
    <row r="2438" spans="1:45" x14ac:dyDescent="0.25">
      <c r="A2438">
        <v>1</v>
      </c>
      <c r="B2438" s="7">
        <v>44470</v>
      </c>
      <c r="C2438" s="7">
        <v>44501</v>
      </c>
      <c r="D2438">
        <v>515</v>
      </c>
      <c r="E2438" s="7">
        <v>44501</v>
      </c>
      <c r="F2438" s="13">
        <v>23328.06</v>
      </c>
      <c r="G2438">
        <v>23328.06</v>
      </c>
      <c r="H2438">
        <v>0.03</v>
      </c>
      <c r="I2438">
        <v>58.32</v>
      </c>
      <c r="J2438">
        <v>23328.06</v>
      </c>
      <c r="K2438">
        <v>0</v>
      </c>
      <c r="L2438">
        <v>0</v>
      </c>
      <c r="M2438">
        <v>-58.32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v>0</v>
      </c>
      <c r="V2438" t="s">
        <v>42</v>
      </c>
      <c r="W2438" s="4" t="str">
        <f t="shared" si="156"/>
        <v>3010</v>
      </c>
      <c r="X2438">
        <v>4</v>
      </c>
      <c r="Y2438" t="s">
        <v>43</v>
      </c>
      <c r="Z2438" t="s">
        <v>44</v>
      </c>
      <c r="AA2438">
        <v>0</v>
      </c>
      <c r="AB2438">
        <v>0</v>
      </c>
      <c r="AC2438" t="s">
        <v>45</v>
      </c>
      <c r="AD2438">
        <v>0</v>
      </c>
      <c r="AE2438">
        <v>0</v>
      </c>
      <c r="AF2438">
        <v>0</v>
      </c>
      <c r="AG2438">
        <v>23328.06</v>
      </c>
      <c r="AH2438">
        <v>0</v>
      </c>
      <c r="AI2438">
        <v>0</v>
      </c>
      <c r="AJ2438">
        <v>0</v>
      </c>
      <c r="AK2438">
        <v>0</v>
      </c>
      <c r="AL2438">
        <v>0</v>
      </c>
      <c r="AM2438">
        <v>0</v>
      </c>
      <c r="AN2438">
        <v>0</v>
      </c>
      <c r="AO2438">
        <v>0</v>
      </c>
      <c r="AP2438" s="8">
        <f t="shared" si="152"/>
        <v>0</v>
      </c>
      <c r="AQ2438" s="9">
        <f t="shared" si="153"/>
        <v>0</v>
      </c>
      <c r="AR2438" s="3">
        <f t="shared" si="154"/>
        <v>23328.06</v>
      </c>
      <c r="AS2438" s="10">
        <f t="shared" si="155"/>
        <v>0</v>
      </c>
    </row>
    <row r="2439" spans="1:45" x14ac:dyDescent="0.25">
      <c r="A2439">
        <v>1</v>
      </c>
      <c r="B2439" s="7">
        <v>44470</v>
      </c>
      <c r="C2439" s="7">
        <v>44501</v>
      </c>
      <c r="D2439">
        <v>95</v>
      </c>
      <c r="E2439" s="7">
        <v>44470</v>
      </c>
      <c r="F2439" s="13">
        <v>14132.29</v>
      </c>
      <c r="G2439">
        <v>14132.29</v>
      </c>
      <c r="H2439">
        <v>0.03</v>
      </c>
      <c r="I2439">
        <v>35.33</v>
      </c>
      <c r="J2439">
        <v>14132.29</v>
      </c>
      <c r="K2439">
        <v>0</v>
      </c>
      <c r="L2439">
        <v>0</v>
      </c>
      <c r="M2439">
        <v>-35.33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0</v>
      </c>
      <c r="T2439">
        <v>0</v>
      </c>
      <c r="U2439">
        <v>0</v>
      </c>
      <c r="V2439" t="s">
        <v>163</v>
      </c>
      <c r="W2439" s="4" t="str">
        <f t="shared" si="156"/>
        <v>3020</v>
      </c>
      <c r="X2439">
        <v>18</v>
      </c>
      <c r="Y2439" t="s">
        <v>165</v>
      </c>
      <c r="Z2439" t="s">
        <v>166</v>
      </c>
      <c r="AA2439">
        <v>0</v>
      </c>
      <c r="AB2439">
        <v>0</v>
      </c>
      <c r="AC2439" t="s">
        <v>45</v>
      </c>
      <c r="AD2439">
        <v>0</v>
      </c>
      <c r="AE2439">
        <v>0</v>
      </c>
      <c r="AF2439">
        <v>0</v>
      </c>
      <c r="AG2439">
        <v>14132.29</v>
      </c>
      <c r="AH2439">
        <v>0</v>
      </c>
      <c r="AI2439">
        <v>0</v>
      </c>
      <c r="AJ2439">
        <v>0</v>
      </c>
      <c r="AK2439">
        <v>0</v>
      </c>
      <c r="AL2439">
        <v>0</v>
      </c>
      <c r="AM2439">
        <v>0</v>
      </c>
      <c r="AN2439">
        <v>0</v>
      </c>
      <c r="AO2439">
        <v>0</v>
      </c>
      <c r="AP2439" s="8">
        <f t="shared" si="152"/>
        <v>0</v>
      </c>
      <c r="AQ2439" s="9">
        <f t="shared" si="153"/>
        <v>0</v>
      </c>
      <c r="AR2439" s="3">
        <f t="shared" si="154"/>
        <v>14132.29</v>
      </c>
      <c r="AS2439" s="10">
        <f t="shared" si="155"/>
        <v>0</v>
      </c>
    </row>
    <row r="2440" spans="1:45" x14ac:dyDescent="0.25">
      <c r="A2440">
        <v>1</v>
      </c>
      <c r="B2440" s="7">
        <v>44470</v>
      </c>
      <c r="C2440" s="7">
        <v>44501</v>
      </c>
      <c r="D2440">
        <v>95</v>
      </c>
      <c r="E2440" s="7">
        <v>44501</v>
      </c>
      <c r="F2440" s="13">
        <v>14132.29</v>
      </c>
      <c r="G2440">
        <v>14132.29</v>
      </c>
      <c r="H2440">
        <v>0.03</v>
      </c>
      <c r="I2440">
        <v>35.33</v>
      </c>
      <c r="J2440">
        <v>14132.29</v>
      </c>
      <c r="K2440">
        <v>0</v>
      </c>
      <c r="L2440">
        <v>0</v>
      </c>
      <c r="M2440">
        <v>-35.33</v>
      </c>
      <c r="N2440">
        <v>0</v>
      </c>
      <c r="O2440">
        <v>0</v>
      </c>
      <c r="P2440">
        <v>0</v>
      </c>
      <c r="Q2440">
        <v>0</v>
      </c>
      <c r="R2440">
        <v>0</v>
      </c>
      <c r="S2440">
        <v>0</v>
      </c>
      <c r="T2440">
        <v>0</v>
      </c>
      <c r="U2440">
        <v>0</v>
      </c>
      <c r="V2440" t="s">
        <v>163</v>
      </c>
      <c r="W2440" s="4" t="str">
        <f t="shared" si="156"/>
        <v>3020</v>
      </c>
      <c r="X2440">
        <v>18</v>
      </c>
      <c r="Y2440" t="s">
        <v>165</v>
      </c>
      <c r="Z2440" t="s">
        <v>166</v>
      </c>
      <c r="AA2440">
        <v>0</v>
      </c>
      <c r="AB2440">
        <v>0</v>
      </c>
      <c r="AC2440" t="s">
        <v>45</v>
      </c>
      <c r="AD2440">
        <v>0</v>
      </c>
      <c r="AE2440">
        <v>0</v>
      </c>
      <c r="AF2440">
        <v>0</v>
      </c>
      <c r="AG2440">
        <v>14132.29</v>
      </c>
      <c r="AH2440">
        <v>0</v>
      </c>
      <c r="AI2440">
        <v>0</v>
      </c>
      <c r="AJ2440">
        <v>0</v>
      </c>
      <c r="AK2440">
        <v>0</v>
      </c>
      <c r="AL2440">
        <v>0</v>
      </c>
      <c r="AM2440">
        <v>0</v>
      </c>
      <c r="AN2440">
        <v>0</v>
      </c>
      <c r="AO2440">
        <v>0</v>
      </c>
      <c r="AP2440" s="8">
        <f t="shared" si="152"/>
        <v>0</v>
      </c>
      <c r="AQ2440" s="9">
        <f t="shared" si="153"/>
        <v>0</v>
      </c>
      <c r="AR2440" s="3">
        <f t="shared" si="154"/>
        <v>14132.29</v>
      </c>
      <c r="AS2440" s="10">
        <f t="shared" si="155"/>
        <v>0</v>
      </c>
    </row>
    <row r="2441" spans="1:45" x14ac:dyDescent="0.25">
      <c r="A2441">
        <v>1</v>
      </c>
      <c r="B2441" s="7">
        <v>44470</v>
      </c>
      <c r="C2441" s="7">
        <v>44501</v>
      </c>
      <c r="D2441">
        <v>422</v>
      </c>
      <c r="E2441" s="7">
        <v>44470</v>
      </c>
      <c r="F2441" s="13">
        <v>25081.87</v>
      </c>
      <c r="G2441">
        <v>25081.87</v>
      </c>
      <c r="H2441">
        <v>0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v>0</v>
      </c>
      <c r="V2441" t="s">
        <v>47</v>
      </c>
      <c r="W2441" s="4" t="str">
        <f t="shared" si="156"/>
        <v>3050</v>
      </c>
      <c r="X2441">
        <v>14</v>
      </c>
      <c r="Y2441" t="s">
        <v>49</v>
      </c>
      <c r="Z2441" t="s">
        <v>50</v>
      </c>
      <c r="AA2441">
        <v>0</v>
      </c>
      <c r="AB2441">
        <v>0</v>
      </c>
      <c r="AC2441" t="s">
        <v>45</v>
      </c>
      <c r="AD2441">
        <v>0</v>
      </c>
      <c r="AE2441">
        <v>0</v>
      </c>
      <c r="AF2441">
        <v>0</v>
      </c>
      <c r="AG2441">
        <v>25081.87</v>
      </c>
      <c r="AH2441">
        <v>0</v>
      </c>
      <c r="AI2441">
        <v>0</v>
      </c>
      <c r="AJ2441">
        <v>0</v>
      </c>
      <c r="AK2441">
        <v>0</v>
      </c>
      <c r="AL2441">
        <v>0</v>
      </c>
      <c r="AM2441">
        <v>0</v>
      </c>
      <c r="AN2441">
        <v>0</v>
      </c>
      <c r="AO2441">
        <v>0</v>
      </c>
      <c r="AP2441" s="8">
        <f t="shared" si="152"/>
        <v>0</v>
      </c>
      <c r="AQ2441" s="9">
        <f t="shared" si="153"/>
        <v>0</v>
      </c>
      <c r="AR2441" s="3">
        <f t="shared" si="154"/>
        <v>0</v>
      </c>
      <c r="AS2441" s="10">
        <f t="shared" si="155"/>
        <v>0</v>
      </c>
    </row>
    <row r="2442" spans="1:45" x14ac:dyDescent="0.25">
      <c r="A2442">
        <v>1</v>
      </c>
      <c r="B2442" s="7">
        <v>44470</v>
      </c>
      <c r="C2442" s="7">
        <v>44501</v>
      </c>
      <c r="D2442">
        <v>422</v>
      </c>
      <c r="E2442" s="7">
        <v>44501</v>
      </c>
      <c r="F2442" s="13">
        <v>25081.87</v>
      </c>
      <c r="G2442">
        <v>25081.87</v>
      </c>
      <c r="H2442">
        <v>0</v>
      </c>
      <c r="I2442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v>0</v>
      </c>
      <c r="V2442" t="s">
        <v>47</v>
      </c>
      <c r="W2442" s="4" t="str">
        <f t="shared" si="156"/>
        <v>3050</v>
      </c>
      <c r="X2442">
        <v>14</v>
      </c>
      <c r="Y2442" t="s">
        <v>49</v>
      </c>
      <c r="Z2442" t="s">
        <v>50</v>
      </c>
      <c r="AA2442">
        <v>0</v>
      </c>
      <c r="AB2442">
        <v>0</v>
      </c>
      <c r="AC2442" t="s">
        <v>45</v>
      </c>
      <c r="AD2442">
        <v>0</v>
      </c>
      <c r="AE2442">
        <v>0</v>
      </c>
      <c r="AF2442">
        <v>0</v>
      </c>
      <c r="AG2442">
        <v>25081.87</v>
      </c>
      <c r="AH2442">
        <v>0</v>
      </c>
      <c r="AI2442">
        <v>0</v>
      </c>
      <c r="AJ2442">
        <v>0</v>
      </c>
      <c r="AK2442">
        <v>0</v>
      </c>
      <c r="AL2442">
        <v>0</v>
      </c>
      <c r="AM2442">
        <v>0</v>
      </c>
      <c r="AN2442">
        <v>0</v>
      </c>
      <c r="AO2442">
        <v>0</v>
      </c>
      <c r="AP2442" s="8">
        <f t="shared" si="152"/>
        <v>0</v>
      </c>
      <c r="AQ2442" s="9">
        <f t="shared" si="153"/>
        <v>0</v>
      </c>
      <c r="AR2442" s="3">
        <f t="shared" si="154"/>
        <v>0</v>
      </c>
      <c r="AS2442" s="10">
        <f t="shared" si="155"/>
        <v>0</v>
      </c>
    </row>
    <row r="2443" spans="1:45" x14ac:dyDescent="0.25">
      <c r="A2443">
        <v>1</v>
      </c>
      <c r="B2443" s="7">
        <v>44470</v>
      </c>
      <c r="C2443" s="7">
        <v>44501</v>
      </c>
      <c r="D2443">
        <v>423</v>
      </c>
      <c r="E2443" s="7">
        <v>44470</v>
      </c>
      <c r="F2443" s="13">
        <v>212190.55</v>
      </c>
      <c r="G2443">
        <v>212190.55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v>0</v>
      </c>
      <c r="V2443" t="s">
        <v>55</v>
      </c>
      <c r="W2443" s="4" t="str">
        <f t="shared" si="156"/>
        <v>3740</v>
      </c>
      <c r="X2443">
        <v>15</v>
      </c>
      <c r="Y2443" t="s">
        <v>53</v>
      </c>
      <c r="Z2443" t="s">
        <v>57</v>
      </c>
      <c r="AA2443">
        <v>0</v>
      </c>
      <c r="AB2443">
        <v>0</v>
      </c>
      <c r="AC2443" t="s">
        <v>45</v>
      </c>
      <c r="AD2443">
        <v>0</v>
      </c>
      <c r="AE2443">
        <v>0</v>
      </c>
      <c r="AF2443">
        <v>0</v>
      </c>
      <c r="AG2443">
        <v>212190.55</v>
      </c>
      <c r="AH2443">
        <v>0</v>
      </c>
      <c r="AI2443">
        <v>0</v>
      </c>
      <c r="AJ2443">
        <v>0</v>
      </c>
      <c r="AK2443">
        <v>0</v>
      </c>
      <c r="AL2443">
        <v>0</v>
      </c>
      <c r="AM2443">
        <v>0</v>
      </c>
      <c r="AN2443">
        <v>0</v>
      </c>
      <c r="AO2443">
        <v>0</v>
      </c>
      <c r="AP2443" s="8">
        <f t="shared" si="152"/>
        <v>0</v>
      </c>
      <c r="AQ2443" s="9">
        <f t="shared" si="153"/>
        <v>0</v>
      </c>
      <c r="AR2443" s="3">
        <f t="shared" si="154"/>
        <v>0</v>
      </c>
      <c r="AS2443" s="10">
        <f t="shared" si="155"/>
        <v>0</v>
      </c>
    </row>
    <row r="2444" spans="1:45" x14ac:dyDescent="0.25">
      <c r="A2444">
        <v>1</v>
      </c>
      <c r="B2444" s="7">
        <v>44470</v>
      </c>
      <c r="C2444" s="7">
        <v>44501</v>
      </c>
      <c r="D2444">
        <v>423</v>
      </c>
      <c r="E2444" s="7">
        <v>44501</v>
      </c>
      <c r="F2444" s="13">
        <v>212190.55</v>
      </c>
      <c r="G2444">
        <v>212190.55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0</v>
      </c>
      <c r="T2444">
        <v>0</v>
      </c>
      <c r="U2444">
        <v>0</v>
      </c>
      <c r="V2444" t="s">
        <v>55</v>
      </c>
      <c r="W2444" s="4" t="str">
        <f t="shared" si="156"/>
        <v>3740</v>
      </c>
      <c r="X2444">
        <v>15</v>
      </c>
      <c r="Y2444" t="s">
        <v>53</v>
      </c>
      <c r="Z2444" t="s">
        <v>57</v>
      </c>
      <c r="AA2444">
        <v>0</v>
      </c>
      <c r="AB2444">
        <v>0</v>
      </c>
      <c r="AC2444" t="s">
        <v>45</v>
      </c>
      <c r="AD2444">
        <v>0</v>
      </c>
      <c r="AE2444">
        <v>0</v>
      </c>
      <c r="AF2444">
        <v>0</v>
      </c>
      <c r="AG2444">
        <v>212190.55</v>
      </c>
      <c r="AH2444">
        <v>0</v>
      </c>
      <c r="AI2444">
        <v>0</v>
      </c>
      <c r="AJ2444">
        <v>0</v>
      </c>
      <c r="AK2444">
        <v>0</v>
      </c>
      <c r="AL2444">
        <v>0</v>
      </c>
      <c r="AM2444">
        <v>0</v>
      </c>
      <c r="AN2444">
        <v>0</v>
      </c>
      <c r="AO2444">
        <v>0</v>
      </c>
      <c r="AP2444" s="8">
        <f t="shared" si="152"/>
        <v>0</v>
      </c>
      <c r="AQ2444" s="9">
        <f t="shared" si="153"/>
        <v>0</v>
      </c>
      <c r="AR2444" s="3">
        <f t="shared" si="154"/>
        <v>0</v>
      </c>
      <c r="AS2444" s="10">
        <f t="shared" si="155"/>
        <v>0</v>
      </c>
    </row>
    <row r="2445" spans="1:45" x14ac:dyDescent="0.25">
      <c r="A2445">
        <v>1</v>
      </c>
      <c r="B2445" s="7">
        <v>44470</v>
      </c>
      <c r="C2445" s="7">
        <v>44501</v>
      </c>
      <c r="D2445">
        <v>424</v>
      </c>
      <c r="E2445" s="7">
        <v>44470</v>
      </c>
      <c r="F2445" s="13">
        <v>0</v>
      </c>
      <c r="G2445">
        <v>0</v>
      </c>
      <c r="H2445">
        <v>5.5E-2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0</v>
      </c>
      <c r="U2445">
        <v>0</v>
      </c>
      <c r="V2445" t="s">
        <v>51</v>
      </c>
      <c r="W2445" s="4" t="str">
        <f t="shared" si="156"/>
        <v>3741</v>
      </c>
      <c r="X2445">
        <v>15</v>
      </c>
      <c r="Y2445" t="s">
        <v>53</v>
      </c>
      <c r="Z2445" t="s">
        <v>54</v>
      </c>
      <c r="AA2445">
        <v>0</v>
      </c>
      <c r="AB2445">
        <v>0</v>
      </c>
      <c r="AC2445" t="s">
        <v>45</v>
      </c>
      <c r="AD2445">
        <v>0</v>
      </c>
      <c r="AE2445">
        <v>0</v>
      </c>
      <c r="AF2445">
        <v>0</v>
      </c>
      <c r="AG2445">
        <v>0</v>
      </c>
      <c r="AH2445">
        <v>0</v>
      </c>
      <c r="AI2445">
        <v>0</v>
      </c>
      <c r="AJ2445">
        <v>0</v>
      </c>
      <c r="AK2445">
        <v>0</v>
      </c>
      <c r="AL2445">
        <v>0</v>
      </c>
      <c r="AM2445">
        <v>0</v>
      </c>
      <c r="AN2445">
        <v>0</v>
      </c>
      <c r="AO2445">
        <v>0</v>
      </c>
      <c r="AP2445" s="8">
        <f t="shared" si="152"/>
        <v>0</v>
      </c>
      <c r="AQ2445" s="9">
        <f t="shared" si="153"/>
        <v>0</v>
      </c>
      <c r="AR2445" s="3">
        <f t="shared" si="154"/>
        <v>0</v>
      </c>
      <c r="AS2445" s="10">
        <f t="shared" si="155"/>
        <v>0</v>
      </c>
    </row>
    <row r="2446" spans="1:45" x14ac:dyDescent="0.25">
      <c r="A2446">
        <v>1</v>
      </c>
      <c r="B2446" s="7">
        <v>44470</v>
      </c>
      <c r="C2446" s="7">
        <v>44501</v>
      </c>
      <c r="D2446">
        <v>424</v>
      </c>
      <c r="E2446" s="7">
        <v>44501</v>
      </c>
      <c r="F2446" s="13">
        <v>0</v>
      </c>
      <c r="G2446">
        <v>0</v>
      </c>
      <c r="H2446">
        <v>5.5E-2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  <c r="T2446">
        <v>0</v>
      </c>
      <c r="U2446">
        <v>0</v>
      </c>
      <c r="V2446" t="s">
        <v>51</v>
      </c>
      <c r="W2446" s="4" t="str">
        <f t="shared" si="156"/>
        <v>3741</v>
      </c>
      <c r="X2446">
        <v>15</v>
      </c>
      <c r="Y2446" t="s">
        <v>53</v>
      </c>
      <c r="Z2446" t="s">
        <v>54</v>
      </c>
      <c r="AA2446">
        <v>0</v>
      </c>
      <c r="AB2446">
        <v>0</v>
      </c>
      <c r="AC2446" t="s">
        <v>45</v>
      </c>
      <c r="AD2446">
        <v>0</v>
      </c>
      <c r="AE2446">
        <v>0</v>
      </c>
      <c r="AF2446">
        <v>0</v>
      </c>
      <c r="AG2446">
        <v>0</v>
      </c>
      <c r="AH2446">
        <v>0</v>
      </c>
      <c r="AI2446">
        <v>0</v>
      </c>
      <c r="AJ2446">
        <v>0</v>
      </c>
      <c r="AK2446">
        <v>0</v>
      </c>
      <c r="AL2446">
        <v>0</v>
      </c>
      <c r="AM2446">
        <v>0</v>
      </c>
      <c r="AN2446">
        <v>0</v>
      </c>
      <c r="AO2446">
        <v>0</v>
      </c>
      <c r="AP2446" s="8">
        <f t="shared" si="152"/>
        <v>0</v>
      </c>
      <c r="AQ2446" s="9">
        <f t="shared" si="153"/>
        <v>0</v>
      </c>
      <c r="AR2446" s="3">
        <f t="shared" si="154"/>
        <v>0</v>
      </c>
      <c r="AS2446" s="10">
        <f t="shared" si="155"/>
        <v>0</v>
      </c>
    </row>
    <row r="2447" spans="1:45" x14ac:dyDescent="0.25">
      <c r="A2447">
        <v>1</v>
      </c>
      <c r="B2447" s="7">
        <v>44470</v>
      </c>
      <c r="C2447" s="7">
        <v>44501</v>
      </c>
      <c r="D2447">
        <v>425</v>
      </c>
      <c r="E2447" s="7">
        <v>44470</v>
      </c>
      <c r="F2447" s="13">
        <v>812136.78</v>
      </c>
      <c r="G2447">
        <v>812136.78</v>
      </c>
      <c r="H2447">
        <v>2.5000000000000001E-2</v>
      </c>
      <c r="I2447">
        <v>1691.95</v>
      </c>
      <c r="J2447">
        <v>262797.09999999998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0</v>
      </c>
      <c r="S2447">
        <v>0</v>
      </c>
      <c r="T2447">
        <v>0</v>
      </c>
      <c r="U2447">
        <v>0</v>
      </c>
      <c r="V2447" t="s">
        <v>58</v>
      </c>
      <c r="W2447" s="4" t="str">
        <f t="shared" si="156"/>
        <v>3750</v>
      </c>
      <c r="X2447">
        <v>15</v>
      </c>
      <c r="Y2447" t="s">
        <v>53</v>
      </c>
      <c r="Z2447" t="s">
        <v>60</v>
      </c>
      <c r="AA2447">
        <v>0</v>
      </c>
      <c r="AB2447">
        <v>0</v>
      </c>
      <c r="AC2447" t="s">
        <v>45</v>
      </c>
      <c r="AD2447">
        <v>0</v>
      </c>
      <c r="AE2447">
        <v>15724.92</v>
      </c>
      <c r="AF2447">
        <v>0</v>
      </c>
      <c r="AG2447">
        <v>812136.78</v>
      </c>
      <c r="AH2447">
        <v>0</v>
      </c>
      <c r="AI2447">
        <v>0</v>
      </c>
      <c r="AJ2447">
        <v>0</v>
      </c>
      <c r="AK2447">
        <v>0</v>
      </c>
      <c r="AL2447">
        <v>0</v>
      </c>
      <c r="AM2447">
        <v>0</v>
      </c>
      <c r="AN2447">
        <v>0</v>
      </c>
      <c r="AO2447">
        <v>1691.95</v>
      </c>
      <c r="AP2447" s="8">
        <f t="shared" si="152"/>
        <v>1691.95</v>
      </c>
      <c r="AQ2447" s="9">
        <f t="shared" si="153"/>
        <v>0</v>
      </c>
      <c r="AR2447" s="3">
        <f t="shared" si="154"/>
        <v>278522.01999999996</v>
      </c>
      <c r="AS2447" s="10">
        <f t="shared" si="155"/>
        <v>1691.95</v>
      </c>
    </row>
    <row r="2448" spans="1:45" x14ac:dyDescent="0.25">
      <c r="A2448">
        <v>1</v>
      </c>
      <c r="B2448" s="7">
        <v>44470</v>
      </c>
      <c r="C2448" s="7">
        <v>44501</v>
      </c>
      <c r="D2448">
        <v>425</v>
      </c>
      <c r="E2448" s="7">
        <v>44501</v>
      </c>
      <c r="F2448" s="13">
        <v>812136.78</v>
      </c>
      <c r="G2448">
        <v>812136.78</v>
      </c>
      <c r="H2448">
        <v>2.5000000000000001E-2</v>
      </c>
      <c r="I2448">
        <v>1691.95</v>
      </c>
      <c r="J2448">
        <v>264489.05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0</v>
      </c>
      <c r="S2448">
        <v>0</v>
      </c>
      <c r="T2448">
        <v>0</v>
      </c>
      <c r="U2448">
        <v>0</v>
      </c>
      <c r="V2448" t="s">
        <v>58</v>
      </c>
      <c r="W2448" s="4" t="str">
        <f t="shared" si="156"/>
        <v>3750</v>
      </c>
      <c r="X2448">
        <v>15</v>
      </c>
      <c r="Y2448" t="s">
        <v>53</v>
      </c>
      <c r="Z2448" t="s">
        <v>60</v>
      </c>
      <c r="AA2448">
        <v>0</v>
      </c>
      <c r="AB2448">
        <v>0</v>
      </c>
      <c r="AC2448" t="s">
        <v>45</v>
      </c>
      <c r="AD2448">
        <v>0</v>
      </c>
      <c r="AE2448">
        <v>15724.92</v>
      </c>
      <c r="AF2448">
        <v>0</v>
      </c>
      <c r="AG2448">
        <v>812136.78</v>
      </c>
      <c r="AH2448">
        <v>0</v>
      </c>
      <c r="AI2448">
        <v>0</v>
      </c>
      <c r="AJ2448">
        <v>0</v>
      </c>
      <c r="AK2448">
        <v>0</v>
      </c>
      <c r="AL2448">
        <v>0</v>
      </c>
      <c r="AM2448">
        <v>0</v>
      </c>
      <c r="AN2448">
        <v>0</v>
      </c>
      <c r="AO2448">
        <v>1691.95</v>
      </c>
      <c r="AP2448" s="8">
        <f t="shared" si="152"/>
        <v>1691.95</v>
      </c>
      <c r="AQ2448" s="9">
        <f t="shared" si="153"/>
        <v>0</v>
      </c>
      <c r="AR2448" s="3">
        <f t="shared" si="154"/>
        <v>280213.96999999997</v>
      </c>
      <c r="AS2448" s="10">
        <f t="shared" si="155"/>
        <v>1691.95</v>
      </c>
    </row>
    <row r="2449" spans="1:45" x14ac:dyDescent="0.25">
      <c r="A2449">
        <v>1</v>
      </c>
      <c r="B2449" s="7">
        <v>44470</v>
      </c>
      <c r="C2449" s="7">
        <v>44501</v>
      </c>
      <c r="D2449">
        <v>426</v>
      </c>
      <c r="E2449" s="7">
        <v>44470</v>
      </c>
      <c r="F2449" s="13">
        <v>35272240.32</v>
      </c>
      <c r="G2449">
        <v>35272240.32</v>
      </c>
      <c r="H2449">
        <v>1.8100000000000002E-2</v>
      </c>
      <c r="I2449">
        <v>53202.3</v>
      </c>
      <c r="J2449">
        <v>8641836.3499999996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  <c r="T2449">
        <v>0</v>
      </c>
      <c r="U2449">
        <v>0</v>
      </c>
      <c r="V2449" t="s">
        <v>61</v>
      </c>
      <c r="W2449" s="4" t="str">
        <f t="shared" si="156"/>
        <v>3761</v>
      </c>
      <c r="X2449">
        <v>15</v>
      </c>
      <c r="Y2449" t="s">
        <v>53</v>
      </c>
      <c r="Z2449" t="s">
        <v>63</v>
      </c>
      <c r="AA2449">
        <v>0</v>
      </c>
      <c r="AB2449">
        <v>0</v>
      </c>
      <c r="AC2449" t="s">
        <v>45</v>
      </c>
      <c r="AD2449">
        <v>8524.1200000000008</v>
      </c>
      <c r="AE2449">
        <v>2742406.92</v>
      </c>
      <c r="AF2449">
        <v>2.8999999999999998E-3</v>
      </c>
      <c r="AG2449">
        <v>35272240.32</v>
      </c>
      <c r="AH2449">
        <v>0</v>
      </c>
      <c r="AI2449">
        <v>0</v>
      </c>
      <c r="AJ2449">
        <v>0</v>
      </c>
      <c r="AK2449">
        <v>0</v>
      </c>
      <c r="AL2449">
        <v>0</v>
      </c>
      <c r="AM2449">
        <v>0</v>
      </c>
      <c r="AN2449">
        <v>8524.1200000000008</v>
      </c>
      <c r="AO2449">
        <v>53202.3</v>
      </c>
      <c r="AP2449" s="8">
        <f t="shared" si="152"/>
        <v>53202.3</v>
      </c>
      <c r="AQ2449" s="9">
        <f t="shared" si="153"/>
        <v>8524.1200000000008</v>
      </c>
      <c r="AR2449" s="3">
        <f t="shared" si="154"/>
        <v>11384243.27</v>
      </c>
      <c r="AS2449" s="10">
        <f t="shared" si="155"/>
        <v>61726.420000000006</v>
      </c>
    </row>
    <row r="2450" spans="1:45" x14ac:dyDescent="0.25">
      <c r="A2450">
        <v>1</v>
      </c>
      <c r="B2450" s="7">
        <v>44470</v>
      </c>
      <c r="C2450" s="7">
        <v>44501</v>
      </c>
      <c r="D2450">
        <v>426</v>
      </c>
      <c r="E2450" s="7">
        <v>44501</v>
      </c>
      <c r="F2450" s="13">
        <v>35735232.049999997</v>
      </c>
      <c r="G2450">
        <v>35735232.049999997</v>
      </c>
      <c r="H2450">
        <v>1.8100000000000002E-2</v>
      </c>
      <c r="I2450">
        <v>53900.639999999999</v>
      </c>
      <c r="J2450">
        <v>8695736.9900000002</v>
      </c>
      <c r="K2450">
        <v>0</v>
      </c>
      <c r="L2450">
        <v>-23946.36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  <c r="T2450">
        <v>0</v>
      </c>
      <c r="U2450">
        <v>0</v>
      </c>
      <c r="V2450" t="s">
        <v>61</v>
      </c>
      <c r="W2450" s="4" t="str">
        <f t="shared" si="156"/>
        <v>3761</v>
      </c>
      <c r="X2450">
        <v>15</v>
      </c>
      <c r="Y2450" t="s">
        <v>53</v>
      </c>
      <c r="Z2450" t="s">
        <v>63</v>
      </c>
      <c r="AA2450">
        <v>0</v>
      </c>
      <c r="AB2450">
        <v>0</v>
      </c>
      <c r="AC2450" t="s">
        <v>45</v>
      </c>
      <c r="AD2450">
        <v>8636.01</v>
      </c>
      <c r="AE2450">
        <v>2727096.57</v>
      </c>
      <c r="AF2450">
        <v>2.8999999999999998E-3</v>
      </c>
      <c r="AG2450">
        <v>35735232.049999997</v>
      </c>
      <c r="AH2450">
        <v>0</v>
      </c>
      <c r="AI2450">
        <v>0</v>
      </c>
      <c r="AJ2450">
        <v>0</v>
      </c>
      <c r="AK2450">
        <v>0</v>
      </c>
      <c r="AL2450">
        <v>0</v>
      </c>
      <c r="AM2450">
        <v>0</v>
      </c>
      <c r="AN2450">
        <v>8636.01</v>
      </c>
      <c r="AO2450">
        <v>53900.639999999999</v>
      </c>
      <c r="AP2450" s="8">
        <f t="shared" si="152"/>
        <v>53900.639999999999</v>
      </c>
      <c r="AQ2450" s="9">
        <f t="shared" si="153"/>
        <v>8636.01</v>
      </c>
      <c r="AR2450" s="3">
        <f t="shared" si="154"/>
        <v>11422833.560000001</v>
      </c>
      <c r="AS2450" s="10">
        <f t="shared" si="155"/>
        <v>62536.65</v>
      </c>
    </row>
    <row r="2451" spans="1:45" x14ac:dyDescent="0.25">
      <c r="A2451">
        <v>1</v>
      </c>
      <c r="B2451" s="7">
        <v>44470</v>
      </c>
      <c r="C2451" s="7">
        <v>44501</v>
      </c>
      <c r="D2451">
        <v>427</v>
      </c>
      <c r="E2451" s="7">
        <v>44470</v>
      </c>
      <c r="F2451" s="13">
        <v>21852379.170000002</v>
      </c>
      <c r="G2451">
        <v>21852379.170000002</v>
      </c>
      <c r="H2451">
        <v>1.719E-2</v>
      </c>
      <c r="I2451">
        <v>31303.53</v>
      </c>
      <c r="J2451">
        <v>6442158.1699999999</v>
      </c>
      <c r="K2451">
        <v>0</v>
      </c>
      <c r="L2451">
        <v>-134.97999999999999</v>
      </c>
      <c r="M2451">
        <v>0</v>
      </c>
      <c r="N2451">
        <v>0</v>
      </c>
      <c r="O2451">
        <v>0</v>
      </c>
      <c r="P2451">
        <v>0</v>
      </c>
      <c r="Q2451">
        <v>0</v>
      </c>
      <c r="R2451">
        <v>0</v>
      </c>
      <c r="S2451">
        <v>0</v>
      </c>
      <c r="T2451">
        <v>0</v>
      </c>
      <c r="U2451">
        <v>0</v>
      </c>
      <c r="V2451" t="s">
        <v>64</v>
      </c>
      <c r="W2451" s="4" t="str">
        <f t="shared" si="156"/>
        <v>3762</v>
      </c>
      <c r="X2451">
        <v>15</v>
      </c>
      <c r="Y2451" t="s">
        <v>53</v>
      </c>
      <c r="Z2451" t="s">
        <v>66</v>
      </c>
      <c r="AA2451">
        <v>0</v>
      </c>
      <c r="AB2451">
        <v>0</v>
      </c>
      <c r="AC2451" t="s">
        <v>45</v>
      </c>
      <c r="AD2451">
        <v>8759.16</v>
      </c>
      <c r="AE2451">
        <v>134964.34</v>
      </c>
      <c r="AF2451">
        <v>4.81E-3</v>
      </c>
      <c r="AG2451">
        <v>21852379.170000002</v>
      </c>
      <c r="AH2451">
        <v>0</v>
      </c>
      <c r="AI2451">
        <v>0</v>
      </c>
      <c r="AJ2451">
        <v>0</v>
      </c>
      <c r="AK2451">
        <v>0</v>
      </c>
      <c r="AL2451">
        <v>0</v>
      </c>
      <c r="AM2451">
        <v>0</v>
      </c>
      <c r="AN2451">
        <v>8759.16</v>
      </c>
      <c r="AO2451">
        <v>31303.53</v>
      </c>
      <c r="AP2451" s="8">
        <f t="shared" si="152"/>
        <v>31303.53</v>
      </c>
      <c r="AQ2451" s="9">
        <f t="shared" si="153"/>
        <v>8759.16</v>
      </c>
      <c r="AR2451" s="3">
        <f t="shared" si="154"/>
        <v>6577122.5099999998</v>
      </c>
      <c r="AS2451" s="10">
        <f t="shared" si="155"/>
        <v>40062.69</v>
      </c>
    </row>
    <row r="2452" spans="1:45" x14ac:dyDescent="0.25">
      <c r="A2452">
        <v>1</v>
      </c>
      <c r="B2452" s="7">
        <v>44470</v>
      </c>
      <c r="C2452" s="7">
        <v>44501</v>
      </c>
      <c r="D2452">
        <v>427</v>
      </c>
      <c r="E2452" s="7">
        <v>44501</v>
      </c>
      <c r="F2452" s="13">
        <v>21868958.09</v>
      </c>
      <c r="G2452">
        <v>21868958.09</v>
      </c>
      <c r="H2452">
        <v>1.719E-2</v>
      </c>
      <c r="I2452">
        <v>31327.279999999999</v>
      </c>
      <c r="J2452">
        <v>6473485.4500000002</v>
      </c>
      <c r="K2452">
        <v>0</v>
      </c>
      <c r="L2452">
        <v>-70748.850000000006</v>
      </c>
      <c r="M2452">
        <v>0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0</v>
      </c>
      <c r="T2452">
        <v>0</v>
      </c>
      <c r="U2452">
        <v>0</v>
      </c>
      <c r="V2452" t="s">
        <v>64</v>
      </c>
      <c r="W2452" s="4" t="str">
        <f t="shared" si="156"/>
        <v>3762</v>
      </c>
      <c r="X2452">
        <v>15</v>
      </c>
      <c r="Y2452" t="s">
        <v>53</v>
      </c>
      <c r="Z2452" t="s">
        <v>66</v>
      </c>
      <c r="AA2452">
        <v>0</v>
      </c>
      <c r="AB2452">
        <v>0</v>
      </c>
      <c r="AC2452" t="s">
        <v>45</v>
      </c>
      <c r="AD2452">
        <v>8765.81</v>
      </c>
      <c r="AE2452">
        <v>72981.3</v>
      </c>
      <c r="AF2452">
        <v>4.81E-3</v>
      </c>
      <c r="AG2452">
        <v>21868958.09</v>
      </c>
      <c r="AH2452">
        <v>0</v>
      </c>
      <c r="AI2452">
        <v>0</v>
      </c>
      <c r="AJ2452">
        <v>0</v>
      </c>
      <c r="AK2452">
        <v>0</v>
      </c>
      <c r="AL2452">
        <v>0</v>
      </c>
      <c r="AM2452">
        <v>0</v>
      </c>
      <c r="AN2452">
        <v>8765.81</v>
      </c>
      <c r="AO2452">
        <v>31327.279999999999</v>
      </c>
      <c r="AP2452" s="8">
        <f t="shared" si="152"/>
        <v>31327.279999999999</v>
      </c>
      <c r="AQ2452" s="9">
        <f t="shared" si="153"/>
        <v>8765.81</v>
      </c>
      <c r="AR2452" s="3">
        <f t="shared" si="154"/>
        <v>6546466.75</v>
      </c>
      <c r="AS2452" s="10">
        <f t="shared" si="155"/>
        <v>40093.089999999997</v>
      </c>
    </row>
    <row r="2453" spans="1:45" x14ac:dyDescent="0.25">
      <c r="A2453">
        <v>1</v>
      </c>
      <c r="B2453" s="7">
        <v>44470</v>
      </c>
      <c r="C2453" s="7">
        <v>44501</v>
      </c>
      <c r="D2453">
        <v>428</v>
      </c>
      <c r="E2453" s="7">
        <v>44470</v>
      </c>
      <c r="F2453" s="13">
        <v>38057979.75</v>
      </c>
      <c r="G2453">
        <v>38057979.75</v>
      </c>
      <c r="H2453">
        <v>1.8100000000000002E-2</v>
      </c>
      <c r="I2453">
        <v>57404.12</v>
      </c>
      <c r="J2453">
        <v>3607086.17</v>
      </c>
      <c r="K2453">
        <v>0</v>
      </c>
      <c r="L2453">
        <v>0</v>
      </c>
      <c r="M2453">
        <v>0</v>
      </c>
      <c r="N2453">
        <v>0</v>
      </c>
      <c r="O2453">
        <v>0</v>
      </c>
      <c r="P2453">
        <v>0</v>
      </c>
      <c r="Q2453">
        <v>0</v>
      </c>
      <c r="R2453">
        <v>0</v>
      </c>
      <c r="S2453">
        <v>0</v>
      </c>
      <c r="T2453">
        <v>0</v>
      </c>
      <c r="U2453">
        <v>0</v>
      </c>
      <c r="V2453" t="s">
        <v>67</v>
      </c>
      <c r="W2453" s="4" t="str">
        <f t="shared" si="156"/>
        <v>376G</v>
      </c>
      <c r="X2453">
        <v>15</v>
      </c>
      <c r="Y2453" t="s">
        <v>53</v>
      </c>
      <c r="Z2453" t="s">
        <v>69</v>
      </c>
      <c r="AA2453">
        <v>0</v>
      </c>
      <c r="AB2453">
        <v>0</v>
      </c>
      <c r="AC2453" t="s">
        <v>45</v>
      </c>
      <c r="AD2453">
        <v>9197.35</v>
      </c>
      <c r="AE2453">
        <v>249138.73</v>
      </c>
      <c r="AF2453">
        <v>2.8999999999999998E-3</v>
      </c>
      <c r="AG2453">
        <v>38057979.75</v>
      </c>
      <c r="AH2453">
        <v>0</v>
      </c>
      <c r="AI2453">
        <v>0</v>
      </c>
      <c r="AJ2453">
        <v>0</v>
      </c>
      <c r="AK2453">
        <v>0</v>
      </c>
      <c r="AL2453">
        <v>0</v>
      </c>
      <c r="AM2453">
        <v>0</v>
      </c>
      <c r="AN2453">
        <v>9197.35</v>
      </c>
      <c r="AO2453">
        <v>57404.12</v>
      </c>
      <c r="AP2453" s="8">
        <f t="shared" si="152"/>
        <v>57404.12</v>
      </c>
      <c r="AQ2453" s="9">
        <f t="shared" si="153"/>
        <v>9197.35</v>
      </c>
      <c r="AR2453" s="3">
        <f t="shared" si="154"/>
        <v>3856224.9</v>
      </c>
      <c r="AS2453" s="10">
        <f t="shared" si="155"/>
        <v>66601.47</v>
      </c>
    </row>
    <row r="2454" spans="1:45" x14ac:dyDescent="0.25">
      <c r="A2454">
        <v>1</v>
      </c>
      <c r="B2454" s="7">
        <v>44470</v>
      </c>
      <c r="C2454" s="7">
        <v>44501</v>
      </c>
      <c r="D2454">
        <v>428</v>
      </c>
      <c r="E2454" s="7">
        <v>44501</v>
      </c>
      <c r="F2454" s="13">
        <v>38097696.450000003</v>
      </c>
      <c r="G2454">
        <v>38097696.450000003</v>
      </c>
      <c r="H2454">
        <v>1.8100000000000002E-2</v>
      </c>
      <c r="I2454">
        <v>57464.03</v>
      </c>
      <c r="J2454">
        <v>3664550.2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0</v>
      </c>
      <c r="U2454">
        <v>0</v>
      </c>
      <c r="V2454" t="s">
        <v>67</v>
      </c>
      <c r="W2454" s="4" t="str">
        <f t="shared" si="156"/>
        <v>376G</v>
      </c>
      <c r="X2454">
        <v>15</v>
      </c>
      <c r="Y2454" t="s">
        <v>53</v>
      </c>
      <c r="Z2454" t="s">
        <v>69</v>
      </c>
      <c r="AA2454">
        <v>0</v>
      </c>
      <c r="AB2454">
        <v>0</v>
      </c>
      <c r="AC2454" t="s">
        <v>45</v>
      </c>
      <c r="AD2454">
        <v>9206.94</v>
      </c>
      <c r="AE2454">
        <v>258345.67</v>
      </c>
      <c r="AF2454">
        <v>2.8999999999999998E-3</v>
      </c>
      <c r="AG2454">
        <v>38097696.450000003</v>
      </c>
      <c r="AH2454">
        <v>0</v>
      </c>
      <c r="AI2454">
        <v>0</v>
      </c>
      <c r="AJ2454">
        <v>0</v>
      </c>
      <c r="AK2454">
        <v>0</v>
      </c>
      <c r="AL2454">
        <v>0</v>
      </c>
      <c r="AM2454">
        <v>0</v>
      </c>
      <c r="AN2454">
        <v>9206.94</v>
      </c>
      <c r="AO2454">
        <v>57464.03</v>
      </c>
      <c r="AP2454" s="8">
        <f t="shared" si="152"/>
        <v>57464.03</v>
      </c>
      <c r="AQ2454" s="9">
        <f t="shared" si="153"/>
        <v>9206.94</v>
      </c>
      <c r="AR2454" s="3">
        <f t="shared" si="154"/>
        <v>3922895.87</v>
      </c>
      <c r="AS2454" s="10">
        <f t="shared" si="155"/>
        <v>66670.97</v>
      </c>
    </row>
    <row r="2455" spans="1:45" x14ac:dyDescent="0.25">
      <c r="A2455">
        <v>1</v>
      </c>
      <c r="B2455" s="7">
        <v>44470</v>
      </c>
      <c r="C2455" s="7">
        <v>44501</v>
      </c>
      <c r="D2455">
        <v>429</v>
      </c>
      <c r="E2455" s="7">
        <v>44470</v>
      </c>
      <c r="F2455" s="13">
        <v>2874480.33</v>
      </c>
      <c r="G2455">
        <v>2874480.33</v>
      </c>
      <c r="H2455">
        <v>3.3329999999999999E-2</v>
      </c>
      <c r="I2455">
        <v>7983.87</v>
      </c>
      <c r="J2455">
        <v>988319.22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  <c r="Q2455">
        <v>0</v>
      </c>
      <c r="R2455">
        <v>0</v>
      </c>
      <c r="S2455">
        <v>0</v>
      </c>
      <c r="T2455">
        <v>0</v>
      </c>
      <c r="U2455">
        <v>0</v>
      </c>
      <c r="V2455" t="s">
        <v>70</v>
      </c>
      <c r="W2455" s="4" t="str">
        <f t="shared" si="156"/>
        <v>3780</v>
      </c>
      <c r="X2455">
        <v>15</v>
      </c>
      <c r="Y2455" t="s">
        <v>53</v>
      </c>
      <c r="Z2455" t="s">
        <v>72</v>
      </c>
      <c r="AA2455">
        <v>0</v>
      </c>
      <c r="AB2455">
        <v>0</v>
      </c>
      <c r="AC2455" t="s">
        <v>45</v>
      </c>
      <c r="AD2455">
        <v>400.03</v>
      </c>
      <c r="AE2455">
        <v>974.61</v>
      </c>
      <c r="AF2455">
        <v>1.67E-3</v>
      </c>
      <c r="AG2455">
        <v>2874480.33</v>
      </c>
      <c r="AH2455">
        <v>0</v>
      </c>
      <c r="AI2455">
        <v>0</v>
      </c>
      <c r="AJ2455">
        <v>0</v>
      </c>
      <c r="AK2455">
        <v>0</v>
      </c>
      <c r="AL2455">
        <v>0</v>
      </c>
      <c r="AM2455">
        <v>0</v>
      </c>
      <c r="AN2455">
        <v>400.03000000000003</v>
      </c>
      <c r="AO2455">
        <v>7983.87</v>
      </c>
      <c r="AP2455" s="8">
        <f t="shared" si="152"/>
        <v>7983.87</v>
      </c>
      <c r="AQ2455" s="9">
        <f t="shared" si="153"/>
        <v>400.03</v>
      </c>
      <c r="AR2455" s="3">
        <f t="shared" si="154"/>
        <v>989293.83</v>
      </c>
      <c r="AS2455" s="10">
        <f t="shared" si="155"/>
        <v>8383.9</v>
      </c>
    </row>
    <row r="2456" spans="1:45" x14ac:dyDescent="0.25">
      <c r="A2456">
        <v>1</v>
      </c>
      <c r="B2456" s="7">
        <v>44470</v>
      </c>
      <c r="C2456" s="7">
        <v>44501</v>
      </c>
      <c r="D2456">
        <v>429</v>
      </c>
      <c r="E2456" s="7">
        <v>44501</v>
      </c>
      <c r="F2456" s="13">
        <v>2874480.33</v>
      </c>
      <c r="G2456">
        <v>2874480.33</v>
      </c>
      <c r="H2456">
        <v>3.3329999999999999E-2</v>
      </c>
      <c r="I2456">
        <v>7983.87</v>
      </c>
      <c r="J2456">
        <v>996303.09</v>
      </c>
      <c r="K2456">
        <v>0</v>
      </c>
      <c r="L2456">
        <v>0</v>
      </c>
      <c r="M2456">
        <v>0</v>
      </c>
      <c r="N2456">
        <v>0</v>
      </c>
      <c r="O2456">
        <v>0</v>
      </c>
      <c r="P2456">
        <v>0</v>
      </c>
      <c r="Q2456">
        <v>0</v>
      </c>
      <c r="R2456">
        <v>0</v>
      </c>
      <c r="S2456">
        <v>0</v>
      </c>
      <c r="T2456">
        <v>0</v>
      </c>
      <c r="U2456">
        <v>0</v>
      </c>
      <c r="V2456" t="s">
        <v>70</v>
      </c>
      <c r="W2456" s="4" t="str">
        <f t="shared" si="156"/>
        <v>3780</v>
      </c>
      <c r="X2456">
        <v>15</v>
      </c>
      <c r="Y2456" t="s">
        <v>53</v>
      </c>
      <c r="Z2456" t="s">
        <v>72</v>
      </c>
      <c r="AA2456">
        <v>0</v>
      </c>
      <c r="AB2456">
        <v>0</v>
      </c>
      <c r="AC2456" t="s">
        <v>45</v>
      </c>
      <c r="AD2456">
        <v>400.03</v>
      </c>
      <c r="AE2456">
        <v>1374.64</v>
      </c>
      <c r="AF2456">
        <v>1.67E-3</v>
      </c>
      <c r="AG2456">
        <v>2874480.33</v>
      </c>
      <c r="AH2456">
        <v>0</v>
      </c>
      <c r="AI2456">
        <v>0</v>
      </c>
      <c r="AJ2456">
        <v>0</v>
      </c>
      <c r="AK2456">
        <v>0</v>
      </c>
      <c r="AL2456">
        <v>0</v>
      </c>
      <c r="AM2456">
        <v>0</v>
      </c>
      <c r="AN2456">
        <v>400.03000000000003</v>
      </c>
      <c r="AO2456">
        <v>7983.87</v>
      </c>
      <c r="AP2456" s="8">
        <f t="shared" si="152"/>
        <v>7983.87</v>
      </c>
      <c r="AQ2456" s="9">
        <f t="shared" si="153"/>
        <v>400.03</v>
      </c>
      <c r="AR2456" s="3">
        <f t="shared" si="154"/>
        <v>997677.73</v>
      </c>
      <c r="AS2456" s="10">
        <f t="shared" si="155"/>
        <v>8383.9</v>
      </c>
    </row>
    <row r="2457" spans="1:45" x14ac:dyDescent="0.25">
      <c r="A2457">
        <v>1</v>
      </c>
      <c r="B2457" s="7">
        <v>44470</v>
      </c>
      <c r="C2457" s="7">
        <v>44501</v>
      </c>
      <c r="D2457">
        <v>430</v>
      </c>
      <c r="E2457" s="7">
        <v>44470</v>
      </c>
      <c r="F2457" s="13">
        <v>7666264.8700000001</v>
      </c>
      <c r="G2457">
        <v>7666264.8700000001</v>
      </c>
      <c r="H2457">
        <v>2.9520000000000001E-2</v>
      </c>
      <c r="I2457">
        <v>18859.009999999998</v>
      </c>
      <c r="J2457">
        <v>2995389.11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  <c r="R2457">
        <v>0</v>
      </c>
      <c r="S2457">
        <v>0</v>
      </c>
      <c r="T2457">
        <v>0</v>
      </c>
      <c r="U2457">
        <v>0</v>
      </c>
      <c r="V2457" t="s">
        <v>73</v>
      </c>
      <c r="W2457" s="4" t="str">
        <f t="shared" si="156"/>
        <v>3790</v>
      </c>
      <c r="X2457">
        <v>15</v>
      </c>
      <c r="Y2457" t="s">
        <v>53</v>
      </c>
      <c r="Z2457" t="s">
        <v>75</v>
      </c>
      <c r="AA2457">
        <v>0</v>
      </c>
      <c r="AB2457">
        <v>0</v>
      </c>
      <c r="AC2457" t="s">
        <v>45</v>
      </c>
      <c r="AD2457">
        <v>945.51</v>
      </c>
      <c r="AE2457">
        <v>139196.94</v>
      </c>
      <c r="AF2457">
        <v>1.48E-3</v>
      </c>
      <c r="AG2457">
        <v>7666264.8700000001</v>
      </c>
      <c r="AH2457">
        <v>0</v>
      </c>
      <c r="AI2457">
        <v>0</v>
      </c>
      <c r="AJ2457">
        <v>0</v>
      </c>
      <c r="AK2457">
        <v>0</v>
      </c>
      <c r="AL2457">
        <v>0</v>
      </c>
      <c r="AM2457">
        <v>0</v>
      </c>
      <c r="AN2457">
        <v>945.51</v>
      </c>
      <c r="AO2457">
        <v>18859.010000000002</v>
      </c>
      <c r="AP2457" s="8">
        <f t="shared" si="152"/>
        <v>18859.009999999998</v>
      </c>
      <c r="AQ2457" s="9">
        <f t="shared" si="153"/>
        <v>945.51</v>
      </c>
      <c r="AR2457" s="3">
        <f t="shared" si="154"/>
        <v>3134586.05</v>
      </c>
      <c r="AS2457" s="10">
        <f t="shared" si="155"/>
        <v>19804.519999999997</v>
      </c>
    </row>
    <row r="2458" spans="1:45" x14ac:dyDescent="0.25">
      <c r="A2458">
        <v>1</v>
      </c>
      <c r="B2458" s="7">
        <v>44470</v>
      </c>
      <c r="C2458" s="7">
        <v>44501</v>
      </c>
      <c r="D2458">
        <v>430</v>
      </c>
      <c r="E2458" s="7">
        <v>44501</v>
      </c>
      <c r="F2458" s="13">
        <v>7666264.8700000001</v>
      </c>
      <c r="G2458">
        <v>7666264.8700000001</v>
      </c>
      <c r="H2458">
        <v>2.9520000000000001E-2</v>
      </c>
      <c r="I2458">
        <v>18859.009999999998</v>
      </c>
      <c r="J2458">
        <v>3014248.12</v>
      </c>
      <c r="K2458">
        <v>0</v>
      </c>
      <c r="L2458">
        <v>0</v>
      </c>
      <c r="M2458">
        <v>0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v>0</v>
      </c>
      <c r="V2458" t="s">
        <v>73</v>
      </c>
      <c r="W2458" s="4" t="str">
        <f t="shared" si="156"/>
        <v>3790</v>
      </c>
      <c r="X2458">
        <v>15</v>
      </c>
      <c r="Y2458" t="s">
        <v>53</v>
      </c>
      <c r="Z2458" t="s">
        <v>75</v>
      </c>
      <c r="AA2458">
        <v>0</v>
      </c>
      <c r="AB2458">
        <v>0</v>
      </c>
      <c r="AC2458" t="s">
        <v>45</v>
      </c>
      <c r="AD2458">
        <v>945.51</v>
      </c>
      <c r="AE2458">
        <v>140142.45000000001</v>
      </c>
      <c r="AF2458">
        <v>1.48E-3</v>
      </c>
      <c r="AG2458">
        <v>7666264.8700000001</v>
      </c>
      <c r="AH2458">
        <v>0</v>
      </c>
      <c r="AI2458">
        <v>0</v>
      </c>
      <c r="AJ2458">
        <v>0</v>
      </c>
      <c r="AK2458">
        <v>0</v>
      </c>
      <c r="AL2458">
        <v>0</v>
      </c>
      <c r="AM2458">
        <v>0</v>
      </c>
      <c r="AN2458">
        <v>945.51</v>
      </c>
      <c r="AO2458">
        <v>18859.010000000002</v>
      </c>
      <c r="AP2458" s="8">
        <f t="shared" si="152"/>
        <v>18859.009999999998</v>
      </c>
      <c r="AQ2458" s="9">
        <f t="shared" si="153"/>
        <v>945.51</v>
      </c>
      <c r="AR2458" s="3">
        <f t="shared" si="154"/>
        <v>3154390.5700000003</v>
      </c>
      <c r="AS2458" s="10">
        <f t="shared" si="155"/>
        <v>19804.519999999997</v>
      </c>
    </row>
    <row r="2459" spans="1:45" x14ac:dyDescent="0.25">
      <c r="A2459">
        <v>1</v>
      </c>
      <c r="B2459" s="7">
        <v>44470</v>
      </c>
      <c r="C2459" s="7">
        <v>44501</v>
      </c>
      <c r="D2459">
        <v>431</v>
      </c>
      <c r="E2459" s="7">
        <v>44470</v>
      </c>
      <c r="F2459" s="13">
        <v>16627571.390000001</v>
      </c>
      <c r="G2459">
        <v>16627571.390000001</v>
      </c>
      <c r="H2459">
        <v>1.8030000000000001E-2</v>
      </c>
      <c r="I2459">
        <v>24982.93</v>
      </c>
      <c r="J2459">
        <v>2738152.36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 t="s">
        <v>76</v>
      </c>
      <c r="W2459" s="4" t="str">
        <f t="shared" si="156"/>
        <v>3801</v>
      </c>
      <c r="X2459">
        <v>15</v>
      </c>
      <c r="Y2459" t="s">
        <v>53</v>
      </c>
      <c r="Z2459" t="s">
        <v>78</v>
      </c>
      <c r="AA2459">
        <v>0</v>
      </c>
      <c r="AB2459">
        <v>0</v>
      </c>
      <c r="AC2459" t="s">
        <v>45</v>
      </c>
      <c r="AD2459">
        <v>5500.95</v>
      </c>
      <c r="AE2459">
        <v>987151.27</v>
      </c>
      <c r="AF2459">
        <v>3.9699999999999996E-3</v>
      </c>
      <c r="AG2459">
        <v>16627571.390000001</v>
      </c>
      <c r="AH2459">
        <v>0</v>
      </c>
      <c r="AI2459">
        <v>0</v>
      </c>
      <c r="AJ2459">
        <v>0</v>
      </c>
      <c r="AK2459">
        <v>0</v>
      </c>
      <c r="AL2459">
        <v>0</v>
      </c>
      <c r="AM2459">
        <v>0</v>
      </c>
      <c r="AN2459">
        <v>5500.95</v>
      </c>
      <c r="AO2459">
        <v>24982.93</v>
      </c>
      <c r="AP2459" s="8">
        <f t="shared" si="152"/>
        <v>24982.93</v>
      </c>
      <c r="AQ2459" s="9">
        <f t="shared" si="153"/>
        <v>5500.95</v>
      </c>
      <c r="AR2459" s="3">
        <f t="shared" si="154"/>
        <v>3725303.63</v>
      </c>
      <c r="AS2459" s="10">
        <f t="shared" si="155"/>
        <v>30483.88</v>
      </c>
    </row>
    <row r="2460" spans="1:45" x14ac:dyDescent="0.25">
      <c r="A2460">
        <v>1</v>
      </c>
      <c r="B2460" s="7">
        <v>44470</v>
      </c>
      <c r="C2460" s="7">
        <v>44501</v>
      </c>
      <c r="D2460">
        <v>431</v>
      </c>
      <c r="E2460" s="7">
        <v>44501</v>
      </c>
      <c r="F2460" s="13">
        <v>16814633.440000001</v>
      </c>
      <c r="G2460">
        <v>16814633.440000001</v>
      </c>
      <c r="H2460">
        <v>1.8030000000000001E-2</v>
      </c>
      <c r="I2460">
        <v>25263.99</v>
      </c>
      <c r="J2460">
        <v>2763416.35</v>
      </c>
      <c r="K2460">
        <v>0</v>
      </c>
      <c r="L2460">
        <v>-4786.2700000000004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 t="s">
        <v>76</v>
      </c>
      <c r="W2460" s="4" t="str">
        <f t="shared" si="156"/>
        <v>3801</v>
      </c>
      <c r="X2460">
        <v>15</v>
      </c>
      <c r="Y2460" t="s">
        <v>53</v>
      </c>
      <c r="Z2460" t="s">
        <v>78</v>
      </c>
      <c r="AA2460">
        <v>0</v>
      </c>
      <c r="AB2460">
        <v>0</v>
      </c>
      <c r="AC2460" t="s">
        <v>45</v>
      </c>
      <c r="AD2460">
        <v>5562.84</v>
      </c>
      <c r="AE2460">
        <v>987927.84</v>
      </c>
      <c r="AF2460">
        <v>3.9699999999999996E-3</v>
      </c>
      <c r="AG2460">
        <v>16814633.440000001</v>
      </c>
      <c r="AH2460">
        <v>0</v>
      </c>
      <c r="AI2460">
        <v>0</v>
      </c>
      <c r="AJ2460">
        <v>0</v>
      </c>
      <c r="AK2460">
        <v>0</v>
      </c>
      <c r="AL2460">
        <v>0</v>
      </c>
      <c r="AM2460">
        <v>0</v>
      </c>
      <c r="AN2460">
        <v>5562.84</v>
      </c>
      <c r="AO2460">
        <v>25263.99</v>
      </c>
      <c r="AP2460" s="8">
        <f t="shared" si="152"/>
        <v>25263.99</v>
      </c>
      <c r="AQ2460" s="9">
        <f t="shared" si="153"/>
        <v>5562.84</v>
      </c>
      <c r="AR2460" s="3">
        <f t="shared" si="154"/>
        <v>3751344.19</v>
      </c>
      <c r="AS2460" s="10">
        <f t="shared" si="155"/>
        <v>30826.83</v>
      </c>
    </row>
    <row r="2461" spans="1:45" x14ac:dyDescent="0.25">
      <c r="A2461">
        <v>1</v>
      </c>
      <c r="B2461" s="7">
        <v>44470</v>
      </c>
      <c r="C2461" s="7">
        <v>44501</v>
      </c>
      <c r="D2461">
        <v>432</v>
      </c>
      <c r="E2461" s="7">
        <v>44470</v>
      </c>
      <c r="F2461" s="13">
        <v>22732.04</v>
      </c>
      <c r="G2461">
        <v>22732.04</v>
      </c>
      <c r="H2461">
        <v>4.0890000000000003E-2</v>
      </c>
      <c r="I2461">
        <v>77.459999999999994</v>
      </c>
      <c r="J2461">
        <v>-420057.55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0</v>
      </c>
      <c r="S2461">
        <v>0</v>
      </c>
      <c r="T2461">
        <v>0</v>
      </c>
      <c r="U2461">
        <v>0</v>
      </c>
      <c r="V2461" t="s">
        <v>79</v>
      </c>
      <c r="W2461" s="4" t="str">
        <f t="shared" si="156"/>
        <v>3802</v>
      </c>
      <c r="X2461">
        <v>15</v>
      </c>
      <c r="Y2461" t="s">
        <v>53</v>
      </c>
      <c r="Z2461" t="s">
        <v>81</v>
      </c>
      <c r="AA2461">
        <v>0</v>
      </c>
      <c r="AB2461">
        <v>0</v>
      </c>
      <c r="AC2461" t="s">
        <v>45</v>
      </c>
      <c r="AD2461">
        <v>96.82</v>
      </c>
      <c r="AE2461">
        <v>51510.33</v>
      </c>
      <c r="AF2461">
        <v>5.1110000000000003E-2</v>
      </c>
      <c r="AG2461">
        <v>22732.04</v>
      </c>
      <c r="AH2461">
        <v>0</v>
      </c>
      <c r="AI2461">
        <v>0</v>
      </c>
      <c r="AJ2461">
        <v>0</v>
      </c>
      <c r="AK2461">
        <v>0</v>
      </c>
      <c r="AL2461">
        <v>0</v>
      </c>
      <c r="AM2461">
        <v>0</v>
      </c>
      <c r="AN2461">
        <v>96.820000000000007</v>
      </c>
      <c r="AO2461">
        <v>77.460000000000008</v>
      </c>
      <c r="AP2461" s="8">
        <f t="shared" si="152"/>
        <v>77.459999999999994</v>
      </c>
      <c r="AQ2461" s="9">
        <f t="shared" si="153"/>
        <v>96.82</v>
      </c>
      <c r="AR2461" s="3">
        <f t="shared" si="154"/>
        <v>-368547.22</v>
      </c>
      <c r="AS2461" s="10">
        <f t="shared" si="155"/>
        <v>174.27999999999997</v>
      </c>
    </row>
    <row r="2462" spans="1:45" x14ac:dyDescent="0.25">
      <c r="A2462">
        <v>1</v>
      </c>
      <c r="B2462" s="7">
        <v>44470</v>
      </c>
      <c r="C2462" s="7">
        <v>44501</v>
      </c>
      <c r="D2462">
        <v>432</v>
      </c>
      <c r="E2462" s="7">
        <v>44501</v>
      </c>
      <c r="F2462" s="13">
        <v>36462.03</v>
      </c>
      <c r="G2462">
        <v>36462.03</v>
      </c>
      <c r="H2462">
        <v>4.0890000000000003E-2</v>
      </c>
      <c r="I2462">
        <v>124.24</v>
      </c>
      <c r="J2462">
        <v>-419933.31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  <c r="T2462">
        <v>0</v>
      </c>
      <c r="U2462">
        <v>0</v>
      </c>
      <c r="V2462" t="s">
        <v>79</v>
      </c>
      <c r="W2462" s="4" t="str">
        <f t="shared" si="156"/>
        <v>3802</v>
      </c>
      <c r="X2462">
        <v>15</v>
      </c>
      <c r="Y2462" t="s">
        <v>53</v>
      </c>
      <c r="Z2462" t="s">
        <v>81</v>
      </c>
      <c r="AA2462">
        <v>0</v>
      </c>
      <c r="AB2462">
        <v>0</v>
      </c>
      <c r="AC2462" t="s">
        <v>45</v>
      </c>
      <c r="AD2462">
        <v>155.30000000000001</v>
      </c>
      <c r="AE2462">
        <v>51665.63</v>
      </c>
      <c r="AF2462">
        <v>5.1110000000000003E-2</v>
      </c>
      <c r="AG2462">
        <v>36462.03</v>
      </c>
      <c r="AH2462">
        <v>0</v>
      </c>
      <c r="AI2462">
        <v>0</v>
      </c>
      <c r="AJ2462">
        <v>0</v>
      </c>
      <c r="AK2462">
        <v>0</v>
      </c>
      <c r="AL2462">
        <v>0</v>
      </c>
      <c r="AM2462">
        <v>0</v>
      </c>
      <c r="AN2462">
        <v>155.30000000000001</v>
      </c>
      <c r="AO2462">
        <v>124.24000000000001</v>
      </c>
      <c r="AP2462" s="8">
        <f t="shared" si="152"/>
        <v>124.24</v>
      </c>
      <c r="AQ2462" s="9">
        <f t="shared" si="153"/>
        <v>155.30000000000001</v>
      </c>
      <c r="AR2462" s="3">
        <f t="shared" si="154"/>
        <v>-368267.68</v>
      </c>
      <c r="AS2462" s="10">
        <f t="shared" si="155"/>
        <v>279.54000000000002</v>
      </c>
    </row>
    <row r="2463" spans="1:45" x14ac:dyDescent="0.25">
      <c r="A2463">
        <v>1</v>
      </c>
      <c r="B2463" s="7">
        <v>44470</v>
      </c>
      <c r="C2463" s="7">
        <v>44501</v>
      </c>
      <c r="D2463">
        <v>433</v>
      </c>
      <c r="E2463" s="7">
        <v>44470</v>
      </c>
      <c r="F2463" s="13">
        <v>3767811.53</v>
      </c>
      <c r="G2463">
        <v>3767811.53</v>
      </c>
      <c r="H2463">
        <v>1.8030000000000001E-2</v>
      </c>
      <c r="I2463">
        <v>5661.14</v>
      </c>
      <c r="J2463">
        <v>319817.09999999998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v>0</v>
      </c>
      <c r="V2463" t="s">
        <v>82</v>
      </c>
      <c r="W2463" s="4" t="str">
        <f t="shared" si="156"/>
        <v>380G</v>
      </c>
      <c r="X2463">
        <v>15</v>
      </c>
      <c r="Y2463" t="s">
        <v>53</v>
      </c>
      <c r="Z2463" t="s">
        <v>84</v>
      </c>
      <c r="AA2463">
        <v>0</v>
      </c>
      <c r="AB2463">
        <v>0</v>
      </c>
      <c r="AC2463" t="s">
        <v>45</v>
      </c>
      <c r="AD2463">
        <v>1246.52</v>
      </c>
      <c r="AE2463">
        <v>38872.33</v>
      </c>
      <c r="AF2463">
        <v>3.9699999999999996E-3</v>
      </c>
      <c r="AG2463">
        <v>3767811.53</v>
      </c>
      <c r="AH2463">
        <v>0</v>
      </c>
      <c r="AI2463">
        <v>0</v>
      </c>
      <c r="AJ2463">
        <v>0</v>
      </c>
      <c r="AK2463">
        <v>0</v>
      </c>
      <c r="AL2463">
        <v>0</v>
      </c>
      <c r="AM2463">
        <v>0</v>
      </c>
      <c r="AN2463">
        <v>1246.52</v>
      </c>
      <c r="AO2463">
        <v>5661.14</v>
      </c>
      <c r="AP2463" s="8">
        <f t="shared" si="152"/>
        <v>5661.14</v>
      </c>
      <c r="AQ2463" s="9">
        <f t="shared" si="153"/>
        <v>1246.52</v>
      </c>
      <c r="AR2463" s="3">
        <f t="shared" si="154"/>
        <v>358689.43</v>
      </c>
      <c r="AS2463" s="10">
        <f t="shared" si="155"/>
        <v>6907.66</v>
      </c>
    </row>
    <row r="2464" spans="1:45" x14ac:dyDescent="0.25">
      <c r="A2464">
        <v>1</v>
      </c>
      <c r="B2464" s="7">
        <v>44470</v>
      </c>
      <c r="C2464" s="7">
        <v>44501</v>
      </c>
      <c r="D2464">
        <v>433</v>
      </c>
      <c r="E2464" s="7">
        <v>44501</v>
      </c>
      <c r="F2464" s="13">
        <v>3771885.75</v>
      </c>
      <c r="G2464">
        <v>3771885.75</v>
      </c>
      <c r="H2464">
        <v>1.8030000000000001E-2</v>
      </c>
      <c r="I2464">
        <v>5667.26</v>
      </c>
      <c r="J2464">
        <v>325484.36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>
        <v>0</v>
      </c>
      <c r="R2464">
        <v>0</v>
      </c>
      <c r="S2464">
        <v>0</v>
      </c>
      <c r="T2464">
        <v>0</v>
      </c>
      <c r="U2464">
        <v>0</v>
      </c>
      <c r="V2464" t="s">
        <v>82</v>
      </c>
      <c r="W2464" s="4" t="str">
        <f t="shared" si="156"/>
        <v>380G</v>
      </c>
      <c r="X2464">
        <v>15</v>
      </c>
      <c r="Y2464" t="s">
        <v>53</v>
      </c>
      <c r="Z2464" t="s">
        <v>84</v>
      </c>
      <c r="AA2464">
        <v>0</v>
      </c>
      <c r="AB2464">
        <v>0</v>
      </c>
      <c r="AC2464" t="s">
        <v>45</v>
      </c>
      <c r="AD2464">
        <v>1247.8699999999999</v>
      </c>
      <c r="AE2464">
        <v>40120.199999999997</v>
      </c>
      <c r="AF2464">
        <v>3.9699999999999996E-3</v>
      </c>
      <c r="AG2464">
        <v>3771885.75</v>
      </c>
      <c r="AH2464">
        <v>0</v>
      </c>
      <c r="AI2464">
        <v>0</v>
      </c>
      <c r="AJ2464">
        <v>0</v>
      </c>
      <c r="AK2464">
        <v>0</v>
      </c>
      <c r="AL2464">
        <v>0</v>
      </c>
      <c r="AM2464">
        <v>0</v>
      </c>
      <c r="AN2464">
        <v>1247.8700000000001</v>
      </c>
      <c r="AO2464">
        <v>5667.26</v>
      </c>
      <c r="AP2464" s="8">
        <f t="shared" si="152"/>
        <v>5667.26</v>
      </c>
      <c r="AQ2464" s="9">
        <f t="shared" si="153"/>
        <v>1247.8699999999999</v>
      </c>
      <c r="AR2464" s="3">
        <f t="shared" si="154"/>
        <v>365604.56</v>
      </c>
      <c r="AS2464" s="10">
        <f t="shared" si="155"/>
        <v>6915.13</v>
      </c>
    </row>
    <row r="2465" spans="1:45" x14ac:dyDescent="0.25">
      <c r="A2465">
        <v>1</v>
      </c>
      <c r="B2465" s="7">
        <v>44470</v>
      </c>
      <c r="C2465" s="7">
        <v>44501</v>
      </c>
      <c r="D2465">
        <v>434</v>
      </c>
      <c r="E2465" s="7">
        <v>44470</v>
      </c>
      <c r="F2465" s="13">
        <v>6461009.5499999998</v>
      </c>
      <c r="G2465">
        <v>6461009.5499999998</v>
      </c>
      <c r="H2465">
        <v>3.5999999999999997E-2</v>
      </c>
      <c r="I2465">
        <v>19383.03</v>
      </c>
      <c r="J2465">
        <v>1708161.58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 t="s">
        <v>85</v>
      </c>
      <c r="W2465" s="4" t="str">
        <f t="shared" si="156"/>
        <v>3810</v>
      </c>
      <c r="X2465">
        <v>15</v>
      </c>
      <c r="Y2465" t="s">
        <v>53</v>
      </c>
      <c r="Z2465" t="s">
        <v>87</v>
      </c>
      <c r="AA2465">
        <v>0</v>
      </c>
      <c r="AB2465">
        <v>0</v>
      </c>
      <c r="AC2465" t="s">
        <v>45</v>
      </c>
      <c r="AD2465">
        <v>0</v>
      </c>
      <c r="AE2465">
        <v>0</v>
      </c>
      <c r="AF2465">
        <v>0</v>
      </c>
      <c r="AG2465">
        <v>6461009.5499999998</v>
      </c>
      <c r="AH2465">
        <v>0</v>
      </c>
      <c r="AI2465">
        <v>0</v>
      </c>
      <c r="AJ2465">
        <v>0</v>
      </c>
      <c r="AK2465">
        <v>0</v>
      </c>
      <c r="AL2465">
        <v>0</v>
      </c>
      <c r="AM2465">
        <v>0</v>
      </c>
      <c r="AN2465">
        <v>0</v>
      </c>
      <c r="AO2465">
        <v>19383.03</v>
      </c>
      <c r="AP2465" s="8">
        <f t="shared" si="152"/>
        <v>19383.03</v>
      </c>
      <c r="AQ2465" s="9">
        <f t="shared" si="153"/>
        <v>0</v>
      </c>
      <c r="AR2465" s="3">
        <f t="shared" si="154"/>
        <v>1708161.58</v>
      </c>
      <c r="AS2465" s="10">
        <f t="shared" si="155"/>
        <v>19383.03</v>
      </c>
    </row>
    <row r="2466" spans="1:45" x14ac:dyDescent="0.25">
      <c r="A2466">
        <v>1</v>
      </c>
      <c r="B2466" s="7">
        <v>44470</v>
      </c>
      <c r="C2466" s="7">
        <v>44501</v>
      </c>
      <c r="D2466">
        <v>434</v>
      </c>
      <c r="E2466" s="7">
        <v>44501</v>
      </c>
      <c r="F2466" s="13">
        <v>6470572.1600000001</v>
      </c>
      <c r="G2466">
        <v>6470572.1600000001</v>
      </c>
      <c r="H2466">
        <v>3.5999999999999997E-2</v>
      </c>
      <c r="I2466">
        <v>19411.72</v>
      </c>
      <c r="J2466">
        <v>1727573.3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 t="s">
        <v>85</v>
      </c>
      <c r="W2466" s="4" t="str">
        <f t="shared" si="156"/>
        <v>3810</v>
      </c>
      <c r="X2466">
        <v>15</v>
      </c>
      <c r="Y2466" t="s">
        <v>53</v>
      </c>
      <c r="Z2466" t="s">
        <v>87</v>
      </c>
      <c r="AA2466">
        <v>0</v>
      </c>
      <c r="AB2466">
        <v>0</v>
      </c>
      <c r="AC2466" t="s">
        <v>45</v>
      </c>
      <c r="AD2466">
        <v>0</v>
      </c>
      <c r="AE2466">
        <v>0</v>
      </c>
      <c r="AF2466">
        <v>0</v>
      </c>
      <c r="AG2466">
        <v>6470572.1600000001</v>
      </c>
      <c r="AH2466">
        <v>0</v>
      </c>
      <c r="AI2466">
        <v>0</v>
      </c>
      <c r="AJ2466">
        <v>0</v>
      </c>
      <c r="AK2466">
        <v>0</v>
      </c>
      <c r="AL2466">
        <v>0</v>
      </c>
      <c r="AM2466">
        <v>0</v>
      </c>
      <c r="AN2466">
        <v>0</v>
      </c>
      <c r="AO2466">
        <v>19411.72</v>
      </c>
      <c r="AP2466" s="8">
        <f t="shared" si="152"/>
        <v>19411.72</v>
      </c>
      <c r="AQ2466" s="9">
        <f t="shared" si="153"/>
        <v>0</v>
      </c>
      <c r="AR2466" s="3">
        <f t="shared" si="154"/>
        <v>1727573.3</v>
      </c>
      <c r="AS2466" s="10">
        <f t="shared" si="155"/>
        <v>19411.72</v>
      </c>
    </row>
    <row r="2467" spans="1:45" x14ac:dyDescent="0.25">
      <c r="A2467">
        <v>1</v>
      </c>
      <c r="B2467" s="7">
        <v>44470</v>
      </c>
      <c r="C2467" s="7">
        <v>44501</v>
      </c>
      <c r="D2467">
        <v>435</v>
      </c>
      <c r="E2467" s="7">
        <v>44470</v>
      </c>
      <c r="F2467" s="13">
        <v>2216410.7599999998</v>
      </c>
      <c r="G2467">
        <v>2216410.7599999998</v>
      </c>
      <c r="H2467">
        <v>4.2999999999999997E-2</v>
      </c>
      <c r="I2467">
        <v>7942.14</v>
      </c>
      <c r="J2467">
        <v>1331613.32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0</v>
      </c>
      <c r="T2467">
        <v>0</v>
      </c>
      <c r="U2467">
        <v>0</v>
      </c>
      <c r="V2467" t="s">
        <v>88</v>
      </c>
      <c r="W2467" s="4" t="str">
        <f t="shared" si="156"/>
        <v>3811</v>
      </c>
      <c r="X2467">
        <v>15</v>
      </c>
      <c r="Y2467" t="s">
        <v>53</v>
      </c>
      <c r="Z2467" t="s">
        <v>87</v>
      </c>
      <c r="AA2467">
        <v>0</v>
      </c>
      <c r="AB2467">
        <v>0</v>
      </c>
      <c r="AC2467" t="s">
        <v>45</v>
      </c>
      <c r="AD2467">
        <v>0</v>
      </c>
      <c r="AE2467">
        <v>0</v>
      </c>
      <c r="AF2467">
        <v>0</v>
      </c>
      <c r="AG2467">
        <v>2216410.7599999998</v>
      </c>
      <c r="AH2467">
        <v>0</v>
      </c>
      <c r="AI2467">
        <v>0</v>
      </c>
      <c r="AJ2467">
        <v>0</v>
      </c>
      <c r="AK2467">
        <v>0</v>
      </c>
      <c r="AL2467">
        <v>0</v>
      </c>
      <c r="AM2467">
        <v>0</v>
      </c>
      <c r="AN2467">
        <v>0</v>
      </c>
      <c r="AO2467">
        <v>7942.14</v>
      </c>
      <c r="AP2467" s="8">
        <f t="shared" si="152"/>
        <v>7942.14</v>
      </c>
      <c r="AQ2467" s="9">
        <f t="shared" si="153"/>
        <v>0</v>
      </c>
      <c r="AR2467" s="3">
        <f t="shared" si="154"/>
        <v>1331613.32</v>
      </c>
      <c r="AS2467" s="10">
        <f t="shared" si="155"/>
        <v>7942.14</v>
      </c>
    </row>
    <row r="2468" spans="1:45" x14ac:dyDescent="0.25">
      <c r="A2468">
        <v>1</v>
      </c>
      <c r="B2468" s="7">
        <v>44470</v>
      </c>
      <c r="C2468" s="7">
        <v>44501</v>
      </c>
      <c r="D2468">
        <v>435</v>
      </c>
      <c r="E2468" s="7">
        <v>44501</v>
      </c>
      <c r="F2468" s="13">
        <v>2216410.7599999998</v>
      </c>
      <c r="G2468">
        <v>2216410.7599999998</v>
      </c>
      <c r="H2468">
        <v>4.2999999999999997E-2</v>
      </c>
      <c r="I2468">
        <v>7942.14</v>
      </c>
      <c r="J2468">
        <v>1339555.46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0</v>
      </c>
      <c r="R2468">
        <v>0</v>
      </c>
      <c r="S2468">
        <v>0</v>
      </c>
      <c r="T2468">
        <v>0</v>
      </c>
      <c r="U2468">
        <v>0</v>
      </c>
      <c r="V2468" t="s">
        <v>88</v>
      </c>
      <c r="W2468" s="4" t="str">
        <f t="shared" si="156"/>
        <v>3811</v>
      </c>
      <c r="X2468">
        <v>15</v>
      </c>
      <c r="Y2468" t="s">
        <v>53</v>
      </c>
      <c r="Z2468" t="s">
        <v>87</v>
      </c>
      <c r="AA2468">
        <v>0</v>
      </c>
      <c r="AB2468">
        <v>0</v>
      </c>
      <c r="AC2468" t="s">
        <v>45</v>
      </c>
      <c r="AD2468">
        <v>0</v>
      </c>
      <c r="AE2468">
        <v>0</v>
      </c>
      <c r="AF2468">
        <v>0</v>
      </c>
      <c r="AG2468">
        <v>2216410.7599999998</v>
      </c>
      <c r="AH2468">
        <v>0</v>
      </c>
      <c r="AI2468">
        <v>0</v>
      </c>
      <c r="AJ2468">
        <v>0</v>
      </c>
      <c r="AK2468">
        <v>0</v>
      </c>
      <c r="AL2468">
        <v>0</v>
      </c>
      <c r="AM2468">
        <v>0</v>
      </c>
      <c r="AN2468">
        <v>0</v>
      </c>
      <c r="AO2468">
        <v>7942.14</v>
      </c>
      <c r="AP2468" s="8">
        <f t="shared" si="152"/>
        <v>7942.14</v>
      </c>
      <c r="AQ2468" s="9">
        <f t="shared" si="153"/>
        <v>0</v>
      </c>
      <c r="AR2468" s="3">
        <f t="shared" si="154"/>
        <v>1339555.46</v>
      </c>
      <c r="AS2468" s="10">
        <f t="shared" si="155"/>
        <v>7942.14</v>
      </c>
    </row>
    <row r="2469" spans="1:45" x14ac:dyDescent="0.25">
      <c r="A2469">
        <v>1</v>
      </c>
      <c r="B2469" s="7">
        <v>44470</v>
      </c>
      <c r="C2469" s="7">
        <v>44501</v>
      </c>
      <c r="D2469">
        <v>436</v>
      </c>
      <c r="E2469" s="7">
        <v>44470</v>
      </c>
      <c r="F2469" s="13">
        <v>5345516.51</v>
      </c>
      <c r="G2469">
        <v>5345516.51</v>
      </c>
      <c r="H2469">
        <v>2.9090000000000001E-2</v>
      </c>
      <c r="I2469">
        <v>12958.42</v>
      </c>
      <c r="J2469">
        <v>1568105.83</v>
      </c>
      <c r="K2469">
        <v>0</v>
      </c>
      <c r="L2469">
        <v>-674.7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v>0</v>
      </c>
      <c r="V2469" t="s">
        <v>90</v>
      </c>
      <c r="W2469" s="4" t="str">
        <f t="shared" si="156"/>
        <v>3820</v>
      </c>
      <c r="X2469">
        <v>15</v>
      </c>
      <c r="Y2469" t="s">
        <v>53</v>
      </c>
      <c r="Z2469" t="s">
        <v>92</v>
      </c>
      <c r="AA2469">
        <v>0</v>
      </c>
      <c r="AB2469">
        <v>0</v>
      </c>
      <c r="AC2469" t="s">
        <v>45</v>
      </c>
      <c r="AD2469">
        <v>1296.29</v>
      </c>
      <c r="AE2469">
        <v>25787.42</v>
      </c>
      <c r="AF2469">
        <v>2.9099999999999998E-3</v>
      </c>
      <c r="AG2469">
        <v>5345516.51</v>
      </c>
      <c r="AH2469">
        <v>0</v>
      </c>
      <c r="AI2469">
        <v>0</v>
      </c>
      <c r="AJ2469">
        <v>0</v>
      </c>
      <c r="AK2469">
        <v>0</v>
      </c>
      <c r="AL2469">
        <v>0</v>
      </c>
      <c r="AM2469">
        <v>0</v>
      </c>
      <c r="AN2469">
        <v>1296.29</v>
      </c>
      <c r="AO2469">
        <v>12958.42</v>
      </c>
      <c r="AP2469" s="8">
        <f t="shared" si="152"/>
        <v>12958.42</v>
      </c>
      <c r="AQ2469" s="9">
        <f t="shared" si="153"/>
        <v>1296.29</v>
      </c>
      <c r="AR2469" s="3">
        <f t="shared" si="154"/>
        <v>1593893.25</v>
      </c>
      <c r="AS2469" s="10">
        <f t="shared" si="155"/>
        <v>14254.71</v>
      </c>
    </row>
    <row r="2470" spans="1:45" x14ac:dyDescent="0.25">
      <c r="A2470">
        <v>1</v>
      </c>
      <c r="B2470" s="7">
        <v>44470</v>
      </c>
      <c r="C2470" s="7">
        <v>44501</v>
      </c>
      <c r="D2470">
        <v>436</v>
      </c>
      <c r="E2470" s="7">
        <v>44501</v>
      </c>
      <c r="F2470" s="13">
        <v>5367750.63</v>
      </c>
      <c r="G2470">
        <v>5367750.63</v>
      </c>
      <c r="H2470">
        <v>2.9090000000000001E-2</v>
      </c>
      <c r="I2470">
        <v>13012.32</v>
      </c>
      <c r="J2470">
        <v>1581118.15</v>
      </c>
      <c r="K2470">
        <v>0</v>
      </c>
      <c r="L2470">
        <v>-1847.85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 t="s">
        <v>90</v>
      </c>
      <c r="W2470" s="4" t="str">
        <f t="shared" si="156"/>
        <v>3820</v>
      </c>
      <c r="X2470">
        <v>15</v>
      </c>
      <c r="Y2470" t="s">
        <v>53</v>
      </c>
      <c r="Z2470" t="s">
        <v>92</v>
      </c>
      <c r="AA2470">
        <v>0</v>
      </c>
      <c r="AB2470">
        <v>0</v>
      </c>
      <c r="AC2470" t="s">
        <v>45</v>
      </c>
      <c r="AD2470">
        <v>1301.68</v>
      </c>
      <c r="AE2470">
        <v>25241.25</v>
      </c>
      <c r="AF2470">
        <v>2.9099999999999998E-3</v>
      </c>
      <c r="AG2470">
        <v>5367750.63</v>
      </c>
      <c r="AH2470">
        <v>0</v>
      </c>
      <c r="AI2470">
        <v>0</v>
      </c>
      <c r="AJ2470">
        <v>0</v>
      </c>
      <c r="AK2470">
        <v>0</v>
      </c>
      <c r="AL2470">
        <v>0</v>
      </c>
      <c r="AM2470">
        <v>0</v>
      </c>
      <c r="AN2470">
        <v>1301.68</v>
      </c>
      <c r="AO2470">
        <v>13012.32</v>
      </c>
      <c r="AP2470" s="8">
        <f t="shared" si="152"/>
        <v>13012.32</v>
      </c>
      <c r="AQ2470" s="9">
        <f t="shared" si="153"/>
        <v>1301.68</v>
      </c>
      <c r="AR2470" s="3">
        <f t="shared" si="154"/>
        <v>1606359.4</v>
      </c>
      <c r="AS2470" s="10">
        <f t="shared" si="155"/>
        <v>14314</v>
      </c>
    </row>
    <row r="2471" spans="1:45" x14ac:dyDescent="0.25">
      <c r="A2471">
        <v>1</v>
      </c>
      <c r="B2471" s="7">
        <v>44470</v>
      </c>
      <c r="C2471" s="7">
        <v>44501</v>
      </c>
      <c r="D2471">
        <v>437</v>
      </c>
      <c r="E2471" s="7">
        <v>44470</v>
      </c>
      <c r="F2471" s="13">
        <v>593040.09</v>
      </c>
      <c r="G2471">
        <v>593040.09</v>
      </c>
      <c r="H2471">
        <v>2.3640000000000001E-2</v>
      </c>
      <c r="I2471">
        <v>1168.29</v>
      </c>
      <c r="J2471">
        <v>254465.21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0</v>
      </c>
      <c r="U2471">
        <v>0</v>
      </c>
      <c r="V2471" t="s">
        <v>93</v>
      </c>
      <c r="W2471" s="4" t="str">
        <f t="shared" si="156"/>
        <v>3821</v>
      </c>
      <c r="X2471">
        <v>15</v>
      </c>
      <c r="Y2471" t="s">
        <v>53</v>
      </c>
      <c r="Z2471" t="s">
        <v>92</v>
      </c>
      <c r="AA2471">
        <v>0</v>
      </c>
      <c r="AB2471">
        <v>0</v>
      </c>
      <c r="AC2471" t="s">
        <v>45</v>
      </c>
      <c r="AD2471">
        <v>116.63</v>
      </c>
      <c r="AE2471">
        <v>10991.34</v>
      </c>
      <c r="AF2471">
        <v>2.3600000000000001E-3</v>
      </c>
      <c r="AG2471">
        <v>593040.09</v>
      </c>
      <c r="AH2471">
        <v>0</v>
      </c>
      <c r="AI2471">
        <v>0</v>
      </c>
      <c r="AJ2471">
        <v>0</v>
      </c>
      <c r="AK2471">
        <v>0</v>
      </c>
      <c r="AL2471">
        <v>0</v>
      </c>
      <c r="AM2471">
        <v>0</v>
      </c>
      <c r="AN2471">
        <v>116.63</v>
      </c>
      <c r="AO2471">
        <v>1168.29</v>
      </c>
      <c r="AP2471" s="8">
        <f t="shared" si="152"/>
        <v>1168.29</v>
      </c>
      <c r="AQ2471" s="9">
        <f t="shared" si="153"/>
        <v>116.63</v>
      </c>
      <c r="AR2471" s="3">
        <f t="shared" si="154"/>
        <v>265456.55</v>
      </c>
      <c r="AS2471" s="10">
        <f t="shared" si="155"/>
        <v>1284.92</v>
      </c>
    </row>
    <row r="2472" spans="1:45" x14ac:dyDescent="0.25">
      <c r="A2472">
        <v>1</v>
      </c>
      <c r="B2472" s="7">
        <v>44470</v>
      </c>
      <c r="C2472" s="7">
        <v>44501</v>
      </c>
      <c r="D2472">
        <v>437</v>
      </c>
      <c r="E2472" s="7">
        <v>44501</v>
      </c>
      <c r="F2472" s="13">
        <v>593040.09</v>
      </c>
      <c r="G2472">
        <v>593040.09</v>
      </c>
      <c r="H2472">
        <v>2.3640000000000001E-2</v>
      </c>
      <c r="I2472">
        <v>1168.29</v>
      </c>
      <c r="J2472">
        <v>255633.5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0</v>
      </c>
      <c r="T2472">
        <v>0</v>
      </c>
      <c r="U2472">
        <v>0</v>
      </c>
      <c r="V2472" t="s">
        <v>93</v>
      </c>
      <c r="W2472" s="4" t="str">
        <f t="shared" si="156"/>
        <v>3821</v>
      </c>
      <c r="X2472">
        <v>15</v>
      </c>
      <c r="Y2472" t="s">
        <v>53</v>
      </c>
      <c r="Z2472" t="s">
        <v>92</v>
      </c>
      <c r="AA2472">
        <v>0</v>
      </c>
      <c r="AB2472">
        <v>0</v>
      </c>
      <c r="AC2472" t="s">
        <v>45</v>
      </c>
      <c r="AD2472">
        <v>116.63</v>
      </c>
      <c r="AE2472">
        <v>11107.97</v>
      </c>
      <c r="AF2472">
        <v>2.3600000000000001E-3</v>
      </c>
      <c r="AG2472">
        <v>593040.09</v>
      </c>
      <c r="AH2472">
        <v>0</v>
      </c>
      <c r="AI2472">
        <v>0</v>
      </c>
      <c r="AJ2472">
        <v>0</v>
      </c>
      <c r="AK2472">
        <v>0</v>
      </c>
      <c r="AL2472">
        <v>0</v>
      </c>
      <c r="AM2472">
        <v>0</v>
      </c>
      <c r="AN2472">
        <v>116.63</v>
      </c>
      <c r="AO2472">
        <v>1168.29</v>
      </c>
      <c r="AP2472" s="8">
        <f t="shared" si="152"/>
        <v>1168.29</v>
      </c>
      <c r="AQ2472" s="9">
        <f t="shared" si="153"/>
        <v>116.63</v>
      </c>
      <c r="AR2472" s="3">
        <f t="shared" si="154"/>
        <v>266741.46999999997</v>
      </c>
      <c r="AS2472" s="10">
        <f t="shared" si="155"/>
        <v>1284.92</v>
      </c>
    </row>
    <row r="2473" spans="1:45" x14ac:dyDescent="0.25">
      <c r="A2473">
        <v>1</v>
      </c>
      <c r="B2473" s="7">
        <v>44470</v>
      </c>
      <c r="C2473" s="7">
        <v>44501</v>
      </c>
      <c r="D2473">
        <v>438</v>
      </c>
      <c r="E2473" s="7">
        <v>44470</v>
      </c>
      <c r="F2473" s="13">
        <v>1956848.86</v>
      </c>
      <c r="G2473">
        <v>1956848.86</v>
      </c>
      <c r="H2473">
        <v>3.3000000000000002E-2</v>
      </c>
      <c r="I2473">
        <v>5381.33</v>
      </c>
      <c r="J2473">
        <v>968560.02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 t="s">
        <v>95</v>
      </c>
      <c r="W2473" s="4" t="str">
        <f t="shared" si="156"/>
        <v>3830</v>
      </c>
      <c r="X2473">
        <v>15</v>
      </c>
      <c r="Y2473" t="s">
        <v>53</v>
      </c>
      <c r="Z2473" t="s">
        <v>97</v>
      </c>
      <c r="AA2473">
        <v>0</v>
      </c>
      <c r="AB2473">
        <v>0</v>
      </c>
      <c r="AC2473" t="s">
        <v>45</v>
      </c>
      <c r="AD2473">
        <v>0</v>
      </c>
      <c r="AE2473">
        <v>0</v>
      </c>
      <c r="AF2473">
        <v>0</v>
      </c>
      <c r="AG2473">
        <v>1956848.86</v>
      </c>
      <c r="AH2473">
        <v>0</v>
      </c>
      <c r="AI2473">
        <v>0</v>
      </c>
      <c r="AJ2473">
        <v>0</v>
      </c>
      <c r="AK2473">
        <v>0</v>
      </c>
      <c r="AL2473">
        <v>0</v>
      </c>
      <c r="AM2473">
        <v>0</v>
      </c>
      <c r="AN2473">
        <v>0</v>
      </c>
      <c r="AO2473">
        <v>5381.33</v>
      </c>
      <c r="AP2473" s="8">
        <f t="shared" si="152"/>
        <v>5381.33</v>
      </c>
      <c r="AQ2473" s="9">
        <f t="shared" si="153"/>
        <v>0</v>
      </c>
      <c r="AR2473" s="3">
        <f t="shared" si="154"/>
        <v>968560.02</v>
      </c>
      <c r="AS2473" s="10">
        <f t="shared" si="155"/>
        <v>5381.33</v>
      </c>
    </row>
    <row r="2474" spans="1:45" x14ac:dyDescent="0.25">
      <c r="A2474">
        <v>1</v>
      </c>
      <c r="B2474" s="7">
        <v>44470</v>
      </c>
      <c r="C2474" s="7">
        <v>44501</v>
      </c>
      <c r="D2474">
        <v>438</v>
      </c>
      <c r="E2474" s="7">
        <v>44501</v>
      </c>
      <c r="F2474" s="13">
        <v>1966411.47</v>
      </c>
      <c r="G2474">
        <v>1966411.47</v>
      </c>
      <c r="H2474">
        <v>3.3000000000000002E-2</v>
      </c>
      <c r="I2474">
        <v>5407.63</v>
      </c>
      <c r="J2474">
        <v>973967.65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 t="s">
        <v>95</v>
      </c>
      <c r="W2474" s="4" t="str">
        <f t="shared" si="156"/>
        <v>3830</v>
      </c>
      <c r="X2474">
        <v>15</v>
      </c>
      <c r="Y2474" t="s">
        <v>53</v>
      </c>
      <c r="Z2474" t="s">
        <v>97</v>
      </c>
      <c r="AA2474">
        <v>0</v>
      </c>
      <c r="AB2474">
        <v>0</v>
      </c>
      <c r="AC2474" t="s">
        <v>45</v>
      </c>
      <c r="AD2474">
        <v>0</v>
      </c>
      <c r="AE2474">
        <v>0</v>
      </c>
      <c r="AF2474">
        <v>0</v>
      </c>
      <c r="AG2474">
        <v>1966411.47</v>
      </c>
      <c r="AH2474">
        <v>0</v>
      </c>
      <c r="AI2474">
        <v>0</v>
      </c>
      <c r="AJ2474">
        <v>0</v>
      </c>
      <c r="AK2474">
        <v>0</v>
      </c>
      <c r="AL2474">
        <v>0</v>
      </c>
      <c r="AM2474">
        <v>0</v>
      </c>
      <c r="AN2474">
        <v>0</v>
      </c>
      <c r="AO2474">
        <v>5407.63</v>
      </c>
      <c r="AP2474" s="8">
        <f t="shared" si="152"/>
        <v>5407.63</v>
      </c>
      <c r="AQ2474" s="9">
        <f t="shared" si="153"/>
        <v>0</v>
      </c>
      <c r="AR2474" s="3">
        <f t="shared" si="154"/>
        <v>973967.65</v>
      </c>
      <c r="AS2474" s="10">
        <f t="shared" si="155"/>
        <v>5407.63</v>
      </c>
    </row>
    <row r="2475" spans="1:45" x14ac:dyDescent="0.25">
      <c r="A2475">
        <v>1</v>
      </c>
      <c r="B2475" s="7">
        <v>44470</v>
      </c>
      <c r="C2475" s="7">
        <v>44501</v>
      </c>
      <c r="D2475">
        <v>439</v>
      </c>
      <c r="E2475" s="7">
        <v>44470</v>
      </c>
      <c r="F2475" s="13">
        <v>0</v>
      </c>
      <c r="G2475">
        <v>0</v>
      </c>
      <c r="H2475">
        <v>2.7E-2</v>
      </c>
      <c r="I2475">
        <v>0</v>
      </c>
      <c r="J2475">
        <v>4.8499999999999996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0</v>
      </c>
      <c r="U2475">
        <v>0</v>
      </c>
      <c r="V2475" t="s">
        <v>98</v>
      </c>
      <c r="W2475" s="4" t="str">
        <f t="shared" si="156"/>
        <v>3840</v>
      </c>
      <c r="X2475">
        <v>15</v>
      </c>
      <c r="Y2475" t="s">
        <v>53</v>
      </c>
      <c r="Z2475" t="s">
        <v>100</v>
      </c>
      <c r="AA2475">
        <v>0</v>
      </c>
      <c r="AB2475">
        <v>0</v>
      </c>
      <c r="AC2475" t="s">
        <v>45</v>
      </c>
      <c r="AD2475">
        <v>0</v>
      </c>
      <c r="AE2475">
        <v>0</v>
      </c>
      <c r="AF2475">
        <v>0</v>
      </c>
      <c r="AG2475">
        <v>0</v>
      </c>
      <c r="AH2475">
        <v>0</v>
      </c>
      <c r="AI2475">
        <v>0</v>
      </c>
      <c r="AJ2475">
        <v>0</v>
      </c>
      <c r="AK2475">
        <v>0</v>
      </c>
      <c r="AL2475">
        <v>0</v>
      </c>
      <c r="AM2475">
        <v>0</v>
      </c>
      <c r="AN2475">
        <v>0</v>
      </c>
      <c r="AO2475">
        <v>0</v>
      </c>
      <c r="AP2475" s="8">
        <f t="shared" si="152"/>
        <v>0</v>
      </c>
      <c r="AQ2475" s="9">
        <f t="shared" si="153"/>
        <v>0</v>
      </c>
      <c r="AR2475" s="3">
        <f t="shared" si="154"/>
        <v>4.8499999999999996</v>
      </c>
      <c r="AS2475" s="10">
        <f t="shared" si="155"/>
        <v>0</v>
      </c>
    </row>
    <row r="2476" spans="1:45" x14ac:dyDescent="0.25">
      <c r="A2476">
        <v>1</v>
      </c>
      <c r="B2476" s="7">
        <v>44470</v>
      </c>
      <c r="C2476" s="7">
        <v>44501</v>
      </c>
      <c r="D2476">
        <v>439</v>
      </c>
      <c r="E2476" s="7">
        <v>44501</v>
      </c>
      <c r="F2476" s="13">
        <v>9562.61</v>
      </c>
      <c r="G2476">
        <v>9562.61</v>
      </c>
      <c r="H2476">
        <v>2.7E-2</v>
      </c>
      <c r="I2476">
        <v>21.52</v>
      </c>
      <c r="J2476">
        <v>26.37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0</v>
      </c>
      <c r="R2476">
        <v>0</v>
      </c>
      <c r="S2476">
        <v>0</v>
      </c>
      <c r="T2476">
        <v>0</v>
      </c>
      <c r="U2476">
        <v>0</v>
      </c>
      <c r="V2476" t="s">
        <v>98</v>
      </c>
      <c r="W2476" s="4" t="str">
        <f t="shared" si="156"/>
        <v>3840</v>
      </c>
      <c r="X2476">
        <v>15</v>
      </c>
      <c r="Y2476" t="s">
        <v>53</v>
      </c>
      <c r="Z2476" t="s">
        <v>100</v>
      </c>
      <c r="AA2476">
        <v>0</v>
      </c>
      <c r="AB2476">
        <v>0</v>
      </c>
      <c r="AC2476" t="s">
        <v>45</v>
      </c>
      <c r="AD2476">
        <v>0</v>
      </c>
      <c r="AE2476">
        <v>0</v>
      </c>
      <c r="AF2476">
        <v>0</v>
      </c>
      <c r="AG2476">
        <v>9562.61</v>
      </c>
      <c r="AH2476">
        <v>0</v>
      </c>
      <c r="AI2476">
        <v>0</v>
      </c>
      <c r="AJ2476">
        <v>0</v>
      </c>
      <c r="AK2476">
        <v>0</v>
      </c>
      <c r="AL2476">
        <v>0</v>
      </c>
      <c r="AM2476">
        <v>0</v>
      </c>
      <c r="AN2476">
        <v>0</v>
      </c>
      <c r="AO2476">
        <v>21.52</v>
      </c>
      <c r="AP2476" s="8">
        <f t="shared" si="152"/>
        <v>21.52</v>
      </c>
      <c r="AQ2476" s="9">
        <f t="shared" si="153"/>
        <v>0</v>
      </c>
      <c r="AR2476" s="3">
        <f t="shared" si="154"/>
        <v>26.37</v>
      </c>
      <c r="AS2476" s="10">
        <f t="shared" si="155"/>
        <v>21.52</v>
      </c>
    </row>
    <row r="2477" spans="1:45" x14ac:dyDescent="0.25">
      <c r="A2477">
        <v>1</v>
      </c>
      <c r="B2477" s="7">
        <v>44470</v>
      </c>
      <c r="C2477" s="7">
        <v>44501</v>
      </c>
      <c r="D2477">
        <v>440</v>
      </c>
      <c r="E2477" s="7">
        <v>44470</v>
      </c>
      <c r="F2477" s="13">
        <v>1735689.87</v>
      </c>
      <c r="G2477">
        <v>1735689.87</v>
      </c>
      <c r="H2477">
        <v>2.3E-2</v>
      </c>
      <c r="I2477">
        <v>3326.74</v>
      </c>
      <c r="J2477">
        <v>1114809.68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  <c r="T2477">
        <v>0</v>
      </c>
      <c r="U2477">
        <v>0</v>
      </c>
      <c r="V2477" t="s">
        <v>101</v>
      </c>
      <c r="W2477" s="4" t="str">
        <f t="shared" si="156"/>
        <v>3850</v>
      </c>
      <c r="X2477">
        <v>15</v>
      </c>
      <c r="Y2477" t="s">
        <v>53</v>
      </c>
      <c r="Z2477" t="s">
        <v>103</v>
      </c>
      <c r="AA2477">
        <v>0</v>
      </c>
      <c r="AB2477">
        <v>0</v>
      </c>
      <c r="AC2477" t="s">
        <v>45</v>
      </c>
      <c r="AD2477">
        <v>0</v>
      </c>
      <c r="AE2477">
        <v>-37671.480000000003</v>
      </c>
      <c r="AF2477">
        <v>0</v>
      </c>
      <c r="AG2477">
        <v>1735689.87</v>
      </c>
      <c r="AH2477">
        <v>0</v>
      </c>
      <c r="AI2477">
        <v>0</v>
      </c>
      <c r="AJ2477">
        <v>0</v>
      </c>
      <c r="AK2477">
        <v>0</v>
      </c>
      <c r="AL2477">
        <v>0</v>
      </c>
      <c r="AM2477">
        <v>0</v>
      </c>
      <c r="AN2477">
        <v>0</v>
      </c>
      <c r="AO2477">
        <v>3326.7400000000002</v>
      </c>
      <c r="AP2477" s="8">
        <f t="shared" si="152"/>
        <v>3326.74</v>
      </c>
      <c r="AQ2477" s="9">
        <f t="shared" si="153"/>
        <v>0</v>
      </c>
      <c r="AR2477" s="3">
        <f t="shared" si="154"/>
        <v>1077138.2</v>
      </c>
      <c r="AS2477" s="10">
        <f t="shared" si="155"/>
        <v>3326.74</v>
      </c>
    </row>
    <row r="2478" spans="1:45" x14ac:dyDescent="0.25">
      <c r="A2478">
        <v>1</v>
      </c>
      <c r="B2478" s="7">
        <v>44470</v>
      </c>
      <c r="C2478" s="7">
        <v>44501</v>
      </c>
      <c r="D2478">
        <v>440</v>
      </c>
      <c r="E2478" s="7">
        <v>44501</v>
      </c>
      <c r="F2478" s="13">
        <v>1735689.87</v>
      </c>
      <c r="G2478">
        <v>1735689.87</v>
      </c>
      <c r="H2478">
        <v>2.3E-2</v>
      </c>
      <c r="I2478">
        <v>3326.74</v>
      </c>
      <c r="J2478">
        <v>1118136.42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0</v>
      </c>
      <c r="R2478">
        <v>0</v>
      </c>
      <c r="S2478">
        <v>0</v>
      </c>
      <c r="T2478">
        <v>0</v>
      </c>
      <c r="U2478">
        <v>0</v>
      </c>
      <c r="V2478" t="s">
        <v>101</v>
      </c>
      <c r="W2478" s="4" t="str">
        <f t="shared" si="156"/>
        <v>3850</v>
      </c>
      <c r="X2478">
        <v>15</v>
      </c>
      <c r="Y2478" t="s">
        <v>53</v>
      </c>
      <c r="Z2478" t="s">
        <v>103</v>
      </c>
      <c r="AA2478">
        <v>0</v>
      </c>
      <c r="AB2478">
        <v>0</v>
      </c>
      <c r="AC2478" t="s">
        <v>45</v>
      </c>
      <c r="AD2478">
        <v>0</v>
      </c>
      <c r="AE2478">
        <v>-37671.480000000003</v>
      </c>
      <c r="AF2478">
        <v>0</v>
      </c>
      <c r="AG2478">
        <v>1735689.87</v>
      </c>
      <c r="AH2478">
        <v>0</v>
      </c>
      <c r="AI2478">
        <v>0</v>
      </c>
      <c r="AJ2478">
        <v>0</v>
      </c>
      <c r="AK2478">
        <v>0</v>
      </c>
      <c r="AL2478">
        <v>0</v>
      </c>
      <c r="AM2478">
        <v>0</v>
      </c>
      <c r="AN2478">
        <v>0</v>
      </c>
      <c r="AO2478">
        <v>3326.7400000000002</v>
      </c>
      <c r="AP2478" s="8">
        <f t="shared" si="152"/>
        <v>3326.74</v>
      </c>
      <c r="AQ2478" s="9">
        <f t="shared" si="153"/>
        <v>0</v>
      </c>
      <c r="AR2478" s="3">
        <f t="shared" si="154"/>
        <v>1080464.94</v>
      </c>
      <c r="AS2478" s="10">
        <f t="shared" si="155"/>
        <v>3326.74</v>
      </c>
    </row>
    <row r="2479" spans="1:45" x14ac:dyDescent="0.25">
      <c r="A2479">
        <v>1</v>
      </c>
      <c r="B2479" s="7">
        <v>44470</v>
      </c>
      <c r="C2479" s="7">
        <v>44501</v>
      </c>
      <c r="D2479">
        <v>441</v>
      </c>
      <c r="E2479" s="7">
        <v>44470</v>
      </c>
      <c r="F2479" s="13">
        <v>1122676.69</v>
      </c>
      <c r="G2479">
        <v>1122676.69</v>
      </c>
      <c r="H2479">
        <v>0.04</v>
      </c>
      <c r="I2479">
        <v>3742.26</v>
      </c>
      <c r="J2479">
        <v>667668.61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0</v>
      </c>
      <c r="U2479">
        <v>0</v>
      </c>
      <c r="V2479" t="s">
        <v>104</v>
      </c>
      <c r="W2479" s="4" t="str">
        <f t="shared" si="156"/>
        <v>3870</v>
      </c>
      <c r="X2479">
        <v>15</v>
      </c>
      <c r="Y2479" t="s">
        <v>53</v>
      </c>
      <c r="Z2479" t="s">
        <v>106</v>
      </c>
      <c r="AA2479">
        <v>0</v>
      </c>
      <c r="AB2479">
        <v>0</v>
      </c>
      <c r="AC2479" t="s">
        <v>45</v>
      </c>
      <c r="AD2479">
        <v>0</v>
      </c>
      <c r="AE2479">
        <v>3936.04</v>
      </c>
      <c r="AF2479">
        <v>0</v>
      </c>
      <c r="AG2479">
        <v>1122676.69</v>
      </c>
      <c r="AH2479">
        <v>0</v>
      </c>
      <c r="AI2479">
        <v>0</v>
      </c>
      <c r="AJ2479">
        <v>0</v>
      </c>
      <c r="AK2479">
        <v>0</v>
      </c>
      <c r="AL2479">
        <v>0</v>
      </c>
      <c r="AM2479">
        <v>0</v>
      </c>
      <c r="AN2479">
        <v>0</v>
      </c>
      <c r="AO2479">
        <v>3742.26</v>
      </c>
      <c r="AP2479" s="8">
        <f t="shared" si="152"/>
        <v>3742.26</v>
      </c>
      <c r="AQ2479" s="9">
        <f t="shared" si="153"/>
        <v>0</v>
      </c>
      <c r="AR2479" s="3">
        <f t="shared" si="154"/>
        <v>671604.65</v>
      </c>
      <c r="AS2479" s="10">
        <f t="shared" si="155"/>
        <v>3742.26</v>
      </c>
    </row>
    <row r="2480" spans="1:45" x14ac:dyDescent="0.25">
      <c r="A2480">
        <v>1</v>
      </c>
      <c r="B2480" s="7">
        <v>44470</v>
      </c>
      <c r="C2480" s="7">
        <v>44501</v>
      </c>
      <c r="D2480">
        <v>441</v>
      </c>
      <c r="E2480" s="7">
        <v>44501</v>
      </c>
      <c r="F2480" s="13">
        <v>1122676.69</v>
      </c>
      <c r="G2480">
        <v>1122676.69</v>
      </c>
      <c r="H2480">
        <v>0.04</v>
      </c>
      <c r="I2480">
        <v>3742.26</v>
      </c>
      <c r="J2480">
        <v>671410.87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0</v>
      </c>
      <c r="R2480">
        <v>0</v>
      </c>
      <c r="S2480">
        <v>0</v>
      </c>
      <c r="T2480">
        <v>0</v>
      </c>
      <c r="U2480">
        <v>0</v>
      </c>
      <c r="V2480" t="s">
        <v>104</v>
      </c>
      <c r="W2480" s="4" t="str">
        <f t="shared" si="156"/>
        <v>3870</v>
      </c>
      <c r="X2480">
        <v>15</v>
      </c>
      <c r="Y2480" t="s">
        <v>53</v>
      </c>
      <c r="Z2480" t="s">
        <v>106</v>
      </c>
      <c r="AA2480">
        <v>0</v>
      </c>
      <c r="AB2480">
        <v>0</v>
      </c>
      <c r="AC2480" t="s">
        <v>45</v>
      </c>
      <c r="AD2480">
        <v>0</v>
      </c>
      <c r="AE2480">
        <v>3936.04</v>
      </c>
      <c r="AF2480">
        <v>0</v>
      </c>
      <c r="AG2480">
        <v>1122676.69</v>
      </c>
      <c r="AH2480">
        <v>0</v>
      </c>
      <c r="AI2480">
        <v>0</v>
      </c>
      <c r="AJ2480">
        <v>0</v>
      </c>
      <c r="AK2480">
        <v>0</v>
      </c>
      <c r="AL2480">
        <v>0</v>
      </c>
      <c r="AM2480">
        <v>0</v>
      </c>
      <c r="AN2480">
        <v>0</v>
      </c>
      <c r="AO2480">
        <v>3742.26</v>
      </c>
      <c r="AP2480" s="8">
        <f t="shared" si="152"/>
        <v>3742.26</v>
      </c>
      <c r="AQ2480" s="9">
        <f t="shared" si="153"/>
        <v>0</v>
      </c>
      <c r="AR2480" s="3">
        <f t="shared" si="154"/>
        <v>675346.91</v>
      </c>
      <c r="AS2480" s="10">
        <f t="shared" si="155"/>
        <v>3742.26</v>
      </c>
    </row>
    <row r="2481" spans="1:45" x14ac:dyDescent="0.25">
      <c r="A2481">
        <v>1</v>
      </c>
      <c r="B2481" s="7">
        <v>44470</v>
      </c>
      <c r="C2481" s="7">
        <v>44501</v>
      </c>
      <c r="D2481">
        <v>442</v>
      </c>
      <c r="E2481" s="7">
        <v>44470</v>
      </c>
      <c r="F2481" s="13">
        <v>8060</v>
      </c>
      <c r="G2481">
        <v>8060</v>
      </c>
      <c r="H2481">
        <v>0</v>
      </c>
      <c r="I2481">
        <v>0</v>
      </c>
      <c r="J2481">
        <v>1318.13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  <c r="T2481">
        <v>0</v>
      </c>
      <c r="U2481">
        <v>0</v>
      </c>
      <c r="V2481" t="s">
        <v>107</v>
      </c>
      <c r="W2481" s="4" t="str">
        <f t="shared" si="156"/>
        <v>3890</v>
      </c>
      <c r="X2481">
        <v>16</v>
      </c>
      <c r="Y2481" t="s">
        <v>109</v>
      </c>
      <c r="Z2481" t="s">
        <v>110</v>
      </c>
      <c r="AA2481">
        <v>0</v>
      </c>
      <c r="AB2481">
        <v>0</v>
      </c>
      <c r="AC2481" t="s">
        <v>45</v>
      </c>
      <c r="AD2481">
        <v>0</v>
      </c>
      <c r="AE2481">
        <v>0</v>
      </c>
      <c r="AF2481">
        <v>0</v>
      </c>
      <c r="AG2481">
        <v>8060</v>
      </c>
      <c r="AH2481">
        <v>0</v>
      </c>
      <c r="AI2481">
        <v>0</v>
      </c>
      <c r="AJ2481">
        <v>0</v>
      </c>
      <c r="AK2481">
        <v>0</v>
      </c>
      <c r="AL2481">
        <v>0</v>
      </c>
      <c r="AM2481">
        <v>0</v>
      </c>
      <c r="AN2481">
        <v>0</v>
      </c>
      <c r="AO2481">
        <v>0</v>
      </c>
      <c r="AP2481" s="8">
        <f t="shared" si="152"/>
        <v>0</v>
      </c>
      <c r="AQ2481" s="9">
        <f t="shared" si="153"/>
        <v>0</v>
      </c>
      <c r="AR2481" s="3">
        <f t="shared" si="154"/>
        <v>1318.13</v>
      </c>
      <c r="AS2481" s="10">
        <f t="shared" si="155"/>
        <v>0</v>
      </c>
    </row>
    <row r="2482" spans="1:45" x14ac:dyDescent="0.25">
      <c r="A2482">
        <v>1</v>
      </c>
      <c r="B2482" s="7">
        <v>44470</v>
      </c>
      <c r="C2482" s="7">
        <v>44501</v>
      </c>
      <c r="D2482">
        <v>442</v>
      </c>
      <c r="E2482" s="7">
        <v>44501</v>
      </c>
      <c r="F2482" s="13">
        <v>8060</v>
      </c>
      <c r="G2482">
        <v>8060</v>
      </c>
      <c r="H2482">
        <v>0</v>
      </c>
      <c r="I2482">
        <v>0</v>
      </c>
      <c r="J2482">
        <v>1318.13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v>0</v>
      </c>
      <c r="R2482">
        <v>0</v>
      </c>
      <c r="S2482">
        <v>0</v>
      </c>
      <c r="T2482">
        <v>0</v>
      </c>
      <c r="U2482">
        <v>0</v>
      </c>
      <c r="V2482" t="s">
        <v>107</v>
      </c>
      <c r="W2482" s="4" t="str">
        <f t="shared" si="156"/>
        <v>3890</v>
      </c>
      <c r="X2482">
        <v>16</v>
      </c>
      <c r="Y2482" t="s">
        <v>109</v>
      </c>
      <c r="Z2482" t="s">
        <v>110</v>
      </c>
      <c r="AA2482">
        <v>0</v>
      </c>
      <c r="AB2482">
        <v>0</v>
      </c>
      <c r="AC2482" t="s">
        <v>45</v>
      </c>
      <c r="AD2482">
        <v>0</v>
      </c>
      <c r="AE2482">
        <v>0</v>
      </c>
      <c r="AF2482">
        <v>0</v>
      </c>
      <c r="AG2482">
        <v>8060</v>
      </c>
      <c r="AH2482">
        <v>0</v>
      </c>
      <c r="AI2482">
        <v>0</v>
      </c>
      <c r="AJ2482">
        <v>0</v>
      </c>
      <c r="AK2482">
        <v>0</v>
      </c>
      <c r="AL2482">
        <v>0</v>
      </c>
      <c r="AM2482">
        <v>0</v>
      </c>
      <c r="AN2482">
        <v>0</v>
      </c>
      <c r="AO2482">
        <v>0</v>
      </c>
      <c r="AP2482" s="8">
        <f t="shared" si="152"/>
        <v>0</v>
      </c>
      <c r="AQ2482" s="9">
        <f t="shared" si="153"/>
        <v>0</v>
      </c>
      <c r="AR2482" s="3">
        <f t="shared" si="154"/>
        <v>1318.13</v>
      </c>
      <c r="AS2482" s="10">
        <f t="shared" si="155"/>
        <v>0</v>
      </c>
    </row>
    <row r="2483" spans="1:45" x14ac:dyDescent="0.25">
      <c r="A2483">
        <v>1</v>
      </c>
      <c r="B2483" s="7">
        <v>44470</v>
      </c>
      <c r="C2483" s="7">
        <v>44501</v>
      </c>
      <c r="D2483">
        <v>443</v>
      </c>
      <c r="E2483" s="7">
        <v>44470</v>
      </c>
      <c r="F2483" s="13">
        <v>16463.04</v>
      </c>
      <c r="G2483">
        <v>16463.04</v>
      </c>
      <c r="H2483">
        <v>0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0</v>
      </c>
      <c r="R2483">
        <v>0</v>
      </c>
      <c r="S2483">
        <v>0</v>
      </c>
      <c r="T2483">
        <v>0</v>
      </c>
      <c r="U2483">
        <v>0</v>
      </c>
      <c r="V2483" t="s">
        <v>111</v>
      </c>
      <c r="W2483" s="4" t="str">
        <f t="shared" si="156"/>
        <v>389A</v>
      </c>
      <c r="X2483">
        <v>16</v>
      </c>
      <c r="Y2483" t="s">
        <v>109</v>
      </c>
      <c r="Z2483" t="s">
        <v>110</v>
      </c>
      <c r="AA2483">
        <v>0</v>
      </c>
      <c r="AB2483">
        <v>0</v>
      </c>
      <c r="AC2483" t="s">
        <v>45</v>
      </c>
      <c r="AD2483">
        <v>0</v>
      </c>
      <c r="AE2483">
        <v>0</v>
      </c>
      <c r="AF2483">
        <v>0</v>
      </c>
      <c r="AG2483">
        <v>16463.04</v>
      </c>
      <c r="AH2483">
        <v>0</v>
      </c>
      <c r="AI2483">
        <v>0</v>
      </c>
      <c r="AJ2483">
        <v>0</v>
      </c>
      <c r="AK2483">
        <v>0</v>
      </c>
      <c r="AL2483">
        <v>0</v>
      </c>
      <c r="AM2483">
        <v>0</v>
      </c>
      <c r="AN2483">
        <v>0</v>
      </c>
      <c r="AO2483">
        <v>0</v>
      </c>
      <c r="AP2483" s="8">
        <f t="shared" si="152"/>
        <v>0</v>
      </c>
      <c r="AQ2483" s="9">
        <f t="shared" si="153"/>
        <v>0</v>
      </c>
      <c r="AR2483" s="3">
        <f t="shared" si="154"/>
        <v>0</v>
      </c>
      <c r="AS2483" s="10">
        <f t="shared" si="155"/>
        <v>0</v>
      </c>
    </row>
    <row r="2484" spans="1:45" x14ac:dyDescent="0.25">
      <c r="A2484">
        <v>1</v>
      </c>
      <c r="B2484" s="7">
        <v>44470</v>
      </c>
      <c r="C2484" s="7">
        <v>44501</v>
      </c>
      <c r="D2484">
        <v>443</v>
      </c>
      <c r="E2484" s="7">
        <v>44501</v>
      </c>
      <c r="F2484" s="13">
        <v>16463.04</v>
      </c>
      <c r="G2484">
        <v>16463.04</v>
      </c>
      <c r="H2484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0</v>
      </c>
      <c r="R2484">
        <v>0</v>
      </c>
      <c r="S2484">
        <v>0</v>
      </c>
      <c r="T2484">
        <v>0</v>
      </c>
      <c r="U2484">
        <v>0</v>
      </c>
      <c r="V2484" t="s">
        <v>111</v>
      </c>
      <c r="W2484" s="4" t="str">
        <f t="shared" si="156"/>
        <v>389A</v>
      </c>
      <c r="X2484">
        <v>16</v>
      </c>
      <c r="Y2484" t="s">
        <v>109</v>
      </c>
      <c r="Z2484" t="s">
        <v>110</v>
      </c>
      <c r="AA2484">
        <v>0</v>
      </c>
      <c r="AB2484">
        <v>0</v>
      </c>
      <c r="AC2484" t="s">
        <v>45</v>
      </c>
      <c r="AD2484">
        <v>0</v>
      </c>
      <c r="AE2484">
        <v>0</v>
      </c>
      <c r="AF2484">
        <v>0</v>
      </c>
      <c r="AG2484">
        <v>16463.04</v>
      </c>
      <c r="AH2484">
        <v>0</v>
      </c>
      <c r="AI2484">
        <v>0</v>
      </c>
      <c r="AJ2484">
        <v>0</v>
      </c>
      <c r="AK2484">
        <v>0</v>
      </c>
      <c r="AL2484">
        <v>0</v>
      </c>
      <c r="AM2484">
        <v>0</v>
      </c>
      <c r="AN2484">
        <v>0</v>
      </c>
      <c r="AO2484">
        <v>0</v>
      </c>
      <c r="AP2484" s="8">
        <f t="shared" si="152"/>
        <v>0</v>
      </c>
      <c r="AQ2484" s="9">
        <f t="shared" si="153"/>
        <v>0</v>
      </c>
      <c r="AR2484" s="3">
        <f t="shared" si="154"/>
        <v>0</v>
      </c>
      <c r="AS2484" s="10">
        <f t="shared" si="155"/>
        <v>0</v>
      </c>
    </row>
    <row r="2485" spans="1:45" x14ac:dyDescent="0.25">
      <c r="A2485">
        <v>1</v>
      </c>
      <c r="B2485" s="7">
        <v>44470</v>
      </c>
      <c r="C2485" s="7">
        <v>44501</v>
      </c>
      <c r="D2485">
        <v>444</v>
      </c>
      <c r="E2485" s="7">
        <v>44470</v>
      </c>
      <c r="F2485" s="13">
        <v>103080.34</v>
      </c>
      <c r="G2485">
        <v>103080.34</v>
      </c>
      <c r="H2485">
        <v>2.3E-2</v>
      </c>
      <c r="I2485">
        <v>197.57</v>
      </c>
      <c r="J2485">
        <v>-178832.87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 t="s">
        <v>113</v>
      </c>
      <c r="W2485" s="4" t="str">
        <f t="shared" si="156"/>
        <v>3900</v>
      </c>
      <c r="X2485">
        <v>16</v>
      </c>
      <c r="Y2485" t="s">
        <v>109</v>
      </c>
      <c r="Z2485" t="s">
        <v>115</v>
      </c>
      <c r="AA2485">
        <v>0</v>
      </c>
      <c r="AB2485">
        <v>0</v>
      </c>
      <c r="AC2485" t="s">
        <v>45</v>
      </c>
      <c r="AD2485">
        <v>0</v>
      </c>
      <c r="AE2485">
        <v>0</v>
      </c>
      <c r="AF2485">
        <v>0</v>
      </c>
      <c r="AG2485">
        <v>103080.34</v>
      </c>
      <c r="AH2485">
        <v>0</v>
      </c>
      <c r="AI2485">
        <v>0</v>
      </c>
      <c r="AJ2485">
        <v>0</v>
      </c>
      <c r="AK2485">
        <v>0</v>
      </c>
      <c r="AL2485">
        <v>0</v>
      </c>
      <c r="AM2485">
        <v>0</v>
      </c>
      <c r="AN2485">
        <v>0</v>
      </c>
      <c r="AO2485">
        <v>197.57</v>
      </c>
      <c r="AP2485" s="8">
        <f t="shared" si="152"/>
        <v>197.57</v>
      </c>
      <c r="AQ2485" s="9">
        <f t="shared" si="153"/>
        <v>0</v>
      </c>
      <c r="AR2485" s="3">
        <f t="shared" si="154"/>
        <v>-178832.87</v>
      </c>
      <c r="AS2485" s="10">
        <f t="shared" si="155"/>
        <v>197.57</v>
      </c>
    </row>
    <row r="2486" spans="1:45" x14ac:dyDescent="0.25">
      <c r="A2486">
        <v>1</v>
      </c>
      <c r="B2486" s="7">
        <v>44470</v>
      </c>
      <c r="C2486" s="7">
        <v>44501</v>
      </c>
      <c r="D2486">
        <v>444</v>
      </c>
      <c r="E2486" s="7">
        <v>44501</v>
      </c>
      <c r="F2486" s="13">
        <v>103080.34</v>
      </c>
      <c r="G2486">
        <v>103080.34</v>
      </c>
      <c r="H2486">
        <v>2.3E-2</v>
      </c>
      <c r="I2486">
        <v>197.57</v>
      </c>
      <c r="J2486">
        <v>-178635.3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  <c r="U2486">
        <v>0</v>
      </c>
      <c r="V2486" t="s">
        <v>113</v>
      </c>
      <c r="W2486" s="4" t="str">
        <f t="shared" si="156"/>
        <v>3900</v>
      </c>
      <c r="X2486">
        <v>16</v>
      </c>
      <c r="Y2486" t="s">
        <v>109</v>
      </c>
      <c r="Z2486" t="s">
        <v>115</v>
      </c>
      <c r="AA2486">
        <v>0</v>
      </c>
      <c r="AB2486">
        <v>0</v>
      </c>
      <c r="AC2486" t="s">
        <v>45</v>
      </c>
      <c r="AD2486">
        <v>0</v>
      </c>
      <c r="AE2486">
        <v>0</v>
      </c>
      <c r="AF2486">
        <v>0</v>
      </c>
      <c r="AG2486">
        <v>103080.34</v>
      </c>
      <c r="AH2486">
        <v>0</v>
      </c>
      <c r="AI2486">
        <v>0</v>
      </c>
      <c r="AJ2486">
        <v>0</v>
      </c>
      <c r="AK2486">
        <v>0</v>
      </c>
      <c r="AL2486">
        <v>0</v>
      </c>
      <c r="AM2486">
        <v>0</v>
      </c>
      <c r="AN2486">
        <v>0</v>
      </c>
      <c r="AO2486">
        <v>197.57</v>
      </c>
      <c r="AP2486" s="8">
        <f t="shared" si="152"/>
        <v>197.57</v>
      </c>
      <c r="AQ2486" s="9">
        <f t="shared" si="153"/>
        <v>0</v>
      </c>
      <c r="AR2486" s="3">
        <f t="shared" si="154"/>
        <v>-178635.3</v>
      </c>
      <c r="AS2486" s="10">
        <f t="shared" si="155"/>
        <v>197.57</v>
      </c>
    </row>
    <row r="2487" spans="1:45" x14ac:dyDescent="0.25">
      <c r="A2487">
        <v>1</v>
      </c>
      <c r="B2487" s="7">
        <v>44470</v>
      </c>
      <c r="C2487" s="7">
        <v>44501</v>
      </c>
      <c r="D2487">
        <v>445</v>
      </c>
      <c r="E2487" s="7">
        <v>44470</v>
      </c>
      <c r="F2487" s="13">
        <v>52132.36</v>
      </c>
      <c r="G2487">
        <v>52132.36</v>
      </c>
      <c r="H2487">
        <v>2.3E-2</v>
      </c>
      <c r="I2487">
        <v>99.92</v>
      </c>
      <c r="J2487">
        <v>8599.56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  <c r="R2487">
        <v>0</v>
      </c>
      <c r="S2487">
        <v>0</v>
      </c>
      <c r="T2487">
        <v>0</v>
      </c>
      <c r="U2487">
        <v>0</v>
      </c>
      <c r="V2487" t="s">
        <v>116</v>
      </c>
      <c r="W2487" s="4" t="str">
        <f t="shared" si="156"/>
        <v>390A</v>
      </c>
      <c r="X2487">
        <v>16</v>
      </c>
      <c r="Y2487" t="s">
        <v>109</v>
      </c>
      <c r="Z2487" t="s">
        <v>115</v>
      </c>
      <c r="AA2487">
        <v>0</v>
      </c>
      <c r="AB2487">
        <v>0</v>
      </c>
      <c r="AC2487" t="s">
        <v>45</v>
      </c>
      <c r="AD2487">
        <v>0</v>
      </c>
      <c r="AE2487">
        <v>0</v>
      </c>
      <c r="AF2487">
        <v>0</v>
      </c>
      <c r="AG2487">
        <v>52132.36</v>
      </c>
      <c r="AH2487">
        <v>0</v>
      </c>
      <c r="AI2487">
        <v>0</v>
      </c>
      <c r="AJ2487">
        <v>0</v>
      </c>
      <c r="AK2487">
        <v>0</v>
      </c>
      <c r="AL2487">
        <v>0</v>
      </c>
      <c r="AM2487">
        <v>0</v>
      </c>
      <c r="AN2487">
        <v>0</v>
      </c>
      <c r="AO2487">
        <v>99.92</v>
      </c>
      <c r="AP2487" s="8">
        <f t="shared" si="152"/>
        <v>99.92</v>
      </c>
      <c r="AQ2487" s="9">
        <f t="shared" si="153"/>
        <v>0</v>
      </c>
      <c r="AR2487" s="3">
        <f t="shared" si="154"/>
        <v>8599.56</v>
      </c>
      <c r="AS2487" s="10">
        <f t="shared" si="155"/>
        <v>99.92</v>
      </c>
    </row>
    <row r="2488" spans="1:45" x14ac:dyDescent="0.25">
      <c r="A2488">
        <v>1</v>
      </c>
      <c r="B2488" s="7">
        <v>44470</v>
      </c>
      <c r="C2488" s="7">
        <v>44501</v>
      </c>
      <c r="D2488">
        <v>445</v>
      </c>
      <c r="E2488" s="7">
        <v>44501</v>
      </c>
      <c r="F2488" s="13">
        <v>52132.36</v>
      </c>
      <c r="G2488">
        <v>52132.36</v>
      </c>
      <c r="H2488">
        <v>2.3E-2</v>
      </c>
      <c r="I2488">
        <v>99.92</v>
      </c>
      <c r="J2488">
        <v>8699.48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0</v>
      </c>
      <c r="R2488">
        <v>0</v>
      </c>
      <c r="S2488">
        <v>0</v>
      </c>
      <c r="T2488">
        <v>0</v>
      </c>
      <c r="U2488">
        <v>0</v>
      </c>
      <c r="V2488" t="s">
        <v>116</v>
      </c>
      <c r="W2488" s="4" t="str">
        <f t="shared" si="156"/>
        <v>390A</v>
      </c>
      <c r="X2488">
        <v>16</v>
      </c>
      <c r="Y2488" t="s">
        <v>109</v>
      </c>
      <c r="Z2488" t="s">
        <v>115</v>
      </c>
      <c r="AA2488">
        <v>0</v>
      </c>
      <c r="AB2488">
        <v>0</v>
      </c>
      <c r="AC2488" t="s">
        <v>45</v>
      </c>
      <c r="AD2488">
        <v>0</v>
      </c>
      <c r="AE2488">
        <v>0</v>
      </c>
      <c r="AF2488">
        <v>0</v>
      </c>
      <c r="AG2488">
        <v>52132.36</v>
      </c>
      <c r="AH2488">
        <v>0</v>
      </c>
      <c r="AI2488">
        <v>0</v>
      </c>
      <c r="AJ2488">
        <v>0</v>
      </c>
      <c r="AK2488">
        <v>0</v>
      </c>
      <c r="AL2488">
        <v>0</v>
      </c>
      <c r="AM2488">
        <v>0</v>
      </c>
      <c r="AN2488">
        <v>0</v>
      </c>
      <c r="AO2488">
        <v>99.92</v>
      </c>
      <c r="AP2488" s="8">
        <f t="shared" si="152"/>
        <v>99.92</v>
      </c>
      <c r="AQ2488" s="9">
        <f t="shared" si="153"/>
        <v>0</v>
      </c>
      <c r="AR2488" s="3">
        <f t="shared" si="154"/>
        <v>8699.48</v>
      </c>
      <c r="AS2488" s="10">
        <f t="shared" si="155"/>
        <v>99.92</v>
      </c>
    </row>
    <row r="2489" spans="1:45" x14ac:dyDescent="0.25">
      <c r="A2489">
        <v>1</v>
      </c>
      <c r="B2489" s="7">
        <v>44470</v>
      </c>
      <c r="C2489" s="7">
        <v>44501</v>
      </c>
      <c r="D2489">
        <v>446</v>
      </c>
      <c r="E2489" s="7">
        <v>44470</v>
      </c>
      <c r="F2489" s="13">
        <v>66286.11</v>
      </c>
      <c r="G2489">
        <v>66286.11</v>
      </c>
      <c r="H2489">
        <v>7.1428569999999997E-2</v>
      </c>
      <c r="I2489">
        <v>394.56</v>
      </c>
      <c r="J2489">
        <v>574724.05000000005</v>
      </c>
      <c r="K2489">
        <v>0</v>
      </c>
      <c r="L2489">
        <v>0</v>
      </c>
      <c r="M2489">
        <v>-394.56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0</v>
      </c>
      <c r="T2489">
        <v>2503.17</v>
      </c>
      <c r="U2489">
        <v>0</v>
      </c>
      <c r="V2489" t="s">
        <v>118</v>
      </c>
      <c r="W2489" s="4" t="str">
        <f t="shared" si="156"/>
        <v>3910</v>
      </c>
      <c r="X2489">
        <v>16</v>
      </c>
      <c r="Y2489" t="s">
        <v>109</v>
      </c>
      <c r="Z2489" t="s">
        <v>120</v>
      </c>
      <c r="AA2489">
        <v>0</v>
      </c>
      <c r="AB2489">
        <v>0</v>
      </c>
      <c r="AC2489" t="s">
        <v>45</v>
      </c>
      <c r="AD2489">
        <v>0</v>
      </c>
      <c r="AE2489">
        <v>0</v>
      </c>
      <c r="AF2489">
        <v>0</v>
      </c>
      <c r="AG2489">
        <v>66286.11</v>
      </c>
      <c r="AH2489">
        <v>0</v>
      </c>
      <c r="AI2489">
        <v>0</v>
      </c>
      <c r="AJ2489">
        <v>0</v>
      </c>
      <c r="AK2489">
        <v>0</v>
      </c>
      <c r="AL2489">
        <v>0</v>
      </c>
      <c r="AM2489">
        <v>0</v>
      </c>
      <c r="AN2489">
        <v>0</v>
      </c>
      <c r="AO2489">
        <v>0</v>
      </c>
      <c r="AP2489" s="8">
        <f t="shared" si="152"/>
        <v>2503.17</v>
      </c>
      <c r="AQ2489" s="9">
        <f t="shared" si="153"/>
        <v>0</v>
      </c>
      <c r="AR2489" s="3">
        <f t="shared" si="154"/>
        <v>574724.05000000005</v>
      </c>
      <c r="AS2489" s="10">
        <f t="shared" si="155"/>
        <v>2503.17</v>
      </c>
    </row>
    <row r="2490" spans="1:45" x14ac:dyDescent="0.25">
      <c r="A2490">
        <v>1</v>
      </c>
      <c r="B2490" s="7">
        <v>44470</v>
      </c>
      <c r="C2490" s="7">
        <v>44501</v>
      </c>
      <c r="D2490">
        <v>446</v>
      </c>
      <c r="E2490" s="7">
        <v>44501</v>
      </c>
      <c r="F2490" s="13">
        <v>66286.11</v>
      </c>
      <c r="G2490">
        <v>66286.11</v>
      </c>
      <c r="H2490">
        <v>7.1428569999999997E-2</v>
      </c>
      <c r="I2490">
        <v>394.56</v>
      </c>
      <c r="J2490">
        <v>577227.22</v>
      </c>
      <c r="K2490">
        <v>0</v>
      </c>
      <c r="L2490">
        <v>0</v>
      </c>
      <c r="M2490">
        <v>-394.56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2503.17</v>
      </c>
      <c r="U2490">
        <v>0</v>
      </c>
      <c r="V2490" t="s">
        <v>118</v>
      </c>
      <c r="W2490" s="4" t="str">
        <f t="shared" si="156"/>
        <v>3910</v>
      </c>
      <c r="X2490">
        <v>16</v>
      </c>
      <c r="Y2490" t="s">
        <v>109</v>
      </c>
      <c r="Z2490" t="s">
        <v>120</v>
      </c>
      <c r="AA2490">
        <v>0</v>
      </c>
      <c r="AB2490">
        <v>0</v>
      </c>
      <c r="AC2490" t="s">
        <v>45</v>
      </c>
      <c r="AD2490">
        <v>0</v>
      </c>
      <c r="AE2490">
        <v>0</v>
      </c>
      <c r="AF2490">
        <v>0</v>
      </c>
      <c r="AG2490">
        <v>66286.11</v>
      </c>
      <c r="AH2490">
        <v>0</v>
      </c>
      <c r="AI2490">
        <v>0</v>
      </c>
      <c r="AJ2490">
        <v>0</v>
      </c>
      <c r="AK2490">
        <v>0</v>
      </c>
      <c r="AL2490">
        <v>0</v>
      </c>
      <c r="AM2490">
        <v>0</v>
      </c>
      <c r="AN2490">
        <v>0</v>
      </c>
      <c r="AO2490">
        <v>0</v>
      </c>
      <c r="AP2490" s="8">
        <f t="shared" si="152"/>
        <v>2503.17</v>
      </c>
      <c r="AQ2490" s="9">
        <f t="shared" si="153"/>
        <v>0</v>
      </c>
      <c r="AR2490" s="3">
        <f t="shared" si="154"/>
        <v>577227.22</v>
      </c>
      <c r="AS2490" s="10">
        <f t="shared" si="155"/>
        <v>2503.17</v>
      </c>
    </row>
    <row r="2491" spans="1:45" x14ac:dyDescent="0.25">
      <c r="A2491">
        <v>1</v>
      </c>
      <c r="B2491" s="7">
        <v>44470</v>
      </c>
      <c r="C2491" s="7">
        <v>44501</v>
      </c>
      <c r="D2491">
        <v>447</v>
      </c>
      <c r="E2491" s="7">
        <v>44470</v>
      </c>
      <c r="F2491" s="13">
        <v>60038.52</v>
      </c>
      <c r="G2491">
        <v>60038.52</v>
      </c>
      <c r="H2491">
        <v>0.1</v>
      </c>
      <c r="I2491">
        <v>500.32</v>
      </c>
      <c r="J2491">
        <v>-80123.42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0</v>
      </c>
      <c r="T2491">
        <v>3366.33</v>
      </c>
      <c r="U2491">
        <v>0</v>
      </c>
      <c r="V2491" t="s">
        <v>121</v>
      </c>
      <c r="W2491" s="4" t="str">
        <f t="shared" si="156"/>
        <v>3912</v>
      </c>
      <c r="X2491">
        <v>16</v>
      </c>
      <c r="Y2491" t="s">
        <v>109</v>
      </c>
      <c r="Z2491" t="s">
        <v>123</v>
      </c>
      <c r="AA2491">
        <v>0</v>
      </c>
      <c r="AB2491">
        <v>0</v>
      </c>
      <c r="AC2491" t="s">
        <v>45</v>
      </c>
      <c r="AD2491">
        <v>0</v>
      </c>
      <c r="AE2491">
        <v>0</v>
      </c>
      <c r="AF2491">
        <v>0</v>
      </c>
      <c r="AG2491">
        <v>60038.52</v>
      </c>
      <c r="AH2491">
        <v>0</v>
      </c>
      <c r="AI2491">
        <v>0</v>
      </c>
      <c r="AJ2491">
        <v>0</v>
      </c>
      <c r="AK2491">
        <v>0</v>
      </c>
      <c r="AL2491">
        <v>0</v>
      </c>
      <c r="AM2491">
        <v>0</v>
      </c>
      <c r="AN2491">
        <v>0</v>
      </c>
      <c r="AO2491">
        <v>500.32</v>
      </c>
      <c r="AP2491" s="8">
        <f t="shared" si="152"/>
        <v>3866.65</v>
      </c>
      <c r="AQ2491" s="9">
        <f t="shared" si="153"/>
        <v>0</v>
      </c>
      <c r="AR2491" s="3">
        <f t="shared" si="154"/>
        <v>-80123.42</v>
      </c>
      <c r="AS2491" s="10">
        <f t="shared" si="155"/>
        <v>3866.65</v>
      </c>
    </row>
    <row r="2492" spans="1:45" x14ac:dyDescent="0.25">
      <c r="A2492">
        <v>1</v>
      </c>
      <c r="B2492" s="7">
        <v>44470</v>
      </c>
      <c r="C2492" s="7">
        <v>44501</v>
      </c>
      <c r="D2492">
        <v>447</v>
      </c>
      <c r="E2492" s="7">
        <v>44501</v>
      </c>
      <c r="F2492" s="13">
        <v>60038.52</v>
      </c>
      <c r="G2492">
        <v>60038.52</v>
      </c>
      <c r="H2492">
        <v>0.1</v>
      </c>
      <c r="I2492">
        <v>500.32</v>
      </c>
      <c r="J2492">
        <v>-76256.77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0</v>
      </c>
      <c r="T2492">
        <v>3366.33</v>
      </c>
      <c r="U2492">
        <v>0</v>
      </c>
      <c r="V2492" t="s">
        <v>121</v>
      </c>
      <c r="W2492" s="4" t="str">
        <f t="shared" si="156"/>
        <v>3912</v>
      </c>
      <c r="X2492">
        <v>16</v>
      </c>
      <c r="Y2492" t="s">
        <v>109</v>
      </c>
      <c r="Z2492" t="s">
        <v>123</v>
      </c>
      <c r="AA2492">
        <v>0</v>
      </c>
      <c r="AB2492">
        <v>0</v>
      </c>
      <c r="AC2492" t="s">
        <v>45</v>
      </c>
      <c r="AD2492">
        <v>0</v>
      </c>
      <c r="AE2492">
        <v>0</v>
      </c>
      <c r="AF2492">
        <v>0</v>
      </c>
      <c r="AG2492">
        <v>60038.52</v>
      </c>
      <c r="AH2492">
        <v>0</v>
      </c>
      <c r="AI2492">
        <v>0</v>
      </c>
      <c r="AJ2492">
        <v>0</v>
      </c>
      <c r="AK2492">
        <v>0</v>
      </c>
      <c r="AL2492">
        <v>0</v>
      </c>
      <c r="AM2492">
        <v>0</v>
      </c>
      <c r="AN2492">
        <v>0</v>
      </c>
      <c r="AO2492">
        <v>500.32</v>
      </c>
      <c r="AP2492" s="8">
        <f t="shared" si="152"/>
        <v>3866.65</v>
      </c>
      <c r="AQ2492" s="9">
        <f t="shared" si="153"/>
        <v>0</v>
      </c>
      <c r="AR2492" s="3">
        <f t="shared" si="154"/>
        <v>-76256.77</v>
      </c>
      <c r="AS2492" s="10">
        <f t="shared" si="155"/>
        <v>3866.65</v>
      </c>
    </row>
    <row r="2493" spans="1:45" x14ac:dyDescent="0.25">
      <c r="A2493">
        <v>1</v>
      </c>
      <c r="B2493" s="7">
        <v>44470</v>
      </c>
      <c r="C2493" s="7">
        <v>44501</v>
      </c>
      <c r="D2493">
        <v>448</v>
      </c>
      <c r="E2493" s="7">
        <v>44470</v>
      </c>
      <c r="F2493" s="13">
        <v>111291.03</v>
      </c>
      <c r="G2493">
        <v>111291.03</v>
      </c>
      <c r="H2493">
        <v>0.05</v>
      </c>
      <c r="I2493">
        <v>463.71</v>
      </c>
      <c r="J2493">
        <v>-83002.83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0</v>
      </c>
      <c r="T2493">
        <v>-834.66</v>
      </c>
      <c r="U2493">
        <v>0</v>
      </c>
      <c r="V2493" t="s">
        <v>124</v>
      </c>
      <c r="W2493" s="4" t="str">
        <f t="shared" si="156"/>
        <v>3913</v>
      </c>
      <c r="X2493">
        <v>16</v>
      </c>
      <c r="Y2493" t="s">
        <v>109</v>
      </c>
      <c r="Z2493" t="s">
        <v>126</v>
      </c>
      <c r="AA2493">
        <v>0</v>
      </c>
      <c r="AB2493">
        <v>0</v>
      </c>
      <c r="AC2493" t="s">
        <v>45</v>
      </c>
      <c r="AD2493">
        <v>0</v>
      </c>
      <c r="AE2493">
        <v>0</v>
      </c>
      <c r="AF2493">
        <v>0</v>
      </c>
      <c r="AG2493">
        <v>111291.03</v>
      </c>
      <c r="AH2493">
        <v>0</v>
      </c>
      <c r="AI2493">
        <v>0</v>
      </c>
      <c r="AJ2493">
        <v>0</v>
      </c>
      <c r="AK2493">
        <v>0</v>
      </c>
      <c r="AL2493">
        <v>0</v>
      </c>
      <c r="AM2493">
        <v>0</v>
      </c>
      <c r="AN2493">
        <v>0</v>
      </c>
      <c r="AO2493">
        <v>463.71000000000004</v>
      </c>
      <c r="AP2493" s="8">
        <f t="shared" si="152"/>
        <v>-370.95</v>
      </c>
      <c r="AQ2493" s="9">
        <f t="shared" si="153"/>
        <v>0</v>
      </c>
      <c r="AR2493" s="3">
        <f t="shared" si="154"/>
        <v>-83002.83</v>
      </c>
      <c r="AS2493" s="10">
        <f t="shared" si="155"/>
        <v>-370.95</v>
      </c>
    </row>
    <row r="2494" spans="1:45" x14ac:dyDescent="0.25">
      <c r="A2494">
        <v>1</v>
      </c>
      <c r="B2494" s="7">
        <v>44470</v>
      </c>
      <c r="C2494" s="7">
        <v>44501</v>
      </c>
      <c r="D2494">
        <v>448</v>
      </c>
      <c r="E2494" s="7">
        <v>44501</v>
      </c>
      <c r="F2494" s="13">
        <v>111291.03</v>
      </c>
      <c r="G2494">
        <v>111291.03</v>
      </c>
      <c r="H2494">
        <v>0.05</v>
      </c>
      <c r="I2494">
        <v>463.71</v>
      </c>
      <c r="J2494">
        <v>-83373.78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-834.66</v>
      </c>
      <c r="U2494">
        <v>0</v>
      </c>
      <c r="V2494" t="s">
        <v>124</v>
      </c>
      <c r="W2494" s="4" t="str">
        <f t="shared" si="156"/>
        <v>3913</v>
      </c>
      <c r="X2494">
        <v>16</v>
      </c>
      <c r="Y2494" t="s">
        <v>109</v>
      </c>
      <c r="Z2494" t="s">
        <v>126</v>
      </c>
      <c r="AA2494">
        <v>0</v>
      </c>
      <c r="AB2494">
        <v>0</v>
      </c>
      <c r="AC2494" t="s">
        <v>45</v>
      </c>
      <c r="AD2494">
        <v>0</v>
      </c>
      <c r="AE2494">
        <v>0</v>
      </c>
      <c r="AF2494">
        <v>0</v>
      </c>
      <c r="AG2494">
        <v>111291.03</v>
      </c>
      <c r="AH2494">
        <v>0</v>
      </c>
      <c r="AI2494">
        <v>0</v>
      </c>
      <c r="AJ2494">
        <v>0</v>
      </c>
      <c r="AK2494">
        <v>0</v>
      </c>
      <c r="AL2494">
        <v>0</v>
      </c>
      <c r="AM2494">
        <v>0</v>
      </c>
      <c r="AN2494">
        <v>0</v>
      </c>
      <c r="AO2494">
        <v>463.71000000000004</v>
      </c>
      <c r="AP2494" s="8">
        <f t="shared" si="152"/>
        <v>-370.95</v>
      </c>
      <c r="AQ2494" s="9">
        <f t="shared" si="153"/>
        <v>0</v>
      </c>
      <c r="AR2494" s="3">
        <f t="shared" si="154"/>
        <v>-83373.78</v>
      </c>
      <c r="AS2494" s="10">
        <f t="shared" si="155"/>
        <v>-370.95</v>
      </c>
    </row>
    <row r="2495" spans="1:45" x14ac:dyDescent="0.25">
      <c r="A2495">
        <v>1</v>
      </c>
      <c r="B2495" s="7">
        <v>44470</v>
      </c>
      <c r="C2495" s="7">
        <v>44501</v>
      </c>
      <c r="D2495">
        <v>449</v>
      </c>
      <c r="E2495" s="7">
        <v>44470</v>
      </c>
      <c r="F2495" s="13">
        <v>809287.94</v>
      </c>
      <c r="G2495">
        <v>809287.94</v>
      </c>
      <c r="H2495">
        <v>0.1</v>
      </c>
      <c r="I2495">
        <v>6744.07</v>
      </c>
      <c r="J2495">
        <v>-7868.84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-1814.33</v>
      </c>
      <c r="U2495">
        <v>0</v>
      </c>
      <c r="V2495" t="s">
        <v>127</v>
      </c>
      <c r="W2495" s="4" t="str">
        <f t="shared" si="156"/>
        <v>3914</v>
      </c>
      <c r="X2495">
        <v>16</v>
      </c>
      <c r="Y2495" t="s">
        <v>109</v>
      </c>
      <c r="Z2495" t="s">
        <v>129</v>
      </c>
      <c r="AA2495">
        <v>0</v>
      </c>
      <c r="AB2495">
        <v>0</v>
      </c>
      <c r="AC2495" t="s">
        <v>45</v>
      </c>
      <c r="AD2495">
        <v>0</v>
      </c>
      <c r="AE2495">
        <v>0</v>
      </c>
      <c r="AF2495">
        <v>0</v>
      </c>
      <c r="AG2495">
        <v>809287.94</v>
      </c>
      <c r="AH2495">
        <v>0</v>
      </c>
      <c r="AI2495">
        <v>0</v>
      </c>
      <c r="AJ2495">
        <v>0</v>
      </c>
      <c r="AK2495">
        <v>0</v>
      </c>
      <c r="AL2495">
        <v>0</v>
      </c>
      <c r="AM2495">
        <v>0</v>
      </c>
      <c r="AN2495">
        <v>0</v>
      </c>
      <c r="AO2495">
        <v>6744.07</v>
      </c>
      <c r="AP2495" s="8">
        <f t="shared" si="152"/>
        <v>4929.74</v>
      </c>
      <c r="AQ2495" s="9">
        <f t="shared" si="153"/>
        <v>0</v>
      </c>
      <c r="AR2495" s="3">
        <f t="shared" si="154"/>
        <v>-7868.84</v>
      </c>
      <c r="AS2495" s="10">
        <f t="shared" si="155"/>
        <v>4929.74</v>
      </c>
    </row>
    <row r="2496" spans="1:45" x14ac:dyDescent="0.25">
      <c r="A2496">
        <v>1</v>
      </c>
      <c r="B2496" s="7">
        <v>44470</v>
      </c>
      <c r="C2496" s="7">
        <v>44501</v>
      </c>
      <c r="D2496">
        <v>449</v>
      </c>
      <c r="E2496" s="7">
        <v>44501</v>
      </c>
      <c r="F2496" s="13">
        <v>810054.37</v>
      </c>
      <c r="G2496">
        <v>810054.37</v>
      </c>
      <c r="H2496">
        <v>0.1</v>
      </c>
      <c r="I2496">
        <v>6750.45</v>
      </c>
      <c r="J2496">
        <v>-2932.72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0</v>
      </c>
      <c r="T2496">
        <v>-1814.33</v>
      </c>
      <c r="U2496">
        <v>0</v>
      </c>
      <c r="V2496" t="s">
        <v>127</v>
      </c>
      <c r="W2496" s="4" t="str">
        <f t="shared" si="156"/>
        <v>3914</v>
      </c>
      <c r="X2496">
        <v>16</v>
      </c>
      <c r="Y2496" t="s">
        <v>109</v>
      </c>
      <c r="Z2496" t="s">
        <v>129</v>
      </c>
      <c r="AA2496">
        <v>0</v>
      </c>
      <c r="AB2496">
        <v>0</v>
      </c>
      <c r="AC2496" t="s">
        <v>45</v>
      </c>
      <c r="AD2496">
        <v>0</v>
      </c>
      <c r="AE2496">
        <v>0</v>
      </c>
      <c r="AF2496">
        <v>0</v>
      </c>
      <c r="AG2496">
        <v>810054.37</v>
      </c>
      <c r="AH2496">
        <v>0</v>
      </c>
      <c r="AI2496">
        <v>0</v>
      </c>
      <c r="AJ2496">
        <v>0</v>
      </c>
      <c r="AK2496">
        <v>0</v>
      </c>
      <c r="AL2496">
        <v>0</v>
      </c>
      <c r="AM2496">
        <v>0</v>
      </c>
      <c r="AN2496">
        <v>0</v>
      </c>
      <c r="AO2496">
        <v>6750.45</v>
      </c>
      <c r="AP2496" s="8">
        <f t="shared" si="152"/>
        <v>4936.12</v>
      </c>
      <c r="AQ2496" s="9">
        <f t="shared" si="153"/>
        <v>0</v>
      </c>
      <c r="AR2496" s="3">
        <f t="shared" si="154"/>
        <v>-2932.72</v>
      </c>
      <c r="AS2496" s="10">
        <f t="shared" si="155"/>
        <v>4936.12</v>
      </c>
    </row>
    <row r="2497" spans="1:45" x14ac:dyDescent="0.25">
      <c r="A2497">
        <v>1</v>
      </c>
      <c r="B2497" s="7">
        <v>44470</v>
      </c>
      <c r="C2497" s="7">
        <v>44501</v>
      </c>
      <c r="D2497">
        <v>200419</v>
      </c>
      <c r="E2497" s="7">
        <v>44470</v>
      </c>
      <c r="F2497" s="13">
        <v>0</v>
      </c>
      <c r="G2497">
        <v>0</v>
      </c>
      <c r="H2497">
        <v>7.1428569999999997E-2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0</v>
      </c>
      <c r="R2497">
        <v>0</v>
      </c>
      <c r="S2497">
        <v>0</v>
      </c>
      <c r="T2497">
        <v>0</v>
      </c>
      <c r="U2497">
        <v>0</v>
      </c>
      <c r="V2497" t="s">
        <v>130</v>
      </c>
      <c r="W2497" s="4" t="str">
        <f t="shared" si="156"/>
        <v>391A</v>
      </c>
      <c r="X2497">
        <v>16</v>
      </c>
      <c r="Y2497" t="s">
        <v>109</v>
      </c>
      <c r="Z2497" t="s">
        <v>132</v>
      </c>
      <c r="AA2497">
        <v>0</v>
      </c>
      <c r="AB2497">
        <v>0</v>
      </c>
      <c r="AC2497" t="s">
        <v>45</v>
      </c>
      <c r="AD2497">
        <v>0</v>
      </c>
      <c r="AE2497">
        <v>0</v>
      </c>
      <c r="AF2497">
        <v>0</v>
      </c>
      <c r="AG2497">
        <v>0</v>
      </c>
      <c r="AH2497">
        <v>0</v>
      </c>
      <c r="AI2497">
        <v>0</v>
      </c>
      <c r="AJ2497">
        <v>0</v>
      </c>
      <c r="AK2497">
        <v>0</v>
      </c>
      <c r="AL2497">
        <v>0</v>
      </c>
      <c r="AM2497">
        <v>0</v>
      </c>
      <c r="AN2497">
        <v>0</v>
      </c>
      <c r="AO2497">
        <v>0</v>
      </c>
      <c r="AP2497" s="8">
        <f t="shared" si="152"/>
        <v>0</v>
      </c>
      <c r="AQ2497" s="9">
        <f t="shared" si="153"/>
        <v>0</v>
      </c>
      <c r="AR2497" s="3">
        <f t="shared" si="154"/>
        <v>0</v>
      </c>
      <c r="AS2497" s="10">
        <f t="shared" si="155"/>
        <v>0</v>
      </c>
    </row>
    <row r="2498" spans="1:45" x14ac:dyDescent="0.25">
      <c r="A2498">
        <v>1</v>
      </c>
      <c r="B2498" s="7">
        <v>44470</v>
      </c>
      <c r="C2498" s="7">
        <v>44501</v>
      </c>
      <c r="D2498">
        <v>200419</v>
      </c>
      <c r="E2498" s="7">
        <v>44501</v>
      </c>
      <c r="F2498" s="13">
        <v>0</v>
      </c>
      <c r="G2498">
        <v>0</v>
      </c>
      <c r="H2498">
        <v>7.1428569999999997E-2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 t="s">
        <v>130</v>
      </c>
      <c r="W2498" s="4" t="str">
        <f t="shared" si="156"/>
        <v>391A</v>
      </c>
      <c r="X2498">
        <v>16</v>
      </c>
      <c r="Y2498" t="s">
        <v>109</v>
      </c>
      <c r="Z2498" t="s">
        <v>132</v>
      </c>
      <c r="AA2498">
        <v>0</v>
      </c>
      <c r="AB2498">
        <v>0</v>
      </c>
      <c r="AC2498" t="s">
        <v>45</v>
      </c>
      <c r="AD2498">
        <v>0</v>
      </c>
      <c r="AE2498">
        <v>0</v>
      </c>
      <c r="AF2498">
        <v>0</v>
      </c>
      <c r="AG2498">
        <v>0</v>
      </c>
      <c r="AH2498">
        <v>0</v>
      </c>
      <c r="AI2498">
        <v>0</v>
      </c>
      <c r="AJ2498">
        <v>0</v>
      </c>
      <c r="AK2498">
        <v>0</v>
      </c>
      <c r="AL2498">
        <v>0</v>
      </c>
      <c r="AM2498">
        <v>0</v>
      </c>
      <c r="AN2498">
        <v>0</v>
      </c>
      <c r="AO2498">
        <v>0</v>
      </c>
      <c r="AP2498" s="8">
        <f t="shared" ref="AP2498:AP2561" si="157">I2498+K2498+M2498+T2498</f>
        <v>0</v>
      </c>
      <c r="AQ2498" s="9">
        <f t="shared" ref="AQ2498:AQ2561" si="158">AD2498+AL2498</f>
        <v>0</v>
      </c>
      <c r="AR2498" s="3">
        <f t="shared" ref="AR2498:AR2561" si="159">AE2498+J2498</f>
        <v>0</v>
      </c>
      <c r="AS2498" s="10">
        <f t="shared" ref="AS2498:AS2561" si="160">I2498+K2498+M2498+T2498+AD2498+AL2498</f>
        <v>0</v>
      </c>
    </row>
    <row r="2499" spans="1:45" x14ac:dyDescent="0.25">
      <c r="A2499">
        <v>1</v>
      </c>
      <c r="B2499" s="7">
        <v>44470</v>
      </c>
      <c r="C2499" s="7">
        <v>44501</v>
      </c>
      <c r="D2499">
        <v>450</v>
      </c>
      <c r="E2499" s="7">
        <v>44470</v>
      </c>
      <c r="F2499" s="13">
        <v>188562.35</v>
      </c>
      <c r="G2499">
        <v>188562.35</v>
      </c>
      <c r="H2499">
        <v>0.1</v>
      </c>
      <c r="I2499">
        <v>1571.35</v>
      </c>
      <c r="J2499">
        <v>107029.64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  <c r="R2499">
        <v>0</v>
      </c>
      <c r="S2499">
        <v>0</v>
      </c>
      <c r="T2499">
        <v>1337.17</v>
      </c>
      <c r="U2499">
        <v>0</v>
      </c>
      <c r="V2499" t="s">
        <v>133</v>
      </c>
      <c r="W2499" s="4" t="str">
        <f t="shared" si="156"/>
        <v>391S</v>
      </c>
      <c r="X2499">
        <v>16</v>
      </c>
      <c r="Y2499" t="s">
        <v>109</v>
      </c>
      <c r="Z2499" t="s">
        <v>132</v>
      </c>
      <c r="AA2499">
        <v>0</v>
      </c>
      <c r="AB2499">
        <v>0</v>
      </c>
      <c r="AC2499" t="s">
        <v>45</v>
      </c>
      <c r="AD2499">
        <v>0</v>
      </c>
      <c r="AE2499">
        <v>0</v>
      </c>
      <c r="AF2499">
        <v>0</v>
      </c>
      <c r="AG2499">
        <v>188562.35</v>
      </c>
      <c r="AH2499">
        <v>0</v>
      </c>
      <c r="AI2499">
        <v>0</v>
      </c>
      <c r="AJ2499">
        <v>0</v>
      </c>
      <c r="AK2499">
        <v>0</v>
      </c>
      <c r="AL2499">
        <v>0</v>
      </c>
      <c r="AM2499">
        <v>0</v>
      </c>
      <c r="AN2499">
        <v>0</v>
      </c>
      <c r="AO2499">
        <v>1571.3500000000001</v>
      </c>
      <c r="AP2499" s="8">
        <f t="shared" si="157"/>
        <v>2908.52</v>
      </c>
      <c r="AQ2499" s="9">
        <f t="shared" si="158"/>
        <v>0</v>
      </c>
      <c r="AR2499" s="3">
        <f t="shared" si="159"/>
        <v>107029.64</v>
      </c>
      <c r="AS2499" s="10">
        <f t="shared" si="160"/>
        <v>2908.52</v>
      </c>
    </row>
    <row r="2500" spans="1:45" x14ac:dyDescent="0.25">
      <c r="A2500">
        <v>1</v>
      </c>
      <c r="B2500" s="7">
        <v>44470</v>
      </c>
      <c r="C2500" s="7">
        <v>44501</v>
      </c>
      <c r="D2500">
        <v>450</v>
      </c>
      <c r="E2500" s="7">
        <v>44501</v>
      </c>
      <c r="F2500" s="13">
        <v>188562.35</v>
      </c>
      <c r="G2500">
        <v>188562.35</v>
      </c>
      <c r="H2500">
        <v>0.1</v>
      </c>
      <c r="I2500">
        <v>1571.35</v>
      </c>
      <c r="J2500">
        <v>109938.16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1337.17</v>
      </c>
      <c r="U2500">
        <v>0</v>
      </c>
      <c r="V2500" t="s">
        <v>133</v>
      </c>
      <c r="W2500" s="4" t="str">
        <f t="shared" si="156"/>
        <v>391S</v>
      </c>
      <c r="X2500">
        <v>16</v>
      </c>
      <c r="Y2500" t="s">
        <v>109</v>
      </c>
      <c r="Z2500" t="s">
        <v>132</v>
      </c>
      <c r="AA2500">
        <v>0</v>
      </c>
      <c r="AB2500">
        <v>0</v>
      </c>
      <c r="AC2500" t="s">
        <v>45</v>
      </c>
      <c r="AD2500">
        <v>0</v>
      </c>
      <c r="AE2500">
        <v>0</v>
      </c>
      <c r="AF2500">
        <v>0</v>
      </c>
      <c r="AG2500">
        <v>188562.35</v>
      </c>
      <c r="AH2500">
        <v>0</v>
      </c>
      <c r="AI2500">
        <v>0</v>
      </c>
      <c r="AJ2500">
        <v>0</v>
      </c>
      <c r="AK2500">
        <v>0</v>
      </c>
      <c r="AL2500">
        <v>0</v>
      </c>
      <c r="AM2500">
        <v>0</v>
      </c>
      <c r="AN2500">
        <v>0</v>
      </c>
      <c r="AO2500">
        <v>1571.3500000000001</v>
      </c>
      <c r="AP2500" s="8">
        <f t="shared" si="157"/>
        <v>2908.52</v>
      </c>
      <c r="AQ2500" s="9">
        <f t="shared" si="158"/>
        <v>0</v>
      </c>
      <c r="AR2500" s="3">
        <f t="shared" si="159"/>
        <v>109938.16</v>
      </c>
      <c r="AS2500" s="10">
        <f t="shared" si="160"/>
        <v>2908.52</v>
      </c>
    </row>
    <row r="2501" spans="1:45" x14ac:dyDescent="0.25">
      <c r="A2501">
        <v>1</v>
      </c>
      <c r="B2501" s="7">
        <v>44470</v>
      </c>
      <c r="C2501" s="7">
        <v>44501</v>
      </c>
      <c r="D2501">
        <v>451</v>
      </c>
      <c r="E2501" s="7">
        <v>44470</v>
      </c>
      <c r="F2501" s="13">
        <v>86066.93</v>
      </c>
      <c r="G2501">
        <v>86066.93</v>
      </c>
      <c r="H2501">
        <v>8.4000000000000005E-2</v>
      </c>
      <c r="I2501">
        <v>602.47</v>
      </c>
      <c r="J2501">
        <v>-22065.41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0</v>
      </c>
      <c r="T2501">
        <v>0</v>
      </c>
      <c r="U2501">
        <v>0</v>
      </c>
      <c r="V2501" t="s">
        <v>144</v>
      </c>
      <c r="W2501" s="4" t="str">
        <f t="shared" ref="W2501:W2564" si="161">MID(V2501,4,4)</f>
        <v>3920</v>
      </c>
      <c r="X2501">
        <v>16</v>
      </c>
      <c r="Y2501" t="s">
        <v>109</v>
      </c>
      <c r="Z2501" t="s">
        <v>146</v>
      </c>
      <c r="AA2501">
        <v>0</v>
      </c>
      <c r="AB2501">
        <v>0</v>
      </c>
      <c r="AC2501" t="s">
        <v>45</v>
      </c>
      <c r="AD2501">
        <v>0</v>
      </c>
      <c r="AE2501">
        <v>0</v>
      </c>
      <c r="AF2501">
        <v>0</v>
      </c>
      <c r="AG2501">
        <v>86066.93</v>
      </c>
      <c r="AH2501">
        <v>0</v>
      </c>
      <c r="AI2501">
        <v>0</v>
      </c>
      <c r="AJ2501">
        <v>0</v>
      </c>
      <c r="AK2501">
        <v>0</v>
      </c>
      <c r="AL2501">
        <v>0</v>
      </c>
      <c r="AM2501">
        <v>0</v>
      </c>
      <c r="AN2501">
        <v>0</v>
      </c>
      <c r="AO2501">
        <v>602.47</v>
      </c>
      <c r="AP2501" s="8">
        <f t="shared" si="157"/>
        <v>602.47</v>
      </c>
      <c r="AQ2501" s="9">
        <f t="shared" si="158"/>
        <v>0</v>
      </c>
      <c r="AR2501" s="3">
        <f t="shared" si="159"/>
        <v>-22065.41</v>
      </c>
      <c r="AS2501" s="10">
        <f t="shared" si="160"/>
        <v>602.47</v>
      </c>
    </row>
    <row r="2502" spans="1:45" x14ac:dyDescent="0.25">
      <c r="A2502">
        <v>1</v>
      </c>
      <c r="B2502" s="7">
        <v>44470</v>
      </c>
      <c r="C2502" s="7">
        <v>44501</v>
      </c>
      <c r="D2502">
        <v>451</v>
      </c>
      <c r="E2502" s="7">
        <v>44501</v>
      </c>
      <c r="F2502" s="13">
        <v>86066.93</v>
      </c>
      <c r="G2502">
        <v>86066.93</v>
      </c>
      <c r="H2502">
        <v>8.4000000000000005E-2</v>
      </c>
      <c r="I2502">
        <v>602.47</v>
      </c>
      <c r="J2502">
        <v>-21462.94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0</v>
      </c>
      <c r="R2502">
        <v>0</v>
      </c>
      <c r="S2502">
        <v>0</v>
      </c>
      <c r="T2502">
        <v>0</v>
      </c>
      <c r="U2502">
        <v>0</v>
      </c>
      <c r="V2502" t="s">
        <v>144</v>
      </c>
      <c r="W2502" s="4" t="str">
        <f t="shared" si="161"/>
        <v>3920</v>
      </c>
      <c r="X2502">
        <v>16</v>
      </c>
      <c r="Y2502" t="s">
        <v>109</v>
      </c>
      <c r="Z2502" t="s">
        <v>146</v>
      </c>
      <c r="AA2502">
        <v>0</v>
      </c>
      <c r="AB2502">
        <v>0</v>
      </c>
      <c r="AC2502" t="s">
        <v>45</v>
      </c>
      <c r="AD2502">
        <v>0</v>
      </c>
      <c r="AE2502">
        <v>0</v>
      </c>
      <c r="AF2502">
        <v>0</v>
      </c>
      <c r="AG2502">
        <v>86066.93</v>
      </c>
      <c r="AH2502">
        <v>0</v>
      </c>
      <c r="AI2502">
        <v>0</v>
      </c>
      <c r="AJ2502">
        <v>0</v>
      </c>
      <c r="AK2502">
        <v>0</v>
      </c>
      <c r="AL2502">
        <v>0</v>
      </c>
      <c r="AM2502">
        <v>0</v>
      </c>
      <c r="AN2502">
        <v>0</v>
      </c>
      <c r="AO2502">
        <v>602.47</v>
      </c>
      <c r="AP2502" s="8">
        <f t="shared" si="157"/>
        <v>602.47</v>
      </c>
      <c r="AQ2502" s="9">
        <f t="shared" si="158"/>
        <v>0</v>
      </c>
      <c r="AR2502" s="3">
        <f t="shared" si="159"/>
        <v>-21462.94</v>
      </c>
      <c r="AS2502" s="10">
        <f t="shared" si="160"/>
        <v>602.47</v>
      </c>
    </row>
    <row r="2503" spans="1:45" x14ac:dyDescent="0.25">
      <c r="A2503">
        <v>1</v>
      </c>
      <c r="B2503" s="7">
        <v>44470</v>
      </c>
      <c r="C2503" s="7">
        <v>44501</v>
      </c>
      <c r="D2503">
        <v>452</v>
      </c>
      <c r="E2503" s="7">
        <v>44470</v>
      </c>
      <c r="F2503" s="13">
        <v>0</v>
      </c>
      <c r="G2503">
        <v>0</v>
      </c>
      <c r="H2503">
        <v>0.17399999999999999</v>
      </c>
      <c r="I2503">
        <v>0</v>
      </c>
      <c r="J2503">
        <v>-549.86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0</v>
      </c>
      <c r="R2503">
        <v>0</v>
      </c>
      <c r="S2503">
        <v>0</v>
      </c>
      <c r="T2503">
        <v>0</v>
      </c>
      <c r="U2503">
        <v>0</v>
      </c>
      <c r="V2503" t="s">
        <v>135</v>
      </c>
      <c r="W2503" s="4" t="str">
        <f t="shared" si="161"/>
        <v>3921</v>
      </c>
      <c r="X2503">
        <v>16</v>
      </c>
      <c r="Y2503" t="s">
        <v>109</v>
      </c>
      <c r="Z2503" t="s">
        <v>137</v>
      </c>
      <c r="AA2503">
        <v>0</v>
      </c>
      <c r="AB2503">
        <v>0</v>
      </c>
      <c r="AC2503" t="s">
        <v>45</v>
      </c>
      <c r="AD2503">
        <v>0</v>
      </c>
      <c r="AE2503">
        <v>0</v>
      </c>
      <c r="AF2503">
        <v>0</v>
      </c>
      <c r="AG2503">
        <v>0</v>
      </c>
      <c r="AH2503">
        <v>0</v>
      </c>
      <c r="AI2503">
        <v>0</v>
      </c>
      <c r="AJ2503">
        <v>0</v>
      </c>
      <c r="AK2503">
        <v>0</v>
      </c>
      <c r="AL2503">
        <v>0</v>
      </c>
      <c r="AM2503">
        <v>0</v>
      </c>
      <c r="AN2503">
        <v>0</v>
      </c>
      <c r="AO2503">
        <v>0</v>
      </c>
      <c r="AP2503" s="8">
        <f t="shared" si="157"/>
        <v>0</v>
      </c>
      <c r="AQ2503" s="9">
        <f t="shared" si="158"/>
        <v>0</v>
      </c>
      <c r="AR2503" s="3">
        <f t="shared" si="159"/>
        <v>-549.86</v>
      </c>
      <c r="AS2503" s="10">
        <f t="shared" si="160"/>
        <v>0</v>
      </c>
    </row>
    <row r="2504" spans="1:45" x14ac:dyDescent="0.25">
      <c r="A2504">
        <v>1</v>
      </c>
      <c r="B2504" s="7">
        <v>44470</v>
      </c>
      <c r="C2504" s="7">
        <v>44501</v>
      </c>
      <c r="D2504">
        <v>452</v>
      </c>
      <c r="E2504" s="7">
        <v>44501</v>
      </c>
      <c r="F2504" s="13">
        <v>0</v>
      </c>
      <c r="G2504">
        <v>0</v>
      </c>
      <c r="H2504">
        <v>0.17399999999999999</v>
      </c>
      <c r="I2504">
        <v>0</v>
      </c>
      <c r="J2504">
        <v>-549.86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 t="s">
        <v>135</v>
      </c>
      <c r="W2504" s="4" t="str">
        <f t="shared" si="161"/>
        <v>3921</v>
      </c>
      <c r="X2504">
        <v>16</v>
      </c>
      <c r="Y2504" t="s">
        <v>109</v>
      </c>
      <c r="Z2504" t="s">
        <v>137</v>
      </c>
      <c r="AA2504">
        <v>0</v>
      </c>
      <c r="AB2504">
        <v>0</v>
      </c>
      <c r="AC2504" t="s">
        <v>45</v>
      </c>
      <c r="AD2504">
        <v>0</v>
      </c>
      <c r="AE2504">
        <v>0</v>
      </c>
      <c r="AF2504">
        <v>0</v>
      </c>
      <c r="AG2504">
        <v>0</v>
      </c>
      <c r="AH2504">
        <v>0</v>
      </c>
      <c r="AI2504">
        <v>0</v>
      </c>
      <c r="AJ2504">
        <v>0</v>
      </c>
      <c r="AK2504">
        <v>0</v>
      </c>
      <c r="AL2504">
        <v>0</v>
      </c>
      <c r="AM2504">
        <v>0</v>
      </c>
      <c r="AN2504">
        <v>0</v>
      </c>
      <c r="AO2504">
        <v>0</v>
      </c>
      <c r="AP2504" s="8">
        <f t="shared" si="157"/>
        <v>0</v>
      </c>
      <c r="AQ2504" s="9">
        <f t="shared" si="158"/>
        <v>0</v>
      </c>
      <c r="AR2504" s="3">
        <f t="shared" si="159"/>
        <v>-549.86</v>
      </c>
      <c r="AS2504" s="10">
        <f t="shared" si="160"/>
        <v>0</v>
      </c>
    </row>
    <row r="2505" spans="1:45" x14ac:dyDescent="0.25">
      <c r="A2505">
        <v>1</v>
      </c>
      <c r="B2505" s="7">
        <v>44470</v>
      </c>
      <c r="C2505" s="7">
        <v>44501</v>
      </c>
      <c r="D2505">
        <v>453</v>
      </c>
      <c r="E2505" s="7">
        <v>44470</v>
      </c>
      <c r="F2505" s="13">
        <v>757300.56</v>
      </c>
      <c r="G2505">
        <v>757300.56</v>
      </c>
      <c r="H2505">
        <v>8.4000000000000005E-2</v>
      </c>
      <c r="I2505">
        <v>5301.1</v>
      </c>
      <c r="J2505">
        <v>493740.43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 t="s">
        <v>138</v>
      </c>
      <c r="W2505" s="4" t="str">
        <f t="shared" si="161"/>
        <v>3922</v>
      </c>
      <c r="X2505">
        <v>16</v>
      </c>
      <c r="Y2505" t="s">
        <v>109</v>
      </c>
      <c r="Z2505" t="s">
        <v>140</v>
      </c>
      <c r="AA2505">
        <v>0</v>
      </c>
      <c r="AB2505">
        <v>0</v>
      </c>
      <c r="AC2505" t="s">
        <v>45</v>
      </c>
      <c r="AD2505">
        <v>0</v>
      </c>
      <c r="AE2505">
        <v>0</v>
      </c>
      <c r="AF2505">
        <v>0</v>
      </c>
      <c r="AG2505">
        <v>757300.56</v>
      </c>
      <c r="AH2505">
        <v>0</v>
      </c>
      <c r="AI2505">
        <v>0</v>
      </c>
      <c r="AJ2505">
        <v>0</v>
      </c>
      <c r="AK2505">
        <v>0</v>
      </c>
      <c r="AL2505">
        <v>0</v>
      </c>
      <c r="AM2505">
        <v>0</v>
      </c>
      <c r="AN2505">
        <v>0</v>
      </c>
      <c r="AO2505">
        <v>5301.1</v>
      </c>
      <c r="AP2505" s="8">
        <f t="shared" si="157"/>
        <v>5301.1</v>
      </c>
      <c r="AQ2505" s="9">
        <f t="shared" si="158"/>
        <v>0</v>
      </c>
      <c r="AR2505" s="3">
        <f t="shared" si="159"/>
        <v>493740.43</v>
      </c>
      <c r="AS2505" s="10">
        <f t="shared" si="160"/>
        <v>5301.1</v>
      </c>
    </row>
    <row r="2506" spans="1:45" x14ac:dyDescent="0.25">
      <c r="A2506">
        <v>1</v>
      </c>
      <c r="B2506" s="7">
        <v>44470</v>
      </c>
      <c r="C2506" s="7">
        <v>44501</v>
      </c>
      <c r="D2506">
        <v>453</v>
      </c>
      <c r="E2506" s="7">
        <v>44501</v>
      </c>
      <c r="F2506" s="13">
        <v>807300.56</v>
      </c>
      <c r="G2506">
        <v>807300.56</v>
      </c>
      <c r="H2506">
        <v>8.4000000000000005E-2</v>
      </c>
      <c r="I2506">
        <v>5651.1</v>
      </c>
      <c r="J2506">
        <v>499391.53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  <c r="T2506">
        <v>0</v>
      </c>
      <c r="U2506">
        <v>0</v>
      </c>
      <c r="V2506" t="s">
        <v>138</v>
      </c>
      <c r="W2506" s="4" t="str">
        <f t="shared" si="161"/>
        <v>3922</v>
      </c>
      <c r="X2506">
        <v>16</v>
      </c>
      <c r="Y2506" t="s">
        <v>109</v>
      </c>
      <c r="Z2506" t="s">
        <v>140</v>
      </c>
      <c r="AA2506">
        <v>0</v>
      </c>
      <c r="AB2506">
        <v>0</v>
      </c>
      <c r="AC2506" t="s">
        <v>45</v>
      </c>
      <c r="AD2506">
        <v>0</v>
      </c>
      <c r="AE2506">
        <v>0</v>
      </c>
      <c r="AF2506">
        <v>0</v>
      </c>
      <c r="AG2506">
        <v>807300.56</v>
      </c>
      <c r="AH2506">
        <v>0</v>
      </c>
      <c r="AI2506">
        <v>0</v>
      </c>
      <c r="AJ2506">
        <v>0</v>
      </c>
      <c r="AK2506">
        <v>0</v>
      </c>
      <c r="AL2506">
        <v>0</v>
      </c>
      <c r="AM2506">
        <v>0</v>
      </c>
      <c r="AN2506">
        <v>0</v>
      </c>
      <c r="AO2506">
        <v>5651.1</v>
      </c>
      <c r="AP2506" s="8">
        <f t="shared" si="157"/>
        <v>5651.1</v>
      </c>
      <c r="AQ2506" s="9">
        <f t="shared" si="158"/>
        <v>0</v>
      </c>
      <c r="AR2506" s="3">
        <f t="shared" si="159"/>
        <v>499391.53</v>
      </c>
      <c r="AS2506" s="10">
        <f t="shared" si="160"/>
        <v>5651.1</v>
      </c>
    </row>
    <row r="2507" spans="1:45" x14ac:dyDescent="0.25">
      <c r="A2507">
        <v>1</v>
      </c>
      <c r="B2507" s="7">
        <v>44470</v>
      </c>
      <c r="C2507" s="7">
        <v>44501</v>
      </c>
      <c r="D2507">
        <v>454</v>
      </c>
      <c r="E2507" s="7">
        <v>44470</v>
      </c>
      <c r="F2507" s="13">
        <v>9739.48</v>
      </c>
      <c r="G2507">
        <v>9739.48</v>
      </c>
      <c r="H2507">
        <v>5.8000000000000003E-2</v>
      </c>
      <c r="I2507">
        <v>47.07</v>
      </c>
      <c r="J2507">
        <v>-678.19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0</v>
      </c>
      <c r="T2507">
        <v>0</v>
      </c>
      <c r="U2507">
        <v>0</v>
      </c>
      <c r="V2507" t="s">
        <v>141</v>
      </c>
      <c r="W2507" s="4" t="str">
        <f t="shared" si="161"/>
        <v>3924</v>
      </c>
      <c r="X2507">
        <v>16</v>
      </c>
      <c r="Y2507" t="s">
        <v>109</v>
      </c>
      <c r="Z2507" t="s">
        <v>143</v>
      </c>
      <c r="AA2507">
        <v>0</v>
      </c>
      <c r="AB2507">
        <v>0</v>
      </c>
      <c r="AC2507" t="s">
        <v>45</v>
      </c>
      <c r="AD2507">
        <v>0</v>
      </c>
      <c r="AE2507">
        <v>0</v>
      </c>
      <c r="AF2507">
        <v>0</v>
      </c>
      <c r="AG2507">
        <v>9739.48</v>
      </c>
      <c r="AH2507">
        <v>0</v>
      </c>
      <c r="AI2507">
        <v>0</v>
      </c>
      <c r="AJ2507">
        <v>0</v>
      </c>
      <c r="AK2507">
        <v>0</v>
      </c>
      <c r="AL2507">
        <v>0</v>
      </c>
      <c r="AM2507">
        <v>0</v>
      </c>
      <c r="AN2507">
        <v>0</v>
      </c>
      <c r="AO2507">
        <v>47.07</v>
      </c>
      <c r="AP2507" s="8">
        <f t="shared" si="157"/>
        <v>47.07</v>
      </c>
      <c r="AQ2507" s="9">
        <f t="shared" si="158"/>
        <v>0</v>
      </c>
      <c r="AR2507" s="3">
        <f t="shared" si="159"/>
        <v>-678.19</v>
      </c>
      <c r="AS2507" s="10">
        <f t="shared" si="160"/>
        <v>47.07</v>
      </c>
    </row>
    <row r="2508" spans="1:45" x14ac:dyDescent="0.25">
      <c r="A2508">
        <v>1</v>
      </c>
      <c r="B2508" s="7">
        <v>44470</v>
      </c>
      <c r="C2508" s="7">
        <v>44501</v>
      </c>
      <c r="D2508">
        <v>454</v>
      </c>
      <c r="E2508" s="7">
        <v>44501</v>
      </c>
      <c r="F2508" s="13">
        <v>9739.48</v>
      </c>
      <c r="G2508">
        <v>9739.48</v>
      </c>
      <c r="H2508">
        <v>5.8000000000000003E-2</v>
      </c>
      <c r="I2508">
        <v>47.07</v>
      </c>
      <c r="J2508">
        <v>-631.12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0</v>
      </c>
      <c r="R2508">
        <v>0</v>
      </c>
      <c r="S2508">
        <v>0</v>
      </c>
      <c r="T2508">
        <v>0</v>
      </c>
      <c r="U2508">
        <v>0</v>
      </c>
      <c r="V2508" t="s">
        <v>141</v>
      </c>
      <c r="W2508" s="4" t="str">
        <f t="shared" si="161"/>
        <v>3924</v>
      </c>
      <c r="X2508">
        <v>16</v>
      </c>
      <c r="Y2508" t="s">
        <v>109</v>
      </c>
      <c r="Z2508" t="s">
        <v>143</v>
      </c>
      <c r="AA2508">
        <v>0</v>
      </c>
      <c r="AB2508">
        <v>0</v>
      </c>
      <c r="AC2508" t="s">
        <v>45</v>
      </c>
      <c r="AD2508">
        <v>0</v>
      </c>
      <c r="AE2508">
        <v>0</v>
      </c>
      <c r="AF2508">
        <v>0</v>
      </c>
      <c r="AG2508">
        <v>9739.48</v>
      </c>
      <c r="AH2508">
        <v>0</v>
      </c>
      <c r="AI2508">
        <v>0</v>
      </c>
      <c r="AJ2508">
        <v>0</v>
      </c>
      <c r="AK2508">
        <v>0</v>
      </c>
      <c r="AL2508">
        <v>0</v>
      </c>
      <c r="AM2508">
        <v>0</v>
      </c>
      <c r="AN2508">
        <v>0</v>
      </c>
      <c r="AO2508">
        <v>47.07</v>
      </c>
      <c r="AP2508" s="8">
        <f t="shared" si="157"/>
        <v>47.07</v>
      </c>
      <c r="AQ2508" s="9">
        <f t="shared" si="158"/>
        <v>0</v>
      </c>
      <c r="AR2508" s="3">
        <f t="shared" si="159"/>
        <v>-631.12</v>
      </c>
      <c r="AS2508" s="10">
        <f t="shared" si="160"/>
        <v>47.07</v>
      </c>
    </row>
    <row r="2509" spans="1:45" x14ac:dyDescent="0.25">
      <c r="A2509">
        <v>1</v>
      </c>
      <c r="B2509" s="7">
        <v>44470</v>
      </c>
      <c r="C2509" s="7">
        <v>44501</v>
      </c>
      <c r="D2509">
        <v>455</v>
      </c>
      <c r="E2509" s="7">
        <v>44470</v>
      </c>
      <c r="F2509" s="13">
        <v>339075.33</v>
      </c>
      <c r="G2509">
        <v>339075.33</v>
      </c>
      <c r="H2509">
        <v>6.6666699999999995E-2</v>
      </c>
      <c r="I2509">
        <v>1883.75</v>
      </c>
      <c r="J2509">
        <v>168009.4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0</v>
      </c>
      <c r="S2509">
        <v>0</v>
      </c>
      <c r="T2509">
        <v>112.59</v>
      </c>
      <c r="U2509">
        <v>0</v>
      </c>
      <c r="V2509" t="s">
        <v>147</v>
      </c>
      <c r="W2509" s="4" t="str">
        <f t="shared" si="161"/>
        <v>3940</v>
      </c>
      <c r="X2509">
        <v>16</v>
      </c>
      <c r="Y2509" t="s">
        <v>109</v>
      </c>
      <c r="Z2509" t="s">
        <v>149</v>
      </c>
      <c r="AA2509">
        <v>0</v>
      </c>
      <c r="AB2509">
        <v>-2439</v>
      </c>
      <c r="AC2509" t="s">
        <v>45</v>
      </c>
      <c r="AD2509">
        <v>0</v>
      </c>
      <c r="AE2509">
        <v>0</v>
      </c>
      <c r="AF2509">
        <v>0</v>
      </c>
      <c r="AG2509">
        <v>339075.33</v>
      </c>
      <c r="AH2509">
        <v>0</v>
      </c>
      <c r="AI2509">
        <v>0</v>
      </c>
      <c r="AJ2509">
        <v>0</v>
      </c>
      <c r="AK2509">
        <v>0</v>
      </c>
      <c r="AL2509">
        <v>0</v>
      </c>
      <c r="AM2509">
        <v>0</v>
      </c>
      <c r="AN2509">
        <v>0</v>
      </c>
      <c r="AO2509">
        <v>1883.75</v>
      </c>
      <c r="AP2509" s="8">
        <f t="shared" si="157"/>
        <v>1996.34</v>
      </c>
      <c r="AQ2509" s="9">
        <f t="shared" si="158"/>
        <v>0</v>
      </c>
      <c r="AR2509" s="3">
        <f t="shared" si="159"/>
        <v>168009.4</v>
      </c>
      <c r="AS2509" s="10">
        <f t="shared" si="160"/>
        <v>1996.34</v>
      </c>
    </row>
    <row r="2510" spans="1:45" x14ac:dyDescent="0.25">
      <c r="A2510">
        <v>1</v>
      </c>
      <c r="B2510" s="7">
        <v>44470</v>
      </c>
      <c r="C2510" s="7">
        <v>44501</v>
      </c>
      <c r="D2510">
        <v>455</v>
      </c>
      <c r="E2510" s="7">
        <v>44501</v>
      </c>
      <c r="F2510" s="13">
        <v>346278.75</v>
      </c>
      <c r="G2510">
        <v>346278.75</v>
      </c>
      <c r="H2510">
        <v>6.6666699999999995E-2</v>
      </c>
      <c r="I2510">
        <v>1923.77</v>
      </c>
      <c r="J2510">
        <v>170045.76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112.59</v>
      </c>
      <c r="U2510">
        <v>0</v>
      </c>
      <c r="V2510" t="s">
        <v>147</v>
      </c>
      <c r="W2510" s="4" t="str">
        <f t="shared" si="161"/>
        <v>3940</v>
      </c>
      <c r="X2510">
        <v>16</v>
      </c>
      <c r="Y2510" t="s">
        <v>109</v>
      </c>
      <c r="Z2510" t="s">
        <v>149</v>
      </c>
      <c r="AA2510">
        <v>0</v>
      </c>
      <c r="AB2510">
        <v>0</v>
      </c>
      <c r="AC2510" t="s">
        <v>45</v>
      </c>
      <c r="AD2510">
        <v>0</v>
      </c>
      <c r="AE2510">
        <v>0</v>
      </c>
      <c r="AF2510">
        <v>0</v>
      </c>
      <c r="AG2510">
        <v>346278.75</v>
      </c>
      <c r="AH2510">
        <v>0</v>
      </c>
      <c r="AI2510">
        <v>0</v>
      </c>
      <c r="AJ2510">
        <v>0</v>
      </c>
      <c r="AK2510">
        <v>0</v>
      </c>
      <c r="AL2510">
        <v>0</v>
      </c>
      <c r="AM2510">
        <v>0</v>
      </c>
      <c r="AN2510">
        <v>0</v>
      </c>
      <c r="AO2510">
        <v>1923.77</v>
      </c>
      <c r="AP2510" s="8">
        <f t="shared" si="157"/>
        <v>2036.36</v>
      </c>
      <c r="AQ2510" s="9">
        <f t="shared" si="158"/>
        <v>0</v>
      </c>
      <c r="AR2510" s="3">
        <f t="shared" si="159"/>
        <v>170045.76</v>
      </c>
      <c r="AS2510" s="10">
        <f t="shared" si="160"/>
        <v>2036.36</v>
      </c>
    </row>
    <row r="2511" spans="1:45" x14ac:dyDescent="0.25">
      <c r="A2511">
        <v>1</v>
      </c>
      <c r="B2511" s="7">
        <v>44470</v>
      </c>
      <c r="C2511" s="7">
        <v>44501</v>
      </c>
      <c r="D2511">
        <v>456</v>
      </c>
      <c r="E2511" s="7">
        <v>44470</v>
      </c>
      <c r="F2511" s="13">
        <v>452230.64</v>
      </c>
      <c r="G2511">
        <v>452230.64</v>
      </c>
      <c r="H2511">
        <v>5.0999999999999997E-2</v>
      </c>
      <c r="I2511">
        <v>1921.98</v>
      </c>
      <c r="J2511">
        <v>562708.73</v>
      </c>
      <c r="K2511">
        <v>0</v>
      </c>
      <c r="L2511">
        <v>0</v>
      </c>
      <c r="M2511">
        <v>-1921.98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0</v>
      </c>
      <c r="T2511">
        <v>0</v>
      </c>
      <c r="U2511">
        <v>0</v>
      </c>
      <c r="V2511" t="s">
        <v>150</v>
      </c>
      <c r="W2511" s="4" t="str">
        <f t="shared" si="161"/>
        <v>3960</v>
      </c>
      <c r="X2511">
        <v>16</v>
      </c>
      <c r="Y2511" t="s">
        <v>109</v>
      </c>
      <c r="Z2511" t="s">
        <v>152</v>
      </c>
      <c r="AA2511">
        <v>0</v>
      </c>
      <c r="AB2511">
        <v>0</v>
      </c>
      <c r="AC2511" t="s">
        <v>45</v>
      </c>
      <c r="AD2511">
        <v>0</v>
      </c>
      <c r="AE2511">
        <v>0</v>
      </c>
      <c r="AF2511">
        <v>0</v>
      </c>
      <c r="AG2511">
        <v>452230.64</v>
      </c>
      <c r="AH2511">
        <v>0</v>
      </c>
      <c r="AI2511">
        <v>0</v>
      </c>
      <c r="AJ2511">
        <v>0</v>
      </c>
      <c r="AK2511">
        <v>0</v>
      </c>
      <c r="AL2511">
        <v>0</v>
      </c>
      <c r="AM2511">
        <v>0</v>
      </c>
      <c r="AN2511">
        <v>0</v>
      </c>
      <c r="AO2511">
        <v>0</v>
      </c>
      <c r="AP2511" s="8">
        <f t="shared" si="157"/>
        <v>0</v>
      </c>
      <c r="AQ2511" s="9">
        <f t="shared" si="158"/>
        <v>0</v>
      </c>
      <c r="AR2511" s="3">
        <f t="shared" si="159"/>
        <v>562708.73</v>
      </c>
      <c r="AS2511" s="10">
        <f t="shared" si="160"/>
        <v>0</v>
      </c>
    </row>
    <row r="2512" spans="1:45" x14ac:dyDescent="0.25">
      <c r="A2512">
        <v>1</v>
      </c>
      <c r="B2512" s="7">
        <v>44470</v>
      </c>
      <c r="C2512" s="7">
        <v>44501</v>
      </c>
      <c r="D2512">
        <v>456</v>
      </c>
      <c r="E2512" s="7">
        <v>44501</v>
      </c>
      <c r="F2512" s="13">
        <v>452230.64</v>
      </c>
      <c r="G2512">
        <v>452230.64</v>
      </c>
      <c r="H2512">
        <v>5.0999999999999997E-2</v>
      </c>
      <c r="I2512">
        <v>1921.98</v>
      </c>
      <c r="J2512">
        <v>562708.73</v>
      </c>
      <c r="K2512">
        <v>0</v>
      </c>
      <c r="L2512">
        <v>0</v>
      </c>
      <c r="M2512">
        <v>-1921.98</v>
      </c>
      <c r="N2512">
        <v>0</v>
      </c>
      <c r="O2512">
        <v>0</v>
      </c>
      <c r="P2512">
        <v>0</v>
      </c>
      <c r="Q2512">
        <v>0</v>
      </c>
      <c r="R2512">
        <v>0</v>
      </c>
      <c r="S2512">
        <v>0</v>
      </c>
      <c r="T2512">
        <v>0</v>
      </c>
      <c r="U2512">
        <v>0</v>
      </c>
      <c r="V2512" t="s">
        <v>150</v>
      </c>
      <c r="W2512" s="4" t="str">
        <f t="shared" si="161"/>
        <v>3960</v>
      </c>
      <c r="X2512">
        <v>16</v>
      </c>
      <c r="Y2512" t="s">
        <v>109</v>
      </c>
      <c r="Z2512" t="s">
        <v>152</v>
      </c>
      <c r="AA2512">
        <v>0</v>
      </c>
      <c r="AB2512">
        <v>0</v>
      </c>
      <c r="AC2512" t="s">
        <v>45</v>
      </c>
      <c r="AD2512">
        <v>0</v>
      </c>
      <c r="AE2512">
        <v>0</v>
      </c>
      <c r="AF2512">
        <v>0</v>
      </c>
      <c r="AG2512">
        <v>452230.64</v>
      </c>
      <c r="AH2512">
        <v>0</v>
      </c>
      <c r="AI2512">
        <v>0</v>
      </c>
      <c r="AJ2512">
        <v>0</v>
      </c>
      <c r="AK2512">
        <v>0</v>
      </c>
      <c r="AL2512">
        <v>0</v>
      </c>
      <c r="AM2512">
        <v>0</v>
      </c>
      <c r="AN2512">
        <v>0</v>
      </c>
      <c r="AO2512">
        <v>0</v>
      </c>
      <c r="AP2512" s="8">
        <f t="shared" si="157"/>
        <v>0</v>
      </c>
      <c r="AQ2512" s="9">
        <f t="shared" si="158"/>
        <v>0</v>
      </c>
      <c r="AR2512" s="3">
        <f t="shared" si="159"/>
        <v>562708.73</v>
      </c>
      <c r="AS2512" s="10">
        <f t="shared" si="160"/>
        <v>0</v>
      </c>
    </row>
    <row r="2513" spans="1:45" x14ac:dyDescent="0.25">
      <c r="A2513">
        <v>1</v>
      </c>
      <c r="B2513" s="7">
        <v>44470</v>
      </c>
      <c r="C2513" s="7">
        <v>44501</v>
      </c>
      <c r="D2513">
        <v>457</v>
      </c>
      <c r="E2513" s="7">
        <v>44470</v>
      </c>
      <c r="F2513" s="13">
        <v>902751.75</v>
      </c>
      <c r="G2513">
        <v>902751.75</v>
      </c>
      <c r="H2513">
        <v>7.6923080000000005E-2</v>
      </c>
      <c r="I2513">
        <v>5786.87</v>
      </c>
      <c r="J2513">
        <v>442492.69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  <c r="Q2513">
        <v>0</v>
      </c>
      <c r="R2513">
        <v>0</v>
      </c>
      <c r="S2513">
        <v>0</v>
      </c>
      <c r="T2513">
        <v>-5388.92</v>
      </c>
      <c r="U2513">
        <v>0</v>
      </c>
      <c r="V2513" t="s">
        <v>153</v>
      </c>
      <c r="W2513" s="4" t="str">
        <f t="shared" si="161"/>
        <v>3970</v>
      </c>
      <c r="X2513">
        <v>16</v>
      </c>
      <c r="Y2513" t="s">
        <v>109</v>
      </c>
      <c r="Z2513" t="s">
        <v>155</v>
      </c>
      <c r="AA2513">
        <v>0</v>
      </c>
      <c r="AB2513">
        <v>0</v>
      </c>
      <c r="AC2513" t="s">
        <v>45</v>
      </c>
      <c r="AD2513">
        <v>0</v>
      </c>
      <c r="AE2513">
        <v>0</v>
      </c>
      <c r="AF2513">
        <v>0</v>
      </c>
      <c r="AG2513">
        <v>902751.75</v>
      </c>
      <c r="AH2513">
        <v>0</v>
      </c>
      <c r="AI2513">
        <v>0</v>
      </c>
      <c r="AJ2513">
        <v>0</v>
      </c>
      <c r="AK2513">
        <v>0</v>
      </c>
      <c r="AL2513">
        <v>0</v>
      </c>
      <c r="AM2513">
        <v>0</v>
      </c>
      <c r="AN2513">
        <v>0</v>
      </c>
      <c r="AO2513">
        <v>5786.87</v>
      </c>
      <c r="AP2513" s="8">
        <f t="shared" si="157"/>
        <v>397.94999999999982</v>
      </c>
      <c r="AQ2513" s="9">
        <f t="shared" si="158"/>
        <v>0</v>
      </c>
      <c r="AR2513" s="3">
        <f t="shared" si="159"/>
        <v>442492.69</v>
      </c>
      <c r="AS2513" s="10">
        <f t="shared" si="160"/>
        <v>397.94999999999982</v>
      </c>
    </row>
    <row r="2514" spans="1:45" x14ac:dyDescent="0.25">
      <c r="A2514">
        <v>1</v>
      </c>
      <c r="B2514" s="7">
        <v>44470</v>
      </c>
      <c r="C2514" s="7">
        <v>44501</v>
      </c>
      <c r="D2514">
        <v>457</v>
      </c>
      <c r="E2514" s="7">
        <v>44501</v>
      </c>
      <c r="F2514" s="13">
        <v>902751.75</v>
      </c>
      <c r="G2514">
        <v>902751.75</v>
      </c>
      <c r="H2514">
        <v>7.6923080000000005E-2</v>
      </c>
      <c r="I2514">
        <v>5786.87</v>
      </c>
      <c r="J2514">
        <v>442890.64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-5388.92</v>
      </c>
      <c r="U2514">
        <v>0</v>
      </c>
      <c r="V2514" t="s">
        <v>153</v>
      </c>
      <c r="W2514" s="4" t="str">
        <f t="shared" si="161"/>
        <v>3970</v>
      </c>
      <c r="X2514">
        <v>16</v>
      </c>
      <c r="Y2514" t="s">
        <v>109</v>
      </c>
      <c r="Z2514" t="s">
        <v>155</v>
      </c>
      <c r="AA2514">
        <v>0</v>
      </c>
      <c r="AB2514">
        <v>0</v>
      </c>
      <c r="AC2514" t="s">
        <v>45</v>
      </c>
      <c r="AD2514">
        <v>0</v>
      </c>
      <c r="AE2514">
        <v>0</v>
      </c>
      <c r="AF2514">
        <v>0</v>
      </c>
      <c r="AG2514">
        <v>902751.75</v>
      </c>
      <c r="AH2514">
        <v>0</v>
      </c>
      <c r="AI2514">
        <v>0</v>
      </c>
      <c r="AJ2514">
        <v>0</v>
      </c>
      <c r="AK2514">
        <v>0</v>
      </c>
      <c r="AL2514">
        <v>0</v>
      </c>
      <c r="AM2514">
        <v>0</v>
      </c>
      <c r="AN2514">
        <v>0</v>
      </c>
      <c r="AO2514">
        <v>5786.87</v>
      </c>
      <c r="AP2514" s="8">
        <f t="shared" si="157"/>
        <v>397.94999999999982</v>
      </c>
      <c r="AQ2514" s="9">
        <f t="shared" si="158"/>
        <v>0</v>
      </c>
      <c r="AR2514" s="3">
        <f t="shared" si="159"/>
        <v>442890.64</v>
      </c>
      <c r="AS2514" s="10">
        <f t="shared" si="160"/>
        <v>397.94999999999982</v>
      </c>
    </row>
    <row r="2515" spans="1:45" x14ac:dyDescent="0.25">
      <c r="A2515">
        <v>1</v>
      </c>
      <c r="B2515" s="7">
        <v>44470</v>
      </c>
      <c r="C2515" s="7">
        <v>44501</v>
      </c>
      <c r="D2515">
        <v>458</v>
      </c>
      <c r="E2515" s="7">
        <v>44470</v>
      </c>
      <c r="F2515" s="13">
        <v>20124.740000000002</v>
      </c>
      <c r="G2515">
        <v>20124.740000000002</v>
      </c>
      <c r="H2515">
        <v>7.6923080000000005E-2</v>
      </c>
      <c r="I2515">
        <v>129</v>
      </c>
      <c r="J2515">
        <v>6234.04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0</v>
      </c>
      <c r="R2515">
        <v>0</v>
      </c>
      <c r="S2515">
        <v>0</v>
      </c>
      <c r="T2515">
        <v>0</v>
      </c>
      <c r="U2515">
        <v>0</v>
      </c>
      <c r="V2515" t="s">
        <v>156</v>
      </c>
      <c r="W2515" s="4" t="str">
        <f t="shared" si="161"/>
        <v>3971</v>
      </c>
      <c r="X2515">
        <v>16</v>
      </c>
      <c r="Y2515" t="s">
        <v>109</v>
      </c>
      <c r="Z2515" t="s">
        <v>155</v>
      </c>
      <c r="AA2515">
        <v>0</v>
      </c>
      <c r="AB2515">
        <v>0</v>
      </c>
      <c r="AC2515" t="s">
        <v>45</v>
      </c>
      <c r="AD2515">
        <v>0</v>
      </c>
      <c r="AE2515">
        <v>0</v>
      </c>
      <c r="AF2515">
        <v>0</v>
      </c>
      <c r="AG2515">
        <v>20124.740000000002</v>
      </c>
      <c r="AH2515">
        <v>0</v>
      </c>
      <c r="AI2515">
        <v>0</v>
      </c>
      <c r="AJ2515">
        <v>0</v>
      </c>
      <c r="AK2515">
        <v>0</v>
      </c>
      <c r="AL2515">
        <v>0</v>
      </c>
      <c r="AM2515">
        <v>0</v>
      </c>
      <c r="AN2515">
        <v>0</v>
      </c>
      <c r="AO2515">
        <v>129</v>
      </c>
      <c r="AP2515" s="8">
        <f t="shared" si="157"/>
        <v>129</v>
      </c>
      <c r="AQ2515" s="9">
        <f t="shared" si="158"/>
        <v>0</v>
      </c>
      <c r="AR2515" s="3">
        <f t="shared" si="159"/>
        <v>6234.04</v>
      </c>
      <c r="AS2515" s="10">
        <f t="shared" si="160"/>
        <v>129</v>
      </c>
    </row>
    <row r="2516" spans="1:45" x14ac:dyDescent="0.25">
      <c r="A2516">
        <v>1</v>
      </c>
      <c r="B2516" s="7">
        <v>44470</v>
      </c>
      <c r="C2516" s="7">
        <v>44501</v>
      </c>
      <c r="D2516">
        <v>458</v>
      </c>
      <c r="E2516" s="7">
        <v>44501</v>
      </c>
      <c r="F2516" s="13">
        <v>20124.740000000002</v>
      </c>
      <c r="G2516">
        <v>20124.740000000002</v>
      </c>
      <c r="H2516">
        <v>7.6923080000000005E-2</v>
      </c>
      <c r="I2516">
        <v>129</v>
      </c>
      <c r="J2516">
        <v>6363.04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0</v>
      </c>
      <c r="S2516">
        <v>0</v>
      </c>
      <c r="T2516">
        <v>0</v>
      </c>
      <c r="U2516">
        <v>0</v>
      </c>
      <c r="V2516" t="s">
        <v>156</v>
      </c>
      <c r="W2516" s="4" t="str">
        <f t="shared" si="161"/>
        <v>3971</v>
      </c>
      <c r="X2516">
        <v>16</v>
      </c>
      <c r="Y2516" t="s">
        <v>109</v>
      </c>
      <c r="Z2516" t="s">
        <v>155</v>
      </c>
      <c r="AA2516">
        <v>0</v>
      </c>
      <c r="AB2516">
        <v>0</v>
      </c>
      <c r="AC2516" t="s">
        <v>45</v>
      </c>
      <c r="AD2516">
        <v>0</v>
      </c>
      <c r="AE2516">
        <v>0</v>
      </c>
      <c r="AF2516">
        <v>0</v>
      </c>
      <c r="AG2516">
        <v>20124.740000000002</v>
      </c>
      <c r="AH2516">
        <v>0</v>
      </c>
      <c r="AI2516">
        <v>0</v>
      </c>
      <c r="AJ2516">
        <v>0</v>
      </c>
      <c r="AK2516">
        <v>0</v>
      </c>
      <c r="AL2516">
        <v>0</v>
      </c>
      <c r="AM2516">
        <v>0</v>
      </c>
      <c r="AN2516">
        <v>0</v>
      </c>
      <c r="AO2516">
        <v>129</v>
      </c>
      <c r="AP2516" s="8">
        <f t="shared" si="157"/>
        <v>129</v>
      </c>
      <c r="AQ2516" s="9">
        <f t="shared" si="158"/>
        <v>0</v>
      </c>
      <c r="AR2516" s="3">
        <f t="shared" si="159"/>
        <v>6363.04</v>
      </c>
      <c r="AS2516" s="10">
        <f t="shared" si="160"/>
        <v>129</v>
      </c>
    </row>
    <row r="2517" spans="1:45" x14ac:dyDescent="0.25">
      <c r="A2517">
        <v>1</v>
      </c>
      <c r="B2517" s="7">
        <v>44470</v>
      </c>
      <c r="C2517" s="7">
        <v>44501</v>
      </c>
      <c r="D2517">
        <v>459</v>
      </c>
      <c r="E2517" s="7">
        <v>44470</v>
      </c>
      <c r="F2517" s="13">
        <v>42473.919999999998</v>
      </c>
      <c r="G2517">
        <v>42473.919999999998</v>
      </c>
      <c r="H2517">
        <v>5.8823529999999999E-2</v>
      </c>
      <c r="I2517">
        <v>208.21</v>
      </c>
      <c r="J2517">
        <v>20206.09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  <c r="S2517">
        <v>0</v>
      </c>
      <c r="T2517">
        <v>-446.09</v>
      </c>
      <c r="U2517">
        <v>0</v>
      </c>
      <c r="V2517" t="s">
        <v>158</v>
      </c>
      <c r="W2517" s="4" t="str">
        <f t="shared" si="161"/>
        <v>3980</v>
      </c>
      <c r="X2517">
        <v>16</v>
      </c>
      <c r="Y2517" t="s">
        <v>109</v>
      </c>
      <c r="Z2517" t="s">
        <v>160</v>
      </c>
      <c r="AA2517">
        <v>0</v>
      </c>
      <c r="AB2517">
        <v>0</v>
      </c>
      <c r="AC2517" t="s">
        <v>45</v>
      </c>
      <c r="AD2517">
        <v>0</v>
      </c>
      <c r="AE2517">
        <v>0</v>
      </c>
      <c r="AF2517">
        <v>0</v>
      </c>
      <c r="AG2517">
        <v>42473.919999999998</v>
      </c>
      <c r="AH2517">
        <v>0</v>
      </c>
      <c r="AI2517">
        <v>0</v>
      </c>
      <c r="AJ2517">
        <v>0</v>
      </c>
      <c r="AK2517">
        <v>0</v>
      </c>
      <c r="AL2517">
        <v>0</v>
      </c>
      <c r="AM2517">
        <v>0</v>
      </c>
      <c r="AN2517">
        <v>0</v>
      </c>
      <c r="AO2517">
        <v>208.21</v>
      </c>
      <c r="AP2517" s="8">
        <f t="shared" si="157"/>
        <v>-237.87999999999997</v>
      </c>
      <c r="AQ2517" s="9">
        <f t="shared" si="158"/>
        <v>0</v>
      </c>
      <c r="AR2517" s="3">
        <f t="shared" si="159"/>
        <v>20206.09</v>
      </c>
      <c r="AS2517" s="10">
        <f t="shared" si="160"/>
        <v>-237.87999999999997</v>
      </c>
    </row>
    <row r="2518" spans="1:45" x14ac:dyDescent="0.25">
      <c r="A2518">
        <v>1</v>
      </c>
      <c r="B2518" s="7">
        <v>44470</v>
      </c>
      <c r="C2518" s="7">
        <v>44501</v>
      </c>
      <c r="D2518">
        <v>459</v>
      </c>
      <c r="E2518" s="7">
        <v>44501</v>
      </c>
      <c r="F2518" s="13">
        <v>42473.919999999998</v>
      </c>
      <c r="G2518">
        <v>42473.919999999998</v>
      </c>
      <c r="H2518">
        <v>5.8823529999999999E-2</v>
      </c>
      <c r="I2518">
        <v>208.21</v>
      </c>
      <c r="J2518">
        <v>19968.21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  <c r="Q2518">
        <v>0</v>
      </c>
      <c r="R2518">
        <v>0</v>
      </c>
      <c r="S2518">
        <v>0</v>
      </c>
      <c r="T2518">
        <v>-446.09</v>
      </c>
      <c r="U2518">
        <v>0</v>
      </c>
      <c r="V2518" t="s">
        <v>158</v>
      </c>
      <c r="W2518" s="4" t="str">
        <f t="shared" si="161"/>
        <v>3980</v>
      </c>
      <c r="X2518">
        <v>16</v>
      </c>
      <c r="Y2518" t="s">
        <v>109</v>
      </c>
      <c r="Z2518" t="s">
        <v>160</v>
      </c>
      <c r="AA2518">
        <v>0</v>
      </c>
      <c r="AB2518">
        <v>0</v>
      </c>
      <c r="AC2518" t="s">
        <v>45</v>
      </c>
      <c r="AD2518">
        <v>0</v>
      </c>
      <c r="AE2518">
        <v>0</v>
      </c>
      <c r="AF2518">
        <v>0</v>
      </c>
      <c r="AG2518">
        <v>42473.919999999998</v>
      </c>
      <c r="AH2518">
        <v>0</v>
      </c>
      <c r="AI2518">
        <v>0</v>
      </c>
      <c r="AJ2518">
        <v>0</v>
      </c>
      <c r="AK2518">
        <v>0</v>
      </c>
      <c r="AL2518">
        <v>0</v>
      </c>
      <c r="AM2518">
        <v>0</v>
      </c>
      <c r="AN2518">
        <v>0</v>
      </c>
      <c r="AO2518">
        <v>208.21</v>
      </c>
      <c r="AP2518" s="8">
        <f t="shared" si="157"/>
        <v>-237.87999999999997</v>
      </c>
      <c r="AQ2518" s="9">
        <f t="shared" si="158"/>
        <v>0</v>
      </c>
      <c r="AR2518" s="3">
        <f t="shared" si="159"/>
        <v>19968.21</v>
      </c>
      <c r="AS2518" s="10">
        <f t="shared" si="160"/>
        <v>-237.87999999999997</v>
      </c>
    </row>
    <row r="2519" spans="1:45" x14ac:dyDescent="0.25">
      <c r="A2519">
        <v>1</v>
      </c>
      <c r="B2519" s="7">
        <v>44470</v>
      </c>
      <c r="C2519" s="7">
        <v>44501</v>
      </c>
      <c r="D2519">
        <v>460</v>
      </c>
      <c r="E2519" s="7">
        <v>44470</v>
      </c>
      <c r="F2519" s="13">
        <v>19074.7</v>
      </c>
      <c r="G2519">
        <v>19074.7</v>
      </c>
      <c r="H2519">
        <v>5.8823529999999999E-2</v>
      </c>
      <c r="I2519">
        <v>93.5</v>
      </c>
      <c r="J2519">
        <v>10819.1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0</v>
      </c>
      <c r="S2519">
        <v>0</v>
      </c>
      <c r="T2519">
        <v>130.16999999999999</v>
      </c>
      <c r="U2519">
        <v>0</v>
      </c>
      <c r="V2519" t="s">
        <v>161</v>
      </c>
      <c r="W2519" s="4" t="str">
        <f t="shared" si="161"/>
        <v>398A</v>
      </c>
      <c r="X2519">
        <v>16</v>
      </c>
      <c r="Y2519" t="s">
        <v>109</v>
      </c>
      <c r="Z2519" t="s">
        <v>160</v>
      </c>
      <c r="AA2519">
        <v>0</v>
      </c>
      <c r="AB2519">
        <v>0</v>
      </c>
      <c r="AC2519" t="s">
        <v>45</v>
      </c>
      <c r="AD2519">
        <v>0</v>
      </c>
      <c r="AE2519">
        <v>0</v>
      </c>
      <c r="AF2519">
        <v>0</v>
      </c>
      <c r="AG2519">
        <v>19074.7</v>
      </c>
      <c r="AH2519">
        <v>0</v>
      </c>
      <c r="AI2519">
        <v>0</v>
      </c>
      <c r="AJ2519">
        <v>0</v>
      </c>
      <c r="AK2519">
        <v>0</v>
      </c>
      <c r="AL2519">
        <v>0</v>
      </c>
      <c r="AM2519">
        <v>0</v>
      </c>
      <c r="AN2519">
        <v>0</v>
      </c>
      <c r="AO2519">
        <v>93.5</v>
      </c>
      <c r="AP2519" s="8">
        <f t="shared" si="157"/>
        <v>223.67</v>
      </c>
      <c r="AQ2519" s="9">
        <f t="shared" si="158"/>
        <v>0</v>
      </c>
      <c r="AR2519" s="3">
        <f t="shared" si="159"/>
        <v>10819.1</v>
      </c>
      <c r="AS2519" s="10">
        <f t="shared" si="160"/>
        <v>223.67</v>
      </c>
    </row>
    <row r="2520" spans="1:45" x14ac:dyDescent="0.25">
      <c r="A2520">
        <v>1</v>
      </c>
      <c r="B2520" s="7">
        <v>44470</v>
      </c>
      <c r="C2520" s="7">
        <v>44501</v>
      </c>
      <c r="D2520">
        <v>460</v>
      </c>
      <c r="E2520" s="7">
        <v>44501</v>
      </c>
      <c r="F2520" s="13">
        <v>19074.7</v>
      </c>
      <c r="G2520">
        <v>19074.7</v>
      </c>
      <c r="H2520">
        <v>5.8823529999999999E-2</v>
      </c>
      <c r="I2520">
        <v>93.5</v>
      </c>
      <c r="J2520">
        <v>11042.77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0</v>
      </c>
      <c r="T2520">
        <v>130.16999999999999</v>
      </c>
      <c r="U2520">
        <v>0</v>
      </c>
      <c r="V2520" t="s">
        <v>161</v>
      </c>
      <c r="W2520" s="4" t="str">
        <f t="shared" si="161"/>
        <v>398A</v>
      </c>
      <c r="X2520">
        <v>16</v>
      </c>
      <c r="Y2520" t="s">
        <v>109</v>
      </c>
      <c r="Z2520" t="s">
        <v>160</v>
      </c>
      <c r="AA2520">
        <v>0</v>
      </c>
      <c r="AB2520">
        <v>0</v>
      </c>
      <c r="AC2520" t="s">
        <v>45</v>
      </c>
      <c r="AD2520">
        <v>0</v>
      </c>
      <c r="AE2520">
        <v>0</v>
      </c>
      <c r="AF2520">
        <v>0</v>
      </c>
      <c r="AG2520">
        <v>19074.7</v>
      </c>
      <c r="AH2520">
        <v>0</v>
      </c>
      <c r="AI2520">
        <v>0</v>
      </c>
      <c r="AJ2520">
        <v>0</v>
      </c>
      <c r="AK2520">
        <v>0</v>
      </c>
      <c r="AL2520">
        <v>0</v>
      </c>
      <c r="AM2520">
        <v>0</v>
      </c>
      <c r="AN2520">
        <v>0</v>
      </c>
      <c r="AO2520">
        <v>93.5</v>
      </c>
      <c r="AP2520" s="8">
        <f t="shared" si="157"/>
        <v>223.67</v>
      </c>
      <c r="AQ2520" s="9">
        <f t="shared" si="158"/>
        <v>0</v>
      </c>
      <c r="AR2520" s="3">
        <f t="shared" si="159"/>
        <v>11042.77</v>
      </c>
      <c r="AS2520" s="10">
        <f t="shared" si="160"/>
        <v>223.67</v>
      </c>
    </row>
    <row r="2521" spans="1:45" x14ac:dyDescent="0.25">
      <c r="A2521">
        <v>1</v>
      </c>
      <c r="B2521" s="7">
        <v>44470</v>
      </c>
      <c r="C2521" s="7">
        <v>44501</v>
      </c>
      <c r="D2521">
        <v>524</v>
      </c>
      <c r="E2521" s="7">
        <v>44470</v>
      </c>
      <c r="F2521" s="13">
        <v>0</v>
      </c>
      <c r="G2521">
        <v>0</v>
      </c>
      <c r="H2521">
        <v>0</v>
      </c>
      <c r="I2521">
        <v>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0</v>
      </c>
      <c r="S2521">
        <v>0</v>
      </c>
      <c r="T2521">
        <v>0</v>
      </c>
      <c r="U2521">
        <v>0</v>
      </c>
      <c r="V2521" t="s">
        <v>429</v>
      </c>
      <c r="W2521" s="4" t="str">
        <f t="shared" si="161"/>
        <v>1210</v>
      </c>
      <c r="X2521">
        <v>5</v>
      </c>
      <c r="Y2521" t="s">
        <v>430</v>
      </c>
      <c r="Z2521" t="s">
        <v>427</v>
      </c>
      <c r="AA2521">
        <v>0</v>
      </c>
      <c r="AB2521">
        <v>0</v>
      </c>
      <c r="AC2521" t="s">
        <v>414</v>
      </c>
      <c r="AD2521">
        <v>0</v>
      </c>
      <c r="AE2521">
        <v>0</v>
      </c>
      <c r="AF2521">
        <v>0</v>
      </c>
      <c r="AG2521">
        <v>0</v>
      </c>
      <c r="AH2521">
        <v>0</v>
      </c>
      <c r="AI2521">
        <v>0</v>
      </c>
      <c r="AJ2521">
        <v>0</v>
      </c>
      <c r="AK2521">
        <v>0</v>
      </c>
      <c r="AL2521">
        <v>0</v>
      </c>
      <c r="AM2521">
        <v>0</v>
      </c>
      <c r="AN2521">
        <v>0</v>
      </c>
      <c r="AO2521">
        <v>0</v>
      </c>
      <c r="AP2521" s="8">
        <f t="shared" si="157"/>
        <v>0</v>
      </c>
      <c r="AQ2521" s="9">
        <f t="shared" si="158"/>
        <v>0</v>
      </c>
      <c r="AR2521" s="3">
        <f t="shared" si="159"/>
        <v>0</v>
      </c>
      <c r="AS2521" s="10">
        <f t="shared" si="160"/>
        <v>0</v>
      </c>
    </row>
    <row r="2522" spans="1:45" x14ac:dyDescent="0.25">
      <c r="A2522">
        <v>1</v>
      </c>
      <c r="B2522" s="7">
        <v>44470</v>
      </c>
      <c r="C2522" s="7">
        <v>44501</v>
      </c>
      <c r="D2522">
        <v>524</v>
      </c>
      <c r="E2522" s="7">
        <v>44501</v>
      </c>
      <c r="F2522" s="13">
        <v>0</v>
      </c>
      <c r="G2522">
        <v>0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  <c r="U2522">
        <v>0</v>
      </c>
      <c r="V2522" t="s">
        <v>429</v>
      </c>
      <c r="W2522" s="4" t="str">
        <f t="shared" si="161"/>
        <v>1210</v>
      </c>
      <c r="X2522">
        <v>5</v>
      </c>
      <c r="Y2522" t="s">
        <v>430</v>
      </c>
      <c r="Z2522" t="s">
        <v>427</v>
      </c>
      <c r="AA2522">
        <v>0</v>
      </c>
      <c r="AB2522">
        <v>0</v>
      </c>
      <c r="AC2522" t="s">
        <v>414</v>
      </c>
      <c r="AD2522">
        <v>0</v>
      </c>
      <c r="AE2522">
        <v>0</v>
      </c>
      <c r="AF2522">
        <v>0</v>
      </c>
      <c r="AG2522">
        <v>0</v>
      </c>
      <c r="AH2522">
        <v>0</v>
      </c>
      <c r="AI2522">
        <v>0</v>
      </c>
      <c r="AJ2522">
        <v>0</v>
      </c>
      <c r="AK2522">
        <v>0</v>
      </c>
      <c r="AL2522">
        <v>0</v>
      </c>
      <c r="AM2522">
        <v>0</v>
      </c>
      <c r="AN2522">
        <v>0</v>
      </c>
      <c r="AO2522">
        <v>0</v>
      </c>
      <c r="AP2522" s="8">
        <f t="shared" si="157"/>
        <v>0</v>
      </c>
      <c r="AQ2522" s="9">
        <f t="shared" si="158"/>
        <v>0</v>
      </c>
      <c r="AR2522" s="3">
        <f t="shared" si="159"/>
        <v>0</v>
      </c>
      <c r="AS2522" s="10">
        <f t="shared" si="160"/>
        <v>0</v>
      </c>
    </row>
    <row r="2523" spans="1:45" x14ac:dyDescent="0.25">
      <c r="A2523">
        <v>1</v>
      </c>
      <c r="B2523" s="7">
        <v>44470</v>
      </c>
      <c r="C2523" s="7">
        <v>44501</v>
      </c>
      <c r="D2523">
        <v>92</v>
      </c>
      <c r="E2523" s="7">
        <v>44470</v>
      </c>
      <c r="F2523" s="13">
        <v>0</v>
      </c>
      <c r="G2523">
        <v>0</v>
      </c>
      <c r="H2523">
        <v>0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0</v>
      </c>
      <c r="T2523">
        <v>0</v>
      </c>
      <c r="U2523">
        <v>0</v>
      </c>
      <c r="V2523" t="s">
        <v>425</v>
      </c>
      <c r="W2523" s="4" t="str">
        <f t="shared" si="161"/>
        <v>1210</v>
      </c>
      <c r="X2523">
        <v>4</v>
      </c>
      <c r="Y2523" t="s">
        <v>43</v>
      </c>
      <c r="Z2523" t="s">
        <v>427</v>
      </c>
      <c r="AA2523">
        <v>0</v>
      </c>
      <c r="AB2523">
        <v>0</v>
      </c>
      <c r="AC2523" t="s">
        <v>414</v>
      </c>
      <c r="AD2523">
        <v>0</v>
      </c>
      <c r="AE2523">
        <v>0</v>
      </c>
      <c r="AF2523">
        <v>0</v>
      </c>
      <c r="AG2523">
        <v>0</v>
      </c>
      <c r="AH2523">
        <v>0</v>
      </c>
      <c r="AI2523">
        <v>0</v>
      </c>
      <c r="AJ2523">
        <v>0</v>
      </c>
      <c r="AK2523">
        <v>0</v>
      </c>
      <c r="AL2523">
        <v>0</v>
      </c>
      <c r="AM2523">
        <v>0</v>
      </c>
      <c r="AN2523">
        <v>0</v>
      </c>
      <c r="AO2523">
        <v>0</v>
      </c>
      <c r="AP2523" s="8">
        <f t="shared" si="157"/>
        <v>0</v>
      </c>
      <c r="AQ2523" s="9">
        <f t="shared" si="158"/>
        <v>0</v>
      </c>
      <c r="AR2523" s="3">
        <f t="shared" si="159"/>
        <v>0</v>
      </c>
      <c r="AS2523" s="10">
        <f t="shared" si="160"/>
        <v>0</v>
      </c>
    </row>
    <row r="2524" spans="1:45" x14ac:dyDescent="0.25">
      <c r="A2524">
        <v>1</v>
      </c>
      <c r="B2524" s="7">
        <v>44470</v>
      </c>
      <c r="C2524" s="7">
        <v>44501</v>
      </c>
      <c r="D2524">
        <v>92</v>
      </c>
      <c r="E2524" s="7">
        <v>44501</v>
      </c>
      <c r="F2524" s="13">
        <v>0</v>
      </c>
      <c r="G2524">
        <v>0</v>
      </c>
      <c r="H2524">
        <v>0</v>
      </c>
      <c r="I2524">
        <v>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0</v>
      </c>
      <c r="T2524">
        <v>0</v>
      </c>
      <c r="U2524">
        <v>0</v>
      </c>
      <c r="V2524" t="s">
        <v>425</v>
      </c>
      <c r="W2524" s="4" t="str">
        <f t="shared" si="161"/>
        <v>1210</v>
      </c>
      <c r="X2524">
        <v>4</v>
      </c>
      <c r="Y2524" t="s">
        <v>43</v>
      </c>
      <c r="Z2524" t="s">
        <v>427</v>
      </c>
      <c r="AA2524">
        <v>0</v>
      </c>
      <c r="AB2524">
        <v>0</v>
      </c>
      <c r="AC2524" t="s">
        <v>414</v>
      </c>
      <c r="AD2524">
        <v>0</v>
      </c>
      <c r="AE2524">
        <v>0</v>
      </c>
      <c r="AF2524">
        <v>0</v>
      </c>
      <c r="AG2524">
        <v>0</v>
      </c>
      <c r="AH2524">
        <v>0</v>
      </c>
      <c r="AI2524">
        <v>0</v>
      </c>
      <c r="AJ2524">
        <v>0</v>
      </c>
      <c r="AK2524">
        <v>0</v>
      </c>
      <c r="AL2524">
        <v>0</v>
      </c>
      <c r="AM2524">
        <v>0</v>
      </c>
      <c r="AN2524">
        <v>0</v>
      </c>
      <c r="AO2524">
        <v>0</v>
      </c>
      <c r="AP2524" s="8">
        <f t="shared" si="157"/>
        <v>0</v>
      </c>
      <c r="AQ2524" s="9">
        <f t="shared" si="158"/>
        <v>0</v>
      </c>
      <c r="AR2524" s="3">
        <f t="shared" si="159"/>
        <v>0</v>
      </c>
      <c r="AS2524" s="10">
        <f t="shared" si="160"/>
        <v>0</v>
      </c>
    </row>
    <row r="2525" spans="1:45" x14ac:dyDescent="0.25">
      <c r="A2525">
        <v>1</v>
      </c>
      <c r="B2525" s="7">
        <v>44470</v>
      </c>
      <c r="C2525" s="7">
        <v>44501</v>
      </c>
      <c r="D2525">
        <v>314</v>
      </c>
      <c r="E2525" s="7">
        <v>44470</v>
      </c>
      <c r="F2525" s="13">
        <v>0</v>
      </c>
      <c r="G2525">
        <v>0</v>
      </c>
      <c r="H2525">
        <v>0</v>
      </c>
      <c r="I2525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  <c r="T2525">
        <v>0</v>
      </c>
      <c r="U2525">
        <v>0</v>
      </c>
      <c r="V2525" t="s">
        <v>428</v>
      </c>
      <c r="W2525" s="4" t="str">
        <f t="shared" si="161"/>
        <v>3030</v>
      </c>
      <c r="X2525">
        <v>4</v>
      </c>
      <c r="Y2525" t="s">
        <v>43</v>
      </c>
      <c r="Z2525" t="s">
        <v>189</v>
      </c>
      <c r="AA2525">
        <v>0</v>
      </c>
      <c r="AB2525">
        <v>0</v>
      </c>
      <c r="AC2525" t="s">
        <v>414</v>
      </c>
      <c r="AD2525">
        <v>0</v>
      </c>
      <c r="AE2525">
        <v>0</v>
      </c>
      <c r="AF2525">
        <v>0</v>
      </c>
      <c r="AG2525">
        <v>0</v>
      </c>
      <c r="AH2525">
        <v>0</v>
      </c>
      <c r="AI2525">
        <v>0</v>
      </c>
      <c r="AJ2525">
        <v>0</v>
      </c>
      <c r="AK2525">
        <v>0</v>
      </c>
      <c r="AL2525">
        <v>0</v>
      </c>
      <c r="AM2525">
        <v>0</v>
      </c>
      <c r="AN2525">
        <v>0</v>
      </c>
      <c r="AO2525">
        <v>0</v>
      </c>
      <c r="AP2525" s="8">
        <f t="shared" si="157"/>
        <v>0</v>
      </c>
      <c r="AQ2525" s="9">
        <f t="shared" si="158"/>
        <v>0</v>
      </c>
      <c r="AR2525" s="3">
        <f t="shared" si="159"/>
        <v>0</v>
      </c>
      <c r="AS2525" s="10">
        <f t="shared" si="160"/>
        <v>0</v>
      </c>
    </row>
    <row r="2526" spans="1:45" x14ac:dyDescent="0.25">
      <c r="A2526">
        <v>1</v>
      </c>
      <c r="B2526" s="7">
        <v>44470</v>
      </c>
      <c r="C2526" s="7">
        <v>44501</v>
      </c>
      <c r="D2526">
        <v>314</v>
      </c>
      <c r="E2526" s="7">
        <v>44501</v>
      </c>
      <c r="F2526" s="13">
        <v>0</v>
      </c>
      <c r="G2526">
        <v>0</v>
      </c>
      <c r="H2526">
        <v>0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>
        <v>0</v>
      </c>
      <c r="R2526">
        <v>0</v>
      </c>
      <c r="S2526">
        <v>0</v>
      </c>
      <c r="T2526">
        <v>0</v>
      </c>
      <c r="U2526">
        <v>0</v>
      </c>
      <c r="V2526" t="s">
        <v>428</v>
      </c>
      <c r="W2526" s="4" t="str">
        <f t="shared" si="161"/>
        <v>3030</v>
      </c>
      <c r="X2526">
        <v>4</v>
      </c>
      <c r="Y2526" t="s">
        <v>43</v>
      </c>
      <c r="Z2526" t="s">
        <v>189</v>
      </c>
      <c r="AA2526">
        <v>0</v>
      </c>
      <c r="AB2526">
        <v>0</v>
      </c>
      <c r="AC2526" t="s">
        <v>414</v>
      </c>
      <c r="AD2526">
        <v>0</v>
      </c>
      <c r="AE2526">
        <v>0</v>
      </c>
      <c r="AF2526">
        <v>0</v>
      </c>
      <c r="AG2526">
        <v>0</v>
      </c>
      <c r="AH2526">
        <v>0</v>
      </c>
      <c r="AI2526">
        <v>0</v>
      </c>
      <c r="AJ2526">
        <v>0</v>
      </c>
      <c r="AK2526">
        <v>0</v>
      </c>
      <c r="AL2526">
        <v>0</v>
      </c>
      <c r="AM2526">
        <v>0</v>
      </c>
      <c r="AN2526">
        <v>0</v>
      </c>
      <c r="AO2526">
        <v>0</v>
      </c>
      <c r="AP2526" s="8">
        <f t="shared" si="157"/>
        <v>0</v>
      </c>
      <c r="AQ2526" s="9">
        <f t="shared" si="158"/>
        <v>0</v>
      </c>
      <c r="AR2526" s="3">
        <f t="shared" si="159"/>
        <v>0</v>
      </c>
      <c r="AS2526" s="10">
        <f t="shared" si="160"/>
        <v>0</v>
      </c>
    </row>
    <row r="2527" spans="1:45" x14ac:dyDescent="0.25">
      <c r="A2527">
        <v>1</v>
      </c>
      <c r="B2527" s="7">
        <v>44470</v>
      </c>
      <c r="C2527" s="7">
        <v>44501</v>
      </c>
      <c r="D2527">
        <v>315</v>
      </c>
      <c r="E2527" s="7">
        <v>44470</v>
      </c>
      <c r="F2527" s="13">
        <v>596857.97</v>
      </c>
      <c r="G2527">
        <v>596857.97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0</v>
      </c>
      <c r="U2527">
        <v>0</v>
      </c>
      <c r="V2527" t="s">
        <v>431</v>
      </c>
      <c r="W2527" s="4" t="str">
        <f t="shared" si="161"/>
        <v>3890</v>
      </c>
      <c r="X2527">
        <v>5</v>
      </c>
      <c r="Y2527" t="s">
        <v>430</v>
      </c>
      <c r="Z2527" t="s">
        <v>110</v>
      </c>
      <c r="AA2527">
        <v>0</v>
      </c>
      <c r="AB2527">
        <v>0</v>
      </c>
      <c r="AC2527" t="s">
        <v>414</v>
      </c>
      <c r="AD2527">
        <v>0</v>
      </c>
      <c r="AE2527">
        <v>0</v>
      </c>
      <c r="AF2527">
        <v>0</v>
      </c>
      <c r="AG2527">
        <v>596857.97</v>
      </c>
      <c r="AH2527">
        <v>0</v>
      </c>
      <c r="AI2527">
        <v>0</v>
      </c>
      <c r="AJ2527">
        <v>0</v>
      </c>
      <c r="AK2527">
        <v>0</v>
      </c>
      <c r="AL2527">
        <v>0</v>
      </c>
      <c r="AM2527">
        <v>0</v>
      </c>
      <c r="AN2527">
        <v>0</v>
      </c>
      <c r="AO2527">
        <v>0</v>
      </c>
      <c r="AP2527" s="8">
        <f t="shared" si="157"/>
        <v>0</v>
      </c>
      <c r="AQ2527" s="9">
        <f t="shared" si="158"/>
        <v>0</v>
      </c>
      <c r="AR2527" s="3">
        <f t="shared" si="159"/>
        <v>0</v>
      </c>
      <c r="AS2527" s="10">
        <f t="shared" si="160"/>
        <v>0</v>
      </c>
    </row>
    <row r="2528" spans="1:45" x14ac:dyDescent="0.25">
      <c r="A2528">
        <v>1</v>
      </c>
      <c r="B2528" s="7">
        <v>44470</v>
      </c>
      <c r="C2528" s="7">
        <v>44501</v>
      </c>
      <c r="D2528">
        <v>315</v>
      </c>
      <c r="E2528" s="7">
        <v>44501</v>
      </c>
      <c r="F2528" s="13">
        <v>596857.97</v>
      </c>
      <c r="G2528">
        <v>596857.97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0</v>
      </c>
      <c r="T2528">
        <v>0</v>
      </c>
      <c r="U2528">
        <v>0</v>
      </c>
      <c r="V2528" t="s">
        <v>431</v>
      </c>
      <c r="W2528" s="4" t="str">
        <f t="shared" si="161"/>
        <v>3890</v>
      </c>
      <c r="X2528">
        <v>5</v>
      </c>
      <c r="Y2528" t="s">
        <v>430</v>
      </c>
      <c r="Z2528" t="s">
        <v>110</v>
      </c>
      <c r="AA2528">
        <v>0</v>
      </c>
      <c r="AB2528">
        <v>0</v>
      </c>
      <c r="AC2528" t="s">
        <v>414</v>
      </c>
      <c r="AD2528">
        <v>0</v>
      </c>
      <c r="AE2528">
        <v>0</v>
      </c>
      <c r="AF2528">
        <v>0</v>
      </c>
      <c r="AG2528">
        <v>596857.97</v>
      </c>
      <c r="AH2528">
        <v>0</v>
      </c>
      <c r="AI2528">
        <v>0</v>
      </c>
      <c r="AJ2528">
        <v>0</v>
      </c>
      <c r="AK2528">
        <v>0</v>
      </c>
      <c r="AL2528">
        <v>0</v>
      </c>
      <c r="AM2528">
        <v>0</v>
      </c>
      <c r="AN2528">
        <v>0</v>
      </c>
      <c r="AO2528">
        <v>0</v>
      </c>
      <c r="AP2528" s="8">
        <f t="shared" si="157"/>
        <v>0</v>
      </c>
      <c r="AQ2528" s="9">
        <f t="shared" si="158"/>
        <v>0</v>
      </c>
      <c r="AR2528" s="3">
        <f t="shared" si="159"/>
        <v>0</v>
      </c>
      <c r="AS2528" s="10">
        <f t="shared" si="160"/>
        <v>0</v>
      </c>
    </row>
    <row r="2529" spans="1:45" x14ac:dyDescent="0.25">
      <c r="A2529">
        <v>1</v>
      </c>
      <c r="B2529" s="7">
        <v>44470</v>
      </c>
      <c r="C2529" s="7">
        <v>44501</v>
      </c>
      <c r="D2529">
        <v>316</v>
      </c>
      <c r="E2529" s="7">
        <v>44470</v>
      </c>
      <c r="F2529" s="13">
        <v>7746101.1600000001</v>
      </c>
      <c r="G2529">
        <v>7746101.1600000001</v>
      </c>
      <c r="H2529">
        <v>2.3E-2</v>
      </c>
      <c r="I2529">
        <v>14846.69</v>
      </c>
      <c r="J2529">
        <v>389264.61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 t="s">
        <v>432</v>
      </c>
      <c r="W2529" s="4" t="str">
        <f t="shared" si="161"/>
        <v>3900</v>
      </c>
      <c r="X2529">
        <v>6</v>
      </c>
      <c r="Y2529" t="s">
        <v>433</v>
      </c>
      <c r="Z2529" t="s">
        <v>115</v>
      </c>
      <c r="AA2529">
        <v>0</v>
      </c>
      <c r="AB2529">
        <v>0</v>
      </c>
      <c r="AC2529" t="s">
        <v>414</v>
      </c>
      <c r="AD2529">
        <v>0</v>
      </c>
      <c r="AE2529">
        <v>0</v>
      </c>
      <c r="AF2529">
        <v>0</v>
      </c>
      <c r="AG2529">
        <v>7746101.1600000001</v>
      </c>
      <c r="AH2529">
        <v>0</v>
      </c>
      <c r="AI2529">
        <v>0</v>
      </c>
      <c r="AJ2529">
        <v>0</v>
      </c>
      <c r="AK2529">
        <v>0</v>
      </c>
      <c r="AL2529">
        <v>0</v>
      </c>
      <c r="AM2529">
        <v>0</v>
      </c>
      <c r="AN2529">
        <v>0</v>
      </c>
      <c r="AO2529">
        <v>14846.69</v>
      </c>
      <c r="AP2529" s="8">
        <f t="shared" si="157"/>
        <v>14846.69</v>
      </c>
      <c r="AQ2529" s="9">
        <f t="shared" si="158"/>
        <v>0</v>
      </c>
      <c r="AR2529" s="3">
        <f t="shared" si="159"/>
        <v>389264.61</v>
      </c>
      <c r="AS2529" s="10">
        <f t="shared" si="160"/>
        <v>14846.69</v>
      </c>
    </row>
    <row r="2530" spans="1:45" x14ac:dyDescent="0.25">
      <c r="A2530">
        <v>1</v>
      </c>
      <c r="B2530" s="7">
        <v>44470</v>
      </c>
      <c r="C2530" s="7">
        <v>44501</v>
      </c>
      <c r="D2530">
        <v>316</v>
      </c>
      <c r="E2530" s="7">
        <v>44501</v>
      </c>
      <c r="F2530" s="13">
        <v>7746101.1600000001</v>
      </c>
      <c r="G2530">
        <v>7746101.1600000001</v>
      </c>
      <c r="H2530">
        <v>2.3E-2</v>
      </c>
      <c r="I2530">
        <v>14846.69</v>
      </c>
      <c r="J2530">
        <v>404111.3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 t="s">
        <v>432</v>
      </c>
      <c r="W2530" s="4" t="str">
        <f t="shared" si="161"/>
        <v>3900</v>
      </c>
      <c r="X2530">
        <v>6</v>
      </c>
      <c r="Y2530" t="s">
        <v>433</v>
      </c>
      <c r="Z2530" t="s">
        <v>115</v>
      </c>
      <c r="AA2530">
        <v>0</v>
      </c>
      <c r="AB2530">
        <v>0</v>
      </c>
      <c r="AC2530" t="s">
        <v>414</v>
      </c>
      <c r="AD2530">
        <v>0</v>
      </c>
      <c r="AE2530">
        <v>0</v>
      </c>
      <c r="AF2530">
        <v>0</v>
      </c>
      <c r="AG2530">
        <v>7746101.1600000001</v>
      </c>
      <c r="AH2530">
        <v>0</v>
      </c>
      <c r="AI2530">
        <v>0</v>
      </c>
      <c r="AJ2530">
        <v>0</v>
      </c>
      <c r="AK2530">
        <v>0</v>
      </c>
      <c r="AL2530">
        <v>0</v>
      </c>
      <c r="AM2530">
        <v>0</v>
      </c>
      <c r="AN2530">
        <v>0</v>
      </c>
      <c r="AO2530">
        <v>14846.69</v>
      </c>
      <c r="AP2530" s="8">
        <f t="shared" si="157"/>
        <v>14846.69</v>
      </c>
      <c r="AQ2530" s="9">
        <f t="shared" si="158"/>
        <v>0</v>
      </c>
      <c r="AR2530" s="3">
        <f t="shared" si="159"/>
        <v>404111.3</v>
      </c>
      <c r="AS2530" s="10">
        <f t="shared" si="160"/>
        <v>14846.69</v>
      </c>
    </row>
    <row r="2531" spans="1:45" x14ac:dyDescent="0.25">
      <c r="A2531">
        <v>1</v>
      </c>
      <c r="B2531" s="7">
        <v>44470</v>
      </c>
      <c r="C2531" s="7">
        <v>44501</v>
      </c>
      <c r="D2531">
        <v>317</v>
      </c>
      <c r="E2531" s="7">
        <v>44470</v>
      </c>
      <c r="F2531" s="13">
        <v>742002.67</v>
      </c>
      <c r="G2531">
        <v>742002.67</v>
      </c>
      <c r="H2531">
        <v>7.1428569999999997E-2</v>
      </c>
      <c r="I2531">
        <v>4416.68</v>
      </c>
      <c r="J2531">
        <v>585194.52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0</v>
      </c>
      <c r="T2531">
        <v>14628.42</v>
      </c>
      <c r="U2531">
        <v>0</v>
      </c>
      <c r="V2531" t="s">
        <v>412</v>
      </c>
      <c r="W2531" s="4" t="str">
        <f t="shared" si="161"/>
        <v>3910</v>
      </c>
      <c r="X2531">
        <v>2</v>
      </c>
      <c r="Y2531" t="s">
        <v>413</v>
      </c>
      <c r="Z2531" t="s">
        <v>132</v>
      </c>
      <c r="AA2531">
        <v>0</v>
      </c>
      <c r="AB2531">
        <v>0</v>
      </c>
      <c r="AC2531" t="s">
        <v>414</v>
      </c>
      <c r="AD2531">
        <v>0</v>
      </c>
      <c r="AE2531">
        <v>0</v>
      </c>
      <c r="AF2531">
        <v>0</v>
      </c>
      <c r="AG2531">
        <v>742002.67</v>
      </c>
      <c r="AH2531">
        <v>0</v>
      </c>
      <c r="AI2531">
        <v>0</v>
      </c>
      <c r="AJ2531">
        <v>0</v>
      </c>
      <c r="AK2531">
        <v>0</v>
      </c>
      <c r="AL2531">
        <v>0</v>
      </c>
      <c r="AM2531">
        <v>0</v>
      </c>
      <c r="AN2531">
        <v>0</v>
      </c>
      <c r="AO2531">
        <v>4416.68</v>
      </c>
      <c r="AP2531" s="8">
        <f t="shared" si="157"/>
        <v>19045.099999999999</v>
      </c>
      <c r="AQ2531" s="9">
        <f t="shared" si="158"/>
        <v>0</v>
      </c>
      <c r="AR2531" s="3">
        <f t="shared" si="159"/>
        <v>585194.52</v>
      </c>
      <c r="AS2531" s="10">
        <f t="shared" si="160"/>
        <v>19045.099999999999</v>
      </c>
    </row>
    <row r="2532" spans="1:45" x14ac:dyDescent="0.25">
      <c r="A2532">
        <v>1</v>
      </c>
      <c r="B2532" s="7">
        <v>44470</v>
      </c>
      <c r="C2532" s="7">
        <v>44501</v>
      </c>
      <c r="D2532">
        <v>317</v>
      </c>
      <c r="E2532" s="7">
        <v>44501</v>
      </c>
      <c r="F2532" s="13">
        <v>742002.67</v>
      </c>
      <c r="G2532">
        <v>742002.67</v>
      </c>
      <c r="H2532">
        <v>7.1428569999999997E-2</v>
      </c>
      <c r="I2532">
        <v>4416.68</v>
      </c>
      <c r="J2532">
        <v>604239.62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  <c r="Q2532">
        <v>0</v>
      </c>
      <c r="R2532">
        <v>0</v>
      </c>
      <c r="S2532">
        <v>0</v>
      </c>
      <c r="T2532">
        <v>14628.42</v>
      </c>
      <c r="U2532">
        <v>0</v>
      </c>
      <c r="V2532" t="s">
        <v>412</v>
      </c>
      <c r="W2532" s="4" t="str">
        <f t="shared" si="161"/>
        <v>3910</v>
      </c>
      <c r="X2532">
        <v>2</v>
      </c>
      <c r="Y2532" t="s">
        <v>413</v>
      </c>
      <c r="Z2532" t="s">
        <v>132</v>
      </c>
      <c r="AA2532">
        <v>0</v>
      </c>
      <c r="AB2532">
        <v>0</v>
      </c>
      <c r="AC2532" t="s">
        <v>414</v>
      </c>
      <c r="AD2532">
        <v>0</v>
      </c>
      <c r="AE2532">
        <v>0</v>
      </c>
      <c r="AF2532">
        <v>0</v>
      </c>
      <c r="AG2532">
        <v>742002.67</v>
      </c>
      <c r="AH2532">
        <v>0</v>
      </c>
      <c r="AI2532">
        <v>0</v>
      </c>
      <c r="AJ2532">
        <v>0</v>
      </c>
      <c r="AK2532">
        <v>0</v>
      </c>
      <c r="AL2532">
        <v>0</v>
      </c>
      <c r="AM2532">
        <v>0</v>
      </c>
      <c r="AN2532">
        <v>0</v>
      </c>
      <c r="AO2532">
        <v>4416.68</v>
      </c>
      <c r="AP2532" s="8">
        <f t="shared" si="157"/>
        <v>19045.099999999999</v>
      </c>
      <c r="AQ2532" s="9">
        <f t="shared" si="158"/>
        <v>0</v>
      </c>
      <c r="AR2532" s="3">
        <f t="shared" si="159"/>
        <v>604239.62</v>
      </c>
      <c r="AS2532" s="10">
        <f t="shared" si="160"/>
        <v>19045.099999999999</v>
      </c>
    </row>
    <row r="2533" spans="1:45" x14ac:dyDescent="0.25">
      <c r="A2533">
        <v>1</v>
      </c>
      <c r="B2533" s="7">
        <v>44470</v>
      </c>
      <c r="C2533" s="7">
        <v>44501</v>
      </c>
      <c r="D2533">
        <v>318</v>
      </c>
      <c r="E2533" s="7">
        <v>44470</v>
      </c>
      <c r="F2533" s="13">
        <v>64153.94</v>
      </c>
      <c r="G2533">
        <v>64153.94</v>
      </c>
      <c r="H2533">
        <v>0.1</v>
      </c>
      <c r="I2533">
        <v>534.62</v>
      </c>
      <c r="J2533">
        <v>-499130.91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  <c r="T2533">
        <v>-2355</v>
      </c>
      <c r="U2533">
        <v>0</v>
      </c>
      <c r="V2533" t="s">
        <v>415</v>
      </c>
      <c r="W2533" s="4" t="str">
        <f t="shared" si="161"/>
        <v>3912</v>
      </c>
      <c r="X2533">
        <v>2</v>
      </c>
      <c r="Y2533" t="s">
        <v>413</v>
      </c>
      <c r="Z2533" t="s">
        <v>132</v>
      </c>
      <c r="AA2533">
        <v>0</v>
      </c>
      <c r="AB2533">
        <v>0</v>
      </c>
      <c r="AC2533" t="s">
        <v>414</v>
      </c>
      <c r="AD2533">
        <v>0</v>
      </c>
      <c r="AE2533">
        <v>0</v>
      </c>
      <c r="AF2533">
        <v>0</v>
      </c>
      <c r="AG2533">
        <v>64153.94</v>
      </c>
      <c r="AH2533">
        <v>0</v>
      </c>
      <c r="AI2533">
        <v>0</v>
      </c>
      <c r="AJ2533">
        <v>0</v>
      </c>
      <c r="AK2533">
        <v>0</v>
      </c>
      <c r="AL2533">
        <v>0</v>
      </c>
      <c r="AM2533">
        <v>0</v>
      </c>
      <c r="AN2533">
        <v>0</v>
      </c>
      <c r="AO2533">
        <v>534.62</v>
      </c>
      <c r="AP2533" s="8">
        <f t="shared" si="157"/>
        <v>-1820.38</v>
      </c>
      <c r="AQ2533" s="9">
        <f t="shared" si="158"/>
        <v>0</v>
      </c>
      <c r="AR2533" s="3">
        <f t="shared" si="159"/>
        <v>-499130.91</v>
      </c>
      <c r="AS2533" s="10">
        <f t="shared" si="160"/>
        <v>-1820.38</v>
      </c>
    </row>
    <row r="2534" spans="1:45" x14ac:dyDescent="0.25">
      <c r="A2534">
        <v>1</v>
      </c>
      <c r="B2534" s="7">
        <v>44470</v>
      </c>
      <c r="C2534" s="7">
        <v>44501</v>
      </c>
      <c r="D2534">
        <v>318</v>
      </c>
      <c r="E2534" s="7">
        <v>44501</v>
      </c>
      <c r="F2534" s="13">
        <v>64153.94</v>
      </c>
      <c r="G2534">
        <v>64153.94</v>
      </c>
      <c r="H2534">
        <v>0.1</v>
      </c>
      <c r="I2534">
        <v>534.62</v>
      </c>
      <c r="J2534">
        <v>-500951.29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-2355</v>
      </c>
      <c r="U2534">
        <v>0</v>
      </c>
      <c r="V2534" t="s">
        <v>415</v>
      </c>
      <c r="W2534" s="4" t="str">
        <f t="shared" si="161"/>
        <v>3912</v>
      </c>
      <c r="X2534">
        <v>2</v>
      </c>
      <c r="Y2534" t="s">
        <v>413</v>
      </c>
      <c r="Z2534" t="s">
        <v>132</v>
      </c>
      <c r="AA2534">
        <v>0</v>
      </c>
      <c r="AB2534">
        <v>0</v>
      </c>
      <c r="AC2534" t="s">
        <v>414</v>
      </c>
      <c r="AD2534">
        <v>0</v>
      </c>
      <c r="AE2534">
        <v>0</v>
      </c>
      <c r="AF2534">
        <v>0</v>
      </c>
      <c r="AG2534">
        <v>64153.94</v>
      </c>
      <c r="AH2534">
        <v>0</v>
      </c>
      <c r="AI2534">
        <v>0</v>
      </c>
      <c r="AJ2534">
        <v>0</v>
      </c>
      <c r="AK2534">
        <v>0</v>
      </c>
      <c r="AL2534">
        <v>0</v>
      </c>
      <c r="AM2534">
        <v>0</v>
      </c>
      <c r="AN2534">
        <v>0</v>
      </c>
      <c r="AO2534">
        <v>534.62</v>
      </c>
      <c r="AP2534" s="8">
        <f t="shared" si="157"/>
        <v>-1820.38</v>
      </c>
      <c r="AQ2534" s="9">
        <f t="shared" si="158"/>
        <v>0</v>
      </c>
      <c r="AR2534" s="3">
        <f t="shared" si="159"/>
        <v>-500951.29</v>
      </c>
      <c r="AS2534" s="10">
        <f t="shared" si="160"/>
        <v>-1820.38</v>
      </c>
    </row>
    <row r="2535" spans="1:45" x14ac:dyDescent="0.25">
      <c r="A2535">
        <v>1</v>
      </c>
      <c r="B2535" s="7">
        <v>44470</v>
      </c>
      <c r="C2535" s="7">
        <v>44501</v>
      </c>
      <c r="D2535">
        <v>319</v>
      </c>
      <c r="E2535" s="7">
        <v>44470</v>
      </c>
      <c r="F2535" s="13">
        <v>432439.96</v>
      </c>
      <c r="G2535">
        <v>432439.96</v>
      </c>
      <c r="H2535">
        <v>0.05</v>
      </c>
      <c r="I2535">
        <v>1801.83</v>
      </c>
      <c r="J2535">
        <v>-130646.11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  <c r="Q2535">
        <v>0</v>
      </c>
      <c r="R2535">
        <v>0</v>
      </c>
      <c r="S2535">
        <v>0</v>
      </c>
      <c r="T2535">
        <v>513.58000000000004</v>
      </c>
      <c r="U2535">
        <v>0</v>
      </c>
      <c r="V2535" t="s">
        <v>416</v>
      </c>
      <c r="W2535" s="4" t="str">
        <f t="shared" si="161"/>
        <v>3913</v>
      </c>
      <c r="X2535">
        <v>2</v>
      </c>
      <c r="Y2535" t="s">
        <v>413</v>
      </c>
      <c r="Z2535" t="s">
        <v>132</v>
      </c>
      <c r="AA2535">
        <v>0</v>
      </c>
      <c r="AB2535">
        <v>0</v>
      </c>
      <c r="AC2535" t="s">
        <v>414</v>
      </c>
      <c r="AD2535">
        <v>0</v>
      </c>
      <c r="AE2535">
        <v>0</v>
      </c>
      <c r="AF2535">
        <v>0</v>
      </c>
      <c r="AG2535">
        <v>432439.96</v>
      </c>
      <c r="AH2535">
        <v>0</v>
      </c>
      <c r="AI2535">
        <v>0</v>
      </c>
      <c r="AJ2535">
        <v>0</v>
      </c>
      <c r="AK2535">
        <v>0</v>
      </c>
      <c r="AL2535">
        <v>0</v>
      </c>
      <c r="AM2535">
        <v>0</v>
      </c>
      <c r="AN2535">
        <v>0</v>
      </c>
      <c r="AO2535">
        <v>1801.83</v>
      </c>
      <c r="AP2535" s="8">
        <f t="shared" si="157"/>
        <v>2315.41</v>
      </c>
      <c r="AQ2535" s="9">
        <f t="shared" si="158"/>
        <v>0</v>
      </c>
      <c r="AR2535" s="3">
        <f t="shared" si="159"/>
        <v>-130646.11</v>
      </c>
      <c r="AS2535" s="10">
        <f t="shared" si="160"/>
        <v>2315.41</v>
      </c>
    </row>
    <row r="2536" spans="1:45" x14ac:dyDescent="0.25">
      <c r="A2536">
        <v>1</v>
      </c>
      <c r="B2536" s="7">
        <v>44470</v>
      </c>
      <c r="C2536" s="7">
        <v>44501</v>
      </c>
      <c r="D2536">
        <v>319</v>
      </c>
      <c r="E2536" s="7">
        <v>44501</v>
      </c>
      <c r="F2536" s="13">
        <v>432439.96</v>
      </c>
      <c r="G2536">
        <v>432439.96</v>
      </c>
      <c r="H2536">
        <v>0.05</v>
      </c>
      <c r="I2536">
        <v>1801.83</v>
      </c>
      <c r="J2536">
        <v>-128330.7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0</v>
      </c>
      <c r="T2536">
        <v>513.58000000000004</v>
      </c>
      <c r="U2536">
        <v>0</v>
      </c>
      <c r="V2536" t="s">
        <v>416</v>
      </c>
      <c r="W2536" s="4" t="str">
        <f t="shared" si="161"/>
        <v>3913</v>
      </c>
      <c r="X2536">
        <v>2</v>
      </c>
      <c r="Y2536" t="s">
        <v>413</v>
      </c>
      <c r="Z2536" t="s">
        <v>132</v>
      </c>
      <c r="AA2536">
        <v>0</v>
      </c>
      <c r="AB2536">
        <v>0</v>
      </c>
      <c r="AC2536" t="s">
        <v>414</v>
      </c>
      <c r="AD2536">
        <v>0</v>
      </c>
      <c r="AE2536">
        <v>0</v>
      </c>
      <c r="AF2536">
        <v>0</v>
      </c>
      <c r="AG2536">
        <v>432439.96</v>
      </c>
      <c r="AH2536">
        <v>0</v>
      </c>
      <c r="AI2536">
        <v>0</v>
      </c>
      <c r="AJ2536">
        <v>0</v>
      </c>
      <c r="AK2536">
        <v>0</v>
      </c>
      <c r="AL2536">
        <v>0</v>
      </c>
      <c r="AM2536">
        <v>0</v>
      </c>
      <c r="AN2536">
        <v>0</v>
      </c>
      <c r="AO2536">
        <v>1801.83</v>
      </c>
      <c r="AP2536" s="8">
        <f t="shared" si="157"/>
        <v>2315.41</v>
      </c>
      <c r="AQ2536" s="9">
        <f t="shared" si="158"/>
        <v>0</v>
      </c>
      <c r="AR2536" s="3">
        <f t="shared" si="159"/>
        <v>-128330.7</v>
      </c>
      <c r="AS2536" s="10">
        <f t="shared" si="160"/>
        <v>2315.41</v>
      </c>
    </row>
    <row r="2537" spans="1:45" x14ac:dyDescent="0.25">
      <c r="A2537">
        <v>1</v>
      </c>
      <c r="B2537" s="7">
        <v>44470</v>
      </c>
      <c r="C2537" s="7">
        <v>44501</v>
      </c>
      <c r="D2537">
        <v>320</v>
      </c>
      <c r="E2537" s="7">
        <v>44470</v>
      </c>
      <c r="F2537" s="13">
        <v>917653.1</v>
      </c>
      <c r="G2537">
        <v>917653.1</v>
      </c>
      <c r="H2537">
        <v>0.1</v>
      </c>
      <c r="I2537">
        <v>7647.11</v>
      </c>
      <c r="J2537">
        <v>-852.36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  <c r="Q2537">
        <v>0</v>
      </c>
      <c r="R2537">
        <v>0</v>
      </c>
      <c r="S2537">
        <v>0</v>
      </c>
      <c r="T2537">
        <v>-9973.25</v>
      </c>
      <c r="U2537">
        <v>0</v>
      </c>
      <c r="V2537" t="s">
        <v>417</v>
      </c>
      <c r="W2537" s="4" t="str">
        <f t="shared" si="161"/>
        <v>3914</v>
      </c>
      <c r="X2537">
        <v>2</v>
      </c>
      <c r="Y2537" t="s">
        <v>413</v>
      </c>
      <c r="Z2537" t="s">
        <v>132</v>
      </c>
      <c r="AA2537">
        <v>0</v>
      </c>
      <c r="AB2537">
        <v>0</v>
      </c>
      <c r="AC2537" t="s">
        <v>414</v>
      </c>
      <c r="AD2537">
        <v>0</v>
      </c>
      <c r="AE2537">
        <v>0</v>
      </c>
      <c r="AF2537">
        <v>0</v>
      </c>
      <c r="AG2537">
        <v>917653.1</v>
      </c>
      <c r="AH2537">
        <v>0</v>
      </c>
      <c r="AI2537">
        <v>0</v>
      </c>
      <c r="AJ2537">
        <v>0</v>
      </c>
      <c r="AK2537">
        <v>0</v>
      </c>
      <c r="AL2537">
        <v>0</v>
      </c>
      <c r="AM2537">
        <v>0</v>
      </c>
      <c r="AN2537">
        <v>0</v>
      </c>
      <c r="AO2537">
        <v>7647.1100000000006</v>
      </c>
      <c r="AP2537" s="8">
        <f t="shared" si="157"/>
        <v>-2326.1400000000003</v>
      </c>
      <c r="AQ2537" s="9">
        <f t="shared" si="158"/>
        <v>0</v>
      </c>
      <c r="AR2537" s="3">
        <f t="shared" si="159"/>
        <v>-852.36</v>
      </c>
      <c r="AS2537" s="10">
        <f t="shared" si="160"/>
        <v>-2326.1400000000003</v>
      </c>
    </row>
    <row r="2538" spans="1:45" x14ac:dyDescent="0.25">
      <c r="A2538">
        <v>1</v>
      </c>
      <c r="B2538" s="7">
        <v>44470</v>
      </c>
      <c r="C2538" s="7">
        <v>44501</v>
      </c>
      <c r="D2538">
        <v>320</v>
      </c>
      <c r="E2538" s="7">
        <v>44501</v>
      </c>
      <c r="F2538" s="13">
        <v>927709.92</v>
      </c>
      <c r="G2538">
        <v>927709.92</v>
      </c>
      <c r="H2538">
        <v>0.1</v>
      </c>
      <c r="I2538">
        <v>7730.92</v>
      </c>
      <c r="J2538">
        <v>-3094.69</v>
      </c>
      <c r="K2538">
        <v>0</v>
      </c>
      <c r="L2538">
        <v>0</v>
      </c>
      <c r="M2538">
        <v>0</v>
      </c>
      <c r="N2538">
        <v>0</v>
      </c>
      <c r="O2538">
        <v>0</v>
      </c>
      <c r="P2538">
        <v>0</v>
      </c>
      <c r="Q2538">
        <v>0</v>
      </c>
      <c r="R2538">
        <v>0</v>
      </c>
      <c r="S2538">
        <v>0</v>
      </c>
      <c r="T2538">
        <v>-9973.25</v>
      </c>
      <c r="U2538">
        <v>0</v>
      </c>
      <c r="V2538" t="s">
        <v>417</v>
      </c>
      <c r="W2538" s="4" t="str">
        <f t="shared" si="161"/>
        <v>3914</v>
      </c>
      <c r="X2538">
        <v>2</v>
      </c>
      <c r="Y2538" t="s">
        <v>413</v>
      </c>
      <c r="Z2538" t="s">
        <v>132</v>
      </c>
      <c r="AA2538">
        <v>0</v>
      </c>
      <c r="AB2538">
        <v>0</v>
      </c>
      <c r="AC2538" t="s">
        <v>414</v>
      </c>
      <c r="AD2538">
        <v>0</v>
      </c>
      <c r="AE2538">
        <v>0</v>
      </c>
      <c r="AF2538">
        <v>0</v>
      </c>
      <c r="AG2538">
        <v>927709.92</v>
      </c>
      <c r="AH2538">
        <v>0</v>
      </c>
      <c r="AI2538">
        <v>0</v>
      </c>
      <c r="AJ2538">
        <v>0</v>
      </c>
      <c r="AK2538">
        <v>0</v>
      </c>
      <c r="AL2538">
        <v>0</v>
      </c>
      <c r="AM2538">
        <v>0</v>
      </c>
      <c r="AN2538">
        <v>0</v>
      </c>
      <c r="AO2538">
        <v>7730.92</v>
      </c>
      <c r="AP2538" s="8">
        <f t="shared" si="157"/>
        <v>-2242.33</v>
      </c>
      <c r="AQ2538" s="9">
        <f t="shared" si="158"/>
        <v>0</v>
      </c>
      <c r="AR2538" s="3">
        <f t="shared" si="159"/>
        <v>-3094.69</v>
      </c>
      <c r="AS2538" s="10">
        <f t="shared" si="160"/>
        <v>-2242.33</v>
      </c>
    </row>
    <row r="2539" spans="1:45" x14ac:dyDescent="0.25">
      <c r="A2539">
        <v>1</v>
      </c>
      <c r="B2539" s="7">
        <v>44470</v>
      </c>
      <c r="C2539" s="7">
        <v>44501</v>
      </c>
      <c r="D2539">
        <v>321</v>
      </c>
      <c r="E2539" s="7">
        <v>44470</v>
      </c>
      <c r="F2539" s="13">
        <v>258116.52</v>
      </c>
      <c r="G2539">
        <v>258116.52</v>
      </c>
      <c r="H2539">
        <v>0.17399999999999999</v>
      </c>
      <c r="I2539">
        <v>3742.69</v>
      </c>
      <c r="J2539">
        <v>148340.45000000001</v>
      </c>
      <c r="K2539">
        <v>0</v>
      </c>
      <c r="L2539">
        <v>0</v>
      </c>
      <c r="M2539">
        <v>0</v>
      </c>
      <c r="N2539">
        <v>0</v>
      </c>
      <c r="O2539">
        <v>0</v>
      </c>
      <c r="P2539">
        <v>0</v>
      </c>
      <c r="Q2539">
        <v>0</v>
      </c>
      <c r="R2539">
        <v>0</v>
      </c>
      <c r="S2539">
        <v>0</v>
      </c>
      <c r="T2539">
        <v>0</v>
      </c>
      <c r="U2539">
        <v>0</v>
      </c>
      <c r="V2539" t="s">
        <v>418</v>
      </c>
      <c r="W2539" s="4" t="str">
        <f t="shared" si="161"/>
        <v>3921</v>
      </c>
      <c r="X2539">
        <v>2</v>
      </c>
      <c r="Y2539" t="s">
        <v>413</v>
      </c>
      <c r="Z2539" t="s">
        <v>146</v>
      </c>
      <c r="AA2539">
        <v>0</v>
      </c>
      <c r="AB2539">
        <v>0</v>
      </c>
      <c r="AC2539" t="s">
        <v>414</v>
      </c>
      <c r="AD2539">
        <v>0</v>
      </c>
      <c r="AE2539">
        <v>0</v>
      </c>
      <c r="AF2539">
        <v>0</v>
      </c>
      <c r="AG2539">
        <v>258116.52</v>
      </c>
      <c r="AH2539">
        <v>0</v>
      </c>
      <c r="AI2539">
        <v>0</v>
      </c>
      <c r="AJ2539">
        <v>0</v>
      </c>
      <c r="AK2539">
        <v>0</v>
      </c>
      <c r="AL2539">
        <v>0</v>
      </c>
      <c r="AM2539">
        <v>0</v>
      </c>
      <c r="AN2539">
        <v>0</v>
      </c>
      <c r="AO2539">
        <v>3742.69</v>
      </c>
      <c r="AP2539" s="8">
        <f t="shared" si="157"/>
        <v>3742.69</v>
      </c>
      <c r="AQ2539" s="9">
        <f t="shared" si="158"/>
        <v>0</v>
      </c>
      <c r="AR2539" s="3">
        <f t="shared" si="159"/>
        <v>148340.45000000001</v>
      </c>
      <c r="AS2539" s="10">
        <f t="shared" si="160"/>
        <v>3742.69</v>
      </c>
    </row>
    <row r="2540" spans="1:45" x14ac:dyDescent="0.25">
      <c r="A2540">
        <v>1</v>
      </c>
      <c r="B2540" s="7">
        <v>44470</v>
      </c>
      <c r="C2540" s="7">
        <v>44501</v>
      </c>
      <c r="D2540">
        <v>321</v>
      </c>
      <c r="E2540" s="7">
        <v>44501</v>
      </c>
      <c r="F2540" s="13">
        <v>258116.52</v>
      </c>
      <c r="G2540">
        <v>258116.52</v>
      </c>
      <c r="H2540">
        <v>0.17399999999999999</v>
      </c>
      <c r="I2540">
        <v>3742.69</v>
      </c>
      <c r="J2540">
        <v>152083.14000000001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v>0</v>
      </c>
      <c r="R2540">
        <v>0</v>
      </c>
      <c r="S2540">
        <v>0</v>
      </c>
      <c r="T2540">
        <v>0</v>
      </c>
      <c r="U2540">
        <v>0</v>
      </c>
      <c r="V2540" t="s">
        <v>418</v>
      </c>
      <c r="W2540" s="4" t="str">
        <f t="shared" si="161"/>
        <v>3921</v>
      </c>
      <c r="X2540">
        <v>2</v>
      </c>
      <c r="Y2540" t="s">
        <v>413</v>
      </c>
      <c r="Z2540" t="s">
        <v>146</v>
      </c>
      <c r="AA2540">
        <v>0</v>
      </c>
      <c r="AB2540">
        <v>0</v>
      </c>
      <c r="AC2540" t="s">
        <v>414</v>
      </c>
      <c r="AD2540">
        <v>0</v>
      </c>
      <c r="AE2540">
        <v>0</v>
      </c>
      <c r="AF2540">
        <v>0</v>
      </c>
      <c r="AG2540">
        <v>258116.52</v>
      </c>
      <c r="AH2540">
        <v>0</v>
      </c>
      <c r="AI2540">
        <v>0</v>
      </c>
      <c r="AJ2540">
        <v>0</v>
      </c>
      <c r="AK2540">
        <v>0</v>
      </c>
      <c r="AL2540">
        <v>0</v>
      </c>
      <c r="AM2540">
        <v>0</v>
      </c>
      <c r="AN2540">
        <v>0</v>
      </c>
      <c r="AO2540">
        <v>3742.69</v>
      </c>
      <c r="AP2540" s="8">
        <f t="shared" si="157"/>
        <v>3742.69</v>
      </c>
      <c r="AQ2540" s="9">
        <f t="shared" si="158"/>
        <v>0</v>
      </c>
      <c r="AR2540" s="3">
        <f t="shared" si="159"/>
        <v>152083.14000000001</v>
      </c>
      <c r="AS2540" s="10">
        <f t="shared" si="160"/>
        <v>3742.69</v>
      </c>
    </row>
    <row r="2541" spans="1:45" x14ac:dyDescent="0.25">
      <c r="A2541">
        <v>1</v>
      </c>
      <c r="B2541" s="7">
        <v>44470</v>
      </c>
      <c r="C2541" s="7">
        <v>44501</v>
      </c>
      <c r="D2541">
        <v>322</v>
      </c>
      <c r="E2541" s="7">
        <v>44470</v>
      </c>
      <c r="F2541" s="13">
        <v>763765.58</v>
      </c>
      <c r="G2541">
        <v>763765.58</v>
      </c>
      <c r="H2541">
        <v>8.4000000000000005E-2</v>
      </c>
      <c r="I2541">
        <v>5346.36</v>
      </c>
      <c r="J2541">
        <v>317336.96999999997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v>0</v>
      </c>
      <c r="V2541" t="s">
        <v>419</v>
      </c>
      <c r="W2541" s="4" t="str">
        <f t="shared" si="161"/>
        <v>3922</v>
      </c>
      <c r="X2541">
        <v>2</v>
      </c>
      <c r="Y2541" t="s">
        <v>413</v>
      </c>
      <c r="Z2541" t="s">
        <v>146</v>
      </c>
      <c r="AA2541">
        <v>0</v>
      </c>
      <c r="AB2541">
        <v>0</v>
      </c>
      <c r="AC2541" t="s">
        <v>414</v>
      </c>
      <c r="AD2541">
        <v>0</v>
      </c>
      <c r="AE2541">
        <v>0</v>
      </c>
      <c r="AF2541">
        <v>0</v>
      </c>
      <c r="AG2541">
        <v>763765.58</v>
      </c>
      <c r="AH2541">
        <v>0</v>
      </c>
      <c r="AI2541">
        <v>0</v>
      </c>
      <c r="AJ2541">
        <v>0</v>
      </c>
      <c r="AK2541">
        <v>0</v>
      </c>
      <c r="AL2541">
        <v>0</v>
      </c>
      <c r="AM2541">
        <v>0</v>
      </c>
      <c r="AN2541">
        <v>0</v>
      </c>
      <c r="AO2541">
        <v>5346.36</v>
      </c>
      <c r="AP2541" s="8">
        <f t="shared" si="157"/>
        <v>5346.36</v>
      </c>
      <c r="AQ2541" s="9">
        <f t="shared" si="158"/>
        <v>0</v>
      </c>
      <c r="AR2541" s="3">
        <f t="shared" si="159"/>
        <v>317336.96999999997</v>
      </c>
      <c r="AS2541" s="10">
        <f t="shared" si="160"/>
        <v>5346.36</v>
      </c>
    </row>
    <row r="2542" spans="1:45" x14ac:dyDescent="0.25">
      <c r="A2542">
        <v>1</v>
      </c>
      <c r="B2542" s="7">
        <v>44470</v>
      </c>
      <c r="C2542" s="7">
        <v>44501</v>
      </c>
      <c r="D2542">
        <v>322</v>
      </c>
      <c r="E2542" s="7">
        <v>44501</v>
      </c>
      <c r="F2542" s="13">
        <v>763765.58</v>
      </c>
      <c r="G2542">
        <v>763765.58</v>
      </c>
      <c r="H2542">
        <v>8.4000000000000005E-2</v>
      </c>
      <c r="I2542">
        <v>5346.36</v>
      </c>
      <c r="J2542">
        <v>322683.33</v>
      </c>
      <c r="K2542">
        <v>0</v>
      </c>
      <c r="L2542">
        <v>0</v>
      </c>
      <c r="M2542">
        <v>0</v>
      </c>
      <c r="N2542">
        <v>0</v>
      </c>
      <c r="O2542">
        <v>0</v>
      </c>
      <c r="P2542">
        <v>0</v>
      </c>
      <c r="Q2542">
        <v>0</v>
      </c>
      <c r="R2542">
        <v>0</v>
      </c>
      <c r="S2542">
        <v>0</v>
      </c>
      <c r="T2542">
        <v>0</v>
      </c>
      <c r="U2542">
        <v>0</v>
      </c>
      <c r="V2542" t="s">
        <v>419</v>
      </c>
      <c r="W2542" s="4" t="str">
        <f t="shared" si="161"/>
        <v>3922</v>
      </c>
      <c r="X2542">
        <v>2</v>
      </c>
      <c r="Y2542" t="s">
        <v>413</v>
      </c>
      <c r="Z2542" t="s">
        <v>146</v>
      </c>
      <c r="AA2542">
        <v>0</v>
      </c>
      <c r="AB2542">
        <v>0</v>
      </c>
      <c r="AC2542" t="s">
        <v>414</v>
      </c>
      <c r="AD2542">
        <v>0</v>
      </c>
      <c r="AE2542">
        <v>0</v>
      </c>
      <c r="AF2542">
        <v>0</v>
      </c>
      <c r="AG2542">
        <v>763765.58</v>
      </c>
      <c r="AH2542">
        <v>0</v>
      </c>
      <c r="AI2542">
        <v>0</v>
      </c>
      <c r="AJ2542">
        <v>0</v>
      </c>
      <c r="AK2542">
        <v>0</v>
      </c>
      <c r="AL2542">
        <v>0</v>
      </c>
      <c r="AM2542">
        <v>0</v>
      </c>
      <c r="AN2542">
        <v>0</v>
      </c>
      <c r="AO2542">
        <v>5346.36</v>
      </c>
      <c r="AP2542" s="8">
        <f t="shared" si="157"/>
        <v>5346.36</v>
      </c>
      <c r="AQ2542" s="9">
        <f t="shared" si="158"/>
        <v>0</v>
      </c>
      <c r="AR2542" s="3">
        <f t="shared" si="159"/>
        <v>322683.33</v>
      </c>
      <c r="AS2542" s="10">
        <f t="shared" si="160"/>
        <v>5346.36</v>
      </c>
    </row>
    <row r="2543" spans="1:45" x14ac:dyDescent="0.25">
      <c r="A2543">
        <v>1</v>
      </c>
      <c r="B2543" s="7">
        <v>44470</v>
      </c>
      <c r="C2543" s="7">
        <v>44501</v>
      </c>
      <c r="D2543">
        <v>323</v>
      </c>
      <c r="E2543" s="7">
        <v>44470</v>
      </c>
      <c r="F2543" s="13">
        <v>640740.72</v>
      </c>
      <c r="G2543">
        <v>640740.72</v>
      </c>
      <c r="H2543">
        <v>7.6923080000000005E-2</v>
      </c>
      <c r="I2543">
        <v>4107.3100000000004</v>
      </c>
      <c r="J2543">
        <v>176612.75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v>0</v>
      </c>
      <c r="R2543">
        <v>0</v>
      </c>
      <c r="S2543">
        <v>0</v>
      </c>
      <c r="T2543">
        <v>2000.67</v>
      </c>
      <c r="U2543">
        <v>0</v>
      </c>
      <c r="V2543" t="s">
        <v>420</v>
      </c>
      <c r="W2543" s="4" t="str">
        <f t="shared" si="161"/>
        <v>3970</v>
      </c>
      <c r="X2543">
        <v>2</v>
      </c>
      <c r="Y2543" t="s">
        <v>413</v>
      </c>
      <c r="Z2543" t="s">
        <v>155</v>
      </c>
      <c r="AA2543">
        <v>0</v>
      </c>
      <c r="AB2543">
        <v>0</v>
      </c>
      <c r="AC2543" t="s">
        <v>414</v>
      </c>
      <c r="AD2543">
        <v>0</v>
      </c>
      <c r="AE2543">
        <v>0</v>
      </c>
      <c r="AF2543">
        <v>0</v>
      </c>
      <c r="AG2543">
        <v>640740.72</v>
      </c>
      <c r="AH2543">
        <v>0</v>
      </c>
      <c r="AI2543">
        <v>0</v>
      </c>
      <c r="AJ2543">
        <v>0</v>
      </c>
      <c r="AK2543">
        <v>0</v>
      </c>
      <c r="AL2543">
        <v>0</v>
      </c>
      <c r="AM2543">
        <v>0</v>
      </c>
      <c r="AN2543">
        <v>0</v>
      </c>
      <c r="AO2543">
        <v>4107.3100000000004</v>
      </c>
      <c r="AP2543" s="8">
        <f t="shared" si="157"/>
        <v>6107.9800000000005</v>
      </c>
      <c r="AQ2543" s="9">
        <f t="shared" si="158"/>
        <v>0</v>
      </c>
      <c r="AR2543" s="3">
        <f t="shared" si="159"/>
        <v>176612.75</v>
      </c>
      <c r="AS2543" s="10">
        <f t="shared" si="160"/>
        <v>6107.9800000000005</v>
      </c>
    </row>
    <row r="2544" spans="1:45" x14ac:dyDescent="0.25">
      <c r="A2544">
        <v>1</v>
      </c>
      <c r="B2544" s="7">
        <v>44470</v>
      </c>
      <c r="C2544" s="7">
        <v>44501</v>
      </c>
      <c r="D2544">
        <v>323</v>
      </c>
      <c r="E2544" s="7">
        <v>44501</v>
      </c>
      <c r="F2544" s="13">
        <v>640740.72</v>
      </c>
      <c r="G2544">
        <v>640740.72</v>
      </c>
      <c r="H2544">
        <v>7.6923080000000005E-2</v>
      </c>
      <c r="I2544">
        <v>4107.3100000000004</v>
      </c>
      <c r="J2544">
        <v>182720.73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0</v>
      </c>
      <c r="T2544">
        <v>2000.67</v>
      </c>
      <c r="U2544">
        <v>0</v>
      </c>
      <c r="V2544" t="s">
        <v>420</v>
      </c>
      <c r="W2544" s="4" t="str">
        <f t="shared" si="161"/>
        <v>3970</v>
      </c>
      <c r="X2544">
        <v>2</v>
      </c>
      <c r="Y2544" t="s">
        <v>413</v>
      </c>
      <c r="Z2544" t="s">
        <v>155</v>
      </c>
      <c r="AA2544">
        <v>0</v>
      </c>
      <c r="AB2544">
        <v>0</v>
      </c>
      <c r="AC2544" t="s">
        <v>414</v>
      </c>
      <c r="AD2544">
        <v>0</v>
      </c>
      <c r="AE2544">
        <v>0</v>
      </c>
      <c r="AF2544">
        <v>0</v>
      </c>
      <c r="AG2544">
        <v>640740.72</v>
      </c>
      <c r="AH2544">
        <v>0</v>
      </c>
      <c r="AI2544">
        <v>0</v>
      </c>
      <c r="AJ2544">
        <v>0</v>
      </c>
      <c r="AK2544">
        <v>0</v>
      </c>
      <c r="AL2544">
        <v>0</v>
      </c>
      <c r="AM2544">
        <v>0</v>
      </c>
      <c r="AN2544">
        <v>0</v>
      </c>
      <c r="AO2544">
        <v>4107.3100000000004</v>
      </c>
      <c r="AP2544" s="8">
        <f t="shared" si="157"/>
        <v>6107.9800000000005</v>
      </c>
      <c r="AQ2544" s="9">
        <f t="shared" si="158"/>
        <v>0</v>
      </c>
      <c r="AR2544" s="3">
        <f t="shared" si="159"/>
        <v>182720.73</v>
      </c>
      <c r="AS2544" s="10">
        <f t="shared" si="160"/>
        <v>6107.9800000000005</v>
      </c>
    </row>
    <row r="2545" spans="1:45" x14ac:dyDescent="0.25">
      <c r="A2545">
        <v>1</v>
      </c>
      <c r="B2545" s="7">
        <v>44470</v>
      </c>
      <c r="C2545" s="7">
        <v>44501</v>
      </c>
      <c r="D2545">
        <v>324</v>
      </c>
      <c r="E2545" s="7">
        <v>44470</v>
      </c>
      <c r="F2545" s="13">
        <v>32922.449999999997</v>
      </c>
      <c r="G2545">
        <v>32922.449999999997</v>
      </c>
      <c r="H2545">
        <v>5.8823529999999999E-2</v>
      </c>
      <c r="I2545">
        <v>161.38</v>
      </c>
      <c r="J2545">
        <v>7383.69</v>
      </c>
      <c r="K2545">
        <v>0</v>
      </c>
      <c r="L2545">
        <v>0</v>
      </c>
      <c r="M2545">
        <v>0</v>
      </c>
      <c r="N2545">
        <v>0</v>
      </c>
      <c r="O2545">
        <v>0</v>
      </c>
      <c r="P2545">
        <v>0</v>
      </c>
      <c r="Q2545">
        <v>0</v>
      </c>
      <c r="R2545">
        <v>0</v>
      </c>
      <c r="S2545">
        <v>0</v>
      </c>
      <c r="T2545">
        <v>568.83000000000004</v>
      </c>
      <c r="U2545">
        <v>0</v>
      </c>
      <c r="V2545" t="s">
        <v>421</v>
      </c>
      <c r="W2545" s="4" t="str">
        <f t="shared" si="161"/>
        <v>3980</v>
      </c>
      <c r="X2545">
        <v>2</v>
      </c>
      <c r="Y2545" t="s">
        <v>413</v>
      </c>
      <c r="Z2545" t="s">
        <v>160</v>
      </c>
      <c r="AA2545">
        <v>0</v>
      </c>
      <c r="AB2545">
        <v>0</v>
      </c>
      <c r="AC2545" t="s">
        <v>414</v>
      </c>
      <c r="AD2545">
        <v>0</v>
      </c>
      <c r="AE2545">
        <v>0</v>
      </c>
      <c r="AF2545">
        <v>0</v>
      </c>
      <c r="AG2545">
        <v>32922.449999999997</v>
      </c>
      <c r="AH2545">
        <v>0</v>
      </c>
      <c r="AI2545">
        <v>0</v>
      </c>
      <c r="AJ2545">
        <v>0</v>
      </c>
      <c r="AK2545">
        <v>0</v>
      </c>
      <c r="AL2545">
        <v>0</v>
      </c>
      <c r="AM2545">
        <v>0</v>
      </c>
      <c r="AN2545">
        <v>0</v>
      </c>
      <c r="AO2545">
        <v>161.38</v>
      </c>
      <c r="AP2545" s="8">
        <f t="shared" si="157"/>
        <v>730.21</v>
      </c>
      <c r="AQ2545" s="9">
        <f t="shared" si="158"/>
        <v>0</v>
      </c>
      <c r="AR2545" s="3">
        <f t="shared" si="159"/>
        <v>7383.69</v>
      </c>
      <c r="AS2545" s="10">
        <f t="shared" si="160"/>
        <v>730.21</v>
      </c>
    </row>
    <row r="2546" spans="1:45" x14ac:dyDescent="0.25">
      <c r="A2546">
        <v>1</v>
      </c>
      <c r="B2546" s="7">
        <v>44470</v>
      </c>
      <c r="C2546" s="7">
        <v>44501</v>
      </c>
      <c r="D2546">
        <v>324</v>
      </c>
      <c r="E2546" s="7">
        <v>44501</v>
      </c>
      <c r="F2546" s="13">
        <v>32922.449999999997</v>
      </c>
      <c r="G2546">
        <v>32922.449999999997</v>
      </c>
      <c r="H2546">
        <v>5.8823529999999999E-2</v>
      </c>
      <c r="I2546">
        <v>161.38</v>
      </c>
      <c r="J2546">
        <v>8113.9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568.83000000000004</v>
      </c>
      <c r="U2546">
        <v>0</v>
      </c>
      <c r="V2546" t="s">
        <v>421</v>
      </c>
      <c r="W2546" s="4" t="str">
        <f t="shared" si="161"/>
        <v>3980</v>
      </c>
      <c r="X2546">
        <v>2</v>
      </c>
      <c r="Y2546" t="s">
        <v>413</v>
      </c>
      <c r="Z2546" t="s">
        <v>160</v>
      </c>
      <c r="AA2546">
        <v>0</v>
      </c>
      <c r="AB2546">
        <v>0</v>
      </c>
      <c r="AC2546" t="s">
        <v>414</v>
      </c>
      <c r="AD2546">
        <v>0</v>
      </c>
      <c r="AE2546">
        <v>0</v>
      </c>
      <c r="AF2546">
        <v>0</v>
      </c>
      <c r="AG2546">
        <v>32922.449999999997</v>
      </c>
      <c r="AH2546">
        <v>0</v>
      </c>
      <c r="AI2546">
        <v>0</v>
      </c>
      <c r="AJ2546">
        <v>0</v>
      </c>
      <c r="AK2546">
        <v>0</v>
      </c>
      <c r="AL2546">
        <v>0</v>
      </c>
      <c r="AM2546">
        <v>0</v>
      </c>
      <c r="AN2546">
        <v>0</v>
      </c>
      <c r="AO2546">
        <v>161.38</v>
      </c>
      <c r="AP2546" s="8">
        <f t="shared" si="157"/>
        <v>730.21</v>
      </c>
      <c r="AQ2546" s="9">
        <f t="shared" si="158"/>
        <v>0</v>
      </c>
      <c r="AR2546" s="3">
        <f t="shared" si="159"/>
        <v>8113.9</v>
      </c>
      <c r="AS2546" s="10">
        <f t="shared" si="160"/>
        <v>730.21</v>
      </c>
    </row>
    <row r="2547" spans="1:45" x14ac:dyDescent="0.25">
      <c r="A2547">
        <v>1</v>
      </c>
      <c r="B2547" s="7">
        <v>44470</v>
      </c>
      <c r="C2547" s="7">
        <v>44501</v>
      </c>
      <c r="D2547">
        <v>325</v>
      </c>
      <c r="E2547" s="7">
        <v>44470</v>
      </c>
      <c r="F2547" s="13">
        <v>0</v>
      </c>
      <c r="G2547">
        <v>0</v>
      </c>
      <c r="H2547">
        <v>0.2</v>
      </c>
      <c r="I2547">
        <v>0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 t="s">
        <v>422</v>
      </c>
      <c r="W2547" s="4" t="str">
        <f t="shared" si="161"/>
        <v>3990</v>
      </c>
      <c r="X2547">
        <v>2</v>
      </c>
      <c r="Y2547" t="s">
        <v>413</v>
      </c>
      <c r="Z2547" t="s">
        <v>424</v>
      </c>
      <c r="AA2547">
        <v>0</v>
      </c>
      <c r="AB2547">
        <v>0</v>
      </c>
      <c r="AC2547" t="s">
        <v>414</v>
      </c>
      <c r="AD2547">
        <v>0</v>
      </c>
      <c r="AE2547">
        <v>0</v>
      </c>
      <c r="AF2547">
        <v>0</v>
      </c>
      <c r="AG2547">
        <v>0</v>
      </c>
      <c r="AH2547">
        <v>0</v>
      </c>
      <c r="AI2547">
        <v>0</v>
      </c>
      <c r="AJ2547">
        <v>0</v>
      </c>
      <c r="AK2547">
        <v>0</v>
      </c>
      <c r="AL2547">
        <v>0</v>
      </c>
      <c r="AM2547">
        <v>0</v>
      </c>
      <c r="AN2547">
        <v>0</v>
      </c>
      <c r="AO2547">
        <v>0</v>
      </c>
      <c r="AP2547" s="8">
        <f t="shared" si="157"/>
        <v>0</v>
      </c>
      <c r="AQ2547" s="9">
        <f t="shared" si="158"/>
        <v>0</v>
      </c>
      <c r="AR2547" s="3">
        <f t="shared" si="159"/>
        <v>0</v>
      </c>
      <c r="AS2547" s="10">
        <f t="shared" si="160"/>
        <v>0</v>
      </c>
    </row>
    <row r="2548" spans="1:45" x14ac:dyDescent="0.25">
      <c r="A2548">
        <v>1</v>
      </c>
      <c r="B2548" s="7">
        <v>44470</v>
      </c>
      <c r="C2548" s="7">
        <v>44501</v>
      </c>
      <c r="D2548">
        <v>325</v>
      </c>
      <c r="E2548" s="7">
        <v>44501</v>
      </c>
      <c r="F2548" s="13">
        <v>0</v>
      </c>
      <c r="G2548">
        <v>0</v>
      </c>
      <c r="H2548">
        <v>0.2</v>
      </c>
      <c r="I2548">
        <v>0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 t="s">
        <v>422</v>
      </c>
      <c r="W2548" s="4" t="str">
        <f t="shared" si="161"/>
        <v>3990</v>
      </c>
      <c r="X2548">
        <v>2</v>
      </c>
      <c r="Y2548" t="s">
        <v>413</v>
      </c>
      <c r="Z2548" t="s">
        <v>424</v>
      </c>
      <c r="AA2548">
        <v>0</v>
      </c>
      <c r="AB2548">
        <v>0</v>
      </c>
      <c r="AC2548" t="s">
        <v>414</v>
      </c>
      <c r="AD2548">
        <v>0</v>
      </c>
      <c r="AE2548">
        <v>0</v>
      </c>
      <c r="AF2548">
        <v>0</v>
      </c>
      <c r="AG2548">
        <v>0</v>
      </c>
      <c r="AH2548">
        <v>0</v>
      </c>
      <c r="AI2548">
        <v>0</v>
      </c>
      <c r="AJ2548">
        <v>0</v>
      </c>
      <c r="AK2548">
        <v>0</v>
      </c>
      <c r="AL2548">
        <v>0</v>
      </c>
      <c r="AM2548">
        <v>0</v>
      </c>
      <c r="AN2548">
        <v>0</v>
      </c>
      <c r="AO2548">
        <v>0</v>
      </c>
      <c r="AP2548" s="8">
        <f t="shared" si="157"/>
        <v>0</v>
      </c>
      <c r="AQ2548" s="9">
        <f t="shared" si="158"/>
        <v>0</v>
      </c>
      <c r="AR2548" s="3">
        <f t="shared" si="159"/>
        <v>0</v>
      </c>
      <c r="AS2548" s="10">
        <f t="shared" si="160"/>
        <v>0</v>
      </c>
    </row>
    <row r="2549" spans="1:45" x14ac:dyDescent="0.25">
      <c r="A2549">
        <v>1</v>
      </c>
      <c r="B2549" s="7">
        <v>44470</v>
      </c>
      <c r="C2549" s="7">
        <v>44501</v>
      </c>
      <c r="D2549">
        <v>919391</v>
      </c>
      <c r="E2549" s="7">
        <v>44470</v>
      </c>
      <c r="F2549" s="13">
        <v>20500</v>
      </c>
      <c r="G2549">
        <v>20500</v>
      </c>
      <c r="H2549">
        <v>5.5E-2</v>
      </c>
      <c r="I2549">
        <v>93.96</v>
      </c>
      <c r="J2549">
        <v>1597.32</v>
      </c>
      <c r="K2549">
        <v>0</v>
      </c>
      <c r="L2549">
        <v>0</v>
      </c>
      <c r="M2549">
        <v>0</v>
      </c>
      <c r="N2549">
        <v>0</v>
      </c>
      <c r="O2549">
        <v>0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 t="s">
        <v>190</v>
      </c>
      <c r="W2549" s="4" t="str">
        <f t="shared" si="161"/>
        <v>3741</v>
      </c>
      <c r="X2549">
        <v>15</v>
      </c>
      <c r="Y2549" t="s">
        <v>53</v>
      </c>
      <c r="Z2549" t="s">
        <v>57</v>
      </c>
      <c r="AA2549">
        <v>0</v>
      </c>
      <c r="AB2549">
        <v>0</v>
      </c>
      <c r="AC2549" t="s">
        <v>191</v>
      </c>
      <c r="AD2549">
        <v>0</v>
      </c>
      <c r="AE2549">
        <v>0</v>
      </c>
      <c r="AF2549">
        <v>0</v>
      </c>
      <c r="AG2549">
        <v>20500</v>
      </c>
      <c r="AH2549">
        <v>0</v>
      </c>
      <c r="AI2549">
        <v>0</v>
      </c>
      <c r="AJ2549">
        <v>0</v>
      </c>
      <c r="AK2549">
        <v>0</v>
      </c>
      <c r="AL2549">
        <v>0</v>
      </c>
      <c r="AM2549">
        <v>0</v>
      </c>
      <c r="AN2549">
        <v>0</v>
      </c>
      <c r="AO2549">
        <v>93.960000000000008</v>
      </c>
      <c r="AP2549" s="8">
        <f t="shared" si="157"/>
        <v>93.96</v>
      </c>
      <c r="AQ2549" s="9">
        <f t="shared" si="158"/>
        <v>0</v>
      </c>
      <c r="AR2549" s="3">
        <f t="shared" si="159"/>
        <v>1597.32</v>
      </c>
      <c r="AS2549" s="10">
        <f t="shared" si="160"/>
        <v>93.96</v>
      </c>
    </row>
    <row r="2550" spans="1:45" x14ac:dyDescent="0.25">
      <c r="A2550">
        <v>1</v>
      </c>
      <c r="B2550" s="7">
        <v>44470</v>
      </c>
      <c r="C2550" s="7">
        <v>44501</v>
      </c>
      <c r="D2550">
        <v>919391</v>
      </c>
      <c r="E2550" s="7">
        <v>44501</v>
      </c>
      <c r="F2550" s="13">
        <v>20500</v>
      </c>
      <c r="G2550">
        <v>20500</v>
      </c>
      <c r="H2550">
        <v>5.5E-2</v>
      </c>
      <c r="I2550">
        <v>93.96</v>
      </c>
      <c r="J2550">
        <v>1691.28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0</v>
      </c>
      <c r="Q2550">
        <v>0</v>
      </c>
      <c r="R2550">
        <v>0</v>
      </c>
      <c r="S2550">
        <v>0</v>
      </c>
      <c r="T2550">
        <v>0</v>
      </c>
      <c r="U2550">
        <v>0</v>
      </c>
      <c r="V2550" t="s">
        <v>190</v>
      </c>
      <c r="W2550" s="4" t="str">
        <f t="shared" si="161"/>
        <v>3741</v>
      </c>
      <c r="X2550">
        <v>15</v>
      </c>
      <c r="Y2550" t="s">
        <v>53</v>
      </c>
      <c r="Z2550" t="s">
        <v>57</v>
      </c>
      <c r="AA2550">
        <v>0</v>
      </c>
      <c r="AB2550">
        <v>0</v>
      </c>
      <c r="AC2550" t="s">
        <v>191</v>
      </c>
      <c r="AD2550">
        <v>0</v>
      </c>
      <c r="AE2550">
        <v>0</v>
      </c>
      <c r="AF2550">
        <v>0</v>
      </c>
      <c r="AG2550">
        <v>20500</v>
      </c>
      <c r="AH2550">
        <v>0</v>
      </c>
      <c r="AI2550">
        <v>0</v>
      </c>
      <c r="AJ2550">
        <v>0</v>
      </c>
      <c r="AK2550">
        <v>0</v>
      </c>
      <c r="AL2550">
        <v>0</v>
      </c>
      <c r="AM2550">
        <v>0</v>
      </c>
      <c r="AN2550">
        <v>0</v>
      </c>
      <c r="AO2550">
        <v>93.960000000000008</v>
      </c>
      <c r="AP2550" s="8">
        <f t="shared" si="157"/>
        <v>93.96</v>
      </c>
      <c r="AQ2550" s="9">
        <f t="shared" si="158"/>
        <v>0</v>
      </c>
      <c r="AR2550" s="3">
        <f t="shared" si="159"/>
        <v>1691.28</v>
      </c>
      <c r="AS2550" s="10">
        <f t="shared" si="160"/>
        <v>93.96</v>
      </c>
    </row>
    <row r="2551" spans="1:45" x14ac:dyDescent="0.25">
      <c r="A2551">
        <v>1</v>
      </c>
      <c r="B2551" s="7">
        <v>44470</v>
      </c>
      <c r="C2551" s="7">
        <v>44501</v>
      </c>
      <c r="D2551">
        <v>501</v>
      </c>
      <c r="E2551" s="7">
        <v>44470</v>
      </c>
      <c r="F2551" s="13">
        <v>462705.36</v>
      </c>
      <c r="G2551">
        <v>462705.36</v>
      </c>
      <c r="H2551">
        <v>1.8100000000000002E-2</v>
      </c>
      <c r="I2551">
        <v>697.91</v>
      </c>
      <c r="J2551">
        <v>139228.29999999999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0</v>
      </c>
      <c r="R2551">
        <v>0</v>
      </c>
      <c r="S2551">
        <v>0</v>
      </c>
      <c r="T2551">
        <v>0</v>
      </c>
      <c r="U2551">
        <v>0</v>
      </c>
      <c r="V2551" t="s">
        <v>192</v>
      </c>
      <c r="W2551" s="4" t="str">
        <f t="shared" si="161"/>
        <v>3761</v>
      </c>
      <c r="X2551">
        <v>15</v>
      </c>
      <c r="Y2551" t="s">
        <v>53</v>
      </c>
      <c r="Z2551" t="s">
        <v>63</v>
      </c>
      <c r="AA2551">
        <v>0</v>
      </c>
      <c r="AB2551">
        <v>0</v>
      </c>
      <c r="AC2551" t="s">
        <v>191</v>
      </c>
      <c r="AD2551">
        <v>111.82</v>
      </c>
      <c r="AE2551">
        <v>51578.42</v>
      </c>
      <c r="AF2551">
        <v>2.8999999999999998E-3</v>
      </c>
      <c r="AG2551">
        <v>462705.36</v>
      </c>
      <c r="AH2551">
        <v>0</v>
      </c>
      <c r="AI2551">
        <v>0</v>
      </c>
      <c r="AJ2551">
        <v>0</v>
      </c>
      <c r="AK2551">
        <v>0</v>
      </c>
      <c r="AL2551">
        <v>0</v>
      </c>
      <c r="AM2551">
        <v>0</v>
      </c>
      <c r="AN2551">
        <v>111.82000000000001</v>
      </c>
      <c r="AO2551">
        <v>697.91</v>
      </c>
      <c r="AP2551" s="8">
        <f t="shared" si="157"/>
        <v>697.91</v>
      </c>
      <c r="AQ2551" s="9">
        <f t="shared" si="158"/>
        <v>111.82</v>
      </c>
      <c r="AR2551" s="3">
        <f t="shared" si="159"/>
        <v>190806.71999999997</v>
      </c>
      <c r="AS2551" s="10">
        <f t="shared" si="160"/>
        <v>809.73</v>
      </c>
    </row>
    <row r="2552" spans="1:45" x14ac:dyDescent="0.25">
      <c r="A2552">
        <v>1</v>
      </c>
      <c r="B2552" s="7">
        <v>44470</v>
      </c>
      <c r="C2552" s="7">
        <v>44501</v>
      </c>
      <c r="D2552">
        <v>501</v>
      </c>
      <c r="E2552" s="7">
        <v>44501</v>
      </c>
      <c r="F2552" s="13">
        <v>462705.36</v>
      </c>
      <c r="G2552">
        <v>462705.36</v>
      </c>
      <c r="H2552">
        <v>1.8100000000000002E-2</v>
      </c>
      <c r="I2552">
        <v>697.91</v>
      </c>
      <c r="J2552">
        <v>139926.21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v>0</v>
      </c>
      <c r="V2552" t="s">
        <v>192</v>
      </c>
      <c r="W2552" s="4" t="str">
        <f t="shared" si="161"/>
        <v>3761</v>
      </c>
      <c r="X2552">
        <v>15</v>
      </c>
      <c r="Y2552" t="s">
        <v>53</v>
      </c>
      <c r="Z2552" t="s">
        <v>63</v>
      </c>
      <c r="AA2552">
        <v>0</v>
      </c>
      <c r="AB2552">
        <v>0</v>
      </c>
      <c r="AC2552" t="s">
        <v>191</v>
      </c>
      <c r="AD2552">
        <v>111.82</v>
      </c>
      <c r="AE2552">
        <v>51690.239999999998</v>
      </c>
      <c r="AF2552">
        <v>2.8999999999999998E-3</v>
      </c>
      <c r="AG2552">
        <v>462705.36</v>
      </c>
      <c r="AH2552">
        <v>0</v>
      </c>
      <c r="AI2552">
        <v>0</v>
      </c>
      <c r="AJ2552">
        <v>0</v>
      </c>
      <c r="AK2552">
        <v>0</v>
      </c>
      <c r="AL2552">
        <v>0</v>
      </c>
      <c r="AM2552">
        <v>0</v>
      </c>
      <c r="AN2552">
        <v>111.82000000000001</v>
      </c>
      <c r="AO2552">
        <v>697.91</v>
      </c>
      <c r="AP2552" s="8">
        <f t="shared" si="157"/>
        <v>697.91</v>
      </c>
      <c r="AQ2552" s="9">
        <f t="shared" si="158"/>
        <v>111.82</v>
      </c>
      <c r="AR2552" s="3">
        <f t="shared" si="159"/>
        <v>191616.44999999998</v>
      </c>
      <c r="AS2552" s="10">
        <f t="shared" si="160"/>
        <v>809.73</v>
      </c>
    </row>
    <row r="2553" spans="1:45" x14ac:dyDescent="0.25">
      <c r="A2553">
        <v>1</v>
      </c>
      <c r="B2553" s="7">
        <v>44470</v>
      </c>
      <c r="C2553" s="7">
        <v>44501</v>
      </c>
      <c r="D2553">
        <v>502</v>
      </c>
      <c r="E2553" s="7">
        <v>44470</v>
      </c>
      <c r="F2553" s="13">
        <v>887798.71</v>
      </c>
      <c r="G2553">
        <v>887798.71</v>
      </c>
      <c r="H2553">
        <v>1.719E-2</v>
      </c>
      <c r="I2553">
        <v>1271.77</v>
      </c>
      <c r="J2553">
        <v>310791.15000000002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0</v>
      </c>
      <c r="R2553">
        <v>0</v>
      </c>
      <c r="S2553">
        <v>0</v>
      </c>
      <c r="T2553">
        <v>0</v>
      </c>
      <c r="U2553">
        <v>0</v>
      </c>
      <c r="V2553" t="s">
        <v>193</v>
      </c>
      <c r="W2553" s="4" t="str">
        <f t="shared" si="161"/>
        <v>3762</v>
      </c>
      <c r="X2553">
        <v>15</v>
      </c>
      <c r="Y2553" t="s">
        <v>53</v>
      </c>
      <c r="Z2553" t="s">
        <v>66</v>
      </c>
      <c r="AA2553">
        <v>0</v>
      </c>
      <c r="AB2553">
        <v>0</v>
      </c>
      <c r="AC2553" t="s">
        <v>191</v>
      </c>
      <c r="AD2553">
        <v>355.86</v>
      </c>
      <c r="AE2553">
        <v>104098.16</v>
      </c>
      <c r="AF2553">
        <v>4.81E-3</v>
      </c>
      <c r="AG2553">
        <v>887798.71</v>
      </c>
      <c r="AH2553">
        <v>0</v>
      </c>
      <c r="AI2553">
        <v>0</v>
      </c>
      <c r="AJ2553">
        <v>0</v>
      </c>
      <c r="AK2553">
        <v>0</v>
      </c>
      <c r="AL2553">
        <v>0</v>
      </c>
      <c r="AM2553">
        <v>0</v>
      </c>
      <c r="AN2553">
        <v>355.86</v>
      </c>
      <c r="AO2553">
        <v>1271.77</v>
      </c>
      <c r="AP2553" s="8">
        <f t="shared" si="157"/>
        <v>1271.77</v>
      </c>
      <c r="AQ2553" s="9">
        <f t="shared" si="158"/>
        <v>355.86</v>
      </c>
      <c r="AR2553" s="3">
        <f t="shared" si="159"/>
        <v>414889.31000000006</v>
      </c>
      <c r="AS2553" s="10">
        <f t="shared" si="160"/>
        <v>1627.63</v>
      </c>
    </row>
    <row r="2554" spans="1:45" x14ac:dyDescent="0.25">
      <c r="A2554">
        <v>1</v>
      </c>
      <c r="B2554" s="7">
        <v>44470</v>
      </c>
      <c r="C2554" s="7">
        <v>44501</v>
      </c>
      <c r="D2554">
        <v>502</v>
      </c>
      <c r="E2554" s="7">
        <v>44501</v>
      </c>
      <c r="F2554" s="13">
        <v>887798.71</v>
      </c>
      <c r="G2554">
        <v>887798.71</v>
      </c>
      <c r="H2554">
        <v>1.719E-2</v>
      </c>
      <c r="I2554">
        <v>1271.77</v>
      </c>
      <c r="J2554">
        <v>312062.92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0</v>
      </c>
      <c r="R2554">
        <v>0</v>
      </c>
      <c r="S2554">
        <v>0</v>
      </c>
      <c r="T2554">
        <v>0</v>
      </c>
      <c r="U2554">
        <v>0</v>
      </c>
      <c r="V2554" t="s">
        <v>193</v>
      </c>
      <c r="W2554" s="4" t="str">
        <f t="shared" si="161"/>
        <v>3762</v>
      </c>
      <c r="X2554">
        <v>15</v>
      </c>
      <c r="Y2554" t="s">
        <v>53</v>
      </c>
      <c r="Z2554" t="s">
        <v>66</v>
      </c>
      <c r="AA2554">
        <v>0</v>
      </c>
      <c r="AB2554">
        <v>0</v>
      </c>
      <c r="AC2554" t="s">
        <v>191</v>
      </c>
      <c r="AD2554">
        <v>355.86</v>
      </c>
      <c r="AE2554">
        <v>104454.02</v>
      </c>
      <c r="AF2554">
        <v>4.81E-3</v>
      </c>
      <c r="AG2554">
        <v>887798.71</v>
      </c>
      <c r="AH2554">
        <v>0</v>
      </c>
      <c r="AI2554">
        <v>0</v>
      </c>
      <c r="AJ2554">
        <v>0</v>
      </c>
      <c r="AK2554">
        <v>0</v>
      </c>
      <c r="AL2554">
        <v>0</v>
      </c>
      <c r="AM2554">
        <v>0</v>
      </c>
      <c r="AN2554">
        <v>355.86</v>
      </c>
      <c r="AO2554">
        <v>1271.77</v>
      </c>
      <c r="AP2554" s="8">
        <f t="shared" si="157"/>
        <v>1271.77</v>
      </c>
      <c r="AQ2554" s="9">
        <f t="shared" si="158"/>
        <v>355.86</v>
      </c>
      <c r="AR2554" s="3">
        <f t="shared" si="159"/>
        <v>416516.94</v>
      </c>
      <c r="AS2554" s="10">
        <f t="shared" si="160"/>
        <v>1627.63</v>
      </c>
    </row>
    <row r="2555" spans="1:45" x14ac:dyDescent="0.25">
      <c r="A2555">
        <v>1</v>
      </c>
      <c r="B2555" s="7">
        <v>44470</v>
      </c>
      <c r="C2555" s="7">
        <v>44501</v>
      </c>
      <c r="D2555">
        <v>503</v>
      </c>
      <c r="E2555" s="7">
        <v>44470</v>
      </c>
      <c r="F2555" s="13">
        <v>465762.02</v>
      </c>
      <c r="G2555">
        <v>465762.02</v>
      </c>
      <c r="H2555">
        <v>3.3329999999999999E-2</v>
      </c>
      <c r="I2555">
        <v>1293.6500000000001</v>
      </c>
      <c r="J2555">
        <v>138396.16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 t="s">
        <v>194</v>
      </c>
      <c r="W2555" s="4" t="str">
        <f t="shared" si="161"/>
        <v>3780</v>
      </c>
      <c r="X2555">
        <v>15</v>
      </c>
      <c r="Y2555" t="s">
        <v>53</v>
      </c>
      <c r="Z2555" t="s">
        <v>72</v>
      </c>
      <c r="AA2555">
        <v>0</v>
      </c>
      <c r="AB2555">
        <v>0</v>
      </c>
      <c r="AC2555" t="s">
        <v>191</v>
      </c>
      <c r="AD2555">
        <v>64.819999999999993</v>
      </c>
      <c r="AE2555">
        <v>-4099.6099999999997</v>
      </c>
      <c r="AF2555">
        <v>1.67E-3</v>
      </c>
      <c r="AG2555">
        <v>465762.02</v>
      </c>
      <c r="AH2555">
        <v>0</v>
      </c>
      <c r="AI2555">
        <v>0</v>
      </c>
      <c r="AJ2555">
        <v>0</v>
      </c>
      <c r="AK2555">
        <v>0</v>
      </c>
      <c r="AL2555">
        <v>0</v>
      </c>
      <c r="AM2555">
        <v>0</v>
      </c>
      <c r="AN2555">
        <v>64.820000000000007</v>
      </c>
      <c r="AO2555">
        <v>1293.6500000000001</v>
      </c>
      <c r="AP2555" s="8">
        <f t="shared" si="157"/>
        <v>1293.6500000000001</v>
      </c>
      <c r="AQ2555" s="9">
        <f t="shared" si="158"/>
        <v>64.819999999999993</v>
      </c>
      <c r="AR2555" s="3">
        <f t="shared" si="159"/>
        <v>134296.55000000002</v>
      </c>
      <c r="AS2555" s="10">
        <f t="shared" si="160"/>
        <v>1358.47</v>
      </c>
    </row>
    <row r="2556" spans="1:45" x14ac:dyDescent="0.25">
      <c r="A2556">
        <v>1</v>
      </c>
      <c r="B2556" s="7">
        <v>44470</v>
      </c>
      <c r="C2556" s="7">
        <v>44501</v>
      </c>
      <c r="D2556">
        <v>503</v>
      </c>
      <c r="E2556" s="7">
        <v>44501</v>
      </c>
      <c r="F2556" s="13">
        <v>465762.02</v>
      </c>
      <c r="G2556">
        <v>465762.02</v>
      </c>
      <c r="H2556">
        <v>3.3329999999999999E-2</v>
      </c>
      <c r="I2556">
        <v>1293.6500000000001</v>
      </c>
      <c r="J2556">
        <v>139689.81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0</v>
      </c>
      <c r="R2556">
        <v>0</v>
      </c>
      <c r="S2556">
        <v>0</v>
      </c>
      <c r="T2556">
        <v>0</v>
      </c>
      <c r="U2556">
        <v>0</v>
      </c>
      <c r="V2556" t="s">
        <v>194</v>
      </c>
      <c r="W2556" s="4" t="str">
        <f t="shared" si="161"/>
        <v>3780</v>
      </c>
      <c r="X2556">
        <v>15</v>
      </c>
      <c r="Y2556" t="s">
        <v>53</v>
      </c>
      <c r="Z2556" t="s">
        <v>72</v>
      </c>
      <c r="AA2556">
        <v>0</v>
      </c>
      <c r="AB2556">
        <v>0</v>
      </c>
      <c r="AC2556" t="s">
        <v>191</v>
      </c>
      <c r="AD2556">
        <v>64.819999999999993</v>
      </c>
      <c r="AE2556">
        <v>-4034.79</v>
      </c>
      <c r="AF2556">
        <v>1.67E-3</v>
      </c>
      <c r="AG2556">
        <v>465762.02</v>
      </c>
      <c r="AH2556">
        <v>0</v>
      </c>
      <c r="AI2556">
        <v>0</v>
      </c>
      <c r="AJ2556">
        <v>0</v>
      </c>
      <c r="AK2556">
        <v>0</v>
      </c>
      <c r="AL2556">
        <v>0</v>
      </c>
      <c r="AM2556">
        <v>0</v>
      </c>
      <c r="AN2556">
        <v>64.820000000000007</v>
      </c>
      <c r="AO2556">
        <v>1293.6500000000001</v>
      </c>
      <c r="AP2556" s="8">
        <f t="shared" si="157"/>
        <v>1293.6500000000001</v>
      </c>
      <c r="AQ2556" s="9">
        <f t="shared" si="158"/>
        <v>64.819999999999993</v>
      </c>
      <c r="AR2556" s="3">
        <f t="shared" si="159"/>
        <v>135655.01999999999</v>
      </c>
      <c r="AS2556" s="10">
        <f t="shared" si="160"/>
        <v>1358.47</v>
      </c>
    </row>
    <row r="2557" spans="1:45" x14ac:dyDescent="0.25">
      <c r="A2557">
        <v>1</v>
      </c>
      <c r="B2557" s="7">
        <v>44470</v>
      </c>
      <c r="C2557" s="7">
        <v>44501</v>
      </c>
      <c r="D2557">
        <v>504</v>
      </c>
      <c r="E2557" s="7">
        <v>44470</v>
      </c>
      <c r="F2557" s="13">
        <v>9374.42</v>
      </c>
      <c r="G2557">
        <v>9374.42</v>
      </c>
      <c r="H2557">
        <v>2.9520000000000001E-2</v>
      </c>
      <c r="I2557">
        <v>23.06</v>
      </c>
      <c r="J2557">
        <v>1138.08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0</v>
      </c>
      <c r="R2557">
        <v>0</v>
      </c>
      <c r="S2557">
        <v>0</v>
      </c>
      <c r="T2557">
        <v>0</v>
      </c>
      <c r="U2557">
        <v>0</v>
      </c>
      <c r="V2557" t="s">
        <v>195</v>
      </c>
      <c r="W2557" s="4" t="str">
        <f t="shared" si="161"/>
        <v>3790</v>
      </c>
      <c r="X2557">
        <v>15</v>
      </c>
      <c r="Y2557" t="s">
        <v>53</v>
      </c>
      <c r="Z2557" t="s">
        <v>75</v>
      </c>
      <c r="AA2557">
        <v>0</v>
      </c>
      <c r="AB2557">
        <v>0</v>
      </c>
      <c r="AC2557" t="s">
        <v>191</v>
      </c>
      <c r="AD2557">
        <v>1.1599999999999999</v>
      </c>
      <c r="AE2557">
        <v>-767.12</v>
      </c>
      <c r="AF2557">
        <v>1.48E-3</v>
      </c>
      <c r="AG2557">
        <v>9374.42</v>
      </c>
      <c r="AH2557">
        <v>0</v>
      </c>
      <c r="AI2557">
        <v>0</v>
      </c>
      <c r="AJ2557">
        <v>0</v>
      </c>
      <c r="AK2557">
        <v>0</v>
      </c>
      <c r="AL2557">
        <v>0</v>
      </c>
      <c r="AM2557">
        <v>0</v>
      </c>
      <c r="AN2557">
        <v>1.1599999999999999</v>
      </c>
      <c r="AO2557">
        <v>23.06</v>
      </c>
      <c r="AP2557" s="8">
        <f t="shared" si="157"/>
        <v>23.06</v>
      </c>
      <c r="AQ2557" s="9">
        <f t="shared" si="158"/>
        <v>1.1599999999999999</v>
      </c>
      <c r="AR2557" s="3">
        <f t="shared" si="159"/>
        <v>370.95999999999992</v>
      </c>
      <c r="AS2557" s="10">
        <f t="shared" si="160"/>
        <v>24.22</v>
      </c>
    </row>
    <row r="2558" spans="1:45" x14ac:dyDescent="0.25">
      <c r="A2558">
        <v>1</v>
      </c>
      <c r="B2558" s="7">
        <v>44470</v>
      </c>
      <c r="C2558" s="7">
        <v>44501</v>
      </c>
      <c r="D2558">
        <v>504</v>
      </c>
      <c r="E2558" s="7">
        <v>44501</v>
      </c>
      <c r="F2558" s="13">
        <v>15763.74</v>
      </c>
      <c r="G2558">
        <v>15763.74</v>
      </c>
      <c r="H2558">
        <v>2.9520000000000001E-2</v>
      </c>
      <c r="I2558">
        <v>38.78</v>
      </c>
      <c r="J2558">
        <v>1176.8599999999999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0</v>
      </c>
      <c r="R2558">
        <v>0</v>
      </c>
      <c r="S2558">
        <v>0</v>
      </c>
      <c r="T2558">
        <v>0</v>
      </c>
      <c r="U2558">
        <v>0</v>
      </c>
      <c r="V2558" t="s">
        <v>195</v>
      </c>
      <c r="W2558" s="4" t="str">
        <f t="shared" si="161"/>
        <v>3790</v>
      </c>
      <c r="X2558">
        <v>15</v>
      </c>
      <c r="Y2558" t="s">
        <v>53</v>
      </c>
      <c r="Z2558" t="s">
        <v>75</v>
      </c>
      <c r="AA2558">
        <v>0</v>
      </c>
      <c r="AB2558">
        <v>0</v>
      </c>
      <c r="AC2558" t="s">
        <v>191</v>
      </c>
      <c r="AD2558">
        <v>1.94</v>
      </c>
      <c r="AE2558">
        <v>-765.18</v>
      </c>
      <c r="AF2558">
        <v>1.48E-3</v>
      </c>
      <c r="AG2558">
        <v>15763.74</v>
      </c>
      <c r="AH2558">
        <v>0</v>
      </c>
      <c r="AI2558">
        <v>0</v>
      </c>
      <c r="AJ2558">
        <v>0</v>
      </c>
      <c r="AK2558">
        <v>0</v>
      </c>
      <c r="AL2558">
        <v>0</v>
      </c>
      <c r="AM2558">
        <v>0</v>
      </c>
      <c r="AN2558">
        <v>1.94</v>
      </c>
      <c r="AO2558">
        <v>38.78</v>
      </c>
      <c r="AP2558" s="8">
        <f t="shared" si="157"/>
        <v>38.78</v>
      </c>
      <c r="AQ2558" s="9">
        <f t="shared" si="158"/>
        <v>1.94</v>
      </c>
      <c r="AR2558" s="3">
        <f t="shared" si="159"/>
        <v>411.67999999999995</v>
      </c>
      <c r="AS2558" s="10">
        <f t="shared" si="160"/>
        <v>40.72</v>
      </c>
    </row>
    <row r="2559" spans="1:45" x14ac:dyDescent="0.25">
      <c r="A2559">
        <v>1</v>
      </c>
      <c r="B2559" s="7">
        <v>44470</v>
      </c>
      <c r="C2559" s="7">
        <v>44501</v>
      </c>
      <c r="D2559">
        <v>505</v>
      </c>
      <c r="E2559" s="7">
        <v>44470</v>
      </c>
      <c r="F2559" s="13">
        <v>105303.03999999999</v>
      </c>
      <c r="G2559">
        <v>105303.03999999999</v>
      </c>
      <c r="H2559">
        <v>1.8030000000000001E-2</v>
      </c>
      <c r="I2559">
        <v>158.22</v>
      </c>
      <c r="J2559">
        <v>120983.9</v>
      </c>
      <c r="K2559">
        <v>0</v>
      </c>
      <c r="L2559">
        <v>0</v>
      </c>
      <c r="M2559">
        <v>-158.22</v>
      </c>
      <c r="N2559">
        <v>0</v>
      </c>
      <c r="O2559">
        <v>0</v>
      </c>
      <c r="P2559">
        <v>0</v>
      </c>
      <c r="Q2559">
        <v>0</v>
      </c>
      <c r="R2559">
        <v>0</v>
      </c>
      <c r="S2559">
        <v>0</v>
      </c>
      <c r="T2559">
        <v>0</v>
      </c>
      <c r="U2559">
        <v>0</v>
      </c>
      <c r="V2559" t="s">
        <v>196</v>
      </c>
      <c r="W2559" s="4" t="str">
        <f t="shared" si="161"/>
        <v>3801</v>
      </c>
      <c r="X2559">
        <v>15</v>
      </c>
      <c r="Y2559" t="s">
        <v>53</v>
      </c>
      <c r="Z2559" t="s">
        <v>78</v>
      </c>
      <c r="AA2559">
        <v>0</v>
      </c>
      <c r="AB2559">
        <v>0</v>
      </c>
      <c r="AC2559" t="s">
        <v>191</v>
      </c>
      <c r="AD2559">
        <v>34.840000000000003</v>
      </c>
      <c r="AE2559">
        <v>13388.22</v>
      </c>
      <c r="AF2559">
        <v>3.9699999999999996E-3</v>
      </c>
      <c r="AG2559">
        <v>105303.03999999999</v>
      </c>
      <c r="AH2559">
        <v>0</v>
      </c>
      <c r="AI2559">
        <v>0</v>
      </c>
      <c r="AJ2559">
        <v>0</v>
      </c>
      <c r="AK2559">
        <v>0</v>
      </c>
      <c r="AL2559">
        <v>0</v>
      </c>
      <c r="AM2559">
        <v>0</v>
      </c>
      <c r="AN2559">
        <v>34.840000000000003</v>
      </c>
      <c r="AO2559">
        <v>0</v>
      </c>
      <c r="AP2559" s="8">
        <f t="shared" si="157"/>
        <v>0</v>
      </c>
      <c r="AQ2559" s="9">
        <f t="shared" si="158"/>
        <v>34.840000000000003</v>
      </c>
      <c r="AR2559" s="3">
        <f t="shared" si="159"/>
        <v>134372.12</v>
      </c>
      <c r="AS2559" s="10">
        <f t="shared" si="160"/>
        <v>34.840000000000003</v>
      </c>
    </row>
    <row r="2560" spans="1:45" x14ac:dyDescent="0.25">
      <c r="A2560">
        <v>1</v>
      </c>
      <c r="B2560" s="7">
        <v>44470</v>
      </c>
      <c r="C2560" s="7">
        <v>44501</v>
      </c>
      <c r="D2560">
        <v>505</v>
      </c>
      <c r="E2560" s="7">
        <v>44501</v>
      </c>
      <c r="F2560" s="13">
        <v>105303.03999999999</v>
      </c>
      <c r="G2560">
        <v>105303.03999999999</v>
      </c>
      <c r="H2560">
        <v>1.8030000000000001E-2</v>
      </c>
      <c r="I2560">
        <v>158.22</v>
      </c>
      <c r="J2560">
        <v>120983.9</v>
      </c>
      <c r="K2560">
        <v>0</v>
      </c>
      <c r="L2560">
        <v>-55.17</v>
      </c>
      <c r="M2560">
        <v>-158.22</v>
      </c>
      <c r="N2560">
        <v>0</v>
      </c>
      <c r="O2560">
        <v>0</v>
      </c>
      <c r="P2560">
        <v>0</v>
      </c>
      <c r="Q2560">
        <v>0</v>
      </c>
      <c r="R2560">
        <v>0</v>
      </c>
      <c r="S2560">
        <v>0</v>
      </c>
      <c r="T2560">
        <v>0</v>
      </c>
      <c r="U2560">
        <v>0</v>
      </c>
      <c r="V2560" t="s">
        <v>196</v>
      </c>
      <c r="W2560" s="4" t="str">
        <f t="shared" si="161"/>
        <v>3801</v>
      </c>
      <c r="X2560">
        <v>15</v>
      </c>
      <c r="Y2560" t="s">
        <v>53</v>
      </c>
      <c r="Z2560" t="s">
        <v>78</v>
      </c>
      <c r="AA2560">
        <v>0</v>
      </c>
      <c r="AB2560">
        <v>0</v>
      </c>
      <c r="AC2560" t="s">
        <v>191</v>
      </c>
      <c r="AD2560">
        <v>34.840000000000003</v>
      </c>
      <c r="AE2560">
        <v>13367.89</v>
      </c>
      <c r="AF2560">
        <v>3.9699999999999996E-3</v>
      </c>
      <c r="AG2560">
        <v>105303.03999999999</v>
      </c>
      <c r="AH2560">
        <v>0</v>
      </c>
      <c r="AI2560">
        <v>0</v>
      </c>
      <c r="AJ2560">
        <v>0</v>
      </c>
      <c r="AK2560">
        <v>0</v>
      </c>
      <c r="AL2560">
        <v>0</v>
      </c>
      <c r="AM2560">
        <v>0</v>
      </c>
      <c r="AN2560">
        <v>34.840000000000003</v>
      </c>
      <c r="AO2560">
        <v>0</v>
      </c>
      <c r="AP2560" s="8">
        <f t="shared" si="157"/>
        <v>0</v>
      </c>
      <c r="AQ2560" s="9">
        <f t="shared" si="158"/>
        <v>34.840000000000003</v>
      </c>
      <c r="AR2560" s="3">
        <f t="shared" si="159"/>
        <v>134351.78999999998</v>
      </c>
      <c r="AS2560" s="10">
        <f t="shared" si="160"/>
        <v>34.840000000000003</v>
      </c>
    </row>
    <row r="2561" spans="1:45" x14ac:dyDescent="0.25">
      <c r="A2561">
        <v>1</v>
      </c>
      <c r="B2561" s="7">
        <v>44470</v>
      </c>
      <c r="C2561" s="7">
        <v>44501</v>
      </c>
      <c r="D2561">
        <v>506</v>
      </c>
      <c r="E2561" s="7">
        <v>44470</v>
      </c>
      <c r="F2561" s="13">
        <v>294203.84000000003</v>
      </c>
      <c r="G2561">
        <v>294203.84000000003</v>
      </c>
      <c r="H2561">
        <v>3.5999999999999997E-2</v>
      </c>
      <c r="I2561">
        <v>882.61</v>
      </c>
      <c r="J2561">
        <v>77602.23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0</v>
      </c>
      <c r="T2561">
        <v>0</v>
      </c>
      <c r="U2561">
        <v>0</v>
      </c>
      <c r="V2561" t="s">
        <v>197</v>
      </c>
      <c r="W2561" s="4" t="str">
        <f t="shared" si="161"/>
        <v>3810</v>
      </c>
      <c r="X2561">
        <v>15</v>
      </c>
      <c r="Y2561" t="s">
        <v>53</v>
      </c>
      <c r="Z2561" t="s">
        <v>87</v>
      </c>
      <c r="AA2561">
        <v>0</v>
      </c>
      <c r="AB2561">
        <v>0</v>
      </c>
      <c r="AC2561" t="s">
        <v>191</v>
      </c>
      <c r="AD2561">
        <v>0</v>
      </c>
      <c r="AE2561">
        <v>0</v>
      </c>
      <c r="AF2561">
        <v>0</v>
      </c>
      <c r="AG2561">
        <v>294203.84000000003</v>
      </c>
      <c r="AH2561">
        <v>0</v>
      </c>
      <c r="AI2561">
        <v>0</v>
      </c>
      <c r="AJ2561">
        <v>0</v>
      </c>
      <c r="AK2561">
        <v>0</v>
      </c>
      <c r="AL2561">
        <v>0</v>
      </c>
      <c r="AM2561">
        <v>0</v>
      </c>
      <c r="AN2561">
        <v>0</v>
      </c>
      <c r="AO2561">
        <v>882.61</v>
      </c>
      <c r="AP2561" s="8">
        <f t="shared" si="157"/>
        <v>882.61</v>
      </c>
      <c r="AQ2561" s="9">
        <f t="shared" si="158"/>
        <v>0</v>
      </c>
      <c r="AR2561" s="3">
        <f t="shared" si="159"/>
        <v>77602.23</v>
      </c>
      <c r="AS2561" s="10">
        <f t="shared" si="160"/>
        <v>882.61</v>
      </c>
    </row>
    <row r="2562" spans="1:45" x14ac:dyDescent="0.25">
      <c r="A2562">
        <v>1</v>
      </c>
      <c r="B2562" s="7">
        <v>44470</v>
      </c>
      <c r="C2562" s="7">
        <v>44501</v>
      </c>
      <c r="D2562">
        <v>506</v>
      </c>
      <c r="E2562" s="7">
        <v>44501</v>
      </c>
      <c r="F2562" s="13">
        <v>294203.84000000003</v>
      </c>
      <c r="G2562">
        <v>294203.84000000003</v>
      </c>
      <c r="H2562">
        <v>3.5999999999999997E-2</v>
      </c>
      <c r="I2562">
        <v>882.61</v>
      </c>
      <c r="J2562">
        <v>78484.84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0</v>
      </c>
      <c r="R2562">
        <v>0</v>
      </c>
      <c r="S2562">
        <v>0</v>
      </c>
      <c r="T2562">
        <v>0</v>
      </c>
      <c r="U2562">
        <v>0</v>
      </c>
      <c r="V2562" t="s">
        <v>197</v>
      </c>
      <c r="W2562" s="4" t="str">
        <f t="shared" si="161"/>
        <v>3810</v>
      </c>
      <c r="X2562">
        <v>15</v>
      </c>
      <c r="Y2562" t="s">
        <v>53</v>
      </c>
      <c r="Z2562" t="s">
        <v>87</v>
      </c>
      <c r="AA2562">
        <v>0</v>
      </c>
      <c r="AB2562">
        <v>0</v>
      </c>
      <c r="AC2562" t="s">
        <v>191</v>
      </c>
      <c r="AD2562">
        <v>0</v>
      </c>
      <c r="AE2562">
        <v>0</v>
      </c>
      <c r="AF2562">
        <v>0</v>
      </c>
      <c r="AG2562">
        <v>294203.84000000003</v>
      </c>
      <c r="AH2562">
        <v>0</v>
      </c>
      <c r="AI2562">
        <v>0</v>
      </c>
      <c r="AJ2562">
        <v>0</v>
      </c>
      <c r="AK2562">
        <v>0</v>
      </c>
      <c r="AL2562">
        <v>0</v>
      </c>
      <c r="AM2562">
        <v>0</v>
      </c>
      <c r="AN2562">
        <v>0</v>
      </c>
      <c r="AO2562">
        <v>882.61</v>
      </c>
      <c r="AP2562" s="8">
        <f t="shared" ref="AP2562:AP2625" si="162">I2562+K2562+M2562+T2562</f>
        <v>882.61</v>
      </c>
      <c r="AQ2562" s="9">
        <f t="shared" ref="AQ2562:AQ2625" si="163">AD2562+AL2562</f>
        <v>0</v>
      </c>
      <c r="AR2562" s="3">
        <f t="shared" ref="AR2562:AR2625" si="164">AE2562+J2562</f>
        <v>78484.84</v>
      </c>
      <c r="AS2562" s="10">
        <f t="shared" ref="AS2562:AS2625" si="165">I2562+K2562+M2562+T2562+AD2562+AL2562</f>
        <v>882.61</v>
      </c>
    </row>
    <row r="2563" spans="1:45" x14ac:dyDescent="0.25">
      <c r="A2563">
        <v>1</v>
      </c>
      <c r="B2563" s="7">
        <v>44470</v>
      </c>
      <c r="C2563" s="7">
        <v>44501</v>
      </c>
      <c r="D2563">
        <v>507</v>
      </c>
      <c r="E2563" s="7">
        <v>44470</v>
      </c>
      <c r="F2563" s="13">
        <v>248092.27</v>
      </c>
      <c r="G2563">
        <v>248092.27</v>
      </c>
      <c r="H2563">
        <v>2.9090000000000001E-2</v>
      </c>
      <c r="I2563">
        <v>601.41999999999996</v>
      </c>
      <c r="J2563">
        <v>44031.28</v>
      </c>
      <c r="K2563">
        <v>0</v>
      </c>
      <c r="L2563">
        <v>0</v>
      </c>
      <c r="M2563">
        <v>0</v>
      </c>
      <c r="N2563">
        <v>0</v>
      </c>
      <c r="O2563">
        <v>0</v>
      </c>
      <c r="P2563">
        <v>0</v>
      </c>
      <c r="Q2563">
        <v>0</v>
      </c>
      <c r="R2563">
        <v>0</v>
      </c>
      <c r="S2563">
        <v>0</v>
      </c>
      <c r="T2563">
        <v>0</v>
      </c>
      <c r="U2563">
        <v>0</v>
      </c>
      <c r="V2563" t="s">
        <v>198</v>
      </c>
      <c r="W2563" s="4" t="str">
        <f t="shared" si="161"/>
        <v>3820</v>
      </c>
      <c r="X2563">
        <v>15</v>
      </c>
      <c r="Y2563" t="s">
        <v>53</v>
      </c>
      <c r="Z2563" t="s">
        <v>92</v>
      </c>
      <c r="AA2563">
        <v>0</v>
      </c>
      <c r="AB2563">
        <v>0</v>
      </c>
      <c r="AC2563" t="s">
        <v>191</v>
      </c>
      <c r="AD2563">
        <v>60.16</v>
      </c>
      <c r="AE2563">
        <v>3765.44</v>
      </c>
      <c r="AF2563">
        <v>2.9099999999999998E-3</v>
      </c>
      <c r="AG2563">
        <v>248092.27</v>
      </c>
      <c r="AH2563">
        <v>0</v>
      </c>
      <c r="AI2563">
        <v>0</v>
      </c>
      <c r="AJ2563">
        <v>0</v>
      </c>
      <c r="AK2563">
        <v>0</v>
      </c>
      <c r="AL2563">
        <v>0</v>
      </c>
      <c r="AM2563">
        <v>0</v>
      </c>
      <c r="AN2563">
        <v>60.160000000000004</v>
      </c>
      <c r="AO2563">
        <v>601.41999999999996</v>
      </c>
      <c r="AP2563" s="8">
        <f t="shared" si="162"/>
        <v>601.41999999999996</v>
      </c>
      <c r="AQ2563" s="9">
        <f t="shared" si="163"/>
        <v>60.16</v>
      </c>
      <c r="AR2563" s="3">
        <f t="shared" si="164"/>
        <v>47796.72</v>
      </c>
      <c r="AS2563" s="10">
        <f t="shared" si="165"/>
        <v>661.57999999999993</v>
      </c>
    </row>
    <row r="2564" spans="1:45" x14ac:dyDescent="0.25">
      <c r="A2564">
        <v>1</v>
      </c>
      <c r="B2564" s="7">
        <v>44470</v>
      </c>
      <c r="C2564" s="7">
        <v>44501</v>
      </c>
      <c r="D2564">
        <v>507</v>
      </c>
      <c r="E2564" s="7">
        <v>44501</v>
      </c>
      <c r="F2564" s="13">
        <v>248092.27</v>
      </c>
      <c r="G2564">
        <v>248092.27</v>
      </c>
      <c r="H2564">
        <v>2.9090000000000001E-2</v>
      </c>
      <c r="I2564">
        <v>601.41999999999996</v>
      </c>
      <c r="J2564">
        <v>44632.7</v>
      </c>
      <c r="K2564">
        <v>0</v>
      </c>
      <c r="L2564">
        <v>0</v>
      </c>
      <c r="M2564">
        <v>0</v>
      </c>
      <c r="N2564">
        <v>0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0</v>
      </c>
      <c r="U2564">
        <v>0</v>
      </c>
      <c r="V2564" t="s">
        <v>198</v>
      </c>
      <c r="W2564" s="4" t="str">
        <f t="shared" si="161"/>
        <v>3820</v>
      </c>
      <c r="X2564">
        <v>15</v>
      </c>
      <c r="Y2564" t="s">
        <v>53</v>
      </c>
      <c r="Z2564" t="s">
        <v>92</v>
      </c>
      <c r="AA2564">
        <v>0</v>
      </c>
      <c r="AB2564">
        <v>0</v>
      </c>
      <c r="AC2564" t="s">
        <v>191</v>
      </c>
      <c r="AD2564">
        <v>60.16</v>
      </c>
      <c r="AE2564">
        <v>3825.6</v>
      </c>
      <c r="AF2564">
        <v>2.9099999999999998E-3</v>
      </c>
      <c r="AG2564">
        <v>248092.27</v>
      </c>
      <c r="AH2564">
        <v>0</v>
      </c>
      <c r="AI2564">
        <v>0</v>
      </c>
      <c r="AJ2564">
        <v>0</v>
      </c>
      <c r="AK2564">
        <v>0</v>
      </c>
      <c r="AL2564">
        <v>0</v>
      </c>
      <c r="AM2564">
        <v>0</v>
      </c>
      <c r="AN2564">
        <v>60.160000000000004</v>
      </c>
      <c r="AO2564">
        <v>601.41999999999996</v>
      </c>
      <c r="AP2564" s="8">
        <f t="shared" si="162"/>
        <v>601.41999999999996</v>
      </c>
      <c r="AQ2564" s="9">
        <f t="shared" si="163"/>
        <v>60.16</v>
      </c>
      <c r="AR2564" s="3">
        <f t="shared" si="164"/>
        <v>48458.299999999996</v>
      </c>
      <c r="AS2564" s="10">
        <f t="shared" si="165"/>
        <v>661.57999999999993</v>
      </c>
    </row>
    <row r="2565" spans="1:45" x14ac:dyDescent="0.25">
      <c r="A2565">
        <v>1</v>
      </c>
      <c r="B2565" s="7">
        <v>44470</v>
      </c>
      <c r="C2565" s="7">
        <v>44501</v>
      </c>
      <c r="D2565">
        <v>508</v>
      </c>
      <c r="E2565" s="7">
        <v>44470</v>
      </c>
      <c r="F2565" s="13">
        <v>20315.86</v>
      </c>
      <c r="G2565">
        <v>20315.86</v>
      </c>
      <c r="H2565">
        <v>3.3000000000000002E-2</v>
      </c>
      <c r="I2565">
        <v>55.87</v>
      </c>
      <c r="J2565">
        <v>13768.1</v>
      </c>
      <c r="K2565">
        <v>0</v>
      </c>
      <c r="L2565">
        <v>0</v>
      </c>
      <c r="M2565">
        <v>0</v>
      </c>
      <c r="N2565">
        <v>0</v>
      </c>
      <c r="O2565">
        <v>0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 t="s">
        <v>199</v>
      </c>
      <c r="W2565" s="4" t="str">
        <f t="shared" ref="W2565:W2628" si="166">MID(V2565,4,4)</f>
        <v>3830</v>
      </c>
      <c r="X2565">
        <v>15</v>
      </c>
      <c r="Y2565" t="s">
        <v>53</v>
      </c>
      <c r="Z2565" t="s">
        <v>97</v>
      </c>
      <c r="AA2565">
        <v>0</v>
      </c>
      <c r="AB2565">
        <v>0</v>
      </c>
      <c r="AC2565" t="s">
        <v>191</v>
      </c>
      <c r="AD2565">
        <v>0</v>
      </c>
      <c r="AE2565">
        <v>0</v>
      </c>
      <c r="AF2565">
        <v>0</v>
      </c>
      <c r="AG2565">
        <v>20315.86</v>
      </c>
      <c r="AH2565">
        <v>0</v>
      </c>
      <c r="AI2565">
        <v>0</v>
      </c>
      <c r="AJ2565">
        <v>0</v>
      </c>
      <c r="AK2565">
        <v>0</v>
      </c>
      <c r="AL2565">
        <v>0</v>
      </c>
      <c r="AM2565">
        <v>0</v>
      </c>
      <c r="AN2565">
        <v>0</v>
      </c>
      <c r="AO2565">
        <v>55.870000000000005</v>
      </c>
      <c r="AP2565" s="8">
        <f t="shared" si="162"/>
        <v>55.87</v>
      </c>
      <c r="AQ2565" s="9">
        <f t="shared" si="163"/>
        <v>0</v>
      </c>
      <c r="AR2565" s="3">
        <f t="shared" si="164"/>
        <v>13768.1</v>
      </c>
      <c r="AS2565" s="10">
        <f t="shared" si="165"/>
        <v>55.87</v>
      </c>
    </row>
    <row r="2566" spans="1:45" x14ac:dyDescent="0.25">
      <c r="A2566">
        <v>1</v>
      </c>
      <c r="B2566" s="7">
        <v>44470</v>
      </c>
      <c r="C2566" s="7">
        <v>44501</v>
      </c>
      <c r="D2566">
        <v>508</v>
      </c>
      <c r="E2566" s="7">
        <v>44501</v>
      </c>
      <c r="F2566" s="13">
        <v>20315.86</v>
      </c>
      <c r="G2566">
        <v>20315.86</v>
      </c>
      <c r="H2566">
        <v>3.3000000000000002E-2</v>
      </c>
      <c r="I2566">
        <v>55.87</v>
      </c>
      <c r="J2566">
        <v>13823.97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  <c r="Q2566">
        <v>0</v>
      </c>
      <c r="R2566">
        <v>0</v>
      </c>
      <c r="S2566">
        <v>0</v>
      </c>
      <c r="T2566">
        <v>0</v>
      </c>
      <c r="U2566">
        <v>0</v>
      </c>
      <c r="V2566" t="s">
        <v>199</v>
      </c>
      <c r="W2566" s="4" t="str">
        <f t="shared" si="166"/>
        <v>3830</v>
      </c>
      <c r="X2566">
        <v>15</v>
      </c>
      <c r="Y2566" t="s">
        <v>53</v>
      </c>
      <c r="Z2566" t="s">
        <v>97</v>
      </c>
      <c r="AA2566">
        <v>0</v>
      </c>
      <c r="AB2566">
        <v>0</v>
      </c>
      <c r="AC2566" t="s">
        <v>191</v>
      </c>
      <c r="AD2566">
        <v>0</v>
      </c>
      <c r="AE2566">
        <v>0</v>
      </c>
      <c r="AF2566">
        <v>0</v>
      </c>
      <c r="AG2566">
        <v>20315.86</v>
      </c>
      <c r="AH2566">
        <v>0</v>
      </c>
      <c r="AI2566">
        <v>0</v>
      </c>
      <c r="AJ2566">
        <v>0</v>
      </c>
      <c r="AK2566">
        <v>0</v>
      </c>
      <c r="AL2566">
        <v>0</v>
      </c>
      <c r="AM2566">
        <v>0</v>
      </c>
      <c r="AN2566">
        <v>0</v>
      </c>
      <c r="AO2566">
        <v>55.870000000000005</v>
      </c>
      <c r="AP2566" s="8">
        <f t="shared" si="162"/>
        <v>55.87</v>
      </c>
      <c r="AQ2566" s="9">
        <f t="shared" si="163"/>
        <v>0</v>
      </c>
      <c r="AR2566" s="3">
        <f t="shared" si="164"/>
        <v>13823.97</v>
      </c>
      <c r="AS2566" s="10">
        <f t="shared" si="165"/>
        <v>55.87</v>
      </c>
    </row>
    <row r="2567" spans="1:45" x14ac:dyDescent="0.25">
      <c r="A2567">
        <v>1</v>
      </c>
      <c r="B2567" s="7">
        <v>44470</v>
      </c>
      <c r="C2567" s="7">
        <v>44501</v>
      </c>
      <c r="D2567">
        <v>200417</v>
      </c>
      <c r="E2567" s="7">
        <v>44470</v>
      </c>
      <c r="F2567" s="13">
        <v>0</v>
      </c>
      <c r="G2567">
        <v>0</v>
      </c>
      <c r="H2567">
        <v>2.7E-2</v>
      </c>
      <c r="I2567">
        <v>0</v>
      </c>
      <c r="J2567">
        <v>0.44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0</v>
      </c>
      <c r="R2567">
        <v>0</v>
      </c>
      <c r="S2567">
        <v>0</v>
      </c>
      <c r="T2567">
        <v>0</v>
      </c>
      <c r="U2567">
        <v>0</v>
      </c>
      <c r="V2567" t="s">
        <v>200</v>
      </c>
      <c r="W2567" s="4" t="str">
        <f t="shared" si="166"/>
        <v>3840</v>
      </c>
      <c r="X2567">
        <v>15</v>
      </c>
      <c r="Y2567" t="s">
        <v>53</v>
      </c>
      <c r="Z2567" t="s">
        <v>100</v>
      </c>
      <c r="AA2567">
        <v>0</v>
      </c>
      <c r="AB2567">
        <v>0</v>
      </c>
      <c r="AC2567" t="s">
        <v>191</v>
      </c>
      <c r="AD2567">
        <v>0</v>
      </c>
      <c r="AE2567">
        <v>0</v>
      </c>
      <c r="AF2567">
        <v>0</v>
      </c>
      <c r="AG2567">
        <v>0</v>
      </c>
      <c r="AH2567">
        <v>0</v>
      </c>
      <c r="AI2567">
        <v>0</v>
      </c>
      <c r="AJ2567">
        <v>0</v>
      </c>
      <c r="AK2567">
        <v>0</v>
      </c>
      <c r="AL2567">
        <v>0</v>
      </c>
      <c r="AM2567">
        <v>0</v>
      </c>
      <c r="AN2567">
        <v>0</v>
      </c>
      <c r="AO2567">
        <v>0</v>
      </c>
      <c r="AP2567" s="8">
        <f t="shared" si="162"/>
        <v>0</v>
      </c>
      <c r="AQ2567" s="9">
        <f t="shared" si="163"/>
        <v>0</v>
      </c>
      <c r="AR2567" s="3">
        <f t="shared" si="164"/>
        <v>0.44</v>
      </c>
      <c r="AS2567" s="10">
        <f t="shared" si="165"/>
        <v>0</v>
      </c>
    </row>
    <row r="2568" spans="1:45" x14ac:dyDescent="0.25">
      <c r="A2568">
        <v>1</v>
      </c>
      <c r="B2568" s="7">
        <v>44470</v>
      </c>
      <c r="C2568" s="7">
        <v>44501</v>
      </c>
      <c r="D2568">
        <v>200417</v>
      </c>
      <c r="E2568" s="7">
        <v>44501</v>
      </c>
      <c r="F2568" s="13">
        <v>0</v>
      </c>
      <c r="G2568">
        <v>0</v>
      </c>
      <c r="H2568">
        <v>2.7E-2</v>
      </c>
      <c r="I2568">
        <v>0</v>
      </c>
      <c r="J2568">
        <v>0.44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 t="s">
        <v>200</v>
      </c>
      <c r="W2568" s="4" t="str">
        <f t="shared" si="166"/>
        <v>3840</v>
      </c>
      <c r="X2568">
        <v>15</v>
      </c>
      <c r="Y2568" t="s">
        <v>53</v>
      </c>
      <c r="Z2568" t="s">
        <v>100</v>
      </c>
      <c r="AA2568">
        <v>0</v>
      </c>
      <c r="AB2568">
        <v>0</v>
      </c>
      <c r="AC2568" t="s">
        <v>191</v>
      </c>
      <c r="AD2568">
        <v>0</v>
      </c>
      <c r="AE2568">
        <v>0</v>
      </c>
      <c r="AF2568">
        <v>0</v>
      </c>
      <c r="AG2568">
        <v>0</v>
      </c>
      <c r="AH2568">
        <v>0</v>
      </c>
      <c r="AI2568">
        <v>0</v>
      </c>
      <c r="AJ2568">
        <v>0</v>
      </c>
      <c r="AK2568">
        <v>0</v>
      </c>
      <c r="AL2568">
        <v>0</v>
      </c>
      <c r="AM2568">
        <v>0</v>
      </c>
      <c r="AN2568">
        <v>0</v>
      </c>
      <c r="AO2568">
        <v>0</v>
      </c>
      <c r="AP2568" s="8">
        <f t="shared" si="162"/>
        <v>0</v>
      </c>
      <c r="AQ2568" s="9">
        <f t="shared" si="163"/>
        <v>0</v>
      </c>
      <c r="AR2568" s="3">
        <f t="shared" si="164"/>
        <v>0.44</v>
      </c>
      <c r="AS2568" s="10">
        <f t="shared" si="165"/>
        <v>0</v>
      </c>
    </row>
    <row r="2569" spans="1:45" x14ac:dyDescent="0.25">
      <c r="A2569">
        <v>1</v>
      </c>
      <c r="B2569" s="7">
        <v>44470</v>
      </c>
      <c r="C2569" s="7">
        <v>44501</v>
      </c>
      <c r="D2569">
        <v>509</v>
      </c>
      <c r="E2569" s="7">
        <v>44470</v>
      </c>
      <c r="F2569" s="13">
        <v>99570.17</v>
      </c>
      <c r="G2569">
        <v>99570.17</v>
      </c>
      <c r="H2569">
        <v>2.3E-2</v>
      </c>
      <c r="I2569">
        <v>190.84</v>
      </c>
      <c r="J2569">
        <v>99570.17</v>
      </c>
      <c r="K2569">
        <v>0</v>
      </c>
      <c r="L2569">
        <v>0</v>
      </c>
      <c r="M2569">
        <v>-190.84</v>
      </c>
      <c r="N2569">
        <v>0</v>
      </c>
      <c r="O2569">
        <v>0</v>
      </c>
      <c r="P2569">
        <v>0</v>
      </c>
      <c r="Q2569">
        <v>0</v>
      </c>
      <c r="R2569">
        <v>0</v>
      </c>
      <c r="S2569">
        <v>0</v>
      </c>
      <c r="T2569">
        <v>0</v>
      </c>
      <c r="U2569">
        <v>0</v>
      </c>
      <c r="V2569" t="s">
        <v>201</v>
      </c>
      <c r="W2569" s="4" t="str">
        <f t="shared" si="166"/>
        <v>3850</v>
      </c>
      <c r="X2569">
        <v>15</v>
      </c>
      <c r="Y2569" t="s">
        <v>53</v>
      </c>
      <c r="Z2569" t="s">
        <v>103</v>
      </c>
      <c r="AA2569">
        <v>0</v>
      </c>
      <c r="AB2569">
        <v>0</v>
      </c>
      <c r="AC2569" t="s">
        <v>191</v>
      </c>
      <c r="AD2569">
        <v>0</v>
      </c>
      <c r="AE2569">
        <v>0</v>
      </c>
      <c r="AF2569">
        <v>0</v>
      </c>
      <c r="AG2569">
        <v>99570.17</v>
      </c>
      <c r="AH2569">
        <v>0</v>
      </c>
      <c r="AI2569">
        <v>0</v>
      </c>
      <c r="AJ2569">
        <v>0</v>
      </c>
      <c r="AK2569">
        <v>0</v>
      </c>
      <c r="AL2569">
        <v>0</v>
      </c>
      <c r="AM2569">
        <v>0</v>
      </c>
      <c r="AN2569">
        <v>0</v>
      </c>
      <c r="AO2569">
        <v>0</v>
      </c>
      <c r="AP2569" s="8">
        <f t="shared" si="162"/>
        <v>0</v>
      </c>
      <c r="AQ2569" s="9">
        <f t="shared" si="163"/>
        <v>0</v>
      </c>
      <c r="AR2569" s="3">
        <f t="shared" si="164"/>
        <v>99570.17</v>
      </c>
      <c r="AS2569" s="10">
        <f t="shared" si="165"/>
        <v>0</v>
      </c>
    </row>
    <row r="2570" spans="1:45" x14ac:dyDescent="0.25">
      <c r="A2570">
        <v>1</v>
      </c>
      <c r="B2570" s="7">
        <v>44470</v>
      </c>
      <c r="C2570" s="7">
        <v>44501</v>
      </c>
      <c r="D2570">
        <v>509</v>
      </c>
      <c r="E2570" s="7">
        <v>44501</v>
      </c>
      <c r="F2570" s="13">
        <v>99570.17</v>
      </c>
      <c r="G2570">
        <v>99570.17</v>
      </c>
      <c r="H2570">
        <v>2.3E-2</v>
      </c>
      <c r="I2570">
        <v>190.84</v>
      </c>
      <c r="J2570">
        <v>99570.17</v>
      </c>
      <c r="K2570">
        <v>0</v>
      </c>
      <c r="L2570">
        <v>0</v>
      </c>
      <c r="M2570">
        <v>-190.84</v>
      </c>
      <c r="N2570">
        <v>0</v>
      </c>
      <c r="O2570">
        <v>0</v>
      </c>
      <c r="P2570">
        <v>0</v>
      </c>
      <c r="Q2570">
        <v>0</v>
      </c>
      <c r="R2570">
        <v>0</v>
      </c>
      <c r="S2570">
        <v>0</v>
      </c>
      <c r="T2570">
        <v>0</v>
      </c>
      <c r="U2570">
        <v>0</v>
      </c>
      <c r="V2570" t="s">
        <v>201</v>
      </c>
      <c r="W2570" s="4" t="str">
        <f t="shared" si="166"/>
        <v>3850</v>
      </c>
      <c r="X2570">
        <v>15</v>
      </c>
      <c r="Y2570" t="s">
        <v>53</v>
      </c>
      <c r="Z2570" t="s">
        <v>103</v>
      </c>
      <c r="AA2570">
        <v>0</v>
      </c>
      <c r="AB2570">
        <v>0</v>
      </c>
      <c r="AC2570" t="s">
        <v>191</v>
      </c>
      <c r="AD2570">
        <v>0</v>
      </c>
      <c r="AE2570">
        <v>0</v>
      </c>
      <c r="AF2570">
        <v>0</v>
      </c>
      <c r="AG2570">
        <v>99570.17</v>
      </c>
      <c r="AH2570">
        <v>0</v>
      </c>
      <c r="AI2570">
        <v>0</v>
      </c>
      <c r="AJ2570">
        <v>0</v>
      </c>
      <c r="AK2570">
        <v>0</v>
      </c>
      <c r="AL2570">
        <v>0</v>
      </c>
      <c r="AM2570">
        <v>0</v>
      </c>
      <c r="AN2570">
        <v>0</v>
      </c>
      <c r="AO2570">
        <v>0</v>
      </c>
      <c r="AP2570" s="8">
        <f t="shared" si="162"/>
        <v>0</v>
      </c>
      <c r="AQ2570" s="9">
        <f t="shared" si="163"/>
        <v>0</v>
      </c>
      <c r="AR2570" s="3">
        <f t="shared" si="164"/>
        <v>99570.17</v>
      </c>
      <c r="AS2570" s="10">
        <f t="shared" si="165"/>
        <v>0</v>
      </c>
    </row>
    <row r="2571" spans="1:45" x14ac:dyDescent="0.25">
      <c r="A2571">
        <v>1</v>
      </c>
      <c r="B2571" s="7">
        <v>44470</v>
      </c>
      <c r="C2571" s="7">
        <v>44501</v>
      </c>
      <c r="D2571">
        <v>520</v>
      </c>
      <c r="E2571" s="7">
        <v>44470</v>
      </c>
      <c r="F2571" s="13">
        <v>0</v>
      </c>
      <c r="G2571">
        <v>0</v>
      </c>
      <c r="H2571">
        <v>0</v>
      </c>
      <c r="I2571">
        <v>0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0</v>
      </c>
      <c r="T2571">
        <v>0</v>
      </c>
      <c r="U2571">
        <v>0</v>
      </c>
      <c r="V2571" t="s">
        <v>202</v>
      </c>
      <c r="W2571" s="4" t="str">
        <f t="shared" si="166"/>
        <v>3890</v>
      </c>
      <c r="X2571">
        <v>16</v>
      </c>
      <c r="Y2571" t="s">
        <v>109</v>
      </c>
      <c r="Z2571" t="s">
        <v>110</v>
      </c>
      <c r="AA2571">
        <v>0</v>
      </c>
      <c r="AB2571">
        <v>0</v>
      </c>
      <c r="AC2571" t="s">
        <v>191</v>
      </c>
      <c r="AD2571">
        <v>0</v>
      </c>
      <c r="AE2571">
        <v>0</v>
      </c>
      <c r="AF2571">
        <v>0</v>
      </c>
      <c r="AG2571">
        <v>0</v>
      </c>
      <c r="AH2571">
        <v>0</v>
      </c>
      <c r="AI2571">
        <v>0</v>
      </c>
      <c r="AJ2571">
        <v>0</v>
      </c>
      <c r="AK2571">
        <v>0</v>
      </c>
      <c r="AL2571">
        <v>0</v>
      </c>
      <c r="AM2571">
        <v>0</v>
      </c>
      <c r="AN2571">
        <v>0</v>
      </c>
      <c r="AO2571">
        <v>0</v>
      </c>
      <c r="AP2571" s="8">
        <f t="shared" si="162"/>
        <v>0</v>
      </c>
      <c r="AQ2571" s="9">
        <f t="shared" si="163"/>
        <v>0</v>
      </c>
      <c r="AR2571" s="3">
        <f t="shared" si="164"/>
        <v>0</v>
      </c>
      <c r="AS2571" s="10">
        <f t="shared" si="165"/>
        <v>0</v>
      </c>
    </row>
    <row r="2572" spans="1:45" x14ac:dyDescent="0.25">
      <c r="A2572">
        <v>1</v>
      </c>
      <c r="B2572" s="7">
        <v>44470</v>
      </c>
      <c r="C2572" s="7">
        <v>44501</v>
      </c>
      <c r="D2572">
        <v>520</v>
      </c>
      <c r="E2572" s="7">
        <v>44501</v>
      </c>
      <c r="F2572" s="13">
        <v>0</v>
      </c>
      <c r="G2572">
        <v>0</v>
      </c>
      <c r="H2572">
        <v>0</v>
      </c>
      <c r="I2572">
        <v>0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0</v>
      </c>
      <c r="P2572">
        <v>0</v>
      </c>
      <c r="Q2572">
        <v>0</v>
      </c>
      <c r="R2572">
        <v>0</v>
      </c>
      <c r="S2572">
        <v>0</v>
      </c>
      <c r="T2572">
        <v>0</v>
      </c>
      <c r="U2572">
        <v>0</v>
      </c>
      <c r="V2572" t="s">
        <v>202</v>
      </c>
      <c r="W2572" s="4" t="str">
        <f t="shared" si="166"/>
        <v>3890</v>
      </c>
      <c r="X2572">
        <v>16</v>
      </c>
      <c r="Y2572" t="s">
        <v>109</v>
      </c>
      <c r="Z2572" t="s">
        <v>110</v>
      </c>
      <c r="AA2572">
        <v>0</v>
      </c>
      <c r="AB2572">
        <v>0</v>
      </c>
      <c r="AC2572" t="s">
        <v>191</v>
      </c>
      <c r="AD2572">
        <v>0</v>
      </c>
      <c r="AE2572">
        <v>0</v>
      </c>
      <c r="AF2572">
        <v>0</v>
      </c>
      <c r="AG2572">
        <v>0</v>
      </c>
      <c r="AH2572">
        <v>0</v>
      </c>
      <c r="AI2572">
        <v>0</v>
      </c>
      <c r="AJ2572">
        <v>0</v>
      </c>
      <c r="AK2572">
        <v>0</v>
      </c>
      <c r="AL2572">
        <v>0</v>
      </c>
      <c r="AM2572">
        <v>0</v>
      </c>
      <c r="AN2572">
        <v>0</v>
      </c>
      <c r="AO2572">
        <v>0</v>
      </c>
      <c r="AP2572" s="8">
        <f t="shared" si="162"/>
        <v>0</v>
      </c>
      <c r="AQ2572" s="9">
        <f t="shared" si="163"/>
        <v>0</v>
      </c>
      <c r="AR2572" s="3">
        <f t="shared" si="164"/>
        <v>0</v>
      </c>
      <c r="AS2572" s="10">
        <f t="shared" si="165"/>
        <v>0</v>
      </c>
    </row>
    <row r="2573" spans="1:45" x14ac:dyDescent="0.25">
      <c r="A2573">
        <v>1</v>
      </c>
      <c r="B2573" s="7">
        <v>44470</v>
      </c>
      <c r="C2573" s="7">
        <v>44501</v>
      </c>
      <c r="D2573">
        <v>521</v>
      </c>
      <c r="E2573" s="7">
        <v>44470</v>
      </c>
      <c r="F2573" s="13">
        <v>1266.3900000000001</v>
      </c>
      <c r="G2573">
        <v>1266.3900000000001</v>
      </c>
      <c r="H2573">
        <v>0</v>
      </c>
      <c r="I2573">
        <v>0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 t="s">
        <v>203</v>
      </c>
      <c r="W2573" s="4" t="str">
        <f t="shared" si="166"/>
        <v>389A</v>
      </c>
      <c r="X2573">
        <v>16</v>
      </c>
      <c r="Y2573" t="s">
        <v>109</v>
      </c>
      <c r="Z2573" t="s">
        <v>110</v>
      </c>
      <c r="AA2573">
        <v>0</v>
      </c>
      <c r="AB2573">
        <v>0</v>
      </c>
      <c r="AC2573" t="s">
        <v>191</v>
      </c>
      <c r="AD2573">
        <v>0</v>
      </c>
      <c r="AE2573">
        <v>0</v>
      </c>
      <c r="AF2573">
        <v>0</v>
      </c>
      <c r="AG2573">
        <v>1266.3900000000001</v>
      </c>
      <c r="AH2573">
        <v>0</v>
      </c>
      <c r="AI2573">
        <v>0</v>
      </c>
      <c r="AJ2573">
        <v>0</v>
      </c>
      <c r="AK2573">
        <v>0</v>
      </c>
      <c r="AL2573">
        <v>0</v>
      </c>
      <c r="AM2573">
        <v>0</v>
      </c>
      <c r="AN2573">
        <v>0</v>
      </c>
      <c r="AO2573">
        <v>0</v>
      </c>
      <c r="AP2573" s="8">
        <f t="shared" si="162"/>
        <v>0</v>
      </c>
      <c r="AQ2573" s="9">
        <f t="shared" si="163"/>
        <v>0</v>
      </c>
      <c r="AR2573" s="3">
        <f t="shared" si="164"/>
        <v>0</v>
      </c>
      <c r="AS2573" s="10">
        <f t="shared" si="165"/>
        <v>0</v>
      </c>
    </row>
    <row r="2574" spans="1:45" x14ac:dyDescent="0.25">
      <c r="A2574">
        <v>1</v>
      </c>
      <c r="B2574" s="7">
        <v>44470</v>
      </c>
      <c r="C2574" s="7">
        <v>44501</v>
      </c>
      <c r="D2574">
        <v>521</v>
      </c>
      <c r="E2574" s="7">
        <v>44501</v>
      </c>
      <c r="F2574" s="13">
        <v>1266.3900000000001</v>
      </c>
      <c r="G2574">
        <v>1266.3900000000001</v>
      </c>
      <c r="H2574">
        <v>0</v>
      </c>
      <c r="I2574">
        <v>0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0</v>
      </c>
      <c r="T2574">
        <v>0</v>
      </c>
      <c r="U2574">
        <v>0</v>
      </c>
      <c r="V2574" t="s">
        <v>203</v>
      </c>
      <c r="W2574" s="4" t="str">
        <f t="shared" si="166"/>
        <v>389A</v>
      </c>
      <c r="X2574">
        <v>16</v>
      </c>
      <c r="Y2574" t="s">
        <v>109</v>
      </c>
      <c r="Z2574" t="s">
        <v>110</v>
      </c>
      <c r="AA2574">
        <v>0</v>
      </c>
      <c r="AB2574">
        <v>0</v>
      </c>
      <c r="AC2574" t="s">
        <v>191</v>
      </c>
      <c r="AD2574">
        <v>0</v>
      </c>
      <c r="AE2574">
        <v>0</v>
      </c>
      <c r="AF2574">
        <v>0</v>
      </c>
      <c r="AG2574">
        <v>1266.3900000000001</v>
      </c>
      <c r="AH2574">
        <v>0</v>
      </c>
      <c r="AI2574">
        <v>0</v>
      </c>
      <c r="AJ2574">
        <v>0</v>
      </c>
      <c r="AK2574">
        <v>0</v>
      </c>
      <c r="AL2574">
        <v>0</v>
      </c>
      <c r="AM2574">
        <v>0</v>
      </c>
      <c r="AN2574">
        <v>0</v>
      </c>
      <c r="AO2574">
        <v>0</v>
      </c>
      <c r="AP2574" s="8">
        <f t="shared" si="162"/>
        <v>0</v>
      </c>
      <c r="AQ2574" s="9">
        <f t="shared" si="163"/>
        <v>0</v>
      </c>
      <c r="AR2574" s="3">
        <f t="shared" si="164"/>
        <v>0</v>
      </c>
      <c r="AS2574" s="10">
        <f t="shared" si="165"/>
        <v>0</v>
      </c>
    </row>
    <row r="2575" spans="1:45" x14ac:dyDescent="0.25">
      <c r="A2575">
        <v>1</v>
      </c>
      <c r="B2575" s="7">
        <v>44470</v>
      </c>
      <c r="C2575" s="7">
        <v>44501</v>
      </c>
      <c r="D2575">
        <v>510</v>
      </c>
      <c r="E2575" s="7">
        <v>44470</v>
      </c>
      <c r="F2575" s="13">
        <v>4010.19</v>
      </c>
      <c r="G2575">
        <v>4010.19</v>
      </c>
      <c r="H2575">
        <v>2.3E-2</v>
      </c>
      <c r="I2575">
        <v>7.69</v>
      </c>
      <c r="J2575">
        <v>683.42</v>
      </c>
      <c r="K2575">
        <v>0</v>
      </c>
      <c r="L2575">
        <v>0</v>
      </c>
      <c r="M2575">
        <v>0</v>
      </c>
      <c r="N2575">
        <v>0</v>
      </c>
      <c r="O2575">
        <v>0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 t="s">
        <v>204</v>
      </c>
      <c r="W2575" s="4" t="str">
        <f t="shared" si="166"/>
        <v>390A</v>
      </c>
      <c r="X2575">
        <v>16</v>
      </c>
      <c r="Y2575" t="s">
        <v>109</v>
      </c>
      <c r="Z2575" t="s">
        <v>115</v>
      </c>
      <c r="AA2575">
        <v>0</v>
      </c>
      <c r="AB2575">
        <v>0</v>
      </c>
      <c r="AC2575" t="s">
        <v>191</v>
      </c>
      <c r="AD2575">
        <v>0</v>
      </c>
      <c r="AE2575">
        <v>0</v>
      </c>
      <c r="AF2575">
        <v>0</v>
      </c>
      <c r="AG2575">
        <v>4010.19</v>
      </c>
      <c r="AH2575">
        <v>0</v>
      </c>
      <c r="AI2575">
        <v>0</v>
      </c>
      <c r="AJ2575">
        <v>0</v>
      </c>
      <c r="AK2575">
        <v>0</v>
      </c>
      <c r="AL2575">
        <v>0</v>
      </c>
      <c r="AM2575">
        <v>0</v>
      </c>
      <c r="AN2575">
        <v>0</v>
      </c>
      <c r="AO2575">
        <v>7.69</v>
      </c>
      <c r="AP2575" s="8">
        <f t="shared" si="162"/>
        <v>7.69</v>
      </c>
      <c r="AQ2575" s="9">
        <f t="shared" si="163"/>
        <v>0</v>
      </c>
      <c r="AR2575" s="3">
        <f t="shared" si="164"/>
        <v>683.42</v>
      </c>
      <c r="AS2575" s="10">
        <f t="shared" si="165"/>
        <v>7.69</v>
      </c>
    </row>
    <row r="2576" spans="1:45" x14ac:dyDescent="0.25">
      <c r="A2576">
        <v>1</v>
      </c>
      <c r="B2576" s="7">
        <v>44470</v>
      </c>
      <c r="C2576" s="7">
        <v>44501</v>
      </c>
      <c r="D2576">
        <v>510</v>
      </c>
      <c r="E2576" s="7">
        <v>44501</v>
      </c>
      <c r="F2576" s="13">
        <v>4010.19</v>
      </c>
      <c r="G2576">
        <v>4010.19</v>
      </c>
      <c r="H2576">
        <v>2.3E-2</v>
      </c>
      <c r="I2576">
        <v>7.69</v>
      </c>
      <c r="J2576">
        <v>691.11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0</v>
      </c>
      <c r="R2576">
        <v>0</v>
      </c>
      <c r="S2576">
        <v>0</v>
      </c>
      <c r="T2576">
        <v>0</v>
      </c>
      <c r="U2576">
        <v>0</v>
      </c>
      <c r="V2576" t="s">
        <v>204</v>
      </c>
      <c r="W2576" s="4" t="str">
        <f t="shared" si="166"/>
        <v>390A</v>
      </c>
      <c r="X2576">
        <v>16</v>
      </c>
      <c r="Y2576" t="s">
        <v>109</v>
      </c>
      <c r="Z2576" t="s">
        <v>115</v>
      </c>
      <c r="AA2576">
        <v>0</v>
      </c>
      <c r="AB2576">
        <v>0</v>
      </c>
      <c r="AC2576" t="s">
        <v>191</v>
      </c>
      <c r="AD2576">
        <v>0</v>
      </c>
      <c r="AE2576">
        <v>0</v>
      </c>
      <c r="AF2576">
        <v>0</v>
      </c>
      <c r="AG2576">
        <v>4010.19</v>
      </c>
      <c r="AH2576">
        <v>0</v>
      </c>
      <c r="AI2576">
        <v>0</v>
      </c>
      <c r="AJ2576">
        <v>0</v>
      </c>
      <c r="AK2576">
        <v>0</v>
      </c>
      <c r="AL2576">
        <v>0</v>
      </c>
      <c r="AM2576">
        <v>0</v>
      </c>
      <c r="AN2576">
        <v>0</v>
      </c>
      <c r="AO2576">
        <v>7.69</v>
      </c>
      <c r="AP2576" s="8">
        <f t="shared" si="162"/>
        <v>7.69</v>
      </c>
      <c r="AQ2576" s="9">
        <f t="shared" si="163"/>
        <v>0</v>
      </c>
      <c r="AR2576" s="3">
        <f t="shared" si="164"/>
        <v>691.11</v>
      </c>
      <c r="AS2576" s="10">
        <f t="shared" si="165"/>
        <v>7.69</v>
      </c>
    </row>
    <row r="2577" spans="1:45" x14ac:dyDescent="0.25">
      <c r="A2577">
        <v>1</v>
      </c>
      <c r="B2577" s="7">
        <v>44470</v>
      </c>
      <c r="C2577" s="7">
        <v>44501</v>
      </c>
      <c r="D2577">
        <v>200414</v>
      </c>
      <c r="E2577" s="7">
        <v>44470</v>
      </c>
      <c r="F2577" s="13">
        <v>0</v>
      </c>
      <c r="G2577">
        <v>0</v>
      </c>
      <c r="H2577">
        <v>0.1</v>
      </c>
      <c r="I2577">
        <v>0</v>
      </c>
      <c r="J2577">
        <v>-5271.6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0</v>
      </c>
      <c r="R2577">
        <v>0</v>
      </c>
      <c r="S2577">
        <v>0</v>
      </c>
      <c r="T2577">
        <v>-182.42</v>
      </c>
      <c r="U2577">
        <v>0</v>
      </c>
      <c r="V2577" t="s">
        <v>205</v>
      </c>
      <c r="W2577" s="4" t="str">
        <f t="shared" si="166"/>
        <v>3912</v>
      </c>
      <c r="X2577">
        <v>16</v>
      </c>
      <c r="Y2577" t="s">
        <v>109</v>
      </c>
      <c r="Z2577" t="s">
        <v>123</v>
      </c>
      <c r="AA2577">
        <v>0</v>
      </c>
      <c r="AB2577">
        <v>0</v>
      </c>
      <c r="AC2577" t="s">
        <v>191</v>
      </c>
      <c r="AD2577">
        <v>0</v>
      </c>
      <c r="AE2577">
        <v>0</v>
      </c>
      <c r="AF2577">
        <v>0</v>
      </c>
      <c r="AG2577">
        <v>0</v>
      </c>
      <c r="AH2577">
        <v>0</v>
      </c>
      <c r="AI2577">
        <v>0</v>
      </c>
      <c r="AJ2577">
        <v>0</v>
      </c>
      <c r="AK2577">
        <v>0</v>
      </c>
      <c r="AL2577">
        <v>0</v>
      </c>
      <c r="AM2577">
        <v>0</v>
      </c>
      <c r="AN2577">
        <v>0</v>
      </c>
      <c r="AO2577">
        <v>0</v>
      </c>
      <c r="AP2577" s="8">
        <f t="shared" si="162"/>
        <v>-182.42</v>
      </c>
      <c r="AQ2577" s="9">
        <f t="shared" si="163"/>
        <v>0</v>
      </c>
      <c r="AR2577" s="3">
        <f t="shared" si="164"/>
        <v>-5271.6</v>
      </c>
      <c r="AS2577" s="10">
        <f t="shared" si="165"/>
        <v>-182.42</v>
      </c>
    </row>
    <row r="2578" spans="1:45" x14ac:dyDescent="0.25">
      <c r="A2578">
        <v>1</v>
      </c>
      <c r="B2578" s="7">
        <v>44470</v>
      </c>
      <c r="C2578" s="7">
        <v>44501</v>
      </c>
      <c r="D2578">
        <v>200414</v>
      </c>
      <c r="E2578" s="7">
        <v>44501</v>
      </c>
      <c r="F2578" s="13">
        <v>0</v>
      </c>
      <c r="G2578">
        <v>0</v>
      </c>
      <c r="H2578">
        <v>0.1</v>
      </c>
      <c r="I2578">
        <v>0</v>
      </c>
      <c r="J2578">
        <v>-5454.02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>
        <v>0</v>
      </c>
      <c r="R2578">
        <v>0</v>
      </c>
      <c r="S2578">
        <v>0</v>
      </c>
      <c r="T2578">
        <v>-182.42</v>
      </c>
      <c r="U2578">
        <v>0</v>
      </c>
      <c r="V2578" t="s">
        <v>205</v>
      </c>
      <c r="W2578" s="4" t="str">
        <f t="shared" si="166"/>
        <v>3912</v>
      </c>
      <c r="X2578">
        <v>16</v>
      </c>
      <c r="Y2578" t="s">
        <v>109</v>
      </c>
      <c r="Z2578" t="s">
        <v>123</v>
      </c>
      <c r="AA2578">
        <v>0</v>
      </c>
      <c r="AB2578">
        <v>0</v>
      </c>
      <c r="AC2578" t="s">
        <v>191</v>
      </c>
      <c r="AD2578">
        <v>0</v>
      </c>
      <c r="AE2578">
        <v>0</v>
      </c>
      <c r="AF2578">
        <v>0</v>
      </c>
      <c r="AG2578">
        <v>0</v>
      </c>
      <c r="AH2578">
        <v>0</v>
      </c>
      <c r="AI2578">
        <v>0</v>
      </c>
      <c r="AJ2578">
        <v>0</v>
      </c>
      <c r="AK2578">
        <v>0</v>
      </c>
      <c r="AL2578">
        <v>0</v>
      </c>
      <c r="AM2578">
        <v>0</v>
      </c>
      <c r="AN2578">
        <v>0</v>
      </c>
      <c r="AO2578">
        <v>0</v>
      </c>
      <c r="AP2578" s="8">
        <f t="shared" si="162"/>
        <v>-182.42</v>
      </c>
      <c r="AQ2578" s="9">
        <f t="shared" si="163"/>
        <v>0</v>
      </c>
      <c r="AR2578" s="3">
        <f t="shared" si="164"/>
        <v>-5454.02</v>
      </c>
      <c r="AS2578" s="10">
        <f t="shared" si="165"/>
        <v>-182.42</v>
      </c>
    </row>
    <row r="2579" spans="1:45" x14ac:dyDescent="0.25">
      <c r="A2579">
        <v>1</v>
      </c>
      <c r="B2579" s="7">
        <v>44470</v>
      </c>
      <c r="C2579" s="7">
        <v>44501</v>
      </c>
      <c r="D2579">
        <v>511</v>
      </c>
      <c r="E2579" s="7">
        <v>44470</v>
      </c>
      <c r="F2579" s="13">
        <v>13227.98</v>
      </c>
      <c r="G2579">
        <v>13227.98</v>
      </c>
      <c r="H2579">
        <v>0.05</v>
      </c>
      <c r="I2579">
        <v>55.12</v>
      </c>
      <c r="J2579">
        <v>13277.65</v>
      </c>
      <c r="K2579">
        <v>0</v>
      </c>
      <c r="L2579">
        <v>0</v>
      </c>
      <c r="M2579">
        <v>-55.12</v>
      </c>
      <c r="N2579">
        <v>0</v>
      </c>
      <c r="O2579">
        <v>0</v>
      </c>
      <c r="P2579">
        <v>0</v>
      </c>
      <c r="Q2579">
        <v>0</v>
      </c>
      <c r="R2579">
        <v>0</v>
      </c>
      <c r="S2579">
        <v>0</v>
      </c>
      <c r="T2579">
        <v>49.67</v>
      </c>
      <c r="U2579">
        <v>0</v>
      </c>
      <c r="V2579" t="s">
        <v>206</v>
      </c>
      <c r="W2579" s="4" t="str">
        <f t="shared" si="166"/>
        <v>3913</v>
      </c>
      <c r="X2579">
        <v>16</v>
      </c>
      <c r="Y2579" t="s">
        <v>109</v>
      </c>
      <c r="Z2579" t="s">
        <v>126</v>
      </c>
      <c r="AA2579">
        <v>0</v>
      </c>
      <c r="AB2579">
        <v>0</v>
      </c>
      <c r="AC2579" t="s">
        <v>191</v>
      </c>
      <c r="AD2579">
        <v>0</v>
      </c>
      <c r="AE2579">
        <v>0</v>
      </c>
      <c r="AF2579">
        <v>0</v>
      </c>
      <c r="AG2579">
        <v>13227.98</v>
      </c>
      <c r="AH2579">
        <v>0</v>
      </c>
      <c r="AI2579">
        <v>0</v>
      </c>
      <c r="AJ2579">
        <v>0</v>
      </c>
      <c r="AK2579">
        <v>0</v>
      </c>
      <c r="AL2579">
        <v>0</v>
      </c>
      <c r="AM2579">
        <v>0</v>
      </c>
      <c r="AN2579">
        <v>0</v>
      </c>
      <c r="AO2579">
        <v>0</v>
      </c>
      <c r="AP2579" s="8">
        <f t="shared" si="162"/>
        <v>49.67</v>
      </c>
      <c r="AQ2579" s="9">
        <f t="shared" si="163"/>
        <v>0</v>
      </c>
      <c r="AR2579" s="3">
        <f t="shared" si="164"/>
        <v>13277.65</v>
      </c>
      <c r="AS2579" s="10">
        <f t="shared" si="165"/>
        <v>49.67</v>
      </c>
    </row>
    <row r="2580" spans="1:45" x14ac:dyDescent="0.25">
      <c r="A2580">
        <v>1</v>
      </c>
      <c r="B2580" s="7">
        <v>44470</v>
      </c>
      <c r="C2580" s="7">
        <v>44501</v>
      </c>
      <c r="D2580">
        <v>511</v>
      </c>
      <c r="E2580" s="7">
        <v>44501</v>
      </c>
      <c r="F2580" s="13">
        <v>13227.98</v>
      </c>
      <c r="G2580">
        <v>13227.98</v>
      </c>
      <c r="H2580">
        <v>0.05</v>
      </c>
      <c r="I2580">
        <v>55.12</v>
      </c>
      <c r="J2580">
        <v>13327.32</v>
      </c>
      <c r="K2580">
        <v>0</v>
      </c>
      <c r="L2580">
        <v>0</v>
      </c>
      <c r="M2580">
        <v>-55.12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0</v>
      </c>
      <c r="T2580">
        <v>49.67</v>
      </c>
      <c r="U2580">
        <v>0</v>
      </c>
      <c r="V2580" t="s">
        <v>206</v>
      </c>
      <c r="W2580" s="4" t="str">
        <f t="shared" si="166"/>
        <v>3913</v>
      </c>
      <c r="X2580">
        <v>16</v>
      </c>
      <c r="Y2580" t="s">
        <v>109</v>
      </c>
      <c r="Z2580" t="s">
        <v>126</v>
      </c>
      <c r="AA2580">
        <v>0</v>
      </c>
      <c r="AB2580">
        <v>0</v>
      </c>
      <c r="AC2580" t="s">
        <v>191</v>
      </c>
      <c r="AD2580">
        <v>0</v>
      </c>
      <c r="AE2580">
        <v>0</v>
      </c>
      <c r="AF2580">
        <v>0</v>
      </c>
      <c r="AG2580">
        <v>13227.98</v>
      </c>
      <c r="AH2580">
        <v>0</v>
      </c>
      <c r="AI2580">
        <v>0</v>
      </c>
      <c r="AJ2580">
        <v>0</v>
      </c>
      <c r="AK2580">
        <v>0</v>
      </c>
      <c r="AL2580">
        <v>0</v>
      </c>
      <c r="AM2580">
        <v>0</v>
      </c>
      <c r="AN2580">
        <v>0</v>
      </c>
      <c r="AO2580">
        <v>0</v>
      </c>
      <c r="AP2580" s="8">
        <f t="shared" si="162"/>
        <v>49.67</v>
      </c>
      <c r="AQ2580" s="9">
        <f t="shared" si="163"/>
        <v>0</v>
      </c>
      <c r="AR2580" s="3">
        <f t="shared" si="164"/>
        <v>13327.32</v>
      </c>
      <c r="AS2580" s="10">
        <f t="shared" si="165"/>
        <v>49.67</v>
      </c>
    </row>
    <row r="2581" spans="1:45" x14ac:dyDescent="0.25">
      <c r="A2581">
        <v>1</v>
      </c>
      <c r="B2581" s="7">
        <v>44470</v>
      </c>
      <c r="C2581" s="7">
        <v>44501</v>
      </c>
      <c r="D2581">
        <v>512</v>
      </c>
      <c r="E2581" s="7">
        <v>44470</v>
      </c>
      <c r="F2581" s="13">
        <v>81031.86</v>
      </c>
      <c r="G2581">
        <v>81031.86</v>
      </c>
      <c r="H2581">
        <v>0.1</v>
      </c>
      <c r="I2581">
        <v>675.27</v>
      </c>
      <c r="J2581">
        <v>40469.94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-45.67</v>
      </c>
      <c r="U2581">
        <v>0</v>
      </c>
      <c r="V2581" t="s">
        <v>207</v>
      </c>
      <c r="W2581" s="4" t="str">
        <f t="shared" si="166"/>
        <v>3914</v>
      </c>
      <c r="X2581">
        <v>16</v>
      </c>
      <c r="Y2581" t="s">
        <v>109</v>
      </c>
      <c r="Z2581" t="s">
        <v>129</v>
      </c>
      <c r="AA2581">
        <v>0</v>
      </c>
      <c r="AB2581">
        <v>0</v>
      </c>
      <c r="AC2581" t="s">
        <v>191</v>
      </c>
      <c r="AD2581">
        <v>0</v>
      </c>
      <c r="AE2581">
        <v>0</v>
      </c>
      <c r="AF2581">
        <v>0</v>
      </c>
      <c r="AG2581">
        <v>81031.86</v>
      </c>
      <c r="AH2581">
        <v>0</v>
      </c>
      <c r="AI2581">
        <v>0</v>
      </c>
      <c r="AJ2581">
        <v>0</v>
      </c>
      <c r="AK2581">
        <v>0</v>
      </c>
      <c r="AL2581">
        <v>0</v>
      </c>
      <c r="AM2581">
        <v>0</v>
      </c>
      <c r="AN2581">
        <v>0</v>
      </c>
      <c r="AO2581">
        <v>675.27</v>
      </c>
      <c r="AP2581" s="8">
        <f t="shared" si="162"/>
        <v>629.6</v>
      </c>
      <c r="AQ2581" s="9">
        <f t="shared" si="163"/>
        <v>0</v>
      </c>
      <c r="AR2581" s="3">
        <f t="shared" si="164"/>
        <v>40469.94</v>
      </c>
      <c r="AS2581" s="10">
        <f t="shared" si="165"/>
        <v>629.6</v>
      </c>
    </row>
    <row r="2582" spans="1:45" x14ac:dyDescent="0.25">
      <c r="A2582">
        <v>1</v>
      </c>
      <c r="B2582" s="7">
        <v>44470</v>
      </c>
      <c r="C2582" s="7">
        <v>44501</v>
      </c>
      <c r="D2582">
        <v>512</v>
      </c>
      <c r="E2582" s="7">
        <v>44501</v>
      </c>
      <c r="F2582" s="13">
        <v>81034.61</v>
      </c>
      <c r="G2582">
        <v>81034.61</v>
      </c>
      <c r="H2582">
        <v>0.1</v>
      </c>
      <c r="I2582">
        <v>675.29</v>
      </c>
      <c r="J2582">
        <v>41099.56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0</v>
      </c>
      <c r="T2582">
        <v>-45.67</v>
      </c>
      <c r="U2582">
        <v>0</v>
      </c>
      <c r="V2582" t="s">
        <v>207</v>
      </c>
      <c r="W2582" s="4" t="str">
        <f t="shared" si="166"/>
        <v>3914</v>
      </c>
      <c r="X2582">
        <v>16</v>
      </c>
      <c r="Y2582" t="s">
        <v>109</v>
      </c>
      <c r="Z2582" t="s">
        <v>129</v>
      </c>
      <c r="AA2582">
        <v>0</v>
      </c>
      <c r="AB2582">
        <v>0</v>
      </c>
      <c r="AC2582" t="s">
        <v>191</v>
      </c>
      <c r="AD2582">
        <v>0</v>
      </c>
      <c r="AE2582">
        <v>0</v>
      </c>
      <c r="AF2582">
        <v>0</v>
      </c>
      <c r="AG2582">
        <v>81034.61</v>
      </c>
      <c r="AH2582">
        <v>0</v>
      </c>
      <c r="AI2582">
        <v>0</v>
      </c>
      <c r="AJ2582">
        <v>0</v>
      </c>
      <c r="AK2582">
        <v>0</v>
      </c>
      <c r="AL2582">
        <v>0</v>
      </c>
      <c r="AM2582">
        <v>0</v>
      </c>
      <c r="AN2582">
        <v>0</v>
      </c>
      <c r="AO2582">
        <v>675.29</v>
      </c>
      <c r="AP2582" s="8">
        <f t="shared" si="162"/>
        <v>629.62</v>
      </c>
      <c r="AQ2582" s="9">
        <f t="shared" si="163"/>
        <v>0</v>
      </c>
      <c r="AR2582" s="3">
        <f t="shared" si="164"/>
        <v>41099.56</v>
      </c>
      <c r="AS2582" s="10">
        <f t="shared" si="165"/>
        <v>629.62</v>
      </c>
    </row>
    <row r="2583" spans="1:45" x14ac:dyDescent="0.25">
      <c r="A2583">
        <v>1</v>
      </c>
      <c r="B2583" s="7">
        <v>44470</v>
      </c>
      <c r="C2583" s="7">
        <v>44501</v>
      </c>
      <c r="D2583">
        <v>513</v>
      </c>
      <c r="E2583" s="7">
        <v>44470</v>
      </c>
      <c r="F2583" s="13">
        <v>374.07</v>
      </c>
      <c r="G2583">
        <v>374.07</v>
      </c>
      <c r="H2583">
        <v>7.1428569999999997E-2</v>
      </c>
      <c r="I2583">
        <v>2.23</v>
      </c>
      <c r="J2583">
        <v>32.24</v>
      </c>
      <c r="K2583">
        <v>0</v>
      </c>
      <c r="L2583">
        <v>0</v>
      </c>
      <c r="M2583">
        <v>0</v>
      </c>
      <c r="N2583">
        <v>0</v>
      </c>
      <c r="O2583">
        <v>0</v>
      </c>
      <c r="P2583">
        <v>0</v>
      </c>
      <c r="Q2583">
        <v>0</v>
      </c>
      <c r="R2583">
        <v>0</v>
      </c>
      <c r="S2583">
        <v>0</v>
      </c>
      <c r="T2583">
        <v>-3.33</v>
      </c>
      <c r="U2583">
        <v>0</v>
      </c>
      <c r="V2583" t="s">
        <v>208</v>
      </c>
      <c r="W2583" s="4" t="str">
        <f t="shared" si="166"/>
        <v>391A</v>
      </c>
      <c r="X2583">
        <v>16</v>
      </c>
      <c r="Y2583" t="s">
        <v>109</v>
      </c>
      <c r="Z2583" t="s">
        <v>132</v>
      </c>
      <c r="AA2583">
        <v>0</v>
      </c>
      <c r="AB2583">
        <v>0</v>
      </c>
      <c r="AC2583" t="s">
        <v>191</v>
      </c>
      <c r="AD2583">
        <v>0</v>
      </c>
      <c r="AE2583">
        <v>0</v>
      </c>
      <c r="AF2583">
        <v>0</v>
      </c>
      <c r="AG2583">
        <v>374.07</v>
      </c>
      <c r="AH2583">
        <v>0</v>
      </c>
      <c r="AI2583">
        <v>0</v>
      </c>
      <c r="AJ2583">
        <v>0</v>
      </c>
      <c r="AK2583">
        <v>0</v>
      </c>
      <c r="AL2583">
        <v>0</v>
      </c>
      <c r="AM2583">
        <v>0</v>
      </c>
      <c r="AN2583">
        <v>0</v>
      </c>
      <c r="AO2583">
        <v>2.23</v>
      </c>
      <c r="AP2583" s="8">
        <f t="shared" si="162"/>
        <v>-1.1000000000000001</v>
      </c>
      <c r="AQ2583" s="9">
        <f t="shared" si="163"/>
        <v>0</v>
      </c>
      <c r="AR2583" s="3">
        <f t="shared" si="164"/>
        <v>32.24</v>
      </c>
      <c r="AS2583" s="10">
        <f t="shared" si="165"/>
        <v>-1.1000000000000001</v>
      </c>
    </row>
    <row r="2584" spans="1:45" x14ac:dyDescent="0.25">
      <c r="A2584">
        <v>1</v>
      </c>
      <c r="B2584" s="7">
        <v>44470</v>
      </c>
      <c r="C2584" s="7">
        <v>44501</v>
      </c>
      <c r="D2584">
        <v>513</v>
      </c>
      <c r="E2584" s="7">
        <v>44501</v>
      </c>
      <c r="F2584" s="13">
        <v>374.07</v>
      </c>
      <c r="G2584">
        <v>374.07</v>
      </c>
      <c r="H2584">
        <v>7.1428569999999997E-2</v>
      </c>
      <c r="I2584">
        <v>2.23</v>
      </c>
      <c r="J2584">
        <v>31.14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  <c r="Q2584">
        <v>0</v>
      </c>
      <c r="R2584">
        <v>0</v>
      </c>
      <c r="S2584">
        <v>0</v>
      </c>
      <c r="T2584">
        <v>-3.33</v>
      </c>
      <c r="U2584">
        <v>0</v>
      </c>
      <c r="V2584" t="s">
        <v>208</v>
      </c>
      <c r="W2584" s="4" t="str">
        <f t="shared" si="166"/>
        <v>391A</v>
      </c>
      <c r="X2584">
        <v>16</v>
      </c>
      <c r="Y2584" t="s">
        <v>109</v>
      </c>
      <c r="Z2584" t="s">
        <v>132</v>
      </c>
      <c r="AA2584">
        <v>0</v>
      </c>
      <c r="AB2584">
        <v>0</v>
      </c>
      <c r="AC2584" t="s">
        <v>191</v>
      </c>
      <c r="AD2584">
        <v>0</v>
      </c>
      <c r="AE2584">
        <v>0</v>
      </c>
      <c r="AF2584">
        <v>0</v>
      </c>
      <c r="AG2584">
        <v>374.07</v>
      </c>
      <c r="AH2584">
        <v>0</v>
      </c>
      <c r="AI2584">
        <v>0</v>
      </c>
      <c r="AJ2584">
        <v>0</v>
      </c>
      <c r="AK2584">
        <v>0</v>
      </c>
      <c r="AL2584">
        <v>0</v>
      </c>
      <c r="AM2584">
        <v>0</v>
      </c>
      <c r="AN2584">
        <v>0</v>
      </c>
      <c r="AO2584">
        <v>2.23</v>
      </c>
      <c r="AP2584" s="8">
        <f t="shared" si="162"/>
        <v>-1.1000000000000001</v>
      </c>
      <c r="AQ2584" s="9">
        <f t="shared" si="163"/>
        <v>0</v>
      </c>
      <c r="AR2584" s="3">
        <f t="shared" si="164"/>
        <v>31.14</v>
      </c>
      <c r="AS2584" s="10">
        <f t="shared" si="165"/>
        <v>-1.1000000000000001</v>
      </c>
    </row>
    <row r="2585" spans="1:45" x14ac:dyDescent="0.25">
      <c r="A2585">
        <v>1</v>
      </c>
      <c r="B2585" s="7">
        <v>44470</v>
      </c>
      <c r="C2585" s="7">
        <v>44501</v>
      </c>
      <c r="D2585">
        <v>134</v>
      </c>
      <c r="E2585" s="7">
        <v>44470</v>
      </c>
      <c r="F2585" s="13">
        <v>1331.9</v>
      </c>
      <c r="G2585">
        <v>1331.9</v>
      </c>
      <c r="H2585">
        <v>0.1</v>
      </c>
      <c r="I2585">
        <v>11.1</v>
      </c>
      <c r="J2585">
        <v>390.8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v>0</v>
      </c>
      <c r="V2585" t="s">
        <v>209</v>
      </c>
      <c r="W2585" s="4" t="str">
        <f t="shared" si="166"/>
        <v>391S</v>
      </c>
      <c r="X2585">
        <v>16</v>
      </c>
      <c r="Y2585" t="s">
        <v>109</v>
      </c>
      <c r="Z2585" t="s">
        <v>132</v>
      </c>
      <c r="AA2585">
        <v>0</v>
      </c>
      <c r="AB2585">
        <v>0</v>
      </c>
      <c r="AC2585" t="s">
        <v>191</v>
      </c>
      <c r="AD2585">
        <v>0</v>
      </c>
      <c r="AE2585">
        <v>0</v>
      </c>
      <c r="AF2585">
        <v>0</v>
      </c>
      <c r="AG2585">
        <v>1331.9</v>
      </c>
      <c r="AH2585">
        <v>0</v>
      </c>
      <c r="AI2585">
        <v>0</v>
      </c>
      <c r="AJ2585">
        <v>0</v>
      </c>
      <c r="AK2585">
        <v>0</v>
      </c>
      <c r="AL2585">
        <v>0</v>
      </c>
      <c r="AM2585">
        <v>0</v>
      </c>
      <c r="AN2585">
        <v>0</v>
      </c>
      <c r="AO2585">
        <v>11.1</v>
      </c>
      <c r="AP2585" s="8">
        <f t="shared" si="162"/>
        <v>11.1</v>
      </c>
      <c r="AQ2585" s="9">
        <f t="shared" si="163"/>
        <v>0</v>
      </c>
      <c r="AR2585" s="3">
        <f t="shared" si="164"/>
        <v>390.8</v>
      </c>
      <c r="AS2585" s="10">
        <f t="shared" si="165"/>
        <v>11.1</v>
      </c>
    </row>
    <row r="2586" spans="1:45" x14ac:dyDescent="0.25">
      <c r="A2586">
        <v>1</v>
      </c>
      <c r="B2586" s="7">
        <v>44470</v>
      </c>
      <c r="C2586" s="7">
        <v>44501</v>
      </c>
      <c r="D2586">
        <v>134</v>
      </c>
      <c r="E2586" s="7">
        <v>44501</v>
      </c>
      <c r="F2586" s="13">
        <v>1331.9</v>
      </c>
      <c r="G2586">
        <v>1331.9</v>
      </c>
      <c r="H2586">
        <v>0.1</v>
      </c>
      <c r="I2586">
        <v>11.1</v>
      </c>
      <c r="J2586">
        <v>401.9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v>0</v>
      </c>
      <c r="V2586" t="s">
        <v>209</v>
      </c>
      <c r="W2586" s="4" t="str">
        <f t="shared" si="166"/>
        <v>391S</v>
      </c>
      <c r="X2586">
        <v>16</v>
      </c>
      <c r="Y2586" t="s">
        <v>109</v>
      </c>
      <c r="Z2586" t="s">
        <v>132</v>
      </c>
      <c r="AA2586">
        <v>0</v>
      </c>
      <c r="AB2586">
        <v>0</v>
      </c>
      <c r="AC2586" t="s">
        <v>191</v>
      </c>
      <c r="AD2586">
        <v>0</v>
      </c>
      <c r="AE2586">
        <v>0</v>
      </c>
      <c r="AF2586">
        <v>0</v>
      </c>
      <c r="AG2586">
        <v>1331.9</v>
      </c>
      <c r="AH2586">
        <v>0</v>
      </c>
      <c r="AI2586">
        <v>0</v>
      </c>
      <c r="AJ2586">
        <v>0</v>
      </c>
      <c r="AK2586">
        <v>0</v>
      </c>
      <c r="AL2586">
        <v>0</v>
      </c>
      <c r="AM2586">
        <v>0</v>
      </c>
      <c r="AN2586">
        <v>0</v>
      </c>
      <c r="AO2586">
        <v>11.1</v>
      </c>
      <c r="AP2586" s="8">
        <f t="shared" si="162"/>
        <v>11.1</v>
      </c>
      <c r="AQ2586" s="9">
        <f t="shared" si="163"/>
        <v>0</v>
      </c>
      <c r="AR2586" s="3">
        <f t="shared" si="164"/>
        <v>401.9</v>
      </c>
      <c r="AS2586" s="10">
        <f t="shared" si="165"/>
        <v>11.1</v>
      </c>
    </row>
    <row r="2587" spans="1:45" x14ac:dyDescent="0.25">
      <c r="A2587">
        <v>1</v>
      </c>
      <c r="B2587" s="7">
        <v>44470</v>
      </c>
      <c r="C2587" s="7">
        <v>44501</v>
      </c>
      <c r="D2587">
        <v>135</v>
      </c>
      <c r="E2587" s="7">
        <v>44470</v>
      </c>
      <c r="F2587" s="13">
        <v>0</v>
      </c>
      <c r="G2587">
        <v>0</v>
      </c>
      <c r="H2587">
        <v>0.17399999999999999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0</v>
      </c>
      <c r="T2587">
        <v>0</v>
      </c>
      <c r="U2587">
        <v>0</v>
      </c>
      <c r="V2587" t="s">
        <v>216</v>
      </c>
      <c r="W2587" s="4" t="str">
        <f t="shared" si="166"/>
        <v>3920</v>
      </c>
      <c r="X2587">
        <v>16</v>
      </c>
      <c r="Y2587" t="s">
        <v>109</v>
      </c>
      <c r="Z2587" t="s">
        <v>146</v>
      </c>
      <c r="AA2587">
        <v>0</v>
      </c>
      <c r="AB2587">
        <v>0</v>
      </c>
      <c r="AC2587" t="s">
        <v>191</v>
      </c>
      <c r="AD2587">
        <v>0</v>
      </c>
      <c r="AE2587">
        <v>0</v>
      </c>
      <c r="AF2587">
        <v>0</v>
      </c>
      <c r="AG2587">
        <v>0</v>
      </c>
      <c r="AH2587">
        <v>0</v>
      </c>
      <c r="AI2587">
        <v>0</v>
      </c>
      <c r="AJ2587">
        <v>0</v>
      </c>
      <c r="AK2587">
        <v>0</v>
      </c>
      <c r="AL2587">
        <v>0</v>
      </c>
      <c r="AM2587">
        <v>0</v>
      </c>
      <c r="AN2587">
        <v>0</v>
      </c>
      <c r="AO2587">
        <v>0</v>
      </c>
      <c r="AP2587" s="8">
        <f t="shared" si="162"/>
        <v>0</v>
      </c>
      <c r="AQ2587" s="9">
        <f t="shared" si="163"/>
        <v>0</v>
      </c>
      <c r="AR2587" s="3">
        <f t="shared" si="164"/>
        <v>0</v>
      </c>
      <c r="AS2587" s="10">
        <f t="shared" si="165"/>
        <v>0</v>
      </c>
    </row>
    <row r="2588" spans="1:45" x14ac:dyDescent="0.25">
      <c r="A2588">
        <v>1</v>
      </c>
      <c r="B2588" s="7">
        <v>44470</v>
      </c>
      <c r="C2588" s="7">
        <v>44501</v>
      </c>
      <c r="D2588">
        <v>135</v>
      </c>
      <c r="E2588" s="7">
        <v>44501</v>
      </c>
      <c r="F2588" s="13">
        <v>0</v>
      </c>
      <c r="G2588">
        <v>0</v>
      </c>
      <c r="H2588">
        <v>0.17399999999999999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0</v>
      </c>
      <c r="R2588">
        <v>0</v>
      </c>
      <c r="S2588">
        <v>0</v>
      </c>
      <c r="T2588">
        <v>0</v>
      </c>
      <c r="U2588">
        <v>0</v>
      </c>
      <c r="V2588" t="s">
        <v>216</v>
      </c>
      <c r="W2588" s="4" t="str">
        <f t="shared" si="166"/>
        <v>3920</v>
      </c>
      <c r="X2588">
        <v>16</v>
      </c>
      <c r="Y2588" t="s">
        <v>109</v>
      </c>
      <c r="Z2588" t="s">
        <v>146</v>
      </c>
      <c r="AA2588">
        <v>0</v>
      </c>
      <c r="AB2588">
        <v>0</v>
      </c>
      <c r="AC2588" t="s">
        <v>191</v>
      </c>
      <c r="AD2588">
        <v>0</v>
      </c>
      <c r="AE2588">
        <v>0</v>
      </c>
      <c r="AF2588">
        <v>0</v>
      </c>
      <c r="AG2588">
        <v>0</v>
      </c>
      <c r="AH2588">
        <v>0</v>
      </c>
      <c r="AI2588">
        <v>0</v>
      </c>
      <c r="AJ2588">
        <v>0</v>
      </c>
      <c r="AK2588">
        <v>0</v>
      </c>
      <c r="AL2588">
        <v>0</v>
      </c>
      <c r="AM2588">
        <v>0</v>
      </c>
      <c r="AN2588">
        <v>0</v>
      </c>
      <c r="AO2588">
        <v>0</v>
      </c>
      <c r="AP2588" s="8">
        <f t="shared" si="162"/>
        <v>0</v>
      </c>
      <c r="AQ2588" s="9">
        <f t="shared" si="163"/>
        <v>0</v>
      </c>
      <c r="AR2588" s="3">
        <f t="shared" si="164"/>
        <v>0</v>
      </c>
      <c r="AS2588" s="10">
        <f t="shared" si="165"/>
        <v>0</v>
      </c>
    </row>
    <row r="2589" spans="1:45" x14ac:dyDescent="0.25">
      <c r="A2589">
        <v>1</v>
      </c>
      <c r="B2589" s="7">
        <v>44470</v>
      </c>
      <c r="C2589" s="7">
        <v>44501</v>
      </c>
      <c r="D2589">
        <v>136</v>
      </c>
      <c r="E2589" s="7">
        <v>44470</v>
      </c>
      <c r="F2589" s="13">
        <v>0</v>
      </c>
      <c r="G2589">
        <v>0</v>
      </c>
      <c r="H2589">
        <v>0.17399999999999999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 t="s">
        <v>210</v>
      </c>
      <c r="W2589" s="4" t="str">
        <f t="shared" si="166"/>
        <v>3921</v>
      </c>
      <c r="X2589">
        <v>16</v>
      </c>
      <c r="Y2589" t="s">
        <v>109</v>
      </c>
      <c r="Z2589" t="s">
        <v>137</v>
      </c>
      <c r="AA2589">
        <v>0</v>
      </c>
      <c r="AB2589">
        <v>0</v>
      </c>
      <c r="AC2589" t="s">
        <v>191</v>
      </c>
      <c r="AD2589">
        <v>0</v>
      </c>
      <c r="AE2589">
        <v>0</v>
      </c>
      <c r="AF2589">
        <v>0</v>
      </c>
      <c r="AG2589">
        <v>0</v>
      </c>
      <c r="AH2589">
        <v>0</v>
      </c>
      <c r="AI2589">
        <v>0</v>
      </c>
      <c r="AJ2589">
        <v>0</v>
      </c>
      <c r="AK2589">
        <v>0</v>
      </c>
      <c r="AL2589">
        <v>0</v>
      </c>
      <c r="AM2589">
        <v>0</v>
      </c>
      <c r="AN2589">
        <v>0</v>
      </c>
      <c r="AO2589">
        <v>0</v>
      </c>
      <c r="AP2589" s="8">
        <f t="shared" si="162"/>
        <v>0</v>
      </c>
      <c r="AQ2589" s="9">
        <f t="shared" si="163"/>
        <v>0</v>
      </c>
      <c r="AR2589" s="3">
        <f t="shared" si="164"/>
        <v>0</v>
      </c>
      <c r="AS2589" s="10">
        <f t="shared" si="165"/>
        <v>0</v>
      </c>
    </row>
    <row r="2590" spans="1:45" x14ac:dyDescent="0.25">
      <c r="A2590">
        <v>1</v>
      </c>
      <c r="B2590" s="7">
        <v>44470</v>
      </c>
      <c r="C2590" s="7">
        <v>44501</v>
      </c>
      <c r="D2590">
        <v>136</v>
      </c>
      <c r="E2590" s="7">
        <v>44501</v>
      </c>
      <c r="F2590" s="13">
        <v>0</v>
      </c>
      <c r="G2590">
        <v>0</v>
      </c>
      <c r="H2590">
        <v>0.17399999999999999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v>0</v>
      </c>
      <c r="V2590" t="s">
        <v>210</v>
      </c>
      <c r="W2590" s="4" t="str">
        <f t="shared" si="166"/>
        <v>3921</v>
      </c>
      <c r="X2590">
        <v>16</v>
      </c>
      <c r="Y2590" t="s">
        <v>109</v>
      </c>
      <c r="Z2590" t="s">
        <v>137</v>
      </c>
      <c r="AA2590">
        <v>0</v>
      </c>
      <c r="AB2590">
        <v>0</v>
      </c>
      <c r="AC2590" t="s">
        <v>191</v>
      </c>
      <c r="AD2590">
        <v>0</v>
      </c>
      <c r="AE2590">
        <v>0</v>
      </c>
      <c r="AF2590">
        <v>0</v>
      </c>
      <c r="AG2590">
        <v>0</v>
      </c>
      <c r="AH2590">
        <v>0</v>
      </c>
      <c r="AI2590">
        <v>0</v>
      </c>
      <c r="AJ2590">
        <v>0</v>
      </c>
      <c r="AK2590">
        <v>0</v>
      </c>
      <c r="AL2590">
        <v>0</v>
      </c>
      <c r="AM2590">
        <v>0</v>
      </c>
      <c r="AN2590">
        <v>0</v>
      </c>
      <c r="AO2590">
        <v>0</v>
      </c>
      <c r="AP2590" s="8">
        <f t="shared" si="162"/>
        <v>0</v>
      </c>
      <c r="AQ2590" s="9">
        <f t="shared" si="163"/>
        <v>0</v>
      </c>
      <c r="AR2590" s="3">
        <f t="shared" si="164"/>
        <v>0</v>
      </c>
      <c r="AS2590" s="10">
        <f t="shared" si="165"/>
        <v>0</v>
      </c>
    </row>
    <row r="2591" spans="1:45" x14ac:dyDescent="0.25">
      <c r="A2591">
        <v>1</v>
      </c>
      <c r="B2591" s="7">
        <v>44470</v>
      </c>
      <c r="C2591" s="7">
        <v>44501</v>
      </c>
      <c r="D2591">
        <v>137</v>
      </c>
      <c r="E2591" s="7">
        <v>44470</v>
      </c>
      <c r="F2591" s="13">
        <v>0</v>
      </c>
      <c r="G2591">
        <v>0</v>
      </c>
      <c r="H2591">
        <v>8.4000000000000005E-2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0</v>
      </c>
      <c r="S2591">
        <v>0</v>
      </c>
      <c r="T2591">
        <v>0</v>
      </c>
      <c r="U2591">
        <v>0</v>
      </c>
      <c r="V2591" t="s">
        <v>211</v>
      </c>
      <c r="W2591" s="4" t="str">
        <f t="shared" si="166"/>
        <v>3922</v>
      </c>
      <c r="X2591">
        <v>16</v>
      </c>
      <c r="Y2591" t="s">
        <v>109</v>
      </c>
      <c r="Z2591" t="s">
        <v>140</v>
      </c>
      <c r="AA2591">
        <v>0</v>
      </c>
      <c r="AB2591">
        <v>0</v>
      </c>
      <c r="AC2591" t="s">
        <v>191</v>
      </c>
      <c r="AD2591">
        <v>0</v>
      </c>
      <c r="AE2591">
        <v>0</v>
      </c>
      <c r="AF2591">
        <v>0</v>
      </c>
      <c r="AG2591">
        <v>0</v>
      </c>
      <c r="AH2591">
        <v>0</v>
      </c>
      <c r="AI2591">
        <v>0</v>
      </c>
      <c r="AJ2591">
        <v>0</v>
      </c>
      <c r="AK2591">
        <v>0</v>
      </c>
      <c r="AL2591">
        <v>0</v>
      </c>
      <c r="AM2591">
        <v>0</v>
      </c>
      <c r="AN2591">
        <v>0</v>
      </c>
      <c r="AO2591">
        <v>0</v>
      </c>
      <c r="AP2591" s="8">
        <f t="shared" si="162"/>
        <v>0</v>
      </c>
      <c r="AQ2591" s="9">
        <f t="shared" si="163"/>
        <v>0</v>
      </c>
      <c r="AR2591" s="3">
        <f t="shared" si="164"/>
        <v>0</v>
      </c>
      <c r="AS2591" s="10">
        <f t="shared" si="165"/>
        <v>0</v>
      </c>
    </row>
    <row r="2592" spans="1:45" x14ac:dyDescent="0.25">
      <c r="A2592">
        <v>1</v>
      </c>
      <c r="B2592" s="7">
        <v>44470</v>
      </c>
      <c r="C2592" s="7">
        <v>44501</v>
      </c>
      <c r="D2592">
        <v>137</v>
      </c>
      <c r="E2592" s="7">
        <v>44501</v>
      </c>
      <c r="F2592" s="13">
        <v>0</v>
      </c>
      <c r="G2592">
        <v>0</v>
      </c>
      <c r="H2592">
        <v>8.4000000000000005E-2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  <c r="T2592">
        <v>0</v>
      </c>
      <c r="U2592">
        <v>0</v>
      </c>
      <c r="V2592" t="s">
        <v>211</v>
      </c>
      <c r="W2592" s="4" t="str">
        <f t="shared" si="166"/>
        <v>3922</v>
      </c>
      <c r="X2592">
        <v>16</v>
      </c>
      <c r="Y2592" t="s">
        <v>109</v>
      </c>
      <c r="Z2592" t="s">
        <v>140</v>
      </c>
      <c r="AA2592">
        <v>0</v>
      </c>
      <c r="AB2592">
        <v>0</v>
      </c>
      <c r="AC2592" t="s">
        <v>191</v>
      </c>
      <c r="AD2592">
        <v>0</v>
      </c>
      <c r="AE2592">
        <v>0</v>
      </c>
      <c r="AF2592">
        <v>0</v>
      </c>
      <c r="AG2592">
        <v>0</v>
      </c>
      <c r="AH2592">
        <v>0</v>
      </c>
      <c r="AI2592">
        <v>0</v>
      </c>
      <c r="AJ2592">
        <v>0</v>
      </c>
      <c r="AK2592">
        <v>0</v>
      </c>
      <c r="AL2592">
        <v>0</v>
      </c>
      <c r="AM2592">
        <v>0</v>
      </c>
      <c r="AN2592">
        <v>0</v>
      </c>
      <c r="AO2592">
        <v>0</v>
      </c>
      <c r="AP2592" s="8">
        <f t="shared" si="162"/>
        <v>0</v>
      </c>
      <c r="AQ2592" s="9">
        <f t="shared" si="163"/>
        <v>0</v>
      </c>
      <c r="AR2592" s="3">
        <f t="shared" si="164"/>
        <v>0</v>
      </c>
      <c r="AS2592" s="10">
        <f t="shared" si="165"/>
        <v>0</v>
      </c>
    </row>
    <row r="2593" spans="1:45" x14ac:dyDescent="0.25">
      <c r="A2593">
        <v>1</v>
      </c>
      <c r="B2593" s="7">
        <v>44470</v>
      </c>
      <c r="C2593" s="7">
        <v>44501</v>
      </c>
      <c r="D2593">
        <v>138</v>
      </c>
      <c r="E2593" s="7">
        <v>44470</v>
      </c>
      <c r="F2593" s="13">
        <v>0</v>
      </c>
      <c r="G2593">
        <v>0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 t="s">
        <v>212</v>
      </c>
      <c r="W2593" s="4" t="str">
        <f t="shared" si="166"/>
        <v>3923</v>
      </c>
      <c r="X2593">
        <v>16</v>
      </c>
      <c r="Y2593" t="s">
        <v>109</v>
      </c>
      <c r="Z2593" t="s">
        <v>214</v>
      </c>
      <c r="AA2593">
        <v>0</v>
      </c>
      <c r="AB2593">
        <v>0</v>
      </c>
      <c r="AC2593" t="s">
        <v>191</v>
      </c>
      <c r="AD2593">
        <v>0</v>
      </c>
      <c r="AE2593">
        <v>0</v>
      </c>
      <c r="AF2593">
        <v>0</v>
      </c>
      <c r="AG2593">
        <v>0</v>
      </c>
      <c r="AH2593">
        <v>0</v>
      </c>
      <c r="AI2593">
        <v>0</v>
      </c>
      <c r="AJ2593">
        <v>0</v>
      </c>
      <c r="AK2593">
        <v>0</v>
      </c>
      <c r="AL2593">
        <v>0</v>
      </c>
      <c r="AM2593">
        <v>0</v>
      </c>
      <c r="AN2593">
        <v>0</v>
      </c>
      <c r="AO2593">
        <v>0</v>
      </c>
      <c r="AP2593" s="8">
        <f t="shared" si="162"/>
        <v>0</v>
      </c>
      <c r="AQ2593" s="9">
        <f t="shared" si="163"/>
        <v>0</v>
      </c>
      <c r="AR2593" s="3">
        <f t="shared" si="164"/>
        <v>0</v>
      </c>
      <c r="AS2593" s="10">
        <f t="shared" si="165"/>
        <v>0</v>
      </c>
    </row>
    <row r="2594" spans="1:45" x14ac:dyDescent="0.25">
      <c r="A2594">
        <v>1</v>
      </c>
      <c r="B2594" s="7">
        <v>44470</v>
      </c>
      <c r="C2594" s="7">
        <v>44501</v>
      </c>
      <c r="D2594">
        <v>138</v>
      </c>
      <c r="E2594" s="7">
        <v>44501</v>
      </c>
      <c r="F2594" s="13">
        <v>0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 t="s">
        <v>212</v>
      </c>
      <c r="W2594" s="4" t="str">
        <f t="shared" si="166"/>
        <v>3923</v>
      </c>
      <c r="X2594">
        <v>16</v>
      </c>
      <c r="Y2594" t="s">
        <v>109</v>
      </c>
      <c r="Z2594" t="s">
        <v>214</v>
      </c>
      <c r="AA2594">
        <v>0</v>
      </c>
      <c r="AB2594">
        <v>0</v>
      </c>
      <c r="AC2594" t="s">
        <v>191</v>
      </c>
      <c r="AD2594">
        <v>0</v>
      </c>
      <c r="AE2594">
        <v>0</v>
      </c>
      <c r="AF2594">
        <v>0</v>
      </c>
      <c r="AG2594">
        <v>0</v>
      </c>
      <c r="AH2594">
        <v>0</v>
      </c>
      <c r="AI2594">
        <v>0</v>
      </c>
      <c r="AJ2594">
        <v>0</v>
      </c>
      <c r="AK2594">
        <v>0</v>
      </c>
      <c r="AL2594">
        <v>0</v>
      </c>
      <c r="AM2594">
        <v>0</v>
      </c>
      <c r="AN2594">
        <v>0</v>
      </c>
      <c r="AO2594">
        <v>0</v>
      </c>
      <c r="AP2594" s="8">
        <f t="shared" si="162"/>
        <v>0</v>
      </c>
      <c r="AQ2594" s="9">
        <f t="shared" si="163"/>
        <v>0</v>
      </c>
      <c r="AR2594" s="3">
        <f t="shared" si="164"/>
        <v>0</v>
      </c>
      <c r="AS2594" s="10">
        <f t="shared" si="165"/>
        <v>0</v>
      </c>
    </row>
    <row r="2595" spans="1:45" x14ac:dyDescent="0.25">
      <c r="A2595">
        <v>1</v>
      </c>
      <c r="B2595" s="7">
        <v>44470</v>
      </c>
      <c r="C2595" s="7">
        <v>44501</v>
      </c>
      <c r="D2595">
        <v>139</v>
      </c>
      <c r="E2595" s="7">
        <v>44470</v>
      </c>
      <c r="F2595" s="13">
        <v>0</v>
      </c>
      <c r="G2595">
        <v>0</v>
      </c>
      <c r="H2595">
        <v>5.8000000000000003E-2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  <c r="U2595">
        <v>0</v>
      </c>
      <c r="V2595" t="s">
        <v>215</v>
      </c>
      <c r="W2595" s="4" t="str">
        <f t="shared" si="166"/>
        <v>3924</v>
      </c>
      <c r="X2595">
        <v>16</v>
      </c>
      <c r="Y2595" t="s">
        <v>109</v>
      </c>
      <c r="Z2595" t="s">
        <v>143</v>
      </c>
      <c r="AA2595">
        <v>0</v>
      </c>
      <c r="AB2595">
        <v>0</v>
      </c>
      <c r="AC2595" t="s">
        <v>191</v>
      </c>
      <c r="AD2595">
        <v>0</v>
      </c>
      <c r="AE2595">
        <v>0</v>
      </c>
      <c r="AF2595">
        <v>0</v>
      </c>
      <c r="AG2595">
        <v>0</v>
      </c>
      <c r="AH2595">
        <v>0</v>
      </c>
      <c r="AI2595">
        <v>0</v>
      </c>
      <c r="AJ2595">
        <v>0</v>
      </c>
      <c r="AK2595">
        <v>0</v>
      </c>
      <c r="AL2595">
        <v>0</v>
      </c>
      <c r="AM2595">
        <v>0</v>
      </c>
      <c r="AN2595">
        <v>0</v>
      </c>
      <c r="AO2595">
        <v>0</v>
      </c>
      <c r="AP2595" s="8">
        <f t="shared" si="162"/>
        <v>0</v>
      </c>
      <c r="AQ2595" s="9">
        <f t="shared" si="163"/>
        <v>0</v>
      </c>
      <c r="AR2595" s="3">
        <f t="shared" si="164"/>
        <v>0</v>
      </c>
      <c r="AS2595" s="10">
        <f t="shared" si="165"/>
        <v>0</v>
      </c>
    </row>
    <row r="2596" spans="1:45" x14ac:dyDescent="0.25">
      <c r="A2596">
        <v>1</v>
      </c>
      <c r="B2596" s="7">
        <v>44470</v>
      </c>
      <c r="C2596" s="7">
        <v>44501</v>
      </c>
      <c r="D2596">
        <v>139</v>
      </c>
      <c r="E2596" s="7">
        <v>44501</v>
      </c>
      <c r="F2596" s="13">
        <v>0</v>
      </c>
      <c r="G2596">
        <v>0</v>
      </c>
      <c r="H2596">
        <v>5.8000000000000003E-2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0</v>
      </c>
      <c r="R2596">
        <v>0</v>
      </c>
      <c r="S2596">
        <v>0</v>
      </c>
      <c r="T2596">
        <v>0</v>
      </c>
      <c r="U2596">
        <v>0</v>
      </c>
      <c r="V2596" t="s">
        <v>215</v>
      </c>
      <c r="W2596" s="4" t="str">
        <f t="shared" si="166"/>
        <v>3924</v>
      </c>
      <c r="X2596">
        <v>16</v>
      </c>
      <c r="Y2596" t="s">
        <v>109</v>
      </c>
      <c r="Z2596" t="s">
        <v>143</v>
      </c>
      <c r="AA2596">
        <v>0</v>
      </c>
      <c r="AB2596">
        <v>0</v>
      </c>
      <c r="AC2596" t="s">
        <v>191</v>
      </c>
      <c r="AD2596">
        <v>0</v>
      </c>
      <c r="AE2596">
        <v>0</v>
      </c>
      <c r="AF2596">
        <v>0</v>
      </c>
      <c r="AG2596">
        <v>0</v>
      </c>
      <c r="AH2596">
        <v>0</v>
      </c>
      <c r="AI2596">
        <v>0</v>
      </c>
      <c r="AJ2596">
        <v>0</v>
      </c>
      <c r="AK2596">
        <v>0</v>
      </c>
      <c r="AL2596">
        <v>0</v>
      </c>
      <c r="AM2596">
        <v>0</v>
      </c>
      <c r="AN2596">
        <v>0</v>
      </c>
      <c r="AO2596">
        <v>0</v>
      </c>
      <c r="AP2596" s="8">
        <f t="shared" si="162"/>
        <v>0</v>
      </c>
      <c r="AQ2596" s="9">
        <f t="shared" si="163"/>
        <v>0</v>
      </c>
      <c r="AR2596" s="3">
        <f t="shared" si="164"/>
        <v>0</v>
      </c>
      <c r="AS2596" s="10">
        <f t="shared" si="165"/>
        <v>0</v>
      </c>
    </row>
    <row r="2597" spans="1:45" x14ac:dyDescent="0.25">
      <c r="A2597">
        <v>1</v>
      </c>
      <c r="B2597" s="7">
        <v>44470</v>
      </c>
      <c r="C2597" s="7">
        <v>44501</v>
      </c>
      <c r="D2597">
        <v>140</v>
      </c>
      <c r="E2597" s="7">
        <v>44470</v>
      </c>
      <c r="F2597" s="13">
        <v>0</v>
      </c>
      <c r="G2597">
        <v>0</v>
      </c>
      <c r="H2597">
        <v>3.7999999999999999E-2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0</v>
      </c>
      <c r="U2597">
        <v>0</v>
      </c>
      <c r="V2597" t="s">
        <v>217</v>
      </c>
      <c r="W2597" s="4" t="str">
        <f t="shared" si="166"/>
        <v>3930</v>
      </c>
      <c r="X2597">
        <v>16</v>
      </c>
      <c r="Y2597" t="s">
        <v>109</v>
      </c>
      <c r="Z2597" t="s">
        <v>219</v>
      </c>
      <c r="AA2597">
        <v>0</v>
      </c>
      <c r="AB2597">
        <v>0</v>
      </c>
      <c r="AC2597" t="s">
        <v>191</v>
      </c>
      <c r="AD2597">
        <v>0</v>
      </c>
      <c r="AE2597">
        <v>0</v>
      </c>
      <c r="AF2597">
        <v>0</v>
      </c>
      <c r="AG2597">
        <v>0</v>
      </c>
      <c r="AH2597">
        <v>0</v>
      </c>
      <c r="AI2597">
        <v>0</v>
      </c>
      <c r="AJ2597">
        <v>0</v>
      </c>
      <c r="AK2597">
        <v>0</v>
      </c>
      <c r="AL2597">
        <v>0</v>
      </c>
      <c r="AM2597">
        <v>0</v>
      </c>
      <c r="AN2597">
        <v>0</v>
      </c>
      <c r="AO2597">
        <v>0</v>
      </c>
      <c r="AP2597" s="8">
        <f t="shared" si="162"/>
        <v>0</v>
      </c>
      <c r="AQ2597" s="9">
        <f t="shared" si="163"/>
        <v>0</v>
      </c>
      <c r="AR2597" s="3">
        <f t="shared" si="164"/>
        <v>0</v>
      </c>
      <c r="AS2597" s="10">
        <f t="shared" si="165"/>
        <v>0</v>
      </c>
    </row>
    <row r="2598" spans="1:45" x14ac:dyDescent="0.25">
      <c r="A2598">
        <v>1</v>
      </c>
      <c r="B2598" s="7">
        <v>44470</v>
      </c>
      <c r="C2598" s="7">
        <v>44501</v>
      </c>
      <c r="D2598">
        <v>140</v>
      </c>
      <c r="E2598" s="7">
        <v>44501</v>
      </c>
      <c r="F2598" s="13">
        <v>0</v>
      </c>
      <c r="G2598">
        <v>0</v>
      </c>
      <c r="H2598">
        <v>3.7999999999999999E-2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  <c r="U2598">
        <v>0</v>
      </c>
      <c r="V2598" t="s">
        <v>217</v>
      </c>
      <c r="W2598" s="4" t="str">
        <f t="shared" si="166"/>
        <v>3930</v>
      </c>
      <c r="X2598">
        <v>16</v>
      </c>
      <c r="Y2598" t="s">
        <v>109</v>
      </c>
      <c r="Z2598" t="s">
        <v>219</v>
      </c>
      <c r="AA2598">
        <v>0</v>
      </c>
      <c r="AB2598">
        <v>0</v>
      </c>
      <c r="AC2598" t="s">
        <v>191</v>
      </c>
      <c r="AD2598">
        <v>0</v>
      </c>
      <c r="AE2598">
        <v>0</v>
      </c>
      <c r="AF2598">
        <v>0</v>
      </c>
      <c r="AG2598">
        <v>0</v>
      </c>
      <c r="AH2598">
        <v>0</v>
      </c>
      <c r="AI2598">
        <v>0</v>
      </c>
      <c r="AJ2598">
        <v>0</v>
      </c>
      <c r="AK2598">
        <v>0</v>
      </c>
      <c r="AL2598">
        <v>0</v>
      </c>
      <c r="AM2598">
        <v>0</v>
      </c>
      <c r="AN2598">
        <v>0</v>
      </c>
      <c r="AO2598">
        <v>0</v>
      </c>
      <c r="AP2598" s="8">
        <f t="shared" si="162"/>
        <v>0</v>
      </c>
      <c r="AQ2598" s="9">
        <f t="shared" si="163"/>
        <v>0</v>
      </c>
      <c r="AR2598" s="3">
        <f t="shared" si="164"/>
        <v>0</v>
      </c>
      <c r="AS2598" s="10">
        <f t="shared" si="165"/>
        <v>0</v>
      </c>
    </row>
    <row r="2599" spans="1:45" x14ac:dyDescent="0.25">
      <c r="A2599">
        <v>1</v>
      </c>
      <c r="B2599" s="7">
        <v>44470</v>
      </c>
      <c r="C2599" s="7">
        <v>44501</v>
      </c>
      <c r="D2599">
        <v>141</v>
      </c>
      <c r="E2599" s="7">
        <v>44470</v>
      </c>
      <c r="F2599" s="13">
        <v>13438.12</v>
      </c>
      <c r="G2599">
        <v>13438.12</v>
      </c>
      <c r="H2599">
        <v>6.6666699999999995E-2</v>
      </c>
      <c r="I2599">
        <v>74.66</v>
      </c>
      <c r="J2599">
        <v>9698.91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  <c r="T2599">
        <v>56.83</v>
      </c>
      <c r="U2599">
        <v>0</v>
      </c>
      <c r="V2599" t="s">
        <v>220</v>
      </c>
      <c r="W2599" s="4" t="str">
        <f t="shared" si="166"/>
        <v>3940</v>
      </c>
      <c r="X2599">
        <v>16</v>
      </c>
      <c r="Y2599" t="s">
        <v>109</v>
      </c>
      <c r="Z2599" t="s">
        <v>149</v>
      </c>
      <c r="AA2599">
        <v>0</v>
      </c>
      <c r="AB2599">
        <v>0</v>
      </c>
      <c r="AC2599" t="s">
        <v>191</v>
      </c>
      <c r="AD2599">
        <v>0</v>
      </c>
      <c r="AE2599">
        <v>0</v>
      </c>
      <c r="AF2599">
        <v>0</v>
      </c>
      <c r="AG2599">
        <v>13438.12</v>
      </c>
      <c r="AH2599">
        <v>0</v>
      </c>
      <c r="AI2599">
        <v>0</v>
      </c>
      <c r="AJ2599">
        <v>0</v>
      </c>
      <c r="AK2599">
        <v>0</v>
      </c>
      <c r="AL2599">
        <v>0</v>
      </c>
      <c r="AM2599">
        <v>0</v>
      </c>
      <c r="AN2599">
        <v>0</v>
      </c>
      <c r="AO2599">
        <v>74.66</v>
      </c>
      <c r="AP2599" s="8">
        <f t="shared" si="162"/>
        <v>131.49</v>
      </c>
      <c r="AQ2599" s="9">
        <f t="shared" si="163"/>
        <v>0</v>
      </c>
      <c r="AR2599" s="3">
        <f t="shared" si="164"/>
        <v>9698.91</v>
      </c>
      <c r="AS2599" s="10">
        <f t="shared" si="165"/>
        <v>131.49</v>
      </c>
    </row>
    <row r="2600" spans="1:45" x14ac:dyDescent="0.25">
      <c r="A2600">
        <v>1</v>
      </c>
      <c r="B2600" s="7">
        <v>44470</v>
      </c>
      <c r="C2600" s="7">
        <v>44501</v>
      </c>
      <c r="D2600">
        <v>141</v>
      </c>
      <c r="E2600" s="7">
        <v>44501</v>
      </c>
      <c r="F2600" s="13">
        <v>13438.12</v>
      </c>
      <c r="G2600">
        <v>13438.12</v>
      </c>
      <c r="H2600">
        <v>6.6666699999999995E-2</v>
      </c>
      <c r="I2600">
        <v>74.66</v>
      </c>
      <c r="J2600">
        <v>9830.4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56.83</v>
      </c>
      <c r="U2600">
        <v>0</v>
      </c>
      <c r="V2600" t="s">
        <v>220</v>
      </c>
      <c r="W2600" s="4" t="str">
        <f t="shared" si="166"/>
        <v>3940</v>
      </c>
      <c r="X2600">
        <v>16</v>
      </c>
      <c r="Y2600" t="s">
        <v>109</v>
      </c>
      <c r="Z2600" t="s">
        <v>149</v>
      </c>
      <c r="AA2600">
        <v>0</v>
      </c>
      <c r="AB2600">
        <v>0</v>
      </c>
      <c r="AC2600" t="s">
        <v>191</v>
      </c>
      <c r="AD2600">
        <v>0</v>
      </c>
      <c r="AE2600">
        <v>0</v>
      </c>
      <c r="AF2600">
        <v>0</v>
      </c>
      <c r="AG2600">
        <v>13438.12</v>
      </c>
      <c r="AH2600">
        <v>0</v>
      </c>
      <c r="AI2600">
        <v>0</v>
      </c>
      <c r="AJ2600">
        <v>0</v>
      </c>
      <c r="AK2600">
        <v>0</v>
      </c>
      <c r="AL2600">
        <v>0</v>
      </c>
      <c r="AM2600">
        <v>0</v>
      </c>
      <c r="AN2600">
        <v>0</v>
      </c>
      <c r="AO2600">
        <v>74.66</v>
      </c>
      <c r="AP2600" s="8">
        <f t="shared" si="162"/>
        <v>131.49</v>
      </c>
      <c r="AQ2600" s="9">
        <f t="shared" si="163"/>
        <v>0</v>
      </c>
      <c r="AR2600" s="3">
        <f t="shared" si="164"/>
        <v>9830.4</v>
      </c>
      <c r="AS2600" s="10">
        <f t="shared" si="165"/>
        <v>131.49</v>
      </c>
    </row>
    <row r="2601" spans="1:45" x14ac:dyDescent="0.25">
      <c r="A2601">
        <v>1</v>
      </c>
      <c r="B2601" s="7">
        <v>44470</v>
      </c>
      <c r="C2601" s="7">
        <v>44501</v>
      </c>
      <c r="D2601">
        <v>142</v>
      </c>
      <c r="E2601" s="7">
        <v>44470</v>
      </c>
      <c r="F2601" s="13">
        <v>58312.73</v>
      </c>
      <c r="G2601">
        <v>58312.73</v>
      </c>
      <c r="H2601">
        <v>5.0999999999999997E-2</v>
      </c>
      <c r="I2601">
        <v>247.83</v>
      </c>
      <c r="J2601">
        <v>24155.360000000001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v>0</v>
      </c>
      <c r="V2601" t="s">
        <v>221</v>
      </c>
      <c r="W2601" s="4" t="str">
        <f t="shared" si="166"/>
        <v>3960</v>
      </c>
      <c r="X2601">
        <v>16</v>
      </c>
      <c r="Y2601" t="s">
        <v>109</v>
      </c>
      <c r="Z2601" t="s">
        <v>152</v>
      </c>
      <c r="AA2601">
        <v>0</v>
      </c>
      <c r="AB2601">
        <v>0</v>
      </c>
      <c r="AC2601" t="s">
        <v>191</v>
      </c>
      <c r="AD2601">
        <v>0</v>
      </c>
      <c r="AE2601">
        <v>0</v>
      </c>
      <c r="AF2601">
        <v>0</v>
      </c>
      <c r="AG2601">
        <v>58312.73</v>
      </c>
      <c r="AH2601">
        <v>0</v>
      </c>
      <c r="AI2601">
        <v>0</v>
      </c>
      <c r="AJ2601">
        <v>0</v>
      </c>
      <c r="AK2601">
        <v>0</v>
      </c>
      <c r="AL2601">
        <v>0</v>
      </c>
      <c r="AM2601">
        <v>0</v>
      </c>
      <c r="AN2601">
        <v>0</v>
      </c>
      <c r="AO2601">
        <v>247.83</v>
      </c>
      <c r="AP2601" s="8">
        <f t="shared" si="162"/>
        <v>247.83</v>
      </c>
      <c r="AQ2601" s="9">
        <f t="shared" si="163"/>
        <v>0</v>
      </c>
      <c r="AR2601" s="3">
        <f t="shared" si="164"/>
        <v>24155.360000000001</v>
      </c>
      <c r="AS2601" s="10">
        <f t="shared" si="165"/>
        <v>247.83</v>
      </c>
    </row>
    <row r="2602" spans="1:45" x14ac:dyDescent="0.25">
      <c r="A2602">
        <v>1</v>
      </c>
      <c r="B2602" s="7">
        <v>44470</v>
      </c>
      <c r="C2602" s="7">
        <v>44501</v>
      </c>
      <c r="D2602">
        <v>142</v>
      </c>
      <c r="E2602" s="7">
        <v>44501</v>
      </c>
      <c r="F2602" s="13">
        <v>58312.73</v>
      </c>
      <c r="G2602">
        <v>58312.73</v>
      </c>
      <c r="H2602">
        <v>5.0999999999999997E-2</v>
      </c>
      <c r="I2602">
        <v>247.83</v>
      </c>
      <c r="J2602">
        <v>24403.19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0</v>
      </c>
      <c r="R2602">
        <v>0</v>
      </c>
      <c r="S2602">
        <v>0</v>
      </c>
      <c r="T2602">
        <v>0</v>
      </c>
      <c r="U2602">
        <v>0</v>
      </c>
      <c r="V2602" t="s">
        <v>221</v>
      </c>
      <c r="W2602" s="4" t="str">
        <f t="shared" si="166"/>
        <v>3960</v>
      </c>
      <c r="X2602">
        <v>16</v>
      </c>
      <c r="Y2602" t="s">
        <v>109</v>
      </c>
      <c r="Z2602" t="s">
        <v>152</v>
      </c>
      <c r="AA2602">
        <v>0</v>
      </c>
      <c r="AB2602">
        <v>0</v>
      </c>
      <c r="AC2602" t="s">
        <v>191</v>
      </c>
      <c r="AD2602">
        <v>0</v>
      </c>
      <c r="AE2602">
        <v>0</v>
      </c>
      <c r="AF2602">
        <v>0</v>
      </c>
      <c r="AG2602">
        <v>58312.73</v>
      </c>
      <c r="AH2602">
        <v>0</v>
      </c>
      <c r="AI2602">
        <v>0</v>
      </c>
      <c r="AJ2602">
        <v>0</v>
      </c>
      <c r="AK2602">
        <v>0</v>
      </c>
      <c r="AL2602">
        <v>0</v>
      </c>
      <c r="AM2602">
        <v>0</v>
      </c>
      <c r="AN2602">
        <v>0</v>
      </c>
      <c r="AO2602">
        <v>247.83</v>
      </c>
      <c r="AP2602" s="8">
        <f t="shared" si="162"/>
        <v>247.83</v>
      </c>
      <c r="AQ2602" s="9">
        <f t="shared" si="163"/>
        <v>0</v>
      </c>
      <c r="AR2602" s="3">
        <f t="shared" si="164"/>
        <v>24403.19</v>
      </c>
      <c r="AS2602" s="10">
        <f t="shared" si="165"/>
        <v>247.83</v>
      </c>
    </row>
    <row r="2603" spans="1:45" x14ac:dyDescent="0.25">
      <c r="A2603">
        <v>1</v>
      </c>
      <c r="B2603" s="7">
        <v>44470</v>
      </c>
      <c r="C2603" s="7">
        <v>44501</v>
      </c>
      <c r="D2603">
        <v>522</v>
      </c>
      <c r="E2603" s="7">
        <v>44470</v>
      </c>
      <c r="F2603" s="13">
        <v>13647.24</v>
      </c>
      <c r="G2603">
        <v>13647.24</v>
      </c>
      <c r="H2603">
        <v>5.8823529999999999E-2</v>
      </c>
      <c r="I2603">
        <v>66.900000000000006</v>
      </c>
      <c r="J2603">
        <v>13153.7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0</v>
      </c>
      <c r="Q2603">
        <v>0</v>
      </c>
      <c r="R2603">
        <v>0</v>
      </c>
      <c r="S2603">
        <v>0</v>
      </c>
      <c r="T2603">
        <v>-87.5</v>
      </c>
      <c r="U2603">
        <v>0</v>
      </c>
      <c r="V2603" t="s">
        <v>222</v>
      </c>
      <c r="W2603" s="4" t="str">
        <f t="shared" si="166"/>
        <v>3980</v>
      </c>
      <c r="X2603">
        <v>16</v>
      </c>
      <c r="Y2603" t="s">
        <v>109</v>
      </c>
      <c r="Z2603" t="s">
        <v>160</v>
      </c>
      <c r="AA2603">
        <v>0</v>
      </c>
      <c r="AB2603">
        <v>0</v>
      </c>
      <c r="AC2603" t="s">
        <v>191</v>
      </c>
      <c r="AD2603">
        <v>0</v>
      </c>
      <c r="AE2603">
        <v>0</v>
      </c>
      <c r="AF2603">
        <v>0</v>
      </c>
      <c r="AG2603">
        <v>13647.24</v>
      </c>
      <c r="AH2603">
        <v>0</v>
      </c>
      <c r="AI2603">
        <v>0</v>
      </c>
      <c r="AJ2603">
        <v>0</v>
      </c>
      <c r="AK2603">
        <v>0</v>
      </c>
      <c r="AL2603">
        <v>0</v>
      </c>
      <c r="AM2603">
        <v>0</v>
      </c>
      <c r="AN2603">
        <v>0</v>
      </c>
      <c r="AO2603">
        <v>66.900000000000006</v>
      </c>
      <c r="AP2603" s="8">
        <f t="shared" si="162"/>
        <v>-20.599999999999994</v>
      </c>
      <c r="AQ2603" s="9">
        <f t="shared" si="163"/>
        <v>0</v>
      </c>
      <c r="AR2603" s="3">
        <f t="shared" si="164"/>
        <v>13153.7</v>
      </c>
      <c r="AS2603" s="10">
        <f t="shared" si="165"/>
        <v>-20.599999999999994</v>
      </c>
    </row>
    <row r="2604" spans="1:45" x14ac:dyDescent="0.25">
      <c r="A2604">
        <v>1</v>
      </c>
      <c r="B2604" s="7">
        <v>44470</v>
      </c>
      <c r="C2604" s="7">
        <v>44501</v>
      </c>
      <c r="D2604">
        <v>522</v>
      </c>
      <c r="E2604" s="7">
        <v>44501</v>
      </c>
      <c r="F2604" s="13">
        <v>13647.24</v>
      </c>
      <c r="G2604">
        <v>13647.24</v>
      </c>
      <c r="H2604">
        <v>5.8823529999999999E-2</v>
      </c>
      <c r="I2604">
        <v>66.900000000000006</v>
      </c>
      <c r="J2604">
        <v>13133.1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0</v>
      </c>
      <c r="Q2604">
        <v>0</v>
      </c>
      <c r="R2604">
        <v>0</v>
      </c>
      <c r="S2604">
        <v>0</v>
      </c>
      <c r="T2604">
        <v>-87.5</v>
      </c>
      <c r="U2604">
        <v>0</v>
      </c>
      <c r="V2604" t="s">
        <v>222</v>
      </c>
      <c r="W2604" s="4" t="str">
        <f t="shared" si="166"/>
        <v>3980</v>
      </c>
      <c r="X2604">
        <v>16</v>
      </c>
      <c r="Y2604" t="s">
        <v>109</v>
      </c>
      <c r="Z2604" t="s">
        <v>160</v>
      </c>
      <c r="AA2604">
        <v>0</v>
      </c>
      <c r="AB2604">
        <v>0</v>
      </c>
      <c r="AC2604" t="s">
        <v>191</v>
      </c>
      <c r="AD2604">
        <v>0</v>
      </c>
      <c r="AE2604">
        <v>0</v>
      </c>
      <c r="AF2604">
        <v>0</v>
      </c>
      <c r="AG2604">
        <v>13647.24</v>
      </c>
      <c r="AH2604">
        <v>0</v>
      </c>
      <c r="AI2604">
        <v>0</v>
      </c>
      <c r="AJ2604">
        <v>0</v>
      </c>
      <c r="AK2604">
        <v>0</v>
      </c>
      <c r="AL2604">
        <v>0</v>
      </c>
      <c r="AM2604">
        <v>0</v>
      </c>
      <c r="AN2604">
        <v>0</v>
      </c>
      <c r="AO2604">
        <v>66.900000000000006</v>
      </c>
      <c r="AP2604" s="8">
        <f t="shared" si="162"/>
        <v>-20.599999999999994</v>
      </c>
      <c r="AQ2604" s="9">
        <f t="shared" si="163"/>
        <v>0</v>
      </c>
      <c r="AR2604" s="3">
        <f t="shared" si="164"/>
        <v>13133.1</v>
      </c>
      <c r="AS2604" s="10">
        <f t="shared" si="165"/>
        <v>-20.599999999999994</v>
      </c>
    </row>
    <row r="2605" spans="1:45" x14ac:dyDescent="0.25">
      <c r="A2605">
        <v>1</v>
      </c>
      <c r="B2605" s="7">
        <v>44470</v>
      </c>
      <c r="C2605" s="7">
        <v>44501</v>
      </c>
      <c r="D2605">
        <v>143</v>
      </c>
      <c r="E2605" s="7">
        <v>44470</v>
      </c>
      <c r="F2605" s="13">
        <v>0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 t="s">
        <v>408</v>
      </c>
      <c r="W2605" s="4" t="str">
        <f t="shared" si="166"/>
        <v>3030</v>
      </c>
      <c r="X2605">
        <v>18</v>
      </c>
      <c r="Y2605" t="s">
        <v>165</v>
      </c>
      <c r="Z2605" t="s">
        <v>189</v>
      </c>
      <c r="AA2605">
        <v>0</v>
      </c>
      <c r="AB2605">
        <v>0</v>
      </c>
      <c r="AC2605" t="s">
        <v>225</v>
      </c>
      <c r="AD2605">
        <v>0</v>
      </c>
      <c r="AE2605">
        <v>0</v>
      </c>
      <c r="AF2605">
        <v>0</v>
      </c>
      <c r="AG2605">
        <v>0</v>
      </c>
      <c r="AH2605">
        <v>0</v>
      </c>
      <c r="AI2605">
        <v>0</v>
      </c>
      <c r="AJ2605">
        <v>0</v>
      </c>
      <c r="AK2605">
        <v>0</v>
      </c>
      <c r="AL2605">
        <v>0</v>
      </c>
      <c r="AM2605">
        <v>0</v>
      </c>
      <c r="AN2605">
        <v>0</v>
      </c>
      <c r="AO2605">
        <v>0</v>
      </c>
      <c r="AP2605" s="8">
        <f t="shared" si="162"/>
        <v>0</v>
      </c>
      <c r="AQ2605" s="9">
        <f t="shared" si="163"/>
        <v>0</v>
      </c>
      <c r="AR2605" s="3">
        <f t="shared" si="164"/>
        <v>0</v>
      </c>
      <c r="AS2605" s="10">
        <f t="shared" si="165"/>
        <v>0</v>
      </c>
    </row>
    <row r="2606" spans="1:45" x14ac:dyDescent="0.25">
      <c r="A2606">
        <v>1</v>
      </c>
      <c r="B2606" s="7">
        <v>44470</v>
      </c>
      <c r="C2606" s="7">
        <v>44501</v>
      </c>
      <c r="D2606">
        <v>143</v>
      </c>
      <c r="E2606" s="7">
        <v>44501</v>
      </c>
      <c r="F2606" s="13">
        <v>0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0</v>
      </c>
      <c r="Q2606">
        <v>0</v>
      </c>
      <c r="R2606">
        <v>0</v>
      </c>
      <c r="S2606">
        <v>0</v>
      </c>
      <c r="T2606">
        <v>0</v>
      </c>
      <c r="U2606">
        <v>0</v>
      </c>
      <c r="V2606" t="s">
        <v>408</v>
      </c>
      <c r="W2606" s="4" t="str">
        <f t="shared" si="166"/>
        <v>3030</v>
      </c>
      <c r="X2606">
        <v>18</v>
      </c>
      <c r="Y2606" t="s">
        <v>165</v>
      </c>
      <c r="Z2606" t="s">
        <v>189</v>
      </c>
      <c r="AA2606">
        <v>0</v>
      </c>
      <c r="AB2606">
        <v>0</v>
      </c>
      <c r="AC2606" t="s">
        <v>225</v>
      </c>
      <c r="AD2606">
        <v>0</v>
      </c>
      <c r="AE2606">
        <v>0</v>
      </c>
      <c r="AF2606">
        <v>0</v>
      </c>
      <c r="AG2606">
        <v>0</v>
      </c>
      <c r="AH2606">
        <v>0</v>
      </c>
      <c r="AI2606">
        <v>0</v>
      </c>
      <c r="AJ2606">
        <v>0</v>
      </c>
      <c r="AK2606">
        <v>0</v>
      </c>
      <c r="AL2606">
        <v>0</v>
      </c>
      <c r="AM2606">
        <v>0</v>
      </c>
      <c r="AN2606">
        <v>0</v>
      </c>
      <c r="AO2606">
        <v>0</v>
      </c>
      <c r="AP2606" s="8">
        <f t="shared" si="162"/>
        <v>0</v>
      </c>
      <c r="AQ2606" s="9">
        <f t="shared" si="163"/>
        <v>0</v>
      </c>
      <c r="AR2606" s="3">
        <f t="shared" si="164"/>
        <v>0</v>
      </c>
      <c r="AS2606" s="10">
        <f t="shared" si="165"/>
        <v>0</v>
      </c>
    </row>
    <row r="2607" spans="1:45" x14ac:dyDescent="0.25">
      <c r="A2607">
        <v>1</v>
      </c>
      <c r="B2607" s="7">
        <v>44470</v>
      </c>
      <c r="C2607" s="7">
        <v>44501</v>
      </c>
      <c r="D2607">
        <v>200216</v>
      </c>
      <c r="E2607" s="7">
        <v>44470</v>
      </c>
      <c r="F2607" s="13">
        <v>213641.38</v>
      </c>
      <c r="G2607">
        <v>0</v>
      </c>
      <c r="H2607">
        <v>0</v>
      </c>
      <c r="I2607">
        <v>0</v>
      </c>
      <c r="J2607">
        <v>127641.78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0</v>
      </c>
      <c r="R2607">
        <v>0</v>
      </c>
      <c r="S2607">
        <v>0</v>
      </c>
      <c r="T2607">
        <v>0</v>
      </c>
      <c r="U2607">
        <v>0</v>
      </c>
      <c r="V2607" t="s">
        <v>409</v>
      </c>
      <c r="W2607" s="4" t="str">
        <f t="shared" si="166"/>
        <v>3030</v>
      </c>
      <c r="X2607">
        <v>18</v>
      </c>
      <c r="Y2607" t="s">
        <v>165</v>
      </c>
      <c r="Z2607" t="s">
        <v>189</v>
      </c>
      <c r="AA2607">
        <v>0</v>
      </c>
      <c r="AB2607">
        <v>0</v>
      </c>
      <c r="AC2607" t="s">
        <v>225</v>
      </c>
      <c r="AD2607">
        <v>0</v>
      </c>
      <c r="AE2607">
        <v>0</v>
      </c>
      <c r="AF2607">
        <v>0</v>
      </c>
      <c r="AG2607">
        <v>0</v>
      </c>
      <c r="AH2607">
        <v>0</v>
      </c>
      <c r="AI2607">
        <v>0</v>
      </c>
      <c r="AJ2607">
        <v>0</v>
      </c>
      <c r="AK2607">
        <v>0</v>
      </c>
      <c r="AL2607">
        <v>0</v>
      </c>
      <c r="AM2607">
        <v>0</v>
      </c>
      <c r="AN2607">
        <v>0</v>
      </c>
      <c r="AO2607">
        <v>0</v>
      </c>
      <c r="AP2607" s="8">
        <f t="shared" si="162"/>
        <v>0</v>
      </c>
      <c r="AQ2607" s="9">
        <f t="shared" si="163"/>
        <v>0</v>
      </c>
      <c r="AR2607" s="3">
        <f t="shared" si="164"/>
        <v>127641.78</v>
      </c>
      <c r="AS2607" s="10">
        <f t="shared" si="165"/>
        <v>0</v>
      </c>
    </row>
    <row r="2608" spans="1:45" x14ac:dyDescent="0.25">
      <c r="A2608">
        <v>1</v>
      </c>
      <c r="B2608" s="7">
        <v>44470</v>
      </c>
      <c r="C2608" s="7">
        <v>44501</v>
      </c>
      <c r="D2608">
        <v>200216</v>
      </c>
      <c r="E2608" s="7">
        <v>44501</v>
      </c>
      <c r="F2608" s="13">
        <v>213641.38</v>
      </c>
      <c r="G2608">
        <v>0</v>
      </c>
      <c r="H2608">
        <v>0</v>
      </c>
      <c r="I2608">
        <v>0</v>
      </c>
      <c r="J2608">
        <v>127641.78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v>0</v>
      </c>
      <c r="V2608" t="s">
        <v>409</v>
      </c>
      <c r="W2608" s="4" t="str">
        <f t="shared" si="166"/>
        <v>3030</v>
      </c>
      <c r="X2608">
        <v>18</v>
      </c>
      <c r="Y2608" t="s">
        <v>165</v>
      </c>
      <c r="Z2608" t="s">
        <v>189</v>
      </c>
      <c r="AA2608">
        <v>0</v>
      </c>
      <c r="AB2608">
        <v>0</v>
      </c>
      <c r="AC2608" t="s">
        <v>225</v>
      </c>
      <c r="AD2608">
        <v>0</v>
      </c>
      <c r="AE2608">
        <v>0</v>
      </c>
      <c r="AF2608">
        <v>0</v>
      </c>
      <c r="AG2608">
        <v>0</v>
      </c>
      <c r="AH2608">
        <v>0</v>
      </c>
      <c r="AI2608">
        <v>0</v>
      </c>
      <c r="AJ2608">
        <v>0</v>
      </c>
      <c r="AK2608">
        <v>0</v>
      </c>
      <c r="AL2608">
        <v>0</v>
      </c>
      <c r="AM2608">
        <v>0</v>
      </c>
      <c r="AN2608">
        <v>0</v>
      </c>
      <c r="AO2608">
        <v>0</v>
      </c>
      <c r="AP2608" s="8">
        <f t="shared" si="162"/>
        <v>0</v>
      </c>
      <c r="AQ2608" s="9">
        <f t="shared" si="163"/>
        <v>0</v>
      </c>
      <c r="AR2608" s="3">
        <f t="shared" si="164"/>
        <v>127641.78</v>
      </c>
      <c r="AS2608" s="10">
        <f t="shared" si="165"/>
        <v>0</v>
      </c>
    </row>
    <row r="2609" spans="1:45" x14ac:dyDescent="0.25">
      <c r="A2609">
        <v>1</v>
      </c>
      <c r="B2609" s="7">
        <v>44470</v>
      </c>
      <c r="C2609" s="7">
        <v>44501</v>
      </c>
      <c r="D2609">
        <v>200262</v>
      </c>
      <c r="E2609" s="7">
        <v>44470</v>
      </c>
      <c r="F2609" s="13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>
        <v>0</v>
      </c>
      <c r="U2609">
        <v>0</v>
      </c>
      <c r="V2609" t="s">
        <v>410</v>
      </c>
      <c r="W2609" s="4" t="str">
        <f t="shared" si="166"/>
        <v>3030</v>
      </c>
      <c r="X2609">
        <v>18</v>
      </c>
      <c r="Y2609" t="s">
        <v>165</v>
      </c>
      <c r="Z2609" t="s">
        <v>189</v>
      </c>
      <c r="AA2609">
        <v>0</v>
      </c>
      <c r="AB2609">
        <v>0</v>
      </c>
      <c r="AC2609" t="s">
        <v>225</v>
      </c>
      <c r="AD2609">
        <v>0</v>
      </c>
      <c r="AE2609">
        <v>0</v>
      </c>
      <c r="AF2609">
        <v>0</v>
      </c>
      <c r="AG2609">
        <v>0</v>
      </c>
      <c r="AH2609">
        <v>0</v>
      </c>
      <c r="AI2609">
        <v>0</v>
      </c>
      <c r="AJ2609">
        <v>0</v>
      </c>
      <c r="AK2609">
        <v>0</v>
      </c>
      <c r="AL2609">
        <v>0</v>
      </c>
      <c r="AM2609">
        <v>0</v>
      </c>
      <c r="AN2609">
        <v>0</v>
      </c>
      <c r="AO2609">
        <v>0</v>
      </c>
      <c r="AP2609" s="8">
        <f t="shared" si="162"/>
        <v>0</v>
      </c>
      <c r="AQ2609" s="9">
        <f t="shared" si="163"/>
        <v>0</v>
      </c>
      <c r="AR2609" s="3">
        <f t="shared" si="164"/>
        <v>0</v>
      </c>
      <c r="AS2609" s="10">
        <f t="shared" si="165"/>
        <v>0</v>
      </c>
    </row>
    <row r="2610" spans="1:45" x14ac:dyDescent="0.25">
      <c r="A2610">
        <v>1</v>
      </c>
      <c r="B2610" s="7">
        <v>44470</v>
      </c>
      <c r="C2610" s="7">
        <v>44501</v>
      </c>
      <c r="D2610">
        <v>200262</v>
      </c>
      <c r="E2610" s="7">
        <v>44501</v>
      </c>
      <c r="F2610" s="13">
        <v>0</v>
      </c>
      <c r="G2610">
        <v>0</v>
      </c>
      <c r="H2610">
        <v>0</v>
      </c>
      <c r="I2610">
        <v>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0</v>
      </c>
      <c r="Q2610">
        <v>0</v>
      </c>
      <c r="R2610">
        <v>0</v>
      </c>
      <c r="S2610">
        <v>0</v>
      </c>
      <c r="T2610">
        <v>0</v>
      </c>
      <c r="U2610">
        <v>0</v>
      </c>
      <c r="V2610" t="s">
        <v>410</v>
      </c>
      <c r="W2610" s="4" t="str">
        <f t="shared" si="166"/>
        <v>3030</v>
      </c>
      <c r="X2610">
        <v>18</v>
      </c>
      <c r="Y2610" t="s">
        <v>165</v>
      </c>
      <c r="Z2610" t="s">
        <v>189</v>
      </c>
      <c r="AA2610">
        <v>0</v>
      </c>
      <c r="AB2610">
        <v>0</v>
      </c>
      <c r="AC2610" t="s">
        <v>225</v>
      </c>
      <c r="AD2610">
        <v>0</v>
      </c>
      <c r="AE2610">
        <v>0</v>
      </c>
      <c r="AF2610">
        <v>0</v>
      </c>
      <c r="AG2610">
        <v>0</v>
      </c>
      <c r="AH2610">
        <v>0</v>
      </c>
      <c r="AI2610">
        <v>0</v>
      </c>
      <c r="AJ2610">
        <v>0</v>
      </c>
      <c r="AK2610">
        <v>0</v>
      </c>
      <c r="AL2610">
        <v>0</v>
      </c>
      <c r="AM2610">
        <v>0</v>
      </c>
      <c r="AN2610">
        <v>0</v>
      </c>
      <c r="AO2610">
        <v>0</v>
      </c>
      <c r="AP2610" s="8">
        <f t="shared" si="162"/>
        <v>0</v>
      </c>
      <c r="AQ2610" s="9">
        <f t="shared" si="163"/>
        <v>0</v>
      </c>
      <c r="AR2610" s="3">
        <f t="shared" si="164"/>
        <v>0</v>
      </c>
      <c r="AS2610" s="10">
        <f t="shared" si="165"/>
        <v>0</v>
      </c>
    </row>
    <row r="2611" spans="1:45" x14ac:dyDescent="0.25">
      <c r="A2611">
        <v>1</v>
      </c>
      <c r="B2611" s="7">
        <v>44470</v>
      </c>
      <c r="C2611" s="7">
        <v>44501</v>
      </c>
      <c r="D2611">
        <v>200308</v>
      </c>
      <c r="E2611" s="7">
        <v>44470</v>
      </c>
      <c r="F2611" s="13">
        <v>0</v>
      </c>
      <c r="G2611">
        <v>0</v>
      </c>
      <c r="H2611">
        <v>0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 t="s">
        <v>411</v>
      </c>
      <c r="W2611" s="4" t="str">
        <f t="shared" si="166"/>
        <v>3030</v>
      </c>
      <c r="X2611">
        <v>18</v>
      </c>
      <c r="Y2611" t="s">
        <v>165</v>
      </c>
      <c r="Z2611" t="s">
        <v>189</v>
      </c>
      <c r="AA2611">
        <v>0</v>
      </c>
      <c r="AB2611">
        <v>0</v>
      </c>
      <c r="AC2611" t="s">
        <v>225</v>
      </c>
      <c r="AD2611">
        <v>0</v>
      </c>
      <c r="AE2611">
        <v>0</v>
      </c>
      <c r="AF2611">
        <v>0</v>
      </c>
      <c r="AG2611">
        <v>0</v>
      </c>
      <c r="AH2611">
        <v>0</v>
      </c>
      <c r="AI2611">
        <v>0</v>
      </c>
      <c r="AJ2611">
        <v>0</v>
      </c>
      <c r="AK2611">
        <v>0</v>
      </c>
      <c r="AL2611">
        <v>0</v>
      </c>
      <c r="AM2611">
        <v>0</v>
      </c>
      <c r="AN2611">
        <v>0</v>
      </c>
      <c r="AO2611">
        <v>0</v>
      </c>
      <c r="AP2611" s="8">
        <f t="shared" si="162"/>
        <v>0</v>
      </c>
      <c r="AQ2611" s="9">
        <f t="shared" si="163"/>
        <v>0</v>
      </c>
      <c r="AR2611" s="3">
        <f t="shared" si="164"/>
        <v>0</v>
      </c>
      <c r="AS2611" s="10">
        <f t="shared" si="165"/>
        <v>0</v>
      </c>
    </row>
    <row r="2612" spans="1:45" x14ac:dyDescent="0.25">
      <c r="A2612">
        <v>1</v>
      </c>
      <c r="B2612" s="7">
        <v>44470</v>
      </c>
      <c r="C2612" s="7">
        <v>44501</v>
      </c>
      <c r="D2612">
        <v>200308</v>
      </c>
      <c r="E2612" s="7">
        <v>44501</v>
      </c>
      <c r="F2612" s="13">
        <v>0</v>
      </c>
      <c r="G2612">
        <v>0</v>
      </c>
      <c r="H2612">
        <v>0</v>
      </c>
      <c r="I2612">
        <v>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0</v>
      </c>
      <c r="Q2612">
        <v>0</v>
      </c>
      <c r="R2612">
        <v>0</v>
      </c>
      <c r="S2612">
        <v>0</v>
      </c>
      <c r="T2612">
        <v>0</v>
      </c>
      <c r="U2612">
        <v>0</v>
      </c>
      <c r="V2612" t="s">
        <v>411</v>
      </c>
      <c r="W2612" s="4" t="str">
        <f t="shared" si="166"/>
        <v>3030</v>
      </c>
      <c r="X2612">
        <v>18</v>
      </c>
      <c r="Y2612" t="s">
        <v>165</v>
      </c>
      <c r="Z2612" t="s">
        <v>189</v>
      </c>
      <c r="AA2612">
        <v>0</v>
      </c>
      <c r="AB2612">
        <v>0</v>
      </c>
      <c r="AC2612" t="s">
        <v>225</v>
      </c>
      <c r="AD2612">
        <v>0</v>
      </c>
      <c r="AE2612">
        <v>0</v>
      </c>
      <c r="AF2612">
        <v>0</v>
      </c>
      <c r="AG2612">
        <v>0</v>
      </c>
      <c r="AH2612">
        <v>0</v>
      </c>
      <c r="AI2612">
        <v>0</v>
      </c>
      <c r="AJ2612">
        <v>0</v>
      </c>
      <c r="AK2612">
        <v>0</v>
      </c>
      <c r="AL2612">
        <v>0</v>
      </c>
      <c r="AM2612">
        <v>0</v>
      </c>
      <c r="AN2612">
        <v>0</v>
      </c>
      <c r="AO2612">
        <v>0</v>
      </c>
      <c r="AP2612" s="8">
        <f t="shared" si="162"/>
        <v>0</v>
      </c>
      <c r="AQ2612" s="9">
        <f t="shared" si="163"/>
        <v>0</v>
      </c>
      <c r="AR2612" s="3">
        <f t="shared" si="164"/>
        <v>0</v>
      </c>
      <c r="AS2612" s="10">
        <f t="shared" si="165"/>
        <v>0</v>
      </c>
    </row>
    <row r="2613" spans="1:45" x14ac:dyDescent="0.25">
      <c r="A2613">
        <v>1</v>
      </c>
      <c r="B2613" s="7">
        <v>44470</v>
      </c>
      <c r="C2613" s="7">
        <v>44501</v>
      </c>
      <c r="D2613">
        <v>144</v>
      </c>
      <c r="E2613" s="7">
        <v>44470</v>
      </c>
      <c r="F2613" s="13">
        <v>0</v>
      </c>
      <c r="G2613">
        <v>0</v>
      </c>
      <c r="H2613">
        <v>0</v>
      </c>
      <c r="I2613">
        <v>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 t="s">
        <v>223</v>
      </c>
      <c r="W2613" s="4" t="str">
        <f t="shared" si="166"/>
        <v>3040</v>
      </c>
      <c r="X2613">
        <v>14</v>
      </c>
      <c r="Y2613" t="s">
        <v>49</v>
      </c>
      <c r="Z2613" t="s">
        <v>50</v>
      </c>
      <c r="AA2613">
        <v>0</v>
      </c>
      <c r="AB2613">
        <v>0</v>
      </c>
      <c r="AC2613" t="s">
        <v>225</v>
      </c>
      <c r="AD2613">
        <v>0</v>
      </c>
      <c r="AE2613">
        <v>0</v>
      </c>
      <c r="AF2613">
        <v>0</v>
      </c>
      <c r="AG2613">
        <v>0</v>
      </c>
      <c r="AH2613">
        <v>0</v>
      </c>
      <c r="AI2613">
        <v>0</v>
      </c>
      <c r="AJ2613">
        <v>0</v>
      </c>
      <c r="AK2613">
        <v>0</v>
      </c>
      <c r="AL2613">
        <v>0</v>
      </c>
      <c r="AM2613">
        <v>0</v>
      </c>
      <c r="AN2613">
        <v>0</v>
      </c>
      <c r="AO2613">
        <v>0</v>
      </c>
      <c r="AP2613" s="8">
        <f t="shared" si="162"/>
        <v>0</v>
      </c>
      <c r="AQ2613" s="9">
        <f t="shared" si="163"/>
        <v>0</v>
      </c>
      <c r="AR2613" s="3">
        <f t="shared" si="164"/>
        <v>0</v>
      </c>
      <c r="AS2613" s="10">
        <f t="shared" si="165"/>
        <v>0</v>
      </c>
    </row>
    <row r="2614" spans="1:45" x14ac:dyDescent="0.25">
      <c r="A2614">
        <v>1</v>
      </c>
      <c r="B2614" s="7">
        <v>44470</v>
      </c>
      <c r="C2614" s="7">
        <v>44501</v>
      </c>
      <c r="D2614">
        <v>144</v>
      </c>
      <c r="E2614" s="7">
        <v>44501</v>
      </c>
      <c r="F2614" s="13">
        <v>0</v>
      </c>
      <c r="G2614">
        <v>0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0</v>
      </c>
      <c r="R2614">
        <v>0</v>
      </c>
      <c r="S2614">
        <v>0</v>
      </c>
      <c r="T2614">
        <v>0</v>
      </c>
      <c r="U2614">
        <v>0</v>
      </c>
      <c r="V2614" t="s">
        <v>223</v>
      </c>
      <c r="W2614" s="4" t="str">
        <f t="shared" si="166"/>
        <v>3040</v>
      </c>
      <c r="X2614">
        <v>14</v>
      </c>
      <c r="Y2614" t="s">
        <v>49</v>
      </c>
      <c r="Z2614" t="s">
        <v>50</v>
      </c>
      <c r="AA2614">
        <v>0</v>
      </c>
      <c r="AB2614">
        <v>0</v>
      </c>
      <c r="AC2614" t="s">
        <v>225</v>
      </c>
      <c r="AD2614">
        <v>0</v>
      </c>
      <c r="AE2614">
        <v>0</v>
      </c>
      <c r="AF2614">
        <v>0</v>
      </c>
      <c r="AG2614">
        <v>0</v>
      </c>
      <c r="AH2614">
        <v>0</v>
      </c>
      <c r="AI2614">
        <v>0</v>
      </c>
      <c r="AJ2614">
        <v>0</v>
      </c>
      <c r="AK2614">
        <v>0</v>
      </c>
      <c r="AL2614">
        <v>0</v>
      </c>
      <c r="AM2614">
        <v>0</v>
      </c>
      <c r="AN2614">
        <v>0</v>
      </c>
      <c r="AO2614">
        <v>0</v>
      </c>
      <c r="AP2614" s="8">
        <f t="shared" si="162"/>
        <v>0</v>
      </c>
      <c r="AQ2614" s="9">
        <f t="shared" si="163"/>
        <v>0</v>
      </c>
      <c r="AR2614" s="3">
        <f t="shared" si="164"/>
        <v>0</v>
      </c>
      <c r="AS2614" s="10">
        <f t="shared" si="165"/>
        <v>0</v>
      </c>
    </row>
    <row r="2615" spans="1:45" x14ac:dyDescent="0.25">
      <c r="A2615">
        <v>1</v>
      </c>
      <c r="B2615" s="7">
        <v>44470</v>
      </c>
      <c r="C2615" s="7">
        <v>44501</v>
      </c>
      <c r="D2615">
        <v>200217</v>
      </c>
      <c r="E2615" s="7">
        <v>44470</v>
      </c>
      <c r="F2615" s="13">
        <v>0</v>
      </c>
      <c r="G2615">
        <v>0</v>
      </c>
      <c r="H2615">
        <v>0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0</v>
      </c>
      <c r="R2615">
        <v>0</v>
      </c>
      <c r="S2615">
        <v>0</v>
      </c>
      <c r="T2615">
        <v>0</v>
      </c>
      <c r="U2615">
        <v>0</v>
      </c>
      <c r="V2615" t="s">
        <v>226</v>
      </c>
      <c r="W2615" s="4" t="str">
        <f t="shared" si="166"/>
        <v>3040</v>
      </c>
      <c r="X2615">
        <v>14</v>
      </c>
      <c r="Y2615" t="s">
        <v>49</v>
      </c>
      <c r="Z2615" t="s">
        <v>50</v>
      </c>
      <c r="AA2615">
        <v>0</v>
      </c>
      <c r="AB2615">
        <v>0</v>
      </c>
      <c r="AC2615" t="s">
        <v>225</v>
      </c>
      <c r="AD2615">
        <v>0</v>
      </c>
      <c r="AE2615">
        <v>0</v>
      </c>
      <c r="AF2615">
        <v>0</v>
      </c>
      <c r="AG2615">
        <v>0</v>
      </c>
      <c r="AH2615">
        <v>0</v>
      </c>
      <c r="AI2615">
        <v>0</v>
      </c>
      <c r="AJ2615">
        <v>0</v>
      </c>
      <c r="AK2615">
        <v>0</v>
      </c>
      <c r="AL2615">
        <v>0</v>
      </c>
      <c r="AM2615">
        <v>0</v>
      </c>
      <c r="AN2615">
        <v>0</v>
      </c>
      <c r="AO2615">
        <v>0</v>
      </c>
      <c r="AP2615" s="8">
        <f t="shared" si="162"/>
        <v>0</v>
      </c>
      <c r="AQ2615" s="9">
        <f t="shared" si="163"/>
        <v>0</v>
      </c>
      <c r="AR2615" s="3">
        <f t="shared" si="164"/>
        <v>0</v>
      </c>
      <c r="AS2615" s="10">
        <f t="shared" si="165"/>
        <v>0</v>
      </c>
    </row>
    <row r="2616" spans="1:45" x14ac:dyDescent="0.25">
      <c r="A2616">
        <v>1</v>
      </c>
      <c r="B2616" s="7">
        <v>44470</v>
      </c>
      <c r="C2616" s="7">
        <v>44501</v>
      </c>
      <c r="D2616">
        <v>200217</v>
      </c>
      <c r="E2616" s="7">
        <v>44501</v>
      </c>
      <c r="F2616" s="13">
        <v>0</v>
      </c>
      <c r="G2616">
        <v>0</v>
      </c>
      <c r="H2616">
        <v>0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0</v>
      </c>
      <c r="R2616">
        <v>0</v>
      </c>
      <c r="S2616">
        <v>0</v>
      </c>
      <c r="T2616">
        <v>0</v>
      </c>
      <c r="U2616">
        <v>0</v>
      </c>
      <c r="V2616" t="s">
        <v>226</v>
      </c>
      <c r="W2616" s="4" t="str">
        <f t="shared" si="166"/>
        <v>3040</v>
      </c>
      <c r="X2616">
        <v>14</v>
      </c>
      <c r="Y2616" t="s">
        <v>49</v>
      </c>
      <c r="Z2616" t="s">
        <v>50</v>
      </c>
      <c r="AA2616">
        <v>0</v>
      </c>
      <c r="AB2616">
        <v>0</v>
      </c>
      <c r="AC2616" t="s">
        <v>225</v>
      </c>
      <c r="AD2616">
        <v>0</v>
      </c>
      <c r="AE2616">
        <v>0</v>
      </c>
      <c r="AF2616">
        <v>0</v>
      </c>
      <c r="AG2616">
        <v>0</v>
      </c>
      <c r="AH2616">
        <v>0</v>
      </c>
      <c r="AI2616">
        <v>0</v>
      </c>
      <c r="AJ2616">
        <v>0</v>
      </c>
      <c r="AK2616">
        <v>0</v>
      </c>
      <c r="AL2616">
        <v>0</v>
      </c>
      <c r="AM2616">
        <v>0</v>
      </c>
      <c r="AN2616">
        <v>0</v>
      </c>
      <c r="AO2616">
        <v>0</v>
      </c>
      <c r="AP2616" s="8">
        <f t="shared" si="162"/>
        <v>0</v>
      </c>
      <c r="AQ2616" s="9">
        <f t="shared" si="163"/>
        <v>0</v>
      </c>
      <c r="AR2616" s="3">
        <f t="shared" si="164"/>
        <v>0</v>
      </c>
      <c r="AS2616" s="10">
        <f t="shared" si="165"/>
        <v>0</v>
      </c>
    </row>
    <row r="2617" spans="1:45" x14ac:dyDescent="0.25">
      <c r="A2617">
        <v>1</v>
      </c>
      <c r="B2617" s="7">
        <v>44470</v>
      </c>
      <c r="C2617" s="7">
        <v>44501</v>
      </c>
      <c r="D2617">
        <v>200263</v>
      </c>
      <c r="E2617" s="7">
        <v>44470</v>
      </c>
      <c r="F2617" s="13">
        <v>0</v>
      </c>
      <c r="G2617">
        <v>0</v>
      </c>
      <c r="H2617">
        <v>0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v>0</v>
      </c>
      <c r="V2617" t="s">
        <v>227</v>
      </c>
      <c r="W2617" s="4" t="str">
        <f t="shared" si="166"/>
        <v>3040</v>
      </c>
      <c r="X2617">
        <v>14</v>
      </c>
      <c r="Y2617" t="s">
        <v>49</v>
      </c>
      <c r="Z2617" t="s">
        <v>50</v>
      </c>
      <c r="AA2617">
        <v>0</v>
      </c>
      <c r="AB2617">
        <v>0</v>
      </c>
      <c r="AC2617" t="s">
        <v>225</v>
      </c>
      <c r="AD2617">
        <v>0</v>
      </c>
      <c r="AE2617">
        <v>0</v>
      </c>
      <c r="AF2617">
        <v>0</v>
      </c>
      <c r="AG2617">
        <v>0</v>
      </c>
      <c r="AH2617">
        <v>0</v>
      </c>
      <c r="AI2617">
        <v>0</v>
      </c>
      <c r="AJ2617">
        <v>0</v>
      </c>
      <c r="AK2617">
        <v>0</v>
      </c>
      <c r="AL2617">
        <v>0</v>
      </c>
      <c r="AM2617">
        <v>0</v>
      </c>
      <c r="AN2617">
        <v>0</v>
      </c>
      <c r="AO2617">
        <v>0</v>
      </c>
      <c r="AP2617" s="8">
        <f t="shared" si="162"/>
        <v>0</v>
      </c>
      <c r="AQ2617" s="9">
        <f t="shared" si="163"/>
        <v>0</v>
      </c>
      <c r="AR2617" s="3">
        <f t="shared" si="164"/>
        <v>0</v>
      </c>
      <c r="AS2617" s="10">
        <f t="shared" si="165"/>
        <v>0</v>
      </c>
    </row>
    <row r="2618" spans="1:45" x14ac:dyDescent="0.25">
      <c r="A2618">
        <v>1</v>
      </c>
      <c r="B2618" s="7">
        <v>44470</v>
      </c>
      <c r="C2618" s="7">
        <v>44501</v>
      </c>
      <c r="D2618">
        <v>200263</v>
      </c>
      <c r="E2618" s="7">
        <v>44501</v>
      </c>
      <c r="F2618" s="13">
        <v>0</v>
      </c>
      <c r="G2618">
        <v>0</v>
      </c>
      <c r="H2618">
        <v>0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0</v>
      </c>
      <c r="Q2618">
        <v>0</v>
      </c>
      <c r="R2618">
        <v>0</v>
      </c>
      <c r="S2618">
        <v>0</v>
      </c>
      <c r="T2618">
        <v>0</v>
      </c>
      <c r="U2618">
        <v>0</v>
      </c>
      <c r="V2618" t="s">
        <v>227</v>
      </c>
      <c r="W2618" s="4" t="str">
        <f t="shared" si="166"/>
        <v>3040</v>
      </c>
      <c r="X2618">
        <v>14</v>
      </c>
      <c r="Y2618" t="s">
        <v>49</v>
      </c>
      <c r="Z2618" t="s">
        <v>50</v>
      </c>
      <c r="AA2618">
        <v>0</v>
      </c>
      <c r="AB2618">
        <v>0</v>
      </c>
      <c r="AC2618" t="s">
        <v>225</v>
      </c>
      <c r="AD2618">
        <v>0</v>
      </c>
      <c r="AE2618">
        <v>0</v>
      </c>
      <c r="AF2618">
        <v>0</v>
      </c>
      <c r="AG2618">
        <v>0</v>
      </c>
      <c r="AH2618">
        <v>0</v>
      </c>
      <c r="AI2618">
        <v>0</v>
      </c>
      <c r="AJ2618">
        <v>0</v>
      </c>
      <c r="AK2618">
        <v>0</v>
      </c>
      <c r="AL2618">
        <v>0</v>
      </c>
      <c r="AM2618">
        <v>0</v>
      </c>
      <c r="AN2618">
        <v>0</v>
      </c>
      <c r="AO2618">
        <v>0</v>
      </c>
      <c r="AP2618" s="8">
        <f t="shared" si="162"/>
        <v>0</v>
      </c>
      <c r="AQ2618" s="9">
        <f t="shared" si="163"/>
        <v>0</v>
      </c>
      <c r="AR2618" s="3">
        <f t="shared" si="164"/>
        <v>0</v>
      </c>
      <c r="AS2618" s="10">
        <f t="shared" si="165"/>
        <v>0</v>
      </c>
    </row>
    <row r="2619" spans="1:45" x14ac:dyDescent="0.25">
      <c r="A2619">
        <v>1</v>
      </c>
      <c r="B2619" s="7">
        <v>44470</v>
      </c>
      <c r="C2619" s="7">
        <v>44501</v>
      </c>
      <c r="D2619">
        <v>200309</v>
      </c>
      <c r="E2619" s="7">
        <v>44470</v>
      </c>
      <c r="F2619" s="13">
        <v>0</v>
      </c>
      <c r="G2619">
        <v>0</v>
      </c>
      <c r="H2619">
        <v>0</v>
      </c>
      <c r="I2619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0</v>
      </c>
      <c r="T2619">
        <v>0</v>
      </c>
      <c r="U2619">
        <v>0</v>
      </c>
      <c r="V2619" t="s">
        <v>228</v>
      </c>
      <c r="W2619" s="4" t="str">
        <f t="shared" si="166"/>
        <v>3040</v>
      </c>
      <c r="X2619">
        <v>14</v>
      </c>
      <c r="Y2619" t="s">
        <v>49</v>
      </c>
      <c r="Z2619" t="s">
        <v>50</v>
      </c>
      <c r="AA2619">
        <v>0</v>
      </c>
      <c r="AB2619">
        <v>0</v>
      </c>
      <c r="AC2619" t="s">
        <v>225</v>
      </c>
      <c r="AD2619">
        <v>0</v>
      </c>
      <c r="AE2619">
        <v>0</v>
      </c>
      <c r="AF2619">
        <v>0</v>
      </c>
      <c r="AG2619">
        <v>0</v>
      </c>
      <c r="AH2619">
        <v>0</v>
      </c>
      <c r="AI2619">
        <v>0</v>
      </c>
      <c r="AJ2619">
        <v>0</v>
      </c>
      <c r="AK2619">
        <v>0</v>
      </c>
      <c r="AL2619">
        <v>0</v>
      </c>
      <c r="AM2619">
        <v>0</v>
      </c>
      <c r="AN2619">
        <v>0</v>
      </c>
      <c r="AO2619">
        <v>0</v>
      </c>
      <c r="AP2619" s="8">
        <f t="shared" si="162"/>
        <v>0</v>
      </c>
      <c r="AQ2619" s="9">
        <f t="shared" si="163"/>
        <v>0</v>
      </c>
      <c r="AR2619" s="3">
        <f t="shared" si="164"/>
        <v>0</v>
      </c>
      <c r="AS2619" s="10">
        <f t="shared" si="165"/>
        <v>0</v>
      </c>
    </row>
    <row r="2620" spans="1:45" x14ac:dyDescent="0.25">
      <c r="A2620">
        <v>1</v>
      </c>
      <c r="B2620" s="7">
        <v>44470</v>
      </c>
      <c r="C2620" s="7">
        <v>44501</v>
      </c>
      <c r="D2620">
        <v>200309</v>
      </c>
      <c r="E2620" s="7">
        <v>44501</v>
      </c>
      <c r="F2620" s="13">
        <v>0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0</v>
      </c>
      <c r="U2620">
        <v>0</v>
      </c>
      <c r="V2620" t="s">
        <v>228</v>
      </c>
      <c r="W2620" s="4" t="str">
        <f t="shared" si="166"/>
        <v>3040</v>
      </c>
      <c r="X2620">
        <v>14</v>
      </c>
      <c r="Y2620" t="s">
        <v>49</v>
      </c>
      <c r="Z2620" t="s">
        <v>50</v>
      </c>
      <c r="AA2620">
        <v>0</v>
      </c>
      <c r="AB2620">
        <v>0</v>
      </c>
      <c r="AC2620" t="s">
        <v>225</v>
      </c>
      <c r="AD2620">
        <v>0</v>
      </c>
      <c r="AE2620">
        <v>0</v>
      </c>
      <c r="AF2620">
        <v>0</v>
      </c>
      <c r="AG2620">
        <v>0</v>
      </c>
      <c r="AH2620">
        <v>0</v>
      </c>
      <c r="AI2620">
        <v>0</v>
      </c>
      <c r="AJ2620">
        <v>0</v>
      </c>
      <c r="AK2620">
        <v>0</v>
      </c>
      <c r="AL2620">
        <v>0</v>
      </c>
      <c r="AM2620">
        <v>0</v>
      </c>
      <c r="AN2620">
        <v>0</v>
      </c>
      <c r="AO2620">
        <v>0</v>
      </c>
      <c r="AP2620" s="8">
        <f t="shared" si="162"/>
        <v>0</v>
      </c>
      <c r="AQ2620" s="9">
        <f t="shared" si="163"/>
        <v>0</v>
      </c>
      <c r="AR2620" s="3">
        <f t="shared" si="164"/>
        <v>0</v>
      </c>
      <c r="AS2620" s="10">
        <f t="shared" si="165"/>
        <v>0</v>
      </c>
    </row>
    <row r="2621" spans="1:45" x14ac:dyDescent="0.25">
      <c r="A2621">
        <v>1</v>
      </c>
      <c r="B2621" s="7">
        <v>44470</v>
      </c>
      <c r="C2621" s="7">
        <v>44501</v>
      </c>
      <c r="D2621">
        <v>145</v>
      </c>
      <c r="E2621" s="7">
        <v>44470</v>
      </c>
      <c r="F2621" s="13">
        <v>0</v>
      </c>
      <c r="G2621">
        <v>0</v>
      </c>
      <c r="H2621">
        <v>0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 t="s">
        <v>229</v>
      </c>
      <c r="W2621" s="4" t="str">
        <f t="shared" si="166"/>
        <v>3050</v>
      </c>
      <c r="X2621">
        <v>14</v>
      </c>
      <c r="Y2621" t="s">
        <v>49</v>
      </c>
      <c r="Z2621" t="s">
        <v>50</v>
      </c>
      <c r="AA2621">
        <v>0</v>
      </c>
      <c r="AB2621">
        <v>0</v>
      </c>
      <c r="AC2621" t="s">
        <v>225</v>
      </c>
      <c r="AD2621">
        <v>0</v>
      </c>
      <c r="AE2621">
        <v>0</v>
      </c>
      <c r="AF2621">
        <v>0</v>
      </c>
      <c r="AG2621">
        <v>0</v>
      </c>
      <c r="AH2621">
        <v>0</v>
      </c>
      <c r="AI2621">
        <v>0</v>
      </c>
      <c r="AJ2621">
        <v>0</v>
      </c>
      <c r="AK2621">
        <v>0</v>
      </c>
      <c r="AL2621">
        <v>0</v>
      </c>
      <c r="AM2621">
        <v>0</v>
      </c>
      <c r="AN2621">
        <v>0</v>
      </c>
      <c r="AO2621">
        <v>0</v>
      </c>
      <c r="AP2621" s="8">
        <f t="shared" si="162"/>
        <v>0</v>
      </c>
      <c r="AQ2621" s="9">
        <f t="shared" si="163"/>
        <v>0</v>
      </c>
      <c r="AR2621" s="3">
        <f t="shared" si="164"/>
        <v>0</v>
      </c>
      <c r="AS2621" s="10">
        <f t="shared" si="165"/>
        <v>0</v>
      </c>
    </row>
    <row r="2622" spans="1:45" x14ac:dyDescent="0.25">
      <c r="A2622">
        <v>1</v>
      </c>
      <c r="B2622" s="7">
        <v>44470</v>
      </c>
      <c r="C2622" s="7">
        <v>44501</v>
      </c>
      <c r="D2622">
        <v>145</v>
      </c>
      <c r="E2622" s="7">
        <v>44501</v>
      </c>
      <c r="F2622" s="13">
        <v>0</v>
      </c>
      <c r="G2622">
        <v>0</v>
      </c>
      <c r="H2622">
        <v>0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0</v>
      </c>
      <c r="Q2622">
        <v>0</v>
      </c>
      <c r="R2622">
        <v>0</v>
      </c>
      <c r="S2622">
        <v>0</v>
      </c>
      <c r="T2622">
        <v>0</v>
      </c>
      <c r="U2622">
        <v>0</v>
      </c>
      <c r="V2622" t="s">
        <v>229</v>
      </c>
      <c r="W2622" s="4" t="str">
        <f t="shared" si="166"/>
        <v>3050</v>
      </c>
      <c r="X2622">
        <v>14</v>
      </c>
      <c r="Y2622" t="s">
        <v>49</v>
      </c>
      <c r="Z2622" t="s">
        <v>50</v>
      </c>
      <c r="AA2622">
        <v>0</v>
      </c>
      <c r="AB2622">
        <v>0</v>
      </c>
      <c r="AC2622" t="s">
        <v>225</v>
      </c>
      <c r="AD2622">
        <v>0</v>
      </c>
      <c r="AE2622">
        <v>0</v>
      </c>
      <c r="AF2622">
        <v>0</v>
      </c>
      <c r="AG2622">
        <v>0</v>
      </c>
      <c r="AH2622">
        <v>0</v>
      </c>
      <c r="AI2622">
        <v>0</v>
      </c>
      <c r="AJ2622">
        <v>0</v>
      </c>
      <c r="AK2622">
        <v>0</v>
      </c>
      <c r="AL2622">
        <v>0</v>
      </c>
      <c r="AM2622">
        <v>0</v>
      </c>
      <c r="AN2622">
        <v>0</v>
      </c>
      <c r="AO2622">
        <v>0</v>
      </c>
      <c r="AP2622" s="8">
        <f t="shared" si="162"/>
        <v>0</v>
      </c>
      <c r="AQ2622" s="9">
        <f t="shared" si="163"/>
        <v>0</v>
      </c>
      <c r="AR2622" s="3">
        <f t="shared" si="164"/>
        <v>0</v>
      </c>
      <c r="AS2622" s="10">
        <f t="shared" si="165"/>
        <v>0</v>
      </c>
    </row>
    <row r="2623" spans="1:45" x14ac:dyDescent="0.25">
      <c r="A2623">
        <v>1</v>
      </c>
      <c r="B2623" s="7">
        <v>44470</v>
      </c>
      <c r="C2623" s="7">
        <v>44501</v>
      </c>
      <c r="D2623">
        <v>200218</v>
      </c>
      <c r="E2623" s="7">
        <v>44470</v>
      </c>
      <c r="F2623" s="13">
        <v>0</v>
      </c>
      <c r="G2623">
        <v>0</v>
      </c>
      <c r="H2623">
        <v>0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0</v>
      </c>
      <c r="Q2623">
        <v>0</v>
      </c>
      <c r="R2623">
        <v>0</v>
      </c>
      <c r="S2623">
        <v>0</v>
      </c>
      <c r="T2623">
        <v>0</v>
      </c>
      <c r="U2623">
        <v>0</v>
      </c>
      <c r="V2623" t="s">
        <v>230</v>
      </c>
      <c r="W2623" s="4" t="str">
        <f t="shared" si="166"/>
        <v>3050</v>
      </c>
      <c r="X2623">
        <v>14</v>
      </c>
      <c r="Y2623" t="s">
        <v>49</v>
      </c>
      <c r="Z2623" t="s">
        <v>50</v>
      </c>
      <c r="AA2623">
        <v>0</v>
      </c>
      <c r="AB2623">
        <v>0</v>
      </c>
      <c r="AC2623" t="s">
        <v>225</v>
      </c>
      <c r="AD2623">
        <v>0</v>
      </c>
      <c r="AE2623">
        <v>0</v>
      </c>
      <c r="AF2623">
        <v>0</v>
      </c>
      <c r="AG2623">
        <v>0</v>
      </c>
      <c r="AH2623">
        <v>0</v>
      </c>
      <c r="AI2623">
        <v>0</v>
      </c>
      <c r="AJ2623">
        <v>0</v>
      </c>
      <c r="AK2623">
        <v>0</v>
      </c>
      <c r="AL2623">
        <v>0</v>
      </c>
      <c r="AM2623">
        <v>0</v>
      </c>
      <c r="AN2623">
        <v>0</v>
      </c>
      <c r="AO2623">
        <v>0</v>
      </c>
      <c r="AP2623" s="8">
        <f t="shared" si="162"/>
        <v>0</v>
      </c>
      <c r="AQ2623" s="9">
        <f t="shared" si="163"/>
        <v>0</v>
      </c>
      <c r="AR2623" s="3">
        <f t="shared" si="164"/>
        <v>0</v>
      </c>
      <c r="AS2623" s="10">
        <f t="shared" si="165"/>
        <v>0</v>
      </c>
    </row>
    <row r="2624" spans="1:45" x14ac:dyDescent="0.25">
      <c r="A2624">
        <v>1</v>
      </c>
      <c r="B2624" s="7">
        <v>44470</v>
      </c>
      <c r="C2624" s="7">
        <v>44501</v>
      </c>
      <c r="D2624">
        <v>200218</v>
      </c>
      <c r="E2624" s="7">
        <v>44501</v>
      </c>
      <c r="F2624" s="13">
        <v>0</v>
      </c>
      <c r="G2624">
        <v>0</v>
      </c>
      <c r="H2624">
        <v>0</v>
      </c>
      <c r="I2624">
        <v>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0</v>
      </c>
      <c r="Q2624">
        <v>0</v>
      </c>
      <c r="R2624">
        <v>0</v>
      </c>
      <c r="S2624">
        <v>0</v>
      </c>
      <c r="T2624">
        <v>0</v>
      </c>
      <c r="U2624">
        <v>0</v>
      </c>
      <c r="V2624" t="s">
        <v>230</v>
      </c>
      <c r="W2624" s="4" t="str">
        <f t="shared" si="166"/>
        <v>3050</v>
      </c>
      <c r="X2624">
        <v>14</v>
      </c>
      <c r="Y2624" t="s">
        <v>49</v>
      </c>
      <c r="Z2624" t="s">
        <v>50</v>
      </c>
      <c r="AA2624">
        <v>0</v>
      </c>
      <c r="AB2624">
        <v>0</v>
      </c>
      <c r="AC2624" t="s">
        <v>225</v>
      </c>
      <c r="AD2624">
        <v>0</v>
      </c>
      <c r="AE2624">
        <v>0</v>
      </c>
      <c r="AF2624">
        <v>0</v>
      </c>
      <c r="AG2624">
        <v>0</v>
      </c>
      <c r="AH2624">
        <v>0</v>
      </c>
      <c r="AI2624">
        <v>0</v>
      </c>
      <c r="AJ2624">
        <v>0</v>
      </c>
      <c r="AK2624">
        <v>0</v>
      </c>
      <c r="AL2624">
        <v>0</v>
      </c>
      <c r="AM2624">
        <v>0</v>
      </c>
      <c r="AN2624">
        <v>0</v>
      </c>
      <c r="AO2624">
        <v>0</v>
      </c>
      <c r="AP2624" s="8">
        <f t="shared" si="162"/>
        <v>0</v>
      </c>
      <c r="AQ2624" s="9">
        <f t="shared" si="163"/>
        <v>0</v>
      </c>
      <c r="AR2624" s="3">
        <f t="shared" si="164"/>
        <v>0</v>
      </c>
      <c r="AS2624" s="10">
        <f t="shared" si="165"/>
        <v>0</v>
      </c>
    </row>
    <row r="2625" spans="1:45" x14ac:dyDescent="0.25">
      <c r="A2625">
        <v>1</v>
      </c>
      <c r="B2625" s="7">
        <v>44470</v>
      </c>
      <c r="C2625" s="7">
        <v>44501</v>
      </c>
      <c r="D2625">
        <v>200264</v>
      </c>
      <c r="E2625" s="7">
        <v>44470</v>
      </c>
      <c r="F2625" s="13">
        <v>0</v>
      </c>
      <c r="G2625">
        <v>0</v>
      </c>
      <c r="H2625">
        <v>0</v>
      </c>
      <c r="I2625">
        <v>0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0</v>
      </c>
      <c r="R2625">
        <v>0</v>
      </c>
      <c r="S2625">
        <v>0</v>
      </c>
      <c r="T2625">
        <v>0</v>
      </c>
      <c r="U2625">
        <v>0</v>
      </c>
      <c r="V2625" t="s">
        <v>231</v>
      </c>
      <c r="W2625" s="4" t="str">
        <f t="shared" si="166"/>
        <v>3050</v>
      </c>
      <c r="X2625">
        <v>14</v>
      </c>
      <c r="Y2625" t="s">
        <v>49</v>
      </c>
      <c r="Z2625" t="s">
        <v>50</v>
      </c>
      <c r="AA2625">
        <v>0</v>
      </c>
      <c r="AB2625">
        <v>0</v>
      </c>
      <c r="AC2625" t="s">
        <v>225</v>
      </c>
      <c r="AD2625">
        <v>0</v>
      </c>
      <c r="AE2625">
        <v>0</v>
      </c>
      <c r="AF2625">
        <v>0</v>
      </c>
      <c r="AG2625">
        <v>0</v>
      </c>
      <c r="AH2625">
        <v>0</v>
      </c>
      <c r="AI2625">
        <v>0</v>
      </c>
      <c r="AJ2625">
        <v>0</v>
      </c>
      <c r="AK2625">
        <v>0</v>
      </c>
      <c r="AL2625">
        <v>0</v>
      </c>
      <c r="AM2625">
        <v>0</v>
      </c>
      <c r="AN2625">
        <v>0</v>
      </c>
      <c r="AO2625">
        <v>0</v>
      </c>
      <c r="AP2625" s="8">
        <f t="shared" si="162"/>
        <v>0</v>
      </c>
      <c r="AQ2625" s="9">
        <f t="shared" si="163"/>
        <v>0</v>
      </c>
      <c r="AR2625" s="3">
        <f t="shared" si="164"/>
        <v>0</v>
      </c>
      <c r="AS2625" s="10">
        <f t="shared" si="165"/>
        <v>0</v>
      </c>
    </row>
    <row r="2626" spans="1:45" x14ac:dyDescent="0.25">
      <c r="A2626">
        <v>1</v>
      </c>
      <c r="B2626" s="7">
        <v>44470</v>
      </c>
      <c r="C2626" s="7">
        <v>44501</v>
      </c>
      <c r="D2626">
        <v>200264</v>
      </c>
      <c r="E2626" s="7">
        <v>44501</v>
      </c>
      <c r="F2626" s="13">
        <v>0</v>
      </c>
      <c r="G2626">
        <v>0</v>
      </c>
      <c r="H2626">
        <v>0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0</v>
      </c>
      <c r="Q2626">
        <v>0</v>
      </c>
      <c r="R2626">
        <v>0</v>
      </c>
      <c r="S2626">
        <v>0</v>
      </c>
      <c r="T2626">
        <v>0</v>
      </c>
      <c r="U2626">
        <v>0</v>
      </c>
      <c r="V2626" t="s">
        <v>231</v>
      </c>
      <c r="W2626" s="4" t="str">
        <f t="shared" si="166"/>
        <v>3050</v>
      </c>
      <c r="X2626">
        <v>14</v>
      </c>
      <c r="Y2626" t="s">
        <v>49</v>
      </c>
      <c r="Z2626" t="s">
        <v>50</v>
      </c>
      <c r="AA2626">
        <v>0</v>
      </c>
      <c r="AB2626">
        <v>0</v>
      </c>
      <c r="AC2626" t="s">
        <v>225</v>
      </c>
      <c r="AD2626">
        <v>0</v>
      </c>
      <c r="AE2626">
        <v>0</v>
      </c>
      <c r="AF2626">
        <v>0</v>
      </c>
      <c r="AG2626">
        <v>0</v>
      </c>
      <c r="AH2626">
        <v>0</v>
      </c>
      <c r="AI2626">
        <v>0</v>
      </c>
      <c r="AJ2626">
        <v>0</v>
      </c>
      <c r="AK2626">
        <v>0</v>
      </c>
      <c r="AL2626">
        <v>0</v>
      </c>
      <c r="AM2626">
        <v>0</v>
      </c>
      <c r="AN2626">
        <v>0</v>
      </c>
      <c r="AO2626">
        <v>0</v>
      </c>
      <c r="AP2626" s="8">
        <f t="shared" ref="AP2626:AP2689" si="167">I2626+K2626+M2626+T2626</f>
        <v>0</v>
      </c>
      <c r="AQ2626" s="9">
        <f t="shared" ref="AQ2626:AQ2689" si="168">AD2626+AL2626</f>
        <v>0</v>
      </c>
      <c r="AR2626" s="3">
        <f t="shared" ref="AR2626:AR2689" si="169">AE2626+J2626</f>
        <v>0</v>
      </c>
      <c r="AS2626" s="10">
        <f t="shared" ref="AS2626:AS2689" si="170">I2626+K2626+M2626+T2626+AD2626+AL2626</f>
        <v>0</v>
      </c>
    </row>
    <row r="2627" spans="1:45" x14ac:dyDescent="0.25">
      <c r="A2627">
        <v>1</v>
      </c>
      <c r="B2627" s="7">
        <v>44470</v>
      </c>
      <c r="C2627" s="7">
        <v>44501</v>
      </c>
      <c r="D2627">
        <v>200310</v>
      </c>
      <c r="E2627" s="7">
        <v>44470</v>
      </c>
      <c r="F2627" s="13">
        <v>0</v>
      </c>
      <c r="G2627">
        <v>0</v>
      </c>
      <c r="H2627">
        <v>0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0</v>
      </c>
      <c r="Q2627">
        <v>0</v>
      </c>
      <c r="R2627">
        <v>0</v>
      </c>
      <c r="S2627">
        <v>0</v>
      </c>
      <c r="T2627">
        <v>0</v>
      </c>
      <c r="U2627">
        <v>0</v>
      </c>
      <c r="V2627" t="s">
        <v>232</v>
      </c>
      <c r="W2627" s="4" t="str">
        <f t="shared" si="166"/>
        <v>3050</v>
      </c>
      <c r="X2627">
        <v>14</v>
      </c>
      <c r="Y2627" t="s">
        <v>49</v>
      </c>
      <c r="Z2627" t="s">
        <v>50</v>
      </c>
      <c r="AA2627">
        <v>0</v>
      </c>
      <c r="AB2627">
        <v>0</v>
      </c>
      <c r="AC2627" t="s">
        <v>225</v>
      </c>
      <c r="AD2627">
        <v>0</v>
      </c>
      <c r="AE2627">
        <v>0</v>
      </c>
      <c r="AF2627">
        <v>0</v>
      </c>
      <c r="AG2627">
        <v>0</v>
      </c>
      <c r="AH2627">
        <v>0</v>
      </c>
      <c r="AI2627">
        <v>0</v>
      </c>
      <c r="AJ2627">
        <v>0</v>
      </c>
      <c r="AK2627">
        <v>0</v>
      </c>
      <c r="AL2627">
        <v>0</v>
      </c>
      <c r="AM2627">
        <v>0</v>
      </c>
      <c r="AN2627">
        <v>0</v>
      </c>
      <c r="AO2627">
        <v>0</v>
      </c>
      <c r="AP2627" s="8">
        <f t="shared" si="167"/>
        <v>0</v>
      </c>
      <c r="AQ2627" s="9">
        <f t="shared" si="168"/>
        <v>0</v>
      </c>
      <c r="AR2627" s="3">
        <f t="shared" si="169"/>
        <v>0</v>
      </c>
      <c r="AS2627" s="10">
        <f t="shared" si="170"/>
        <v>0</v>
      </c>
    </row>
    <row r="2628" spans="1:45" x14ac:dyDescent="0.25">
      <c r="A2628">
        <v>1</v>
      </c>
      <c r="B2628" s="7">
        <v>44470</v>
      </c>
      <c r="C2628" s="7">
        <v>44501</v>
      </c>
      <c r="D2628">
        <v>200310</v>
      </c>
      <c r="E2628" s="7">
        <v>44501</v>
      </c>
      <c r="F2628" s="13">
        <v>0</v>
      </c>
      <c r="G2628">
        <v>0</v>
      </c>
      <c r="H2628">
        <v>0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 t="s">
        <v>232</v>
      </c>
      <c r="W2628" s="4" t="str">
        <f t="shared" si="166"/>
        <v>3050</v>
      </c>
      <c r="X2628">
        <v>14</v>
      </c>
      <c r="Y2628" t="s">
        <v>49</v>
      </c>
      <c r="Z2628" t="s">
        <v>50</v>
      </c>
      <c r="AA2628">
        <v>0</v>
      </c>
      <c r="AB2628">
        <v>0</v>
      </c>
      <c r="AC2628" t="s">
        <v>225</v>
      </c>
      <c r="AD2628">
        <v>0</v>
      </c>
      <c r="AE2628">
        <v>0</v>
      </c>
      <c r="AF2628">
        <v>0</v>
      </c>
      <c r="AG2628">
        <v>0</v>
      </c>
      <c r="AH2628">
        <v>0</v>
      </c>
      <c r="AI2628">
        <v>0</v>
      </c>
      <c r="AJ2628">
        <v>0</v>
      </c>
      <c r="AK2628">
        <v>0</v>
      </c>
      <c r="AL2628">
        <v>0</v>
      </c>
      <c r="AM2628">
        <v>0</v>
      </c>
      <c r="AN2628">
        <v>0</v>
      </c>
      <c r="AO2628">
        <v>0</v>
      </c>
      <c r="AP2628" s="8">
        <f t="shared" si="167"/>
        <v>0</v>
      </c>
      <c r="AQ2628" s="9">
        <f t="shared" si="168"/>
        <v>0</v>
      </c>
      <c r="AR2628" s="3">
        <f t="shared" si="169"/>
        <v>0</v>
      </c>
      <c r="AS2628" s="10">
        <f t="shared" si="170"/>
        <v>0</v>
      </c>
    </row>
    <row r="2629" spans="1:45" x14ac:dyDescent="0.25">
      <c r="A2629">
        <v>1</v>
      </c>
      <c r="B2629" s="7">
        <v>44470</v>
      </c>
      <c r="C2629" s="7">
        <v>44501</v>
      </c>
      <c r="D2629">
        <v>146</v>
      </c>
      <c r="E2629" s="7">
        <v>44470</v>
      </c>
      <c r="F2629" s="13">
        <v>0</v>
      </c>
      <c r="G2629">
        <v>0</v>
      </c>
      <c r="H2629">
        <v>0</v>
      </c>
      <c r="I2629">
        <v>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0</v>
      </c>
      <c r="P2629">
        <v>0</v>
      </c>
      <c r="Q2629">
        <v>0</v>
      </c>
      <c r="R2629">
        <v>0</v>
      </c>
      <c r="S2629">
        <v>0</v>
      </c>
      <c r="T2629">
        <v>0</v>
      </c>
      <c r="U2629">
        <v>0</v>
      </c>
      <c r="V2629" t="s">
        <v>237</v>
      </c>
      <c r="W2629" s="4" t="str">
        <f t="shared" ref="W2629:W2692" si="171">MID(V2629,4,4)</f>
        <v>3740</v>
      </c>
      <c r="X2629">
        <v>15</v>
      </c>
      <c r="Y2629" t="s">
        <v>53</v>
      </c>
      <c r="Z2629" t="s">
        <v>57</v>
      </c>
      <c r="AA2629">
        <v>0</v>
      </c>
      <c r="AB2629">
        <v>0</v>
      </c>
      <c r="AC2629" t="s">
        <v>225</v>
      </c>
      <c r="AD2629">
        <v>0</v>
      </c>
      <c r="AE2629">
        <v>0</v>
      </c>
      <c r="AF2629">
        <v>0</v>
      </c>
      <c r="AG2629">
        <v>0</v>
      </c>
      <c r="AH2629">
        <v>0</v>
      </c>
      <c r="AI2629">
        <v>0</v>
      </c>
      <c r="AJ2629">
        <v>0</v>
      </c>
      <c r="AK2629">
        <v>0</v>
      </c>
      <c r="AL2629">
        <v>0</v>
      </c>
      <c r="AM2629">
        <v>0</v>
      </c>
      <c r="AN2629">
        <v>0</v>
      </c>
      <c r="AO2629">
        <v>0</v>
      </c>
      <c r="AP2629" s="8">
        <f t="shared" si="167"/>
        <v>0</v>
      </c>
      <c r="AQ2629" s="9">
        <f t="shared" si="168"/>
        <v>0</v>
      </c>
      <c r="AR2629" s="3">
        <f t="shared" si="169"/>
        <v>0</v>
      </c>
      <c r="AS2629" s="10">
        <f t="shared" si="170"/>
        <v>0</v>
      </c>
    </row>
    <row r="2630" spans="1:45" x14ac:dyDescent="0.25">
      <c r="A2630">
        <v>1</v>
      </c>
      <c r="B2630" s="7">
        <v>44470</v>
      </c>
      <c r="C2630" s="7">
        <v>44501</v>
      </c>
      <c r="D2630">
        <v>146</v>
      </c>
      <c r="E2630" s="7">
        <v>44501</v>
      </c>
      <c r="F2630" s="13">
        <v>0</v>
      </c>
      <c r="G2630">
        <v>0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  <c r="Q2630">
        <v>0</v>
      </c>
      <c r="R2630">
        <v>0</v>
      </c>
      <c r="S2630">
        <v>0</v>
      </c>
      <c r="T2630">
        <v>0</v>
      </c>
      <c r="U2630">
        <v>0</v>
      </c>
      <c r="V2630" t="s">
        <v>237</v>
      </c>
      <c r="W2630" s="4" t="str">
        <f t="shared" si="171"/>
        <v>3740</v>
      </c>
      <c r="X2630">
        <v>15</v>
      </c>
      <c r="Y2630" t="s">
        <v>53</v>
      </c>
      <c r="Z2630" t="s">
        <v>57</v>
      </c>
      <c r="AA2630">
        <v>0</v>
      </c>
      <c r="AB2630">
        <v>0</v>
      </c>
      <c r="AC2630" t="s">
        <v>225</v>
      </c>
      <c r="AD2630">
        <v>0</v>
      </c>
      <c r="AE2630">
        <v>0</v>
      </c>
      <c r="AF2630">
        <v>0</v>
      </c>
      <c r="AG2630">
        <v>0</v>
      </c>
      <c r="AH2630">
        <v>0</v>
      </c>
      <c r="AI2630">
        <v>0</v>
      </c>
      <c r="AJ2630">
        <v>0</v>
      </c>
      <c r="AK2630">
        <v>0</v>
      </c>
      <c r="AL2630">
        <v>0</v>
      </c>
      <c r="AM2630">
        <v>0</v>
      </c>
      <c r="AN2630">
        <v>0</v>
      </c>
      <c r="AO2630">
        <v>0</v>
      </c>
      <c r="AP2630" s="8">
        <f t="shared" si="167"/>
        <v>0</v>
      </c>
      <c r="AQ2630" s="9">
        <f t="shared" si="168"/>
        <v>0</v>
      </c>
      <c r="AR2630" s="3">
        <f t="shared" si="169"/>
        <v>0</v>
      </c>
      <c r="AS2630" s="10">
        <f t="shared" si="170"/>
        <v>0</v>
      </c>
    </row>
    <row r="2631" spans="1:45" x14ac:dyDescent="0.25">
      <c r="A2631">
        <v>1</v>
      </c>
      <c r="B2631" s="7">
        <v>44470</v>
      </c>
      <c r="C2631" s="7">
        <v>44501</v>
      </c>
      <c r="D2631">
        <v>200219</v>
      </c>
      <c r="E2631" s="7">
        <v>44470</v>
      </c>
      <c r="F2631" s="13">
        <v>44421.79</v>
      </c>
      <c r="G2631">
        <v>44421.79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</v>
      </c>
      <c r="P2631">
        <v>0</v>
      </c>
      <c r="Q2631">
        <v>0</v>
      </c>
      <c r="R2631">
        <v>0</v>
      </c>
      <c r="S2631">
        <v>0</v>
      </c>
      <c r="T2631">
        <v>0</v>
      </c>
      <c r="U2631">
        <v>0</v>
      </c>
      <c r="V2631" t="s">
        <v>238</v>
      </c>
      <c r="W2631" s="4" t="str">
        <f t="shared" si="171"/>
        <v>3740</v>
      </c>
      <c r="X2631">
        <v>15</v>
      </c>
      <c r="Y2631" t="s">
        <v>53</v>
      </c>
      <c r="Z2631" t="s">
        <v>57</v>
      </c>
      <c r="AA2631">
        <v>0</v>
      </c>
      <c r="AB2631">
        <v>0</v>
      </c>
      <c r="AC2631" t="s">
        <v>225</v>
      </c>
      <c r="AD2631">
        <v>0</v>
      </c>
      <c r="AE2631">
        <v>0</v>
      </c>
      <c r="AF2631">
        <v>0</v>
      </c>
      <c r="AG2631">
        <v>44421.79</v>
      </c>
      <c r="AH2631">
        <v>0</v>
      </c>
      <c r="AI2631">
        <v>0</v>
      </c>
      <c r="AJ2631">
        <v>0</v>
      </c>
      <c r="AK2631">
        <v>0</v>
      </c>
      <c r="AL2631">
        <v>0</v>
      </c>
      <c r="AM2631">
        <v>0</v>
      </c>
      <c r="AN2631">
        <v>0</v>
      </c>
      <c r="AO2631">
        <v>0</v>
      </c>
      <c r="AP2631" s="8">
        <f t="shared" si="167"/>
        <v>0</v>
      </c>
      <c r="AQ2631" s="9">
        <f t="shared" si="168"/>
        <v>0</v>
      </c>
      <c r="AR2631" s="3">
        <f t="shared" si="169"/>
        <v>0</v>
      </c>
      <c r="AS2631" s="10">
        <f t="shared" si="170"/>
        <v>0</v>
      </c>
    </row>
    <row r="2632" spans="1:45" x14ac:dyDescent="0.25">
      <c r="A2632">
        <v>1</v>
      </c>
      <c r="B2632" s="7">
        <v>44470</v>
      </c>
      <c r="C2632" s="7">
        <v>44501</v>
      </c>
      <c r="D2632">
        <v>200219</v>
      </c>
      <c r="E2632" s="7">
        <v>44501</v>
      </c>
      <c r="F2632" s="13">
        <v>44421.79</v>
      </c>
      <c r="G2632">
        <v>44421.79</v>
      </c>
      <c r="H2632">
        <v>0</v>
      </c>
      <c r="I2632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0</v>
      </c>
      <c r="Q2632">
        <v>0</v>
      </c>
      <c r="R2632">
        <v>0</v>
      </c>
      <c r="S2632">
        <v>0</v>
      </c>
      <c r="T2632">
        <v>0</v>
      </c>
      <c r="U2632">
        <v>0</v>
      </c>
      <c r="V2632" t="s">
        <v>238</v>
      </c>
      <c r="W2632" s="4" t="str">
        <f t="shared" si="171"/>
        <v>3740</v>
      </c>
      <c r="X2632">
        <v>15</v>
      </c>
      <c r="Y2632" t="s">
        <v>53</v>
      </c>
      <c r="Z2632" t="s">
        <v>57</v>
      </c>
      <c r="AA2632">
        <v>0</v>
      </c>
      <c r="AB2632">
        <v>0</v>
      </c>
      <c r="AC2632" t="s">
        <v>225</v>
      </c>
      <c r="AD2632">
        <v>0</v>
      </c>
      <c r="AE2632">
        <v>0</v>
      </c>
      <c r="AF2632">
        <v>0</v>
      </c>
      <c r="AG2632">
        <v>44421.79</v>
      </c>
      <c r="AH2632">
        <v>0</v>
      </c>
      <c r="AI2632">
        <v>0</v>
      </c>
      <c r="AJ2632">
        <v>0</v>
      </c>
      <c r="AK2632">
        <v>0</v>
      </c>
      <c r="AL2632">
        <v>0</v>
      </c>
      <c r="AM2632">
        <v>0</v>
      </c>
      <c r="AN2632">
        <v>0</v>
      </c>
      <c r="AO2632">
        <v>0</v>
      </c>
      <c r="AP2632" s="8">
        <f t="shared" si="167"/>
        <v>0</v>
      </c>
      <c r="AQ2632" s="9">
        <f t="shared" si="168"/>
        <v>0</v>
      </c>
      <c r="AR2632" s="3">
        <f t="shared" si="169"/>
        <v>0</v>
      </c>
      <c r="AS2632" s="10">
        <f t="shared" si="170"/>
        <v>0</v>
      </c>
    </row>
    <row r="2633" spans="1:45" x14ac:dyDescent="0.25">
      <c r="A2633">
        <v>1</v>
      </c>
      <c r="B2633" s="7">
        <v>44470</v>
      </c>
      <c r="C2633" s="7">
        <v>44501</v>
      </c>
      <c r="D2633">
        <v>200265</v>
      </c>
      <c r="E2633" s="7">
        <v>44470</v>
      </c>
      <c r="F2633" s="13">
        <v>0</v>
      </c>
      <c r="G2633">
        <v>0</v>
      </c>
      <c r="H2633">
        <v>0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0</v>
      </c>
      <c r="R2633">
        <v>0</v>
      </c>
      <c r="S2633">
        <v>0</v>
      </c>
      <c r="T2633">
        <v>0</v>
      </c>
      <c r="U2633">
        <v>0</v>
      </c>
      <c r="V2633" t="s">
        <v>239</v>
      </c>
      <c r="W2633" s="4" t="str">
        <f t="shared" si="171"/>
        <v>3740</v>
      </c>
      <c r="X2633">
        <v>15</v>
      </c>
      <c r="Y2633" t="s">
        <v>53</v>
      </c>
      <c r="Z2633" t="s">
        <v>57</v>
      </c>
      <c r="AA2633">
        <v>0</v>
      </c>
      <c r="AB2633">
        <v>0</v>
      </c>
      <c r="AC2633" t="s">
        <v>225</v>
      </c>
      <c r="AD2633">
        <v>0</v>
      </c>
      <c r="AE2633">
        <v>0</v>
      </c>
      <c r="AF2633">
        <v>0</v>
      </c>
      <c r="AG2633">
        <v>0</v>
      </c>
      <c r="AH2633">
        <v>0</v>
      </c>
      <c r="AI2633">
        <v>0</v>
      </c>
      <c r="AJ2633">
        <v>0</v>
      </c>
      <c r="AK2633">
        <v>0</v>
      </c>
      <c r="AL2633">
        <v>0</v>
      </c>
      <c r="AM2633">
        <v>0</v>
      </c>
      <c r="AN2633">
        <v>0</v>
      </c>
      <c r="AO2633">
        <v>0</v>
      </c>
      <c r="AP2633" s="8">
        <f t="shared" si="167"/>
        <v>0</v>
      </c>
      <c r="AQ2633" s="9">
        <f t="shared" si="168"/>
        <v>0</v>
      </c>
      <c r="AR2633" s="3">
        <f t="shared" si="169"/>
        <v>0</v>
      </c>
      <c r="AS2633" s="10">
        <f t="shared" si="170"/>
        <v>0</v>
      </c>
    </row>
    <row r="2634" spans="1:45" x14ac:dyDescent="0.25">
      <c r="A2634">
        <v>1</v>
      </c>
      <c r="B2634" s="7">
        <v>44470</v>
      </c>
      <c r="C2634" s="7">
        <v>44501</v>
      </c>
      <c r="D2634">
        <v>200265</v>
      </c>
      <c r="E2634" s="7">
        <v>44501</v>
      </c>
      <c r="F2634" s="13">
        <v>0</v>
      </c>
      <c r="G2634">
        <v>0</v>
      </c>
      <c r="H2634">
        <v>0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 t="s">
        <v>239</v>
      </c>
      <c r="W2634" s="4" t="str">
        <f t="shared" si="171"/>
        <v>3740</v>
      </c>
      <c r="X2634">
        <v>15</v>
      </c>
      <c r="Y2634" t="s">
        <v>53</v>
      </c>
      <c r="Z2634" t="s">
        <v>57</v>
      </c>
      <c r="AA2634">
        <v>0</v>
      </c>
      <c r="AB2634">
        <v>0</v>
      </c>
      <c r="AC2634" t="s">
        <v>225</v>
      </c>
      <c r="AD2634">
        <v>0</v>
      </c>
      <c r="AE2634">
        <v>0</v>
      </c>
      <c r="AF2634">
        <v>0</v>
      </c>
      <c r="AG2634">
        <v>0</v>
      </c>
      <c r="AH2634">
        <v>0</v>
      </c>
      <c r="AI2634">
        <v>0</v>
      </c>
      <c r="AJ2634">
        <v>0</v>
      </c>
      <c r="AK2634">
        <v>0</v>
      </c>
      <c r="AL2634">
        <v>0</v>
      </c>
      <c r="AM2634">
        <v>0</v>
      </c>
      <c r="AN2634">
        <v>0</v>
      </c>
      <c r="AO2634">
        <v>0</v>
      </c>
      <c r="AP2634" s="8">
        <f t="shared" si="167"/>
        <v>0</v>
      </c>
      <c r="AQ2634" s="9">
        <f t="shared" si="168"/>
        <v>0</v>
      </c>
      <c r="AR2634" s="3">
        <f t="shared" si="169"/>
        <v>0</v>
      </c>
      <c r="AS2634" s="10">
        <f t="shared" si="170"/>
        <v>0</v>
      </c>
    </row>
    <row r="2635" spans="1:45" x14ac:dyDescent="0.25">
      <c r="A2635">
        <v>1</v>
      </c>
      <c r="B2635" s="7">
        <v>44470</v>
      </c>
      <c r="C2635" s="7">
        <v>44501</v>
      </c>
      <c r="D2635">
        <v>200311</v>
      </c>
      <c r="E2635" s="7">
        <v>44470</v>
      </c>
      <c r="F2635" s="13">
        <v>120186.26</v>
      </c>
      <c r="G2635">
        <v>120186.26</v>
      </c>
      <c r="H2635">
        <v>0</v>
      </c>
      <c r="I2635">
        <v>0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0</v>
      </c>
      <c r="Q2635">
        <v>0</v>
      </c>
      <c r="R2635">
        <v>0</v>
      </c>
      <c r="S2635">
        <v>0</v>
      </c>
      <c r="T2635">
        <v>0</v>
      </c>
      <c r="U2635">
        <v>0</v>
      </c>
      <c r="V2635" t="s">
        <v>240</v>
      </c>
      <c r="W2635" s="4" t="str">
        <f t="shared" si="171"/>
        <v>3740</v>
      </c>
      <c r="X2635">
        <v>15</v>
      </c>
      <c r="Y2635" t="s">
        <v>53</v>
      </c>
      <c r="Z2635" t="s">
        <v>57</v>
      </c>
      <c r="AA2635">
        <v>0</v>
      </c>
      <c r="AB2635">
        <v>0</v>
      </c>
      <c r="AC2635" t="s">
        <v>225</v>
      </c>
      <c r="AD2635">
        <v>0</v>
      </c>
      <c r="AE2635">
        <v>0</v>
      </c>
      <c r="AF2635">
        <v>0</v>
      </c>
      <c r="AG2635">
        <v>120186.26</v>
      </c>
      <c r="AH2635">
        <v>0</v>
      </c>
      <c r="AI2635">
        <v>0</v>
      </c>
      <c r="AJ2635">
        <v>0</v>
      </c>
      <c r="AK2635">
        <v>0</v>
      </c>
      <c r="AL2635">
        <v>0</v>
      </c>
      <c r="AM2635">
        <v>0</v>
      </c>
      <c r="AN2635">
        <v>0</v>
      </c>
      <c r="AO2635">
        <v>0</v>
      </c>
      <c r="AP2635" s="8">
        <f t="shared" si="167"/>
        <v>0</v>
      </c>
      <c r="AQ2635" s="9">
        <f t="shared" si="168"/>
        <v>0</v>
      </c>
      <c r="AR2635" s="3">
        <f t="shared" si="169"/>
        <v>0</v>
      </c>
      <c r="AS2635" s="10">
        <f t="shared" si="170"/>
        <v>0</v>
      </c>
    </row>
    <row r="2636" spans="1:45" x14ac:dyDescent="0.25">
      <c r="A2636">
        <v>1</v>
      </c>
      <c r="B2636" s="7">
        <v>44470</v>
      </c>
      <c r="C2636" s="7">
        <v>44501</v>
      </c>
      <c r="D2636">
        <v>200311</v>
      </c>
      <c r="E2636" s="7">
        <v>44501</v>
      </c>
      <c r="F2636" s="13">
        <v>120186.26</v>
      </c>
      <c r="G2636">
        <v>120186.26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 t="s">
        <v>240</v>
      </c>
      <c r="W2636" s="4" t="str">
        <f t="shared" si="171"/>
        <v>3740</v>
      </c>
      <c r="X2636">
        <v>15</v>
      </c>
      <c r="Y2636" t="s">
        <v>53</v>
      </c>
      <c r="Z2636" t="s">
        <v>57</v>
      </c>
      <c r="AA2636">
        <v>0</v>
      </c>
      <c r="AB2636">
        <v>0</v>
      </c>
      <c r="AC2636" t="s">
        <v>225</v>
      </c>
      <c r="AD2636">
        <v>0</v>
      </c>
      <c r="AE2636">
        <v>0</v>
      </c>
      <c r="AF2636">
        <v>0</v>
      </c>
      <c r="AG2636">
        <v>120186.26</v>
      </c>
      <c r="AH2636">
        <v>0</v>
      </c>
      <c r="AI2636">
        <v>0</v>
      </c>
      <c r="AJ2636">
        <v>0</v>
      </c>
      <c r="AK2636">
        <v>0</v>
      </c>
      <c r="AL2636">
        <v>0</v>
      </c>
      <c r="AM2636">
        <v>0</v>
      </c>
      <c r="AN2636">
        <v>0</v>
      </c>
      <c r="AO2636">
        <v>0</v>
      </c>
      <c r="AP2636" s="8">
        <f t="shared" si="167"/>
        <v>0</v>
      </c>
      <c r="AQ2636" s="9">
        <f t="shared" si="168"/>
        <v>0</v>
      </c>
      <c r="AR2636" s="3">
        <f t="shared" si="169"/>
        <v>0</v>
      </c>
      <c r="AS2636" s="10">
        <f t="shared" si="170"/>
        <v>0</v>
      </c>
    </row>
    <row r="2637" spans="1:45" x14ac:dyDescent="0.25">
      <c r="A2637">
        <v>1</v>
      </c>
      <c r="B2637" s="7">
        <v>44470</v>
      </c>
      <c r="C2637" s="7">
        <v>44501</v>
      </c>
      <c r="D2637">
        <v>147</v>
      </c>
      <c r="E2637" s="7">
        <v>44470</v>
      </c>
      <c r="F2637" s="13">
        <v>0</v>
      </c>
      <c r="G2637">
        <v>0</v>
      </c>
      <c r="H2637">
        <v>5.5E-2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 t="s">
        <v>233</v>
      </c>
      <c r="W2637" s="4" t="str">
        <f t="shared" si="171"/>
        <v>3741</v>
      </c>
      <c r="X2637">
        <v>15</v>
      </c>
      <c r="Y2637" t="s">
        <v>53</v>
      </c>
      <c r="Z2637" t="s">
        <v>54</v>
      </c>
      <c r="AA2637">
        <v>0</v>
      </c>
      <c r="AB2637">
        <v>0</v>
      </c>
      <c r="AC2637" t="s">
        <v>225</v>
      </c>
      <c r="AD2637">
        <v>0</v>
      </c>
      <c r="AE2637">
        <v>0</v>
      </c>
      <c r="AF2637">
        <v>0</v>
      </c>
      <c r="AG2637">
        <v>0</v>
      </c>
      <c r="AH2637">
        <v>0</v>
      </c>
      <c r="AI2637">
        <v>0</v>
      </c>
      <c r="AJ2637">
        <v>0</v>
      </c>
      <c r="AK2637">
        <v>0</v>
      </c>
      <c r="AL2637">
        <v>0</v>
      </c>
      <c r="AM2637">
        <v>0</v>
      </c>
      <c r="AN2637">
        <v>0</v>
      </c>
      <c r="AO2637">
        <v>0</v>
      </c>
      <c r="AP2637" s="8">
        <f t="shared" si="167"/>
        <v>0</v>
      </c>
      <c r="AQ2637" s="9">
        <f t="shared" si="168"/>
        <v>0</v>
      </c>
      <c r="AR2637" s="3">
        <f t="shared" si="169"/>
        <v>0</v>
      </c>
      <c r="AS2637" s="10">
        <f t="shared" si="170"/>
        <v>0</v>
      </c>
    </row>
    <row r="2638" spans="1:45" x14ac:dyDescent="0.25">
      <c r="A2638">
        <v>1</v>
      </c>
      <c r="B2638" s="7">
        <v>44470</v>
      </c>
      <c r="C2638" s="7">
        <v>44501</v>
      </c>
      <c r="D2638">
        <v>147</v>
      </c>
      <c r="E2638" s="7">
        <v>44501</v>
      </c>
      <c r="F2638" s="13">
        <v>0</v>
      </c>
      <c r="G2638">
        <v>0</v>
      </c>
      <c r="H2638">
        <v>5.5E-2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 t="s">
        <v>233</v>
      </c>
      <c r="W2638" s="4" t="str">
        <f t="shared" si="171"/>
        <v>3741</v>
      </c>
      <c r="X2638">
        <v>15</v>
      </c>
      <c r="Y2638" t="s">
        <v>53</v>
      </c>
      <c r="Z2638" t="s">
        <v>54</v>
      </c>
      <c r="AA2638">
        <v>0</v>
      </c>
      <c r="AB2638">
        <v>0</v>
      </c>
      <c r="AC2638" t="s">
        <v>225</v>
      </c>
      <c r="AD2638">
        <v>0</v>
      </c>
      <c r="AE2638">
        <v>0</v>
      </c>
      <c r="AF2638">
        <v>0</v>
      </c>
      <c r="AG2638">
        <v>0</v>
      </c>
      <c r="AH2638">
        <v>0</v>
      </c>
      <c r="AI2638">
        <v>0</v>
      </c>
      <c r="AJ2638">
        <v>0</v>
      </c>
      <c r="AK2638">
        <v>0</v>
      </c>
      <c r="AL2638">
        <v>0</v>
      </c>
      <c r="AM2638">
        <v>0</v>
      </c>
      <c r="AN2638">
        <v>0</v>
      </c>
      <c r="AO2638">
        <v>0</v>
      </c>
      <c r="AP2638" s="8">
        <f t="shared" si="167"/>
        <v>0</v>
      </c>
      <c r="AQ2638" s="9">
        <f t="shared" si="168"/>
        <v>0</v>
      </c>
      <c r="AR2638" s="3">
        <f t="shared" si="169"/>
        <v>0</v>
      </c>
      <c r="AS2638" s="10">
        <f t="shared" si="170"/>
        <v>0</v>
      </c>
    </row>
    <row r="2639" spans="1:45" x14ac:dyDescent="0.25">
      <c r="A2639">
        <v>1</v>
      </c>
      <c r="B2639" s="7">
        <v>44470</v>
      </c>
      <c r="C2639" s="7">
        <v>44501</v>
      </c>
      <c r="D2639">
        <v>200220</v>
      </c>
      <c r="E2639" s="7">
        <v>44470</v>
      </c>
      <c r="F2639" s="13">
        <v>0</v>
      </c>
      <c r="G2639">
        <v>0</v>
      </c>
      <c r="H2639">
        <v>5.5E-2</v>
      </c>
      <c r="I2639">
        <v>0</v>
      </c>
      <c r="J2639">
        <v>59.17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0</v>
      </c>
      <c r="R2639">
        <v>0</v>
      </c>
      <c r="S2639">
        <v>0</v>
      </c>
      <c r="T2639">
        <v>0</v>
      </c>
      <c r="U2639">
        <v>0</v>
      </c>
      <c r="V2639" t="s">
        <v>234</v>
      </c>
      <c r="W2639" s="4" t="str">
        <f t="shared" si="171"/>
        <v>3741</v>
      </c>
      <c r="X2639">
        <v>15</v>
      </c>
      <c r="Y2639" t="s">
        <v>53</v>
      </c>
      <c r="Z2639" t="s">
        <v>54</v>
      </c>
      <c r="AA2639">
        <v>0</v>
      </c>
      <c r="AB2639">
        <v>0</v>
      </c>
      <c r="AC2639" t="s">
        <v>225</v>
      </c>
      <c r="AD2639">
        <v>0</v>
      </c>
      <c r="AE2639">
        <v>0</v>
      </c>
      <c r="AF2639">
        <v>0</v>
      </c>
      <c r="AG2639">
        <v>0</v>
      </c>
      <c r="AH2639">
        <v>0</v>
      </c>
      <c r="AI2639">
        <v>0</v>
      </c>
      <c r="AJ2639">
        <v>0</v>
      </c>
      <c r="AK2639">
        <v>0</v>
      </c>
      <c r="AL2639">
        <v>0</v>
      </c>
      <c r="AM2639">
        <v>0</v>
      </c>
      <c r="AN2639">
        <v>0</v>
      </c>
      <c r="AO2639">
        <v>0</v>
      </c>
      <c r="AP2639" s="8">
        <f t="shared" si="167"/>
        <v>0</v>
      </c>
      <c r="AQ2639" s="9">
        <f t="shared" si="168"/>
        <v>0</v>
      </c>
      <c r="AR2639" s="3">
        <f t="shared" si="169"/>
        <v>59.17</v>
      </c>
      <c r="AS2639" s="10">
        <f t="shared" si="170"/>
        <v>0</v>
      </c>
    </row>
    <row r="2640" spans="1:45" x14ac:dyDescent="0.25">
      <c r="A2640">
        <v>1</v>
      </c>
      <c r="B2640" s="7">
        <v>44470</v>
      </c>
      <c r="C2640" s="7">
        <v>44501</v>
      </c>
      <c r="D2640">
        <v>200220</v>
      </c>
      <c r="E2640" s="7">
        <v>44501</v>
      </c>
      <c r="F2640" s="13">
        <v>0</v>
      </c>
      <c r="G2640">
        <v>0</v>
      </c>
      <c r="H2640">
        <v>5.5E-2</v>
      </c>
      <c r="I2640">
        <v>0</v>
      </c>
      <c r="J2640">
        <v>59.17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 t="s">
        <v>234</v>
      </c>
      <c r="W2640" s="4" t="str">
        <f t="shared" si="171"/>
        <v>3741</v>
      </c>
      <c r="X2640">
        <v>15</v>
      </c>
      <c r="Y2640" t="s">
        <v>53</v>
      </c>
      <c r="Z2640" t="s">
        <v>54</v>
      </c>
      <c r="AA2640">
        <v>0</v>
      </c>
      <c r="AB2640">
        <v>0</v>
      </c>
      <c r="AC2640" t="s">
        <v>225</v>
      </c>
      <c r="AD2640">
        <v>0</v>
      </c>
      <c r="AE2640">
        <v>0</v>
      </c>
      <c r="AF2640">
        <v>0</v>
      </c>
      <c r="AG2640">
        <v>0</v>
      </c>
      <c r="AH2640">
        <v>0</v>
      </c>
      <c r="AI2640">
        <v>0</v>
      </c>
      <c r="AJ2640">
        <v>0</v>
      </c>
      <c r="AK2640">
        <v>0</v>
      </c>
      <c r="AL2640">
        <v>0</v>
      </c>
      <c r="AM2640">
        <v>0</v>
      </c>
      <c r="AN2640">
        <v>0</v>
      </c>
      <c r="AO2640">
        <v>0</v>
      </c>
      <c r="AP2640" s="8">
        <f t="shared" si="167"/>
        <v>0</v>
      </c>
      <c r="AQ2640" s="9">
        <f t="shared" si="168"/>
        <v>0</v>
      </c>
      <c r="AR2640" s="3">
        <f t="shared" si="169"/>
        <v>59.17</v>
      </c>
      <c r="AS2640" s="10">
        <f t="shared" si="170"/>
        <v>0</v>
      </c>
    </row>
    <row r="2641" spans="1:45" x14ac:dyDescent="0.25">
      <c r="A2641">
        <v>1</v>
      </c>
      <c r="B2641" s="7">
        <v>44470</v>
      </c>
      <c r="C2641" s="7">
        <v>44501</v>
      </c>
      <c r="D2641">
        <v>200266</v>
      </c>
      <c r="E2641" s="7">
        <v>44470</v>
      </c>
      <c r="F2641" s="13">
        <v>0</v>
      </c>
      <c r="G2641">
        <v>0</v>
      </c>
      <c r="H2641">
        <v>5.5E-2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0</v>
      </c>
      <c r="Q2641">
        <v>0</v>
      </c>
      <c r="R2641">
        <v>0</v>
      </c>
      <c r="S2641">
        <v>0</v>
      </c>
      <c r="T2641">
        <v>0</v>
      </c>
      <c r="U2641">
        <v>0</v>
      </c>
      <c r="V2641" t="s">
        <v>235</v>
      </c>
      <c r="W2641" s="4" t="str">
        <f t="shared" si="171"/>
        <v>3741</v>
      </c>
      <c r="X2641">
        <v>15</v>
      </c>
      <c r="Y2641" t="s">
        <v>53</v>
      </c>
      <c r="Z2641" t="s">
        <v>54</v>
      </c>
      <c r="AA2641">
        <v>0</v>
      </c>
      <c r="AB2641">
        <v>0</v>
      </c>
      <c r="AC2641" t="s">
        <v>225</v>
      </c>
      <c r="AD2641">
        <v>0</v>
      </c>
      <c r="AE2641">
        <v>0</v>
      </c>
      <c r="AF2641">
        <v>0</v>
      </c>
      <c r="AG2641">
        <v>0</v>
      </c>
      <c r="AH2641">
        <v>0</v>
      </c>
      <c r="AI2641">
        <v>0</v>
      </c>
      <c r="AJ2641">
        <v>0</v>
      </c>
      <c r="AK2641">
        <v>0</v>
      </c>
      <c r="AL2641">
        <v>0</v>
      </c>
      <c r="AM2641">
        <v>0</v>
      </c>
      <c r="AN2641">
        <v>0</v>
      </c>
      <c r="AO2641">
        <v>0</v>
      </c>
      <c r="AP2641" s="8">
        <f t="shared" si="167"/>
        <v>0</v>
      </c>
      <c r="AQ2641" s="9">
        <f t="shared" si="168"/>
        <v>0</v>
      </c>
      <c r="AR2641" s="3">
        <f t="shared" si="169"/>
        <v>0</v>
      </c>
      <c r="AS2641" s="10">
        <f t="shared" si="170"/>
        <v>0</v>
      </c>
    </row>
    <row r="2642" spans="1:45" x14ac:dyDescent="0.25">
      <c r="A2642">
        <v>1</v>
      </c>
      <c r="B2642" s="7">
        <v>44470</v>
      </c>
      <c r="C2642" s="7">
        <v>44501</v>
      </c>
      <c r="D2642">
        <v>200266</v>
      </c>
      <c r="E2642" s="7">
        <v>44501</v>
      </c>
      <c r="F2642" s="13">
        <v>0</v>
      </c>
      <c r="G2642">
        <v>0</v>
      </c>
      <c r="H2642">
        <v>5.5E-2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0</v>
      </c>
      <c r="R2642">
        <v>0</v>
      </c>
      <c r="S2642">
        <v>0</v>
      </c>
      <c r="T2642">
        <v>0</v>
      </c>
      <c r="U2642">
        <v>0</v>
      </c>
      <c r="V2642" t="s">
        <v>235</v>
      </c>
      <c r="W2642" s="4" t="str">
        <f t="shared" si="171"/>
        <v>3741</v>
      </c>
      <c r="X2642">
        <v>15</v>
      </c>
      <c r="Y2642" t="s">
        <v>53</v>
      </c>
      <c r="Z2642" t="s">
        <v>54</v>
      </c>
      <c r="AA2642">
        <v>0</v>
      </c>
      <c r="AB2642">
        <v>0</v>
      </c>
      <c r="AC2642" t="s">
        <v>225</v>
      </c>
      <c r="AD2642">
        <v>0</v>
      </c>
      <c r="AE2642">
        <v>0</v>
      </c>
      <c r="AF2642">
        <v>0</v>
      </c>
      <c r="AG2642">
        <v>0</v>
      </c>
      <c r="AH2642">
        <v>0</v>
      </c>
      <c r="AI2642">
        <v>0</v>
      </c>
      <c r="AJ2642">
        <v>0</v>
      </c>
      <c r="AK2642">
        <v>0</v>
      </c>
      <c r="AL2642">
        <v>0</v>
      </c>
      <c r="AM2642">
        <v>0</v>
      </c>
      <c r="AN2642">
        <v>0</v>
      </c>
      <c r="AO2642">
        <v>0</v>
      </c>
      <c r="AP2642" s="8">
        <f t="shared" si="167"/>
        <v>0</v>
      </c>
      <c r="AQ2642" s="9">
        <f t="shared" si="168"/>
        <v>0</v>
      </c>
      <c r="AR2642" s="3">
        <f t="shared" si="169"/>
        <v>0</v>
      </c>
      <c r="AS2642" s="10">
        <f t="shared" si="170"/>
        <v>0</v>
      </c>
    </row>
    <row r="2643" spans="1:45" x14ac:dyDescent="0.25">
      <c r="A2643">
        <v>1</v>
      </c>
      <c r="B2643" s="7">
        <v>44470</v>
      </c>
      <c r="C2643" s="7">
        <v>44501</v>
      </c>
      <c r="D2643">
        <v>200312</v>
      </c>
      <c r="E2643" s="7">
        <v>44470</v>
      </c>
      <c r="F2643" s="13">
        <v>12909.53</v>
      </c>
      <c r="G2643">
        <v>12909.53</v>
      </c>
      <c r="H2643">
        <v>5.5E-2</v>
      </c>
      <c r="I2643">
        <v>59.17</v>
      </c>
      <c r="J2643">
        <v>9570.1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0</v>
      </c>
      <c r="Q2643">
        <v>0</v>
      </c>
      <c r="R2643">
        <v>0</v>
      </c>
      <c r="S2643">
        <v>0</v>
      </c>
      <c r="T2643">
        <v>0</v>
      </c>
      <c r="U2643">
        <v>0</v>
      </c>
      <c r="V2643" t="s">
        <v>236</v>
      </c>
      <c r="W2643" s="4" t="str">
        <f t="shared" si="171"/>
        <v>3741</v>
      </c>
      <c r="X2643">
        <v>15</v>
      </c>
      <c r="Y2643" t="s">
        <v>53</v>
      </c>
      <c r="Z2643" t="s">
        <v>54</v>
      </c>
      <c r="AA2643">
        <v>0</v>
      </c>
      <c r="AB2643">
        <v>0</v>
      </c>
      <c r="AC2643" t="s">
        <v>225</v>
      </c>
      <c r="AD2643">
        <v>0</v>
      </c>
      <c r="AE2643">
        <v>0</v>
      </c>
      <c r="AF2643">
        <v>0</v>
      </c>
      <c r="AG2643">
        <v>12909.53</v>
      </c>
      <c r="AH2643">
        <v>0</v>
      </c>
      <c r="AI2643">
        <v>0</v>
      </c>
      <c r="AJ2643">
        <v>0</v>
      </c>
      <c r="AK2643">
        <v>0</v>
      </c>
      <c r="AL2643">
        <v>0</v>
      </c>
      <c r="AM2643">
        <v>0</v>
      </c>
      <c r="AN2643">
        <v>0</v>
      </c>
      <c r="AO2643">
        <v>59.17</v>
      </c>
      <c r="AP2643" s="8">
        <f t="shared" si="167"/>
        <v>59.17</v>
      </c>
      <c r="AQ2643" s="9">
        <f t="shared" si="168"/>
        <v>0</v>
      </c>
      <c r="AR2643" s="3">
        <f t="shared" si="169"/>
        <v>9570.1</v>
      </c>
      <c r="AS2643" s="10">
        <f t="shared" si="170"/>
        <v>59.17</v>
      </c>
    </row>
    <row r="2644" spans="1:45" x14ac:dyDescent="0.25">
      <c r="A2644">
        <v>1</v>
      </c>
      <c r="B2644" s="7">
        <v>44470</v>
      </c>
      <c r="C2644" s="7">
        <v>44501</v>
      </c>
      <c r="D2644">
        <v>200312</v>
      </c>
      <c r="E2644" s="7">
        <v>44501</v>
      </c>
      <c r="F2644" s="13">
        <v>12909.53</v>
      </c>
      <c r="G2644">
        <v>12909.53</v>
      </c>
      <c r="H2644">
        <v>5.5E-2</v>
      </c>
      <c r="I2644">
        <v>59.17</v>
      </c>
      <c r="J2644">
        <v>9629.27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0</v>
      </c>
      <c r="R2644">
        <v>0</v>
      </c>
      <c r="S2644">
        <v>0</v>
      </c>
      <c r="T2644">
        <v>0</v>
      </c>
      <c r="U2644">
        <v>0</v>
      </c>
      <c r="V2644" t="s">
        <v>236</v>
      </c>
      <c r="W2644" s="4" t="str">
        <f t="shared" si="171"/>
        <v>3741</v>
      </c>
      <c r="X2644">
        <v>15</v>
      </c>
      <c r="Y2644" t="s">
        <v>53</v>
      </c>
      <c r="Z2644" t="s">
        <v>54</v>
      </c>
      <c r="AA2644">
        <v>0</v>
      </c>
      <c r="AB2644">
        <v>0</v>
      </c>
      <c r="AC2644" t="s">
        <v>225</v>
      </c>
      <c r="AD2644">
        <v>0</v>
      </c>
      <c r="AE2644">
        <v>0</v>
      </c>
      <c r="AF2644">
        <v>0</v>
      </c>
      <c r="AG2644">
        <v>12909.53</v>
      </c>
      <c r="AH2644">
        <v>0</v>
      </c>
      <c r="AI2644">
        <v>0</v>
      </c>
      <c r="AJ2644">
        <v>0</v>
      </c>
      <c r="AK2644">
        <v>0</v>
      </c>
      <c r="AL2644">
        <v>0</v>
      </c>
      <c r="AM2644">
        <v>0</v>
      </c>
      <c r="AN2644">
        <v>0</v>
      </c>
      <c r="AO2644">
        <v>59.17</v>
      </c>
      <c r="AP2644" s="8">
        <f t="shared" si="167"/>
        <v>59.17</v>
      </c>
      <c r="AQ2644" s="9">
        <f t="shared" si="168"/>
        <v>0</v>
      </c>
      <c r="AR2644" s="3">
        <f t="shared" si="169"/>
        <v>9629.27</v>
      </c>
      <c r="AS2644" s="10">
        <f t="shared" si="170"/>
        <v>59.17</v>
      </c>
    </row>
    <row r="2645" spans="1:45" x14ac:dyDescent="0.25">
      <c r="A2645">
        <v>1</v>
      </c>
      <c r="B2645" s="7">
        <v>44470</v>
      </c>
      <c r="C2645" s="7">
        <v>44501</v>
      </c>
      <c r="D2645">
        <v>148</v>
      </c>
      <c r="E2645" s="7">
        <v>44470</v>
      </c>
      <c r="F2645" s="13">
        <v>0</v>
      </c>
      <c r="G2645">
        <v>0</v>
      </c>
      <c r="H2645">
        <v>2.5000000000000001E-2</v>
      </c>
      <c r="I2645">
        <v>0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0</v>
      </c>
      <c r="Q2645">
        <v>0</v>
      </c>
      <c r="R2645">
        <v>0</v>
      </c>
      <c r="S2645">
        <v>0</v>
      </c>
      <c r="T2645">
        <v>0</v>
      </c>
      <c r="U2645">
        <v>0</v>
      </c>
      <c r="V2645" t="s">
        <v>241</v>
      </c>
      <c r="W2645" s="4" t="str">
        <f t="shared" si="171"/>
        <v>3750</v>
      </c>
      <c r="X2645">
        <v>15</v>
      </c>
      <c r="Y2645" t="s">
        <v>53</v>
      </c>
      <c r="Z2645" t="s">
        <v>60</v>
      </c>
      <c r="AA2645">
        <v>0</v>
      </c>
      <c r="AB2645">
        <v>0</v>
      </c>
      <c r="AC2645" t="s">
        <v>225</v>
      </c>
      <c r="AD2645">
        <v>0</v>
      </c>
      <c r="AE2645">
        <v>0</v>
      </c>
      <c r="AF2645">
        <v>0</v>
      </c>
      <c r="AG2645">
        <v>0</v>
      </c>
      <c r="AH2645">
        <v>0</v>
      </c>
      <c r="AI2645">
        <v>0</v>
      </c>
      <c r="AJ2645">
        <v>0</v>
      </c>
      <c r="AK2645">
        <v>0</v>
      </c>
      <c r="AL2645">
        <v>0</v>
      </c>
      <c r="AM2645">
        <v>0</v>
      </c>
      <c r="AN2645">
        <v>0</v>
      </c>
      <c r="AO2645">
        <v>0</v>
      </c>
      <c r="AP2645" s="8">
        <f t="shared" si="167"/>
        <v>0</v>
      </c>
      <c r="AQ2645" s="9">
        <f t="shared" si="168"/>
        <v>0</v>
      </c>
      <c r="AR2645" s="3">
        <f t="shared" si="169"/>
        <v>0</v>
      </c>
      <c r="AS2645" s="10">
        <f t="shared" si="170"/>
        <v>0</v>
      </c>
    </row>
    <row r="2646" spans="1:45" x14ac:dyDescent="0.25">
      <c r="A2646">
        <v>1</v>
      </c>
      <c r="B2646" s="7">
        <v>44470</v>
      </c>
      <c r="C2646" s="7">
        <v>44501</v>
      </c>
      <c r="D2646">
        <v>148</v>
      </c>
      <c r="E2646" s="7">
        <v>44501</v>
      </c>
      <c r="F2646" s="13">
        <v>0</v>
      </c>
      <c r="G2646">
        <v>0</v>
      </c>
      <c r="H2646">
        <v>2.5000000000000001E-2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 t="s">
        <v>241</v>
      </c>
      <c r="W2646" s="4" t="str">
        <f t="shared" si="171"/>
        <v>3750</v>
      </c>
      <c r="X2646">
        <v>15</v>
      </c>
      <c r="Y2646" t="s">
        <v>53</v>
      </c>
      <c r="Z2646" t="s">
        <v>60</v>
      </c>
      <c r="AA2646">
        <v>0</v>
      </c>
      <c r="AB2646">
        <v>0</v>
      </c>
      <c r="AC2646" t="s">
        <v>225</v>
      </c>
      <c r="AD2646">
        <v>0</v>
      </c>
      <c r="AE2646">
        <v>0</v>
      </c>
      <c r="AF2646">
        <v>0</v>
      </c>
      <c r="AG2646">
        <v>0</v>
      </c>
      <c r="AH2646">
        <v>0</v>
      </c>
      <c r="AI2646">
        <v>0</v>
      </c>
      <c r="AJ2646">
        <v>0</v>
      </c>
      <c r="AK2646">
        <v>0</v>
      </c>
      <c r="AL2646">
        <v>0</v>
      </c>
      <c r="AM2646">
        <v>0</v>
      </c>
      <c r="AN2646">
        <v>0</v>
      </c>
      <c r="AO2646">
        <v>0</v>
      </c>
      <c r="AP2646" s="8">
        <f t="shared" si="167"/>
        <v>0</v>
      </c>
      <c r="AQ2646" s="9">
        <f t="shared" si="168"/>
        <v>0</v>
      </c>
      <c r="AR2646" s="3">
        <f t="shared" si="169"/>
        <v>0</v>
      </c>
      <c r="AS2646" s="10">
        <f t="shared" si="170"/>
        <v>0</v>
      </c>
    </row>
    <row r="2647" spans="1:45" x14ac:dyDescent="0.25">
      <c r="A2647">
        <v>1</v>
      </c>
      <c r="B2647" s="7">
        <v>44470</v>
      </c>
      <c r="C2647" s="7">
        <v>44501</v>
      </c>
      <c r="D2647">
        <v>200221</v>
      </c>
      <c r="E2647" s="7">
        <v>44470</v>
      </c>
      <c r="F2647" s="13">
        <v>470966.51</v>
      </c>
      <c r="G2647">
        <v>470966.51</v>
      </c>
      <c r="H2647">
        <v>2.5000000000000001E-2</v>
      </c>
      <c r="I2647">
        <v>981.18</v>
      </c>
      <c r="J2647">
        <v>-198114.02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>
        <v>0</v>
      </c>
      <c r="R2647">
        <v>0</v>
      </c>
      <c r="S2647">
        <v>0</v>
      </c>
      <c r="T2647">
        <v>0</v>
      </c>
      <c r="U2647">
        <v>0</v>
      </c>
      <c r="V2647" t="s">
        <v>242</v>
      </c>
      <c r="W2647" s="4" t="str">
        <f t="shared" si="171"/>
        <v>3750</v>
      </c>
      <c r="X2647">
        <v>15</v>
      </c>
      <c r="Y2647" t="s">
        <v>53</v>
      </c>
      <c r="Z2647" t="s">
        <v>60</v>
      </c>
      <c r="AA2647">
        <v>0</v>
      </c>
      <c r="AB2647">
        <v>0</v>
      </c>
      <c r="AC2647" t="s">
        <v>225</v>
      </c>
      <c r="AD2647">
        <v>0</v>
      </c>
      <c r="AE2647">
        <v>0</v>
      </c>
      <c r="AF2647">
        <v>0</v>
      </c>
      <c r="AG2647">
        <v>470966.51</v>
      </c>
      <c r="AH2647">
        <v>0</v>
      </c>
      <c r="AI2647">
        <v>0</v>
      </c>
      <c r="AJ2647">
        <v>0</v>
      </c>
      <c r="AK2647">
        <v>0</v>
      </c>
      <c r="AL2647">
        <v>0</v>
      </c>
      <c r="AM2647">
        <v>0</v>
      </c>
      <c r="AN2647">
        <v>0</v>
      </c>
      <c r="AO2647">
        <v>981.18000000000006</v>
      </c>
      <c r="AP2647" s="8">
        <f t="shared" si="167"/>
        <v>981.18</v>
      </c>
      <c r="AQ2647" s="9">
        <f t="shared" si="168"/>
        <v>0</v>
      </c>
      <c r="AR2647" s="3">
        <f t="shared" si="169"/>
        <v>-198114.02</v>
      </c>
      <c r="AS2647" s="10">
        <f t="shared" si="170"/>
        <v>981.18</v>
      </c>
    </row>
    <row r="2648" spans="1:45" x14ac:dyDescent="0.25">
      <c r="A2648">
        <v>1</v>
      </c>
      <c r="B2648" s="7">
        <v>44470</v>
      </c>
      <c r="C2648" s="7">
        <v>44501</v>
      </c>
      <c r="D2648">
        <v>200221</v>
      </c>
      <c r="E2648" s="7">
        <v>44501</v>
      </c>
      <c r="F2648" s="13">
        <v>470966.51</v>
      </c>
      <c r="G2648">
        <v>470966.51</v>
      </c>
      <c r="H2648">
        <v>2.5000000000000001E-2</v>
      </c>
      <c r="I2648">
        <v>981.18</v>
      </c>
      <c r="J2648">
        <v>-197132.84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  <c r="Q2648">
        <v>0</v>
      </c>
      <c r="R2648">
        <v>0</v>
      </c>
      <c r="S2648">
        <v>0</v>
      </c>
      <c r="T2648">
        <v>0</v>
      </c>
      <c r="U2648">
        <v>0</v>
      </c>
      <c r="V2648" t="s">
        <v>242</v>
      </c>
      <c r="W2648" s="4" t="str">
        <f t="shared" si="171"/>
        <v>3750</v>
      </c>
      <c r="X2648">
        <v>15</v>
      </c>
      <c r="Y2648" t="s">
        <v>53</v>
      </c>
      <c r="Z2648" t="s">
        <v>60</v>
      </c>
      <c r="AA2648">
        <v>0</v>
      </c>
      <c r="AB2648">
        <v>0</v>
      </c>
      <c r="AC2648" t="s">
        <v>225</v>
      </c>
      <c r="AD2648">
        <v>0</v>
      </c>
      <c r="AE2648">
        <v>0</v>
      </c>
      <c r="AF2648">
        <v>0</v>
      </c>
      <c r="AG2648">
        <v>470966.51</v>
      </c>
      <c r="AH2648">
        <v>0</v>
      </c>
      <c r="AI2648">
        <v>0</v>
      </c>
      <c r="AJ2648">
        <v>0</v>
      </c>
      <c r="AK2648">
        <v>0</v>
      </c>
      <c r="AL2648">
        <v>0</v>
      </c>
      <c r="AM2648">
        <v>0</v>
      </c>
      <c r="AN2648">
        <v>0</v>
      </c>
      <c r="AO2648">
        <v>981.18000000000006</v>
      </c>
      <c r="AP2648" s="8">
        <f t="shared" si="167"/>
        <v>981.18</v>
      </c>
      <c r="AQ2648" s="9">
        <f t="shared" si="168"/>
        <v>0</v>
      </c>
      <c r="AR2648" s="3">
        <f t="shared" si="169"/>
        <v>-197132.84</v>
      </c>
      <c r="AS2648" s="10">
        <f t="shared" si="170"/>
        <v>981.18</v>
      </c>
    </row>
    <row r="2649" spans="1:45" x14ac:dyDescent="0.25">
      <c r="A2649">
        <v>1</v>
      </c>
      <c r="B2649" s="7">
        <v>44470</v>
      </c>
      <c r="C2649" s="7">
        <v>44501</v>
      </c>
      <c r="D2649">
        <v>200267</v>
      </c>
      <c r="E2649" s="7">
        <v>44470</v>
      </c>
      <c r="F2649" s="13">
        <v>21532.6</v>
      </c>
      <c r="G2649">
        <v>21532.6</v>
      </c>
      <c r="H2649">
        <v>2.5000000000000001E-2</v>
      </c>
      <c r="I2649">
        <v>44.86</v>
      </c>
      <c r="J2649">
        <v>417.96</v>
      </c>
      <c r="K2649">
        <v>0</v>
      </c>
      <c r="L2649">
        <v>0</v>
      </c>
      <c r="M2649">
        <v>0</v>
      </c>
      <c r="N2649">
        <v>0</v>
      </c>
      <c r="O2649">
        <v>0</v>
      </c>
      <c r="P2649">
        <v>0</v>
      </c>
      <c r="Q2649">
        <v>0</v>
      </c>
      <c r="R2649">
        <v>0</v>
      </c>
      <c r="S2649">
        <v>0</v>
      </c>
      <c r="T2649">
        <v>0</v>
      </c>
      <c r="U2649">
        <v>0</v>
      </c>
      <c r="V2649" t="s">
        <v>243</v>
      </c>
      <c r="W2649" s="4" t="str">
        <f t="shared" si="171"/>
        <v>3750</v>
      </c>
      <c r="X2649">
        <v>15</v>
      </c>
      <c r="Y2649" t="s">
        <v>53</v>
      </c>
      <c r="Z2649" t="s">
        <v>60</v>
      </c>
      <c r="AA2649">
        <v>0</v>
      </c>
      <c r="AB2649">
        <v>0</v>
      </c>
      <c r="AC2649" t="s">
        <v>225</v>
      </c>
      <c r="AD2649">
        <v>0</v>
      </c>
      <c r="AE2649">
        <v>0</v>
      </c>
      <c r="AF2649">
        <v>0</v>
      </c>
      <c r="AG2649">
        <v>21532.6</v>
      </c>
      <c r="AH2649">
        <v>0</v>
      </c>
      <c r="AI2649">
        <v>0</v>
      </c>
      <c r="AJ2649">
        <v>0</v>
      </c>
      <c r="AK2649">
        <v>0</v>
      </c>
      <c r="AL2649">
        <v>0</v>
      </c>
      <c r="AM2649">
        <v>0</v>
      </c>
      <c r="AN2649">
        <v>0</v>
      </c>
      <c r="AO2649">
        <v>44.86</v>
      </c>
      <c r="AP2649" s="8">
        <f t="shared" si="167"/>
        <v>44.86</v>
      </c>
      <c r="AQ2649" s="9">
        <f t="shared" si="168"/>
        <v>0</v>
      </c>
      <c r="AR2649" s="3">
        <f t="shared" si="169"/>
        <v>417.96</v>
      </c>
      <c r="AS2649" s="10">
        <f t="shared" si="170"/>
        <v>44.86</v>
      </c>
    </row>
    <row r="2650" spans="1:45" x14ac:dyDescent="0.25">
      <c r="A2650">
        <v>1</v>
      </c>
      <c r="B2650" s="7">
        <v>44470</v>
      </c>
      <c r="C2650" s="7">
        <v>44501</v>
      </c>
      <c r="D2650">
        <v>200267</v>
      </c>
      <c r="E2650" s="7">
        <v>44501</v>
      </c>
      <c r="F2650" s="13">
        <v>21532.6</v>
      </c>
      <c r="G2650">
        <v>21532.6</v>
      </c>
      <c r="H2650">
        <v>2.5000000000000001E-2</v>
      </c>
      <c r="I2650">
        <v>44.86</v>
      </c>
      <c r="J2650">
        <v>462.82</v>
      </c>
      <c r="K2650">
        <v>0</v>
      </c>
      <c r="L2650">
        <v>0</v>
      </c>
      <c r="M2650">
        <v>0</v>
      </c>
      <c r="N2650">
        <v>0</v>
      </c>
      <c r="O2650">
        <v>0</v>
      </c>
      <c r="P2650">
        <v>0</v>
      </c>
      <c r="Q2650">
        <v>0</v>
      </c>
      <c r="R2650">
        <v>0</v>
      </c>
      <c r="S2650">
        <v>0</v>
      </c>
      <c r="T2650">
        <v>0</v>
      </c>
      <c r="U2650">
        <v>0</v>
      </c>
      <c r="V2650" t="s">
        <v>243</v>
      </c>
      <c r="W2650" s="4" t="str">
        <f t="shared" si="171"/>
        <v>3750</v>
      </c>
      <c r="X2650">
        <v>15</v>
      </c>
      <c r="Y2650" t="s">
        <v>53</v>
      </c>
      <c r="Z2650" t="s">
        <v>60</v>
      </c>
      <c r="AA2650">
        <v>0</v>
      </c>
      <c r="AB2650">
        <v>0</v>
      </c>
      <c r="AC2650" t="s">
        <v>225</v>
      </c>
      <c r="AD2650">
        <v>0</v>
      </c>
      <c r="AE2650">
        <v>0</v>
      </c>
      <c r="AF2650">
        <v>0</v>
      </c>
      <c r="AG2650">
        <v>21532.6</v>
      </c>
      <c r="AH2650">
        <v>0</v>
      </c>
      <c r="AI2650">
        <v>0</v>
      </c>
      <c r="AJ2650">
        <v>0</v>
      </c>
      <c r="AK2650">
        <v>0</v>
      </c>
      <c r="AL2650">
        <v>0</v>
      </c>
      <c r="AM2650">
        <v>0</v>
      </c>
      <c r="AN2650">
        <v>0</v>
      </c>
      <c r="AO2650">
        <v>44.86</v>
      </c>
      <c r="AP2650" s="8">
        <f t="shared" si="167"/>
        <v>44.86</v>
      </c>
      <c r="AQ2650" s="9">
        <f t="shared" si="168"/>
        <v>0</v>
      </c>
      <c r="AR2650" s="3">
        <f t="shared" si="169"/>
        <v>462.82</v>
      </c>
      <c r="AS2650" s="10">
        <f t="shared" si="170"/>
        <v>44.86</v>
      </c>
    </row>
    <row r="2651" spans="1:45" x14ac:dyDescent="0.25">
      <c r="A2651">
        <v>1</v>
      </c>
      <c r="B2651" s="7">
        <v>44470</v>
      </c>
      <c r="C2651" s="7">
        <v>44501</v>
      </c>
      <c r="D2651">
        <v>200313</v>
      </c>
      <c r="E2651" s="7">
        <v>44470</v>
      </c>
      <c r="F2651" s="13">
        <v>210864.89</v>
      </c>
      <c r="G2651">
        <v>210864.89</v>
      </c>
      <c r="H2651">
        <v>2.5000000000000001E-2</v>
      </c>
      <c r="I2651">
        <v>439.3</v>
      </c>
      <c r="J2651">
        <v>238259.39</v>
      </c>
      <c r="K2651">
        <v>0</v>
      </c>
      <c r="L2651">
        <v>0</v>
      </c>
      <c r="M2651">
        <v>-439.3</v>
      </c>
      <c r="N2651">
        <v>0</v>
      </c>
      <c r="O2651">
        <v>0</v>
      </c>
      <c r="P2651">
        <v>0</v>
      </c>
      <c r="Q2651">
        <v>0</v>
      </c>
      <c r="R2651">
        <v>0</v>
      </c>
      <c r="S2651">
        <v>0</v>
      </c>
      <c r="T2651">
        <v>0</v>
      </c>
      <c r="U2651">
        <v>0</v>
      </c>
      <c r="V2651" t="s">
        <v>244</v>
      </c>
      <c r="W2651" s="4" t="str">
        <f t="shared" si="171"/>
        <v>3750</v>
      </c>
      <c r="X2651">
        <v>15</v>
      </c>
      <c r="Y2651" t="s">
        <v>53</v>
      </c>
      <c r="Z2651" t="s">
        <v>60</v>
      </c>
      <c r="AA2651">
        <v>0</v>
      </c>
      <c r="AB2651">
        <v>0</v>
      </c>
      <c r="AC2651" t="s">
        <v>225</v>
      </c>
      <c r="AD2651">
        <v>0</v>
      </c>
      <c r="AE2651">
        <v>0</v>
      </c>
      <c r="AF2651">
        <v>0</v>
      </c>
      <c r="AG2651">
        <v>210864.89</v>
      </c>
      <c r="AH2651">
        <v>0</v>
      </c>
      <c r="AI2651">
        <v>0</v>
      </c>
      <c r="AJ2651">
        <v>0</v>
      </c>
      <c r="AK2651">
        <v>0</v>
      </c>
      <c r="AL2651">
        <v>0</v>
      </c>
      <c r="AM2651">
        <v>0</v>
      </c>
      <c r="AN2651">
        <v>0</v>
      </c>
      <c r="AO2651">
        <v>0</v>
      </c>
      <c r="AP2651" s="8">
        <f t="shared" si="167"/>
        <v>0</v>
      </c>
      <c r="AQ2651" s="9">
        <f t="shared" si="168"/>
        <v>0</v>
      </c>
      <c r="AR2651" s="3">
        <f t="shared" si="169"/>
        <v>238259.39</v>
      </c>
      <c r="AS2651" s="10">
        <f t="shared" si="170"/>
        <v>0</v>
      </c>
    </row>
    <row r="2652" spans="1:45" x14ac:dyDescent="0.25">
      <c r="A2652">
        <v>1</v>
      </c>
      <c r="B2652" s="7">
        <v>44470</v>
      </c>
      <c r="C2652" s="7">
        <v>44501</v>
      </c>
      <c r="D2652">
        <v>200313</v>
      </c>
      <c r="E2652" s="7">
        <v>44501</v>
      </c>
      <c r="F2652" s="13">
        <v>210864.89</v>
      </c>
      <c r="G2652">
        <v>210864.89</v>
      </c>
      <c r="H2652">
        <v>2.5000000000000001E-2</v>
      </c>
      <c r="I2652">
        <v>439.3</v>
      </c>
      <c r="J2652">
        <v>238259.39</v>
      </c>
      <c r="K2652">
        <v>0</v>
      </c>
      <c r="L2652">
        <v>0</v>
      </c>
      <c r="M2652">
        <v>-439.3</v>
      </c>
      <c r="N2652">
        <v>0</v>
      </c>
      <c r="O2652">
        <v>0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 t="s">
        <v>244</v>
      </c>
      <c r="W2652" s="4" t="str">
        <f t="shared" si="171"/>
        <v>3750</v>
      </c>
      <c r="X2652">
        <v>15</v>
      </c>
      <c r="Y2652" t="s">
        <v>53</v>
      </c>
      <c r="Z2652" t="s">
        <v>60</v>
      </c>
      <c r="AA2652">
        <v>0</v>
      </c>
      <c r="AB2652">
        <v>0</v>
      </c>
      <c r="AC2652" t="s">
        <v>225</v>
      </c>
      <c r="AD2652">
        <v>0</v>
      </c>
      <c r="AE2652">
        <v>0</v>
      </c>
      <c r="AF2652">
        <v>0</v>
      </c>
      <c r="AG2652">
        <v>210864.89</v>
      </c>
      <c r="AH2652">
        <v>0</v>
      </c>
      <c r="AI2652">
        <v>0</v>
      </c>
      <c r="AJ2652">
        <v>0</v>
      </c>
      <c r="AK2652">
        <v>0</v>
      </c>
      <c r="AL2652">
        <v>0</v>
      </c>
      <c r="AM2652">
        <v>0</v>
      </c>
      <c r="AN2652">
        <v>0</v>
      </c>
      <c r="AO2652">
        <v>0</v>
      </c>
      <c r="AP2652" s="8">
        <f t="shared" si="167"/>
        <v>0</v>
      </c>
      <c r="AQ2652" s="9">
        <f t="shared" si="168"/>
        <v>0</v>
      </c>
      <c r="AR2652" s="3">
        <f t="shared" si="169"/>
        <v>238259.39</v>
      </c>
      <c r="AS2652" s="10">
        <f t="shared" si="170"/>
        <v>0</v>
      </c>
    </row>
    <row r="2653" spans="1:45" x14ac:dyDescent="0.25">
      <c r="A2653">
        <v>1</v>
      </c>
      <c r="B2653" s="7">
        <v>44470</v>
      </c>
      <c r="C2653" s="7">
        <v>44501</v>
      </c>
      <c r="D2653">
        <v>149</v>
      </c>
      <c r="E2653" s="7">
        <v>44470</v>
      </c>
      <c r="F2653" s="13">
        <v>0</v>
      </c>
      <c r="G2653">
        <v>0</v>
      </c>
      <c r="H2653">
        <v>1.8100000000000002E-2</v>
      </c>
      <c r="I2653">
        <v>0</v>
      </c>
      <c r="J2653">
        <v>-0.02</v>
      </c>
      <c r="K2653">
        <v>0</v>
      </c>
      <c r="L2653">
        <v>0</v>
      </c>
      <c r="M2653">
        <v>0</v>
      </c>
      <c r="N2653">
        <v>0</v>
      </c>
      <c r="O2653">
        <v>0</v>
      </c>
      <c r="P2653">
        <v>0</v>
      </c>
      <c r="Q2653">
        <v>0</v>
      </c>
      <c r="R2653">
        <v>0</v>
      </c>
      <c r="S2653">
        <v>0</v>
      </c>
      <c r="T2653">
        <v>0</v>
      </c>
      <c r="U2653">
        <v>0</v>
      </c>
      <c r="V2653" t="s">
        <v>245</v>
      </c>
      <c r="W2653" s="4" t="str">
        <f t="shared" si="171"/>
        <v>3761</v>
      </c>
      <c r="X2653">
        <v>15</v>
      </c>
      <c r="Y2653" t="s">
        <v>53</v>
      </c>
      <c r="Z2653" t="s">
        <v>63</v>
      </c>
      <c r="AA2653">
        <v>0</v>
      </c>
      <c r="AB2653">
        <v>0</v>
      </c>
      <c r="AC2653" t="s">
        <v>225</v>
      </c>
      <c r="AD2653">
        <v>0</v>
      </c>
      <c r="AE2653">
        <v>0.05</v>
      </c>
      <c r="AF2653">
        <v>2.8999999999999998E-3</v>
      </c>
      <c r="AG2653">
        <v>0</v>
      </c>
      <c r="AH2653">
        <v>0</v>
      </c>
      <c r="AI2653">
        <v>0</v>
      </c>
      <c r="AJ2653">
        <v>0</v>
      </c>
      <c r="AK2653">
        <v>0</v>
      </c>
      <c r="AL2653">
        <v>0</v>
      </c>
      <c r="AM2653">
        <v>0</v>
      </c>
      <c r="AN2653">
        <v>0</v>
      </c>
      <c r="AO2653">
        <v>0</v>
      </c>
      <c r="AP2653" s="8">
        <f t="shared" si="167"/>
        <v>0</v>
      </c>
      <c r="AQ2653" s="9">
        <f t="shared" si="168"/>
        <v>0</v>
      </c>
      <c r="AR2653" s="3">
        <f t="shared" si="169"/>
        <v>3.0000000000000002E-2</v>
      </c>
      <c r="AS2653" s="10">
        <f t="shared" si="170"/>
        <v>0</v>
      </c>
    </row>
    <row r="2654" spans="1:45" x14ac:dyDescent="0.25">
      <c r="A2654">
        <v>1</v>
      </c>
      <c r="B2654" s="7">
        <v>44470</v>
      </c>
      <c r="C2654" s="7">
        <v>44501</v>
      </c>
      <c r="D2654">
        <v>149</v>
      </c>
      <c r="E2654" s="7">
        <v>44501</v>
      </c>
      <c r="F2654" s="13">
        <v>0</v>
      </c>
      <c r="G2654">
        <v>0</v>
      </c>
      <c r="H2654">
        <v>1.8100000000000002E-2</v>
      </c>
      <c r="I2654">
        <v>0</v>
      </c>
      <c r="J2654">
        <v>-0.02</v>
      </c>
      <c r="K2654">
        <v>0</v>
      </c>
      <c r="L2654">
        <v>0</v>
      </c>
      <c r="M2654">
        <v>0</v>
      </c>
      <c r="N2654">
        <v>0</v>
      </c>
      <c r="O2654">
        <v>0</v>
      </c>
      <c r="P2654">
        <v>0</v>
      </c>
      <c r="Q2654">
        <v>0</v>
      </c>
      <c r="R2654">
        <v>0</v>
      </c>
      <c r="S2654">
        <v>0</v>
      </c>
      <c r="T2654">
        <v>0</v>
      </c>
      <c r="U2654">
        <v>0</v>
      </c>
      <c r="V2654" t="s">
        <v>245</v>
      </c>
      <c r="W2654" s="4" t="str">
        <f t="shared" si="171"/>
        <v>3761</v>
      </c>
      <c r="X2654">
        <v>15</v>
      </c>
      <c r="Y2654" t="s">
        <v>53</v>
      </c>
      <c r="Z2654" t="s">
        <v>63</v>
      </c>
      <c r="AA2654">
        <v>0</v>
      </c>
      <c r="AB2654">
        <v>0</v>
      </c>
      <c r="AC2654" t="s">
        <v>225</v>
      </c>
      <c r="AD2654">
        <v>0</v>
      </c>
      <c r="AE2654">
        <v>0.05</v>
      </c>
      <c r="AF2654">
        <v>2.8999999999999998E-3</v>
      </c>
      <c r="AG2654">
        <v>0</v>
      </c>
      <c r="AH2654">
        <v>0</v>
      </c>
      <c r="AI2654">
        <v>0</v>
      </c>
      <c r="AJ2654">
        <v>0</v>
      </c>
      <c r="AK2654">
        <v>0</v>
      </c>
      <c r="AL2654">
        <v>0</v>
      </c>
      <c r="AM2654">
        <v>0</v>
      </c>
      <c r="AN2654">
        <v>0</v>
      </c>
      <c r="AO2654">
        <v>0</v>
      </c>
      <c r="AP2654" s="8">
        <f t="shared" si="167"/>
        <v>0</v>
      </c>
      <c r="AQ2654" s="9">
        <f t="shared" si="168"/>
        <v>0</v>
      </c>
      <c r="AR2654" s="3">
        <f t="shared" si="169"/>
        <v>3.0000000000000002E-2</v>
      </c>
      <c r="AS2654" s="10">
        <f t="shared" si="170"/>
        <v>0</v>
      </c>
    </row>
    <row r="2655" spans="1:45" x14ac:dyDescent="0.25">
      <c r="A2655">
        <v>1</v>
      </c>
      <c r="B2655" s="7">
        <v>44470</v>
      </c>
      <c r="C2655" s="7">
        <v>44501</v>
      </c>
      <c r="D2655">
        <v>200222</v>
      </c>
      <c r="E2655" s="7">
        <v>44470</v>
      </c>
      <c r="F2655" s="13">
        <v>21437298.309999999</v>
      </c>
      <c r="G2655">
        <v>21437298.309999999</v>
      </c>
      <c r="H2655">
        <v>1.8100000000000002E-2</v>
      </c>
      <c r="I2655">
        <v>32334.59</v>
      </c>
      <c r="J2655">
        <v>1800688.06</v>
      </c>
      <c r="K2655">
        <v>0</v>
      </c>
      <c r="L2655">
        <v>-1463.77</v>
      </c>
      <c r="M2655">
        <v>0</v>
      </c>
      <c r="N2655">
        <v>0</v>
      </c>
      <c r="O2655">
        <v>0</v>
      </c>
      <c r="P2655">
        <v>0</v>
      </c>
      <c r="Q2655">
        <v>0</v>
      </c>
      <c r="R2655">
        <v>0</v>
      </c>
      <c r="S2655">
        <v>0</v>
      </c>
      <c r="T2655">
        <v>0</v>
      </c>
      <c r="U2655">
        <v>0</v>
      </c>
      <c r="V2655" t="s">
        <v>246</v>
      </c>
      <c r="W2655" s="4" t="str">
        <f t="shared" si="171"/>
        <v>3761</v>
      </c>
      <c r="X2655">
        <v>15</v>
      </c>
      <c r="Y2655" t="s">
        <v>53</v>
      </c>
      <c r="Z2655" t="s">
        <v>63</v>
      </c>
      <c r="AA2655">
        <v>0</v>
      </c>
      <c r="AB2655">
        <v>0</v>
      </c>
      <c r="AC2655" t="s">
        <v>225</v>
      </c>
      <c r="AD2655">
        <v>5180.68</v>
      </c>
      <c r="AE2655">
        <v>132544.07999999999</v>
      </c>
      <c r="AF2655">
        <v>2.8999999999999998E-3</v>
      </c>
      <c r="AG2655">
        <v>21437298.309999999</v>
      </c>
      <c r="AH2655">
        <v>0</v>
      </c>
      <c r="AI2655">
        <v>0</v>
      </c>
      <c r="AJ2655">
        <v>0</v>
      </c>
      <c r="AK2655">
        <v>0</v>
      </c>
      <c r="AL2655">
        <v>0</v>
      </c>
      <c r="AM2655">
        <v>0</v>
      </c>
      <c r="AN2655">
        <v>5180.68</v>
      </c>
      <c r="AO2655">
        <v>32334.59</v>
      </c>
      <c r="AP2655" s="8">
        <f t="shared" si="167"/>
        <v>32334.59</v>
      </c>
      <c r="AQ2655" s="9">
        <f t="shared" si="168"/>
        <v>5180.68</v>
      </c>
      <c r="AR2655" s="3">
        <f t="shared" si="169"/>
        <v>1933232.1400000001</v>
      </c>
      <c r="AS2655" s="10">
        <f t="shared" si="170"/>
        <v>37515.270000000004</v>
      </c>
    </row>
    <row r="2656" spans="1:45" x14ac:dyDescent="0.25">
      <c r="A2656">
        <v>1</v>
      </c>
      <c r="B2656" s="7">
        <v>44470</v>
      </c>
      <c r="C2656" s="7">
        <v>44501</v>
      </c>
      <c r="D2656">
        <v>200222</v>
      </c>
      <c r="E2656" s="7">
        <v>44501</v>
      </c>
      <c r="F2656" s="13">
        <v>21543986.91</v>
      </c>
      <c r="G2656">
        <v>21543986.91</v>
      </c>
      <c r="H2656">
        <v>1.8100000000000002E-2</v>
      </c>
      <c r="I2656">
        <v>32495.51</v>
      </c>
      <c r="J2656">
        <v>1833183.57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0</v>
      </c>
      <c r="R2656">
        <v>0</v>
      </c>
      <c r="S2656">
        <v>0</v>
      </c>
      <c r="T2656">
        <v>0</v>
      </c>
      <c r="U2656">
        <v>0</v>
      </c>
      <c r="V2656" t="s">
        <v>246</v>
      </c>
      <c r="W2656" s="4" t="str">
        <f t="shared" si="171"/>
        <v>3761</v>
      </c>
      <c r="X2656">
        <v>15</v>
      </c>
      <c r="Y2656" t="s">
        <v>53</v>
      </c>
      <c r="Z2656" t="s">
        <v>63</v>
      </c>
      <c r="AA2656">
        <v>0</v>
      </c>
      <c r="AB2656">
        <v>0</v>
      </c>
      <c r="AC2656" t="s">
        <v>225</v>
      </c>
      <c r="AD2656">
        <v>5206.46</v>
      </c>
      <c r="AE2656">
        <v>137750.54</v>
      </c>
      <c r="AF2656">
        <v>2.8999999999999998E-3</v>
      </c>
      <c r="AG2656">
        <v>21543986.91</v>
      </c>
      <c r="AH2656">
        <v>0</v>
      </c>
      <c r="AI2656">
        <v>0</v>
      </c>
      <c r="AJ2656">
        <v>0</v>
      </c>
      <c r="AK2656">
        <v>0</v>
      </c>
      <c r="AL2656">
        <v>0</v>
      </c>
      <c r="AM2656">
        <v>0</v>
      </c>
      <c r="AN2656">
        <v>5206.46</v>
      </c>
      <c r="AO2656">
        <v>32495.510000000002</v>
      </c>
      <c r="AP2656" s="8">
        <f t="shared" si="167"/>
        <v>32495.51</v>
      </c>
      <c r="AQ2656" s="9">
        <f t="shared" si="168"/>
        <v>5206.46</v>
      </c>
      <c r="AR2656" s="3">
        <f t="shared" si="169"/>
        <v>1970934.11</v>
      </c>
      <c r="AS2656" s="10">
        <f t="shared" si="170"/>
        <v>37701.97</v>
      </c>
    </row>
    <row r="2657" spans="1:45" x14ac:dyDescent="0.25">
      <c r="A2657">
        <v>1</v>
      </c>
      <c r="B2657" s="7">
        <v>44470</v>
      </c>
      <c r="C2657" s="7">
        <v>44501</v>
      </c>
      <c r="D2657">
        <v>200268</v>
      </c>
      <c r="E2657" s="7">
        <v>44470</v>
      </c>
      <c r="F2657" s="13">
        <v>6960746.7000000002</v>
      </c>
      <c r="G2657">
        <v>6960746.7000000002</v>
      </c>
      <c r="H2657">
        <v>1.8100000000000002E-2</v>
      </c>
      <c r="I2657">
        <v>10499.13</v>
      </c>
      <c r="J2657">
        <v>873546.05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>
        <v>0</v>
      </c>
      <c r="R2657">
        <v>0</v>
      </c>
      <c r="S2657">
        <v>0</v>
      </c>
      <c r="T2657">
        <v>0</v>
      </c>
      <c r="U2657">
        <v>0</v>
      </c>
      <c r="V2657" t="s">
        <v>247</v>
      </c>
      <c r="W2657" s="4" t="str">
        <f t="shared" si="171"/>
        <v>3761</v>
      </c>
      <c r="X2657">
        <v>15</v>
      </c>
      <c r="Y2657" t="s">
        <v>53</v>
      </c>
      <c r="Z2657" t="s">
        <v>63</v>
      </c>
      <c r="AA2657">
        <v>0</v>
      </c>
      <c r="AB2657">
        <v>0</v>
      </c>
      <c r="AC2657" t="s">
        <v>225</v>
      </c>
      <c r="AD2657">
        <v>1682.18</v>
      </c>
      <c r="AE2657">
        <v>130684.22</v>
      </c>
      <c r="AF2657">
        <v>2.8999999999999998E-3</v>
      </c>
      <c r="AG2657">
        <v>6960746.7000000002</v>
      </c>
      <c r="AH2657">
        <v>0</v>
      </c>
      <c r="AI2657">
        <v>0</v>
      </c>
      <c r="AJ2657">
        <v>0</v>
      </c>
      <c r="AK2657">
        <v>0</v>
      </c>
      <c r="AL2657">
        <v>0</v>
      </c>
      <c r="AM2657">
        <v>0</v>
      </c>
      <c r="AN2657">
        <v>1682.18</v>
      </c>
      <c r="AO2657">
        <v>10499.130000000001</v>
      </c>
      <c r="AP2657" s="8">
        <f t="shared" si="167"/>
        <v>10499.13</v>
      </c>
      <c r="AQ2657" s="9">
        <f t="shared" si="168"/>
        <v>1682.18</v>
      </c>
      <c r="AR2657" s="3">
        <f t="shared" si="169"/>
        <v>1004230.27</v>
      </c>
      <c r="AS2657" s="10">
        <f t="shared" si="170"/>
        <v>12181.31</v>
      </c>
    </row>
    <row r="2658" spans="1:45" x14ac:dyDescent="0.25">
      <c r="A2658">
        <v>1</v>
      </c>
      <c r="B2658" s="7">
        <v>44470</v>
      </c>
      <c r="C2658" s="7">
        <v>44501</v>
      </c>
      <c r="D2658">
        <v>200268</v>
      </c>
      <c r="E2658" s="7">
        <v>44501</v>
      </c>
      <c r="F2658" s="13">
        <v>6960746.7000000002</v>
      </c>
      <c r="G2658">
        <v>6960746.7000000002</v>
      </c>
      <c r="H2658">
        <v>1.8100000000000002E-2</v>
      </c>
      <c r="I2658">
        <v>10499.13</v>
      </c>
      <c r="J2658">
        <v>884045.18</v>
      </c>
      <c r="K2658">
        <v>0</v>
      </c>
      <c r="L2658">
        <v>0</v>
      </c>
      <c r="M2658">
        <v>0</v>
      </c>
      <c r="N2658">
        <v>0</v>
      </c>
      <c r="O2658">
        <v>0</v>
      </c>
      <c r="P2658">
        <v>0</v>
      </c>
      <c r="Q2658">
        <v>0</v>
      </c>
      <c r="R2658">
        <v>0</v>
      </c>
      <c r="S2658">
        <v>0</v>
      </c>
      <c r="T2658">
        <v>0</v>
      </c>
      <c r="U2658">
        <v>0</v>
      </c>
      <c r="V2658" t="s">
        <v>247</v>
      </c>
      <c r="W2658" s="4" t="str">
        <f t="shared" si="171"/>
        <v>3761</v>
      </c>
      <c r="X2658">
        <v>15</v>
      </c>
      <c r="Y2658" t="s">
        <v>53</v>
      </c>
      <c r="Z2658" t="s">
        <v>63</v>
      </c>
      <c r="AA2658">
        <v>0</v>
      </c>
      <c r="AB2658">
        <v>0</v>
      </c>
      <c r="AC2658" t="s">
        <v>225</v>
      </c>
      <c r="AD2658">
        <v>1682.18</v>
      </c>
      <c r="AE2658">
        <v>132366.39999999999</v>
      </c>
      <c r="AF2658">
        <v>2.8999999999999998E-3</v>
      </c>
      <c r="AG2658">
        <v>6960746.7000000002</v>
      </c>
      <c r="AH2658">
        <v>0</v>
      </c>
      <c r="AI2658">
        <v>0</v>
      </c>
      <c r="AJ2658">
        <v>0</v>
      </c>
      <c r="AK2658">
        <v>0</v>
      </c>
      <c r="AL2658">
        <v>0</v>
      </c>
      <c r="AM2658">
        <v>0</v>
      </c>
      <c r="AN2658">
        <v>1682.18</v>
      </c>
      <c r="AO2658">
        <v>10499.130000000001</v>
      </c>
      <c r="AP2658" s="8">
        <f t="shared" si="167"/>
        <v>10499.13</v>
      </c>
      <c r="AQ2658" s="9">
        <f t="shared" si="168"/>
        <v>1682.18</v>
      </c>
      <c r="AR2658" s="3">
        <f t="shared" si="169"/>
        <v>1016411.5800000001</v>
      </c>
      <c r="AS2658" s="10">
        <f t="shared" si="170"/>
        <v>12181.31</v>
      </c>
    </row>
    <row r="2659" spans="1:45" x14ac:dyDescent="0.25">
      <c r="A2659">
        <v>1</v>
      </c>
      <c r="B2659" s="7">
        <v>44470</v>
      </c>
      <c r="C2659" s="7">
        <v>44501</v>
      </c>
      <c r="D2659">
        <v>200314</v>
      </c>
      <c r="E2659" s="7">
        <v>44470</v>
      </c>
      <c r="F2659" s="13">
        <v>49970860.590000004</v>
      </c>
      <c r="G2659">
        <v>49970860.590000004</v>
      </c>
      <c r="H2659">
        <v>1.8100000000000002E-2</v>
      </c>
      <c r="I2659">
        <v>75372.710000000006</v>
      </c>
      <c r="J2659">
        <v>14524356.789999999</v>
      </c>
      <c r="K2659">
        <v>0</v>
      </c>
      <c r="L2659">
        <v>-5378.05</v>
      </c>
      <c r="M2659">
        <v>0</v>
      </c>
      <c r="N2659">
        <v>0</v>
      </c>
      <c r="O2659">
        <v>0</v>
      </c>
      <c r="P2659">
        <v>0</v>
      </c>
      <c r="Q2659">
        <v>0</v>
      </c>
      <c r="R2659">
        <v>0</v>
      </c>
      <c r="S2659">
        <v>0</v>
      </c>
      <c r="T2659">
        <v>0</v>
      </c>
      <c r="U2659">
        <v>0</v>
      </c>
      <c r="V2659" t="s">
        <v>248</v>
      </c>
      <c r="W2659" s="4" t="str">
        <f t="shared" si="171"/>
        <v>3761</v>
      </c>
      <c r="X2659">
        <v>15</v>
      </c>
      <c r="Y2659" t="s">
        <v>53</v>
      </c>
      <c r="Z2659" t="s">
        <v>63</v>
      </c>
      <c r="AA2659">
        <v>0</v>
      </c>
      <c r="AB2659">
        <v>0</v>
      </c>
      <c r="AC2659" t="s">
        <v>225</v>
      </c>
      <c r="AD2659">
        <v>12076.29</v>
      </c>
      <c r="AE2659">
        <v>1506549.39</v>
      </c>
      <c r="AF2659">
        <v>2.8999999999999998E-3</v>
      </c>
      <c r="AG2659">
        <v>49970860.590000004</v>
      </c>
      <c r="AH2659">
        <v>0</v>
      </c>
      <c r="AI2659">
        <v>0</v>
      </c>
      <c r="AJ2659">
        <v>0</v>
      </c>
      <c r="AK2659">
        <v>0</v>
      </c>
      <c r="AL2659">
        <v>0</v>
      </c>
      <c r="AM2659">
        <v>0</v>
      </c>
      <c r="AN2659">
        <v>12076.29</v>
      </c>
      <c r="AO2659">
        <v>75372.710000000006</v>
      </c>
      <c r="AP2659" s="8">
        <f t="shared" si="167"/>
        <v>75372.710000000006</v>
      </c>
      <c r="AQ2659" s="9">
        <f t="shared" si="168"/>
        <v>12076.29</v>
      </c>
      <c r="AR2659" s="3">
        <f t="shared" si="169"/>
        <v>16030906.18</v>
      </c>
      <c r="AS2659" s="10">
        <f t="shared" si="170"/>
        <v>87449</v>
      </c>
    </row>
    <row r="2660" spans="1:45" x14ac:dyDescent="0.25">
      <c r="A2660">
        <v>1</v>
      </c>
      <c r="B2660" s="7">
        <v>44470</v>
      </c>
      <c r="C2660" s="7">
        <v>44501</v>
      </c>
      <c r="D2660">
        <v>200314</v>
      </c>
      <c r="E2660" s="7">
        <v>44501</v>
      </c>
      <c r="F2660" s="13">
        <v>50121339.520000003</v>
      </c>
      <c r="G2660">
        <v>50121339.520000003</v>
      </c>
      <c r="H2660">
        <v>1.8100000000000002E-2</v>
      </c>
      <c r="I2660">
        <v>75599.69</v>
      </c>
      <c r="J2660">
        <v>14599956.48</v>
      </c>
      <c r="K2660">
        <v>0</v>
      </c>
      <c r="L2660">
        <v>0</v>
      </c>
      <c r="M2660">
        <v>0</v>
      </c>
      <c r="N2660">
        <v>0</v>
      </c>
      <c r="O2660">
        <v>0</v>
      </c>
      <c r="P2660">
        <v>0</v>
      </c>
      <c r="Q2660">
        <v>0</v>
      </c>
      <c r="R2660">
        <v>0</v>
      </c>
      <c r="S2660">
        <v>0</v>
      </c>
      <c r="T2660">
        <v>0</v>
      </c>
      <c r="U2660">
        <v>0</v>
      </c>
      <c r="V2660" t="s">
        <v>248</v>
      </c>
      <c r="W2660" s="4" t="str">
        <f t="shared" si="171"/>
        <v>3761</v>
      </c>
      <c r="X2660">
        <v>15</v>
      </c>
      <c r="Y2660" t="s">
        <v>53</v>
      </c>
      <c r="Z2660" t="s">
        <v>63</v>
      </c>
      <c r="AA2660">
        <v>0</v>
      </c>
      <c r="AB2660">
        <v>0</v>
      </c>
      <c r="AC2660" t="s">
        <v>225</v>
      </c>
      <c r="AD2660">
        <v>12112.66</v>
      </c>
      <c r="AE2660">
        <v>1518662.05</v>
      </c>
      <c r="AF2660">
        <v>2.8999999999999998E-3</v>
      </c>
      <c r="AG2660">
        <v>50121339.520000003</v>
      </c>
      <c r="AH2660">
        <v>0</v>
      </c>
      <c r="AI2660">
        <v>0</v>
      </c>
      <c r="AJ2660">
        <v>0</v>
      </c>
      <c r="AK2660">
        <v>0</v>
      </c>
      <c r="AL2660">
        <v>0</v>
      </c>
      <c r="AM2660">
        <v>0</v>
      </c>
      <c r="AN2660">
        <v>12112.66</v>
      </c>
      <c r="AO2660">
        <v>75599.69</v>
      </c>
      <c r="AP2660" s="8">
        <f t="shared" si="167"/>
        <v>75599.69</v>
      </c>
      <c r="AQ2660" s="9">
        <f t="shared" si="168"/>
        <v>12112.66</v>
      </c>
      <c r="AR2660" s="3">
        <f t="shared" si="169"/>
        <v>16118618.530000001</v>
      </c>
      <c r="AS2660" s="10">
        <f t="shared" si="170"/>
        <v>87712.35</v>
      </c>
    </row>
    <row r="2661" spans="1:45" x14ac:dyDescent="0.25">
      <c r="A2661">
        <v>1</v>
      </c>
      <c r="B2661" s="7">
        <v>44470</v>
      </c>
      <c r="C2661" s="7">
        <v>44501</v>
      </c>
      <c r="D2661">
        <v>150</v>
      </c>
      <c r="E2661" s="7">
        <v>44470</v>
      </c>
      <c r="F2661" s="13">
        <v>0</v>
      </c>
      <c r="G2661">
        <v>0</v>
      </c>
      <c r="H2661">
        <v>1.719E-2</v>
      </c>
      <c r="I2661">
        <v>0</v>
      </c>
      <c r="J2661">
        <v>-0.01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 t="s">
        <v>249</v>
      </c>
      <c r="W2661" s="4" t="str">
        <f t="shared" si="171"/>
        <v>3762</v>
      </c>
      <c r="X2661">
        <v>15</v>
      </c>
      <c r="Y2661" t="s">
        <v>53</v>
      </c>
      <c r="Z2661" t="s">
        <v>66</v>
      </c>
      <c r="AA2661">
        <v>0</v>
      </c>
      <c r="AB2661">
        <v>0</v>
      </c>
      <c r="AC2661" t="s">
        <v>225</v>
      </c>
      <c r="AD2661">
        <v>0</v>
      </c>
      <c r="AE2661">
        <v>-0.03</v>
      </c>
      <c r="AF2661">
        <v>4.81E-3</v>
      </c>
      <c r="AG2661">
        <v>0</v>
      </c>
      <c r="AH2661">
        <v>0</v>
      </c>
      <c r="AI2661">
        <v>0</v>
      </c>
      <c r="AJ2661">
        <v>0</v>
      </c>
      <c r="AK2661">
        <v>0</v>
      </c>
      <c r="AL2661">
        <v>0</v>
      </c>
      <c r="AM2661">
        <v>0</v>
      </c>
      <c r="AN2661">
        <v>0</v>
      </c>
      <c r="AO2661">
        <v>0</v>
      </c>
      <c r="AP2661" s="8">
        <f t="shared" si="167"/>
        <v>0</v>
      </c>
      <c r="AQ2661" s="9">
        <f t="shared" si="168"/>
        <v>0</v>
      </c>
      <c r="AR2661" s="3">
        <f t="shared" si="169"/>
        <v>-0.04</v>
      </c>
      <c r="AS2661" s="10">
        <f t="shared" si="170"/>
        <v>0</v>
      </c>
    </row>
    <row r="2662" spans="1:45" x14ac:dyDescent="0.25">
      <c r="A2662">
        <v>1</v>
      </c>
      <c r="B2662" s="7">
        <v>44470</v>
      </c>
      <c r="C2662" s="7">
        <v>44501</v>
      </c>
      <c r="D2662">
        <v>150</v>
      </c>
      <c r="E2662" s="7">
        <v>44501</v>
      </c>
      <c r="F2662" s="13">
        <v>0</v>
      </c>
      <c r="G2662">
        <v>0</v>
      </c>
      <c r="H2662">
        <v>1.719E-2</v>
      </c>
      <c r="I2662">
        <v>0</v>
      </c>
      <c r="J2662">
        <v>-0.01</v>
      </c>
      <c r="K2662">
        <v>0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0</v>
      </c>
      <c r="U2662">
        <v>0</v>
      </c>
      <c r="V2662" t="s">
        <v>249</v>
      </c>
      <c r="W2662" s="4" t="str">
        <f t="shared" si="171"/>
        <v>3762</v>
      </c>
      <c r="X2662">
        <v>15</v>
      </c>
      <c r="Y2662" t="s">
        <v>53</v>
      </c>
      <c r="Z2662" t="s">
        <v>66</v>
      </c>
      <c r="AA2662">
        <v>0</v>
      </c>
      <c r="AB2662">
        <v>0</v>
      </c>
      <c r="AC2662" t="s">
        <v>225</v>
      </c>
      <c r="AD2662">
        <v>0</v>
      </c>
      <c r="AE2662">
        <v>-0.03</v>
      </c>
      <c r="AF2662">
        <v>4.81E-3</v>
      </c>
      <c r="AG2662">
        <v>0</v>
      </c>
      <c r="AH2662">
        <v>0</v>
      </c>
      <c r="AI2662">
        <v>0</v>
      </c>
      <c r="AJ2662">
        <v>0</v>
      </c>
      <c r="AK2662">
        <v>0</v>
      </c>
      <c r="AL2662">
        <v>0</v>
      </c>
      <c r="AM2662">
        <v>0</v>
      </c>
      <c r="AN2662">
        <v>0</v>
      </c>
      <c r="AO2662">
        <v>0</v>
      </c>
      <c r="AP2662" s="8">
        <f t="shared" si="167"/>
        <v>0</v>
      </c>
      <c r="AQ2662" s="9">
        <f t="shared" si="168"/>
        <v>0</v>
      </c>
      <c r="AR2662" s="3">
        <f t="shared" si="169"/>
        <v>-0.04</v>
      </c>
      <c r="AS2662" s="10">
        <f t="shared" si="170"/>
        <v>0</v>
      </c>
    </row>
    <row r="2663" spans="1:45" x14ac:dyDescent="0.25">
      <c r="A2663">
        <v>1</v>
      </c>
      <c r="B2663" s="7">
        <v>44470</v>
      </c>
      <c r="C2663" s="7">
        <v>44501</v>
      </c>
      <c r="D2663">
        <v>200223</v>
      </c>
      <c r="E2663" s="7">
        <v>44470</v>
      </c>
      <c r="F2663" s="13">
        <v>7623434.6399999997</v>
      </c>
      <c r="G2663">
        <v>7623434.6399999997</v>
      </c>
      <c r="H2663">
        <v>1.719E-2</v>
      </c>
      <c r="I2663">
        <v>10920.57</v>
      </c>
      <c r="J2663">
        <v>1075947.78</v>
      </c>
      <c r="K2663">
        <v>0</v>
      </c>
      <c r="L2663">
        <v>-11434.46</v>
      </c>
      <c r="M2663">
        <v>0</v>
      </c>
      <c r="N2663">
        <v>0</v>
      </c>
      <c r="O2663">
        <v>0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 t="s">
        <v>250</v>
      </c>
      <c r="W2663" s="4" t="str">
        <f t="shared" si="171"/>
        <v>3762</v>
      </c>
      <c r="X2663">
        <v>15</v>
      </c>
      <c r="Y2663" t="s">
        <v>53</v>
      </c>
      <c r="Z2663" t="s">
        <v>66</v>
      </c>
      <c r="AA2663">
        <v>0</v>
      </c>
      <c r="AB2663">
        <v>0</v>
      </c>
      <c r="AC2663" t="s">
        <v>225</v>
      </c>
      <c r="AD2663">
        <v>3055.73</v>
      </c>
      <c r="AE2663">
        <v>195719.34</v>
      </c>
      <c r="AF2663">
        <v>4.81E-3</v>
      </c>
      <c r="AG2663">
        <v>7623434.6399999997</v>
      </c>
      <c r="AH2663">
        <v>0</v>
      </c>
      <c r="AI2663">
        <v>0</v>
      </c>
      <c r="AJ2663">
        <v>0</v>
      </c>
      <c r="AK2663">
        <v>0</v>
      </c>
      <c r="AL2663">
        <v>0</v>
      </c>
      <c r="AM2663">
        <v>0</v>
      </c>
      <c r="AN2663">
        <v>3055.73</v>
      </c>
      <c r="AO2663">
        <v>10920.57</v>
      </c>
      <c r="AP2663" s="8">
        <f t="shared" si="167"/>
        <v>10920.57</v>
      </c>
      <c r="AQ2663" s="9">
        <f t="shared" si="168"/>
        <v>3055.73</v>
      </c>
      <c r="AR2663" s="3">
        <f t="shared" si="169"/>
        <v>1271667.1200000001</v>
      </c>
      <c r="AS2663" s="10">
        <f t="shared" si="170"/>
        <v>13976.3</v>
      </c>
    </row>
    <row r="2664" spans="1:45" x14ac:dyDescent="0.25">
      <c r="A2664">
        <v>1</v>
      </c>
      <c r="B2664" s="7">
        <v>44470</v>
      </c>
      <c r="C2664" s="7">
        <v>44501</v>
      </c>
      <c r="D2664">
        <v>200223</v>
      </c>
      <c r="E2664" s="7">
        <v>44501</v>
      </c>
      <c r="F2664" s="13">
        <v>7612073.5800000001</v>
      </c>
      <c r="G2664">
        <v>7612073.5800000001</v>
      </c>
      <c r="H2664">
        <v>1.719E-2</v>
      </c>
      <c r="I2664">
        <v>10904.3</v>
      </c>
      <c r="J2664">
        <v>1086850.08</v>
      </c>
      <c r="K2664">
        <v>0</v>
      </c>
      <c r="L2664">
        <v>-2286.27</v>
      </c>
      <c r="M2664">
        <v>0</v>
      </c>
      <c r="N2664">
        <v>0</v>
      </c>
      <c r="O2664">
        <v>0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 t="s">
        <v>250</v>
      </c>
      <c r="W2664" s="4" t="str">
        <f t="shared" si="171"/>
        <v>3762</v>
      </c>
      <c r="X2664">
        <v>15</v>
      </c>
      <c r="Y2664" t="s">
        <v>53</v>
      </c>
      <c r="Z2664" t="s">
        <v>66</v>
      </c>
      <c r="AA2664">
        <v>0</v>
      </c>
      <c r="AB2664">
        <v>-2</v>
      </c>
      <c r="AC2664" t="s">
        <v>225</v>
      </c>
      <c r="AD2664">
        <v>3051.17</v>
      </c>
      <c r="AE2664">
        <v>196484.24</v>
      </c>
      <c r="AF2664">
        <v>4.81E-3</v>
      </c>
      <c r="AG2664">
        <v>7612073.5800000001</v>
      </c>
      <c r="AH2664">
        <v>0</v>
      </c>
      <c r="AI2664">
        <v>0</v>
      </c>
      <c r="AJ2664">
        <v>0</v>
      </c>
      <c r="AK2664">
        <v>0</v>
      </c>
      <c r="AL2664">
        <v>0</v>
      </c>
      <c r="AM2664">
        <v>0</v>
      </c>
      <c r="AN2664">
        <v>3051.17</v>
      </c>
      <c r="AO2664">
        <v>10904.300000000001</v>
      </c>
      <c r="AP2664" s="8">
        <f t="shared" si="167"/>
        <v>10904.3</v>
      </c>
      <c r="AQ2664" s="9">
        <f t="shared" si="168"/>
        <v>3051.17</v>
      </c>
      <c r="AR2664" s="3">
        <f t="shared" si="169"/>
        <v>1283334.32</v>
      </c>
      <c r="AS2664" s="10">
        <f t="shared" si="170"/>
        <v>13955.47</v>
      </c>
    </row>
    <row r="2665" spans="1:45" x14ac:dyDescent="0.25">
      <c r="A2665">
        <v>1</v>
      </c>
      <c r="B2665" s="7">
        <v>44470</v>
      </c>
      <c r="C2665" s="7">
        <v>44501</v>
      </c>
      <c r="D2665">
        <v>200269</v>
      </c>
      <c r="E2665" s="7">
        <v>44470</v>
      </c>
      <c r="F2665" s="13">
        <v>2861833.91</v>
      </c>
      <c r="G2665">
        <v>2861833.91</v>
      </c>
      <c r="H2665">
        <v>1.719E-2</v>
      </c>
      <c r="I2665">
        <v>4099.58</v>
      </c>
      <c r="J2665">
        <v>272257.73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v>0</v>
      </c>
      <c r="V2665" t="s">
        <v>251</v>
      </c>
      <c r="W2665" s="4" t="str">
        <f t="shared" si="171"/>
        <v>3762</v>
      </c>
      <c r="X2665">
        <v>15</v>
      </c>
      <c r="Y2665" t="s">
        <v>53</v>
      </c>
      <c r="Z2665" t="s">
        <v>66</v>
      </c>
      <c r="AA2665">
        <v>0</v>
      </c>
      <c r="AB2665">
        <v>0</v>
      </c>
      <c r="AC2665" t="s">
        <v>225</v>
      </c>
      <c r="AD2665">
        <v>1147.1199999999999</v>
      </c>
      <c r="AE2665">
        <v>76105.509999999995</v>
      </c>
      <c r="AF2665">
        <v>4.81E-3</v>
      </c>
      <c r="AG2665">
        <v>2861833.91</v>
      </c>
      <c r="AH2665">
        <v>0</v>
      </c>
      <c r="AI2665">
        <v>0</v>
      </c>
      <c r="AJ2665">
        <v>0</v>
      </c>
      <c r="AK2665">
        <v>0</v>
      </c>
      <c r="AL2665">
        <v>0</v>
      </c>
      <c r="AM2665">
        <v>0</v>
      </c>
      <c r="AN2665">
        <v>1147.1200000000001</v>
      </c>
      <c r="AO2665">
        <v>4099.58</v>
      </c>
      <c r="AP2665" s="8">
        <f t="shared" si="167"/>
        <v>4099.58</v>
      </c>
      <c r="AQ2665" s="9">
        <f t="shared" si="168"/>
        <v>1147.1199999999999</v>
      </c>
      <c r="AR2665" s="3">
        <f t="shared" si="169"/>
        <v>348363.24</v>
      </c>
      <c r="AS2665" s="10">
        <f t="shared" si="170"/>
        <v>5246.7</v>
      </c>
    </row>
    <row r="2666" spans="1:45" x14ac:dyDescent="0.25">
      <c r="A2666">
        <v>1</v>
      </c>
      <c r="B2666" s="7">
        <v>44470</v>
      </c>
      <c r="C2666" s="7">
        <v>44501</v>
      </c>
      <c r="D2666">
        <v>200269</v>
      </c>
      <c r="E2666" s="7">
        <v>44501</v>
      </c>
      <c r="F2666" s="13">
        <v>2861833.91</v>
      </c>
      <c r="G2666">
        <v>2861833.91</v>
      </c>
      <c r="H2666">
        <v>1.719E-2</v>
      </c>
      <c r="I2666">
        <v>4099.58</v>
      </c>
      <c r="J2666">
        <v>276357.31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 t="s">
        <v>251</v>
      </c>
      <c r="W2666" s="4" t="str">
        <f t="shared" si="171"/>
        <v>3762</v>
      </c>
      <c r="X2666">
        <v>15</v>
      </c>
      <c r="Y2666" t="s">
        <v>53</v>
      </c>
      <c r="Z2666" t="s">
        <v>66</v>
      </c>
      <c r="AA2666">
        <v>0</v>
      </c>
      <c r="AB2666">
        <v>0</v>
      </c>
      <c r="AC2666" t="s">
        <v>225</v>
      </c>
      <c r="AD2666">
        <v>1147.1199999999999</v>
      </c>
      <c r="AE2666">
        <v>77252.63</v>
      </c>
      <c r="AF2666">
        <v>4.81E-3</v>
      </c>
      <c r="AG2666">
        <v>2861833.91</v>
      </c>
      <c r="AH2666">
        <v>0</v>
      </c>
      <c r="AI2666">
        <v>0</v>
      </c>
      <c r="AJ2666">
        <v>0</v>
      </c>
      <c r="AK2666">
        <v>0</v>
      </c>
      <c r="AL2666">
        <v>0</v>
      </c>
      <c r="AM2666">
        <v>0</v>
      </c>
      <c r="AN2666">
        <v>1147.1200000000001</v>
      </c>
      <c r="AO2666">
        <v>4099.58</v>
      </c>
      <c r="AP2666" s="8">
        <f t="shared" si="167"/>
        <v>4099.58</v>
      </c>
      <c r="AQ2666" s="9">
        <f t="shared" si="168"/>
        <v>1147.1199999999999</v>
      </c>
      <c r="AR2666" s="3">
        <f t="shared" si="169"/>
        <v>353609.94</v>
      </c>
      <c r="AS2666" s="10">
        <f t="shared" si="170"/>
        <v>5246.7</v>
      </c>
    </row>
    <row r="2667" spans="1:45" x14ac:dyDescent="0.25">
      <c r="A2667">
        <v>1</v>
      </c>
      <c r="B2667" s="7">
        <v>44470</v>
      </c>
      <c r="C2667" s="7">
        <v>44501</v>
      </c>
      <c r="D2667">
        <v>200315</v>
      </c>
      <c r="E2667" s="7">
        <v>44470</v>
      </c>
      <c r="F2667" s="13">
        <v>28571045.149999999</v>
      </c>
      <c r="G2667">
        <v>28571045.149999999</v>
      </c>
      <c r="H2667">
        <v>1.719E-2</v>
      </c>
      <c r="I2667">
        <v>40928.019999999997</v>
      </c>
      <c r="J2667">
        <v>19098498.460000001</v>
      </c>
      <c r="K2667">
        <v>0</v>
      </c>
      <c r="L2667">
        <v>-2504.6999999999998</v>
      </c>
      <c r="M2667">
        <v>0</v>
      </c>
      <c r="N2667">
        <v>0</v>
      </c>
      <c r="O2667">
        <v>0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 t="s">
        <v>252</v>
      </c>
      <c r="W2667" s="4" t="str">
        <f t="shared" si="171"/>
        <v>3762</v>
      </c>
      <c r="X2667">
        <v>15</v>
      </c>
      <c r="Y2667" t="s">
        <v>53</v>
      </c>
      <c r="Z2667" t="s">
        <v>66</v>
      </c>
      <c r="AA2667">
        <v>0</v>
      </c>
      <c r="AB2667">
        <v>0</v>
      </c>
      <c r="AC2667" t="s">
        <v>225</v>
      </c>
      <c r="AD2667">
        <v>11452.23</v>
      </c>
      <c r="AE2667">
        <v>2667940.91</v>
      </c>
      <c r="AF2667">
        <v>4.81E-3</v>
      </c>
      <c r="AG2667">
        <v>28571045.149999999</v>
      </c>
      <c r="AH2667">
        <v>0</v>
      </c>
      <c r="AI2667">
        <v>0</v>
      </c>
      <c r="AJ2667">
        <v>0</v>
      </c>
      <c r="AK2667">
        <v>0</v>
      </c>
      <c r="AL2667">
        <v>0</v>
      </c>
      <c r="AM2667">
        <v>0</v>
      </c>
      <c r="AN2667">
        <v>11452.23</v>
      </c>
      <c r="AO2667">
        <v>40928.020000000004</v>
      </c>
      <c r="AP2667" s="8">
        <f t="shared" si="167"/>
        <v>40928.019999999997</v>
      </c>
      <c r="AQ2667" s="9">
        <f t="shared" si="168"/>
        <v>11452.23</v>
      </c>
      <c r="AR2667" s="3">
        <f t="shared" si="169"/>
        <v>21766439.370000001</v>
      </c>
      <c r="AS2667" s="10">
        <f t="shared" si="170"/>
        <v>52380.25</v>
      </c>
    </row>
    <row r="2668" spans="1:45" x14ac:dyDescent="0.25">
      <c r="A2668">
        <v>1</v>
      </c>
      <c r="B2668" s="7">
        <v>44470</v>
      </c>
      <c r="C2668" s="7">
        <v>44501</v>
      </c>
      <c r="D2668">
        <v>200315</v>
      </c>
      <c r="E2668" s="7">
        <v>44501</v>
      </c>
      <c r="F2668" s="13">
        <v>28584013.899999999</v>
      </c>
      <c r="G2668">
        <v>28584013.899999999</v>
      </c>
      <c r="H2668">
        <v>1.719E-2</v>
      </c>
      <c r="I2668">
        <v>40946.6</v>
      </c>
      <c r="J2668">
        <v>19139445.059999999</v>
      </c>
      <c r="K2668">
        <v>0</v>
      </c>
      <c r="L2668">
        <v>-51135.08</v>
      </c>
      <c r="M2668">
        <v>0</v>
      </c>
      <c r="N2668">
        <v>0</v>
      </c>
      <c r="O2668">
        <v>0</v>
      </c>
      <c r="P2668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 t="s">
        <v>252</v>
      </c>
      <c r="W2668" s="4" t="str">
        <f t="shared" si="171"/>
        <v>3762</v>
      </c>
      <c r="X2668">
        <v>15</v>
      </c>
      <c r="Y2668" t="s">
        <v>53</v>
      </c>
      <c r="Z2668" t="s">
        <v>66</v>
      </c>
      <c r="AA2668">
        <v>0</v>
      </c>
      <c r="AB2668">
        <v>0</v>
      </c>
      <c r="AC2668" t="s">
        <v>225</v>
      </c>
      <c r="AD2668">
        <v>11457.43</v>
      </c>
      <c r="AE2668">
        <v>2628263.2599999998</v>
      </c>
      <c r="AF2668">
        <v>4.81E-3</v>
      </c>
      <c r="AG2668">
        <v>28584013.899999999</v>
      </c>
      <c r="AH2668">
        <v>0</v>
      </c>
      <c r="AI2668">
        <v>0</v>
      </c>
      <c r="AJ2668">
        <v>0</v>
      </c>
      <c r="AK2668">
        <v>0</v>
      </c>
      <c r="AL2668">
        <v>0</v>
      </c>
      <c r="AM2668">
        <v>0</v>
      </c>
      <c r="AN2668">
        <v>11457.43</v>
      </c>
      <c r="AO2668">
        <v>40946.6</v>
      </c>
      <c r="AP2668" s="8">
        <f t="shared" si="167"/>
        <v>40946.6</v>
      </c>
      <c r="AQ2668" s="9">
        <f t="shared" si="168"/>
        <v>11457.43</v>
      </c>
      <c r="AR2668" s="3">
        <f t="shared" si="169"/>
        <v>21767708.32</v>
      </c>
      <c r="AS2668" s="10">
        <f t="shared" si="170"/>
        <v>52404.03</v>
      </c>
    </row>
    <row r="2669" spans="1:45" x14ac:dyDescent="0.25">
      <c r="A2669">
        <v>1</v>
      </c>
      <c r="B2669" s="7">
        <v>44470</v>
      </c>
      <c r="C2669" s="7">
        <v>44501</v>
      </c>
      <c r="D2669">
        <v>151</v>
      </c>
      <c r="E2669" s="7">
        <v>44470</v>
      </c>
      <c r="F2669" s="13">
        <v>0</v>
      </c>
      <c r="G2669">
        <v>0</v>
      </c>
      <c r="H2669">
        <v>1.8100000000000002E-2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 t="s">
        <v>253</v>
      </c>
      <c r="W2669" s="4" t="str">
        <f t="shared" si="171"/>
        <v>376G</v>
      </c>
      <c r="X2669">
        <v>15</v>
      </c>
      <c r="Y2669" t="s">
        <v>53</v>
      </c>
      <c r="Z2669" t="s">
        <v>69</v>
      </c>
      <c r="AA2669">
        <v>0</v>
      </c>
      <c r="AB2669">
        <v>0</v>
      </c>
      <c r="AC2669" t="s">
        <v>225</v>
      </c>
      <c r="AD2669">
        <v>0</v>
      </c>
      <c r="AE2669">
        <v>0</v>
      </c>
      <c r="AF2669">
        <v>2.8999999999999998E-3</v>
      </c>
      <c r="AG2669">
        <v>0</v>
      </c>
      <c r="AH2669">
        <v>0</v>
      </c>
      <c r="AI2669">
        <v>0</v>
      </c>
      <c r="AJ2669">
        <v>0</v>
      </c>
      <c r="AK2669">
        <v>0</v>
      </c>
      <c r="AL2669">
        <v>0</v>
      </c>
      <c r="AM2669">
        <v>0</v>
      </c>
      <c r="AN2669">
        <v>0</v>
      </c>
      <c r="AO2669">
        <v>0</v>
      </c>
      <c r="AP2669" s="8">
        <f t="shared" si="167"/>
        <v>0</v>
      </c>
      <c r="AQ2669" s="9">
        <f t="shared" si="168"/>
        <v>0</v>
      </c>
      <c r="AR2669" s="3">
        <f t="shared" si="169"/>
        <v>0</v>
      </c>
      <c r="AS2669" s="10">
        <f t="shared" si="170"/>
        <v>0</v>
      </c>
    </row>
    <row r="2670" spans="1:45" x14ac:dyDescent="0.25">
      <c r="A2670">
        <v>1</v>
      </c>
      <c r="B2670" s="7">
        <v>44470</v>
      </c>
      <c r="C2670" s="7">
        <v>44501</v>
      </c>
      <c r="D2670">
        <v>151</v>
      </c>
      <c r="E2670" s="7">
        <v>44501</v>
      </c>
      <c r="F2670" s="13">
        <v>0</v>
      </c>
      <c r="G2670">
        <v>0</v>
      </c>
      <c r="H2670">
        <v>1.8100000000000002E-2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 t="s">
        <v>253</v>
      </c>
      <c r="W2670" s="4" t="str">
        <f t="shared" si="171"/>
        <v>376G</v>
      </c>
      <c r="X2670">
        <v>15</v>
      </c>
      <c r="Y2670" t="s">
        <v>53</v>
      </c>
      <c r="Z2670" t="s">
        <v>69</v>
      </c>
      <c r="AA2670">
        <v>0</v>
      </c>
      <c r="AB2670">
        <v>0</v>
      </c>
      <c r="AC2670" t="s">
        <v>225</v>
      </c>
      <c r="AD2670">
        <v>0</v>
      </c>
      <c r="AE2670">
        <v>0</v>
      </c>
      <c r="AF2670">
        <v>2.8999999999999998E-3</v>
      </c>
      <c r="AG2670">
        <v>0</v>
      </c>
      <c r="AH2670">
        <v>0</v>
      </c>
      <c r="AI2670">
        <v>0</v>
      </c>
      <c r="AJ2670">
        <v>0</v>
      </c>
      <c r="AK2670">
        <v>0</v>
      </c>
      <c r="AL2670">
        <v>0</v>
      </c>
      <c r="AM2670">
        <v>0</v>
      </c>
      <c r="AN2670">
        <v>0</v>
      </c>
      <c r="AO2670">
        <v>0</v>
      </c>
      <c r="AP2670" s="8">
        <f t="shared" si="167"/>
        <v>0</v>
      </c>
      <c r="AQ2670" s="9">
        <f t="shared" si="168"/>
        <v>0</v>
      </c>
      <c r="AR2670" s="3">
        <f t="shared" si="169"/>
        <v>0</v>
      </c>
      <c r="AS2670" s="10">
        <f t="shared" si="170"/>
        <v>0</v>
      </c>
    </row>
    <row r="2671" spans="1:45" x14ac:dyDescent="0.25">
      <c r="A2671">
        <v>1</v>
      </c>
      <c r="B2671" s="7">
        <v>44470</v>
      </c>
      <c r="C2671" s="7">
        <v>44501</v>
      </c>
      <c r="D2671">
        <v>200224</v>
      </c>
      <c r="E2671" s="7">
        <v>44470</v>
      </c>
      <c r="F2671" s="13">
        <v>3522727.11</v>
      </c>
      <c r="G2671">
        <v>3522727.11</v>
      </c>
      <c r="H2671">
        <v>1.8100000000000002E-2</v>
      </c>
      <c r="I2671">
        <v>5313.45</v>
      </c>
      <c r="J2671">
        <v>260127.43</v>
      </c>
      <c r="K2671">
        <v>0</v>
      </c>
      <c r="L2671">
        <v>0</v>
      </c>
      <c r="M2671">
        <v>0</v>
      </c>
      <c r="N2671">
        <v>0</v>
      </c>
      <c r="O2671">
        <v>0</v>
      </c>
      <c r="P2671">
        <v>0</v>
      </c>
      <c r="Q2671">
        <v>0</v>
      </c>
      <c r="R2671">
        <v>0</v>
      </c>
      <c r="S2671">
        <v>0</v>
      </c>
      <c r="T2671">
        <v>0</v>
      </c>
      <c r="U2671">
        <v>0</v>
      </c>
      <c r="V2671" t="s">
        <v>254</v>
      </c>
      <c r="W2671" s="4" t="str">
        <f t="shared" si="171"/>
        <v>376G</v>
      </c>
      <c r="X2671">
        <v>15</v>
      </c>
      <c r="Y2671" t="s">
        <v>53</v>
      </c>
      <c r="Z2671" t="s">
        <v>69</v>
      </c>
      <c r="AA2671">
        <v>0</v>
      </c>
      <c r="AB2671">
        <v>0</v>
      </c>
      <c r="AC2671" t="s">
        <v>225</v>
      </c>
      <c r="AD2671">
        <v>851.33</v>
      </c>
      <c r="AE2671">
        <v>38113.43</v>
      </c>
      <c r="AF2671">
        <v>2.8999999999999998E-3</v>
      </c>
      <c r="AG2671">
        <v>3522727.11</v>
      </c>
      <c r="AH2671">
        <v>0</v>
      </c>
      <c r="AI2671">
        <v>0</v>
      </c>
      <c r="AJ2671">
        <v>0</v>
      </c>
      <c r="AK2671">
        <v>0</v>
      </c>
      <c r="AL2671">
        <v>0</v>
      </c>
      <c r="AM2671">
        <v>0</v>
      </c>
      <c r="AN2671">
        <v>851.33</v>
      </c>
      <c r="AO2671">
        <v>5313.45</v>
      </c>
      <c r="AP2671" s="8">
        <f t="shared" si="167"/>
        <v>5313.45</v>
      </c>
      <c r="AQ2671" s="9">
        <f t="shared" si="168"/>
        <v>851.33</v>
      </c>
      <c r="AR2671" s="3">
        <f t="shared" si="169"/>
        <v>298240.86</v>
      </c>
      <c r="AS2671" s="10">
        <f t="shared" si="170"/>
        <v>6164.78</v>
      </c>
    </row>
    <row r="2672" spans="1:45" x14ac:dyDescent="0.25">
      <c r="A2672">
        <v>1</v>
      </c>
      <c r="B2672" s="7">
        <v>44470</v>
      </c>
      <c r="C2672" s="7">
        <v>44501</v>
      </c>
      <c r="D2672">
        <v>200224</v>
      </c>
      <c r="E2672" s="7">
        <v>44501</v>
      </c>
      <c r="F2672" s="13">
        <v>3522727.11</v>
      </c>
      <c r="G2672">
        <v>3522727.11</v>
      </c>
      <c r="H2672">
        <v>1.8100000000000002E-2</v>
      </c>
      <c r="I2672">
        <v>5313.45</v>
      </c>
      <c r="J2672">
        <v>265440.88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 t="s">
        <v>254</v>
      </c>
      <c r="W2672" s="4" t="str">
        <f t="shared" si="171"/>
        <v>376G</v>
      </c>
      <c r="X2672">
        <v>15</v>
      </c>
      <c r="Y2672" t="s">
        <v>53</v>
      </c>
      <c r="Z2672" t="s">
        <v>69</v>
      </c>
      <c r="AA2672">
        <v>0</v>
      </c>
      <c r="AB2672">
        <v>0</v>
      </c>
      <c r="AC2672" t="s">
        <v>225</v>
      </c>
      <c r="AD2672">
        <v>851.33</v>
      </c>
      <c r="AE2672">
        <v>38964.76</v>
      </c>
      <c r="AF2672">
        <v>2.8999999999999998E-3</v>
      </c>
      <c r="AG2672">
        <v>3522727.11</v>
      </c>
      <c r="AH2672">
        <v>0</v>
      </c>
      <c r="AI2672">
        <v>0</v>
      </c>
      <c r="AJ2672">
        <v>0</v>
      </c>
      <c r="AK2672">
        <v>0</v>
      </c>
      <c r="AL2672">
        <v>0</v>
      </c>
      <c r="AM2672">
        <v>0</v>
      </c>
      <c r="AN2672">
        <v>851.33</v>
      </c>
      <c r="AO2672">
        <v>5313.45</v>
      </c>
      <c r="AP2672" s="8">
        <f t="shared" si="167"/>
        <v>5313.45</v>
      </c>
      <c r="AQ2672" s="9">
        <f t="shared" si="168"/>
        <v>851.33</v>
      </c>
      <c r="AR2672" s="3">
        <f t="shared" si="169"/>
        <v>304405.64</v>
      </c>
      <c r="AS2672" s="10">
        <f t="shared" si="170"/>
        <v>6164.78</v>
      </c>
    </row>
    <row r="2673" spans="1:45" x14ac:dyDescent="0.25">
      <c r="A2673">
        <v>1</v>
      </c>
      <c r="B2673" s="7">
        <v>44470</v>
      </c>
      <c r="C2673" s="7">
        <v>44501</v>
      </c>
      <c r="D2673">
        <v>200270</v>
      </c>
      <c r="E2673" s="7">
        <v>44470</v>
      </c>
      <c r="F2673" s="13">
        <v>0</v>
      </c>
      <c r="G2673">
        <v>0</v>
      </c>
      <c r="H2673">
        <v>1.8100000000000002E-2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0</v>
      </c>
      <c r="P2673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 t="s">
        <v>255</v>
      </c>
      <c r="W2673" s="4" t="str">
        <f t="shared" si="171"/>
        <v>376G</v>
      </c>
      <c r="X2673">
        <v>15</v>
      </c>
      <c r="Y2673" t="s">
        <v>53</v>
      </c>
      <c r="Z2673" t="s">
        <v>69</v>
      </c>
      <c r="AA2673">
        <v>0</v>
      </c>
      <c r="AB2673">
        <v>0</v>
      </c>
      <c r="AC2673" t="s">
        <v>225</v>
      </c>
      <c r="AD2673">
        <v>0</v>
      </c>
      <c r="AE2673">
        <v>0</v>
      </c>
      <c r="AF2673">
        <v>2.8999999999999998E-3</v>
      </c>
      <c r="AG2673">
        <v>0</v>
      </c>
      <c r="AH2673">
        <v>0</v>
      </c>
      <c r="AI2673">
        <v>0</v>
      </c>
      <c r="AJ2673">
        <v>0</v>
      </c>
      <c r="AK2673">
        <v>0</v>
      </c>
      <c r="AL2673">
        <v>0</v>
      </c>
      <c r="AM2673">
        <v>0</v>
      </c>
      <c r="AN2673">
        <v>0</v>
      </c>
      <c r="AO2673">
        <v>0</v>
      </c>
      <c r="AP2673" s="8">
        <f t="shared" si="167"/>
        <v>0</v>
      </c>
      <c r="AQ2673" s="9">
        <f t="shared" si="168"/>
        <v>0</v>
      </c>
      <c r="AR2673" s="3">
        <f t="shared" si="169"/>
        <v>0</v>
      </c>
      <c r="AS2673" s="10">
        <f t="shared" si="170"/>
        <v>0</v>
      </c>
    </row>
    <row r="2674" spans="1:45" x14ac:dyDescent="0.25">
      <c r="A2674">
        <v>1</v>
      </c>
      <c r="B2674" s="7">
        <v>44470</v>
      </c>
      <c r="C2674" s="7">
        <v>44501</v>
      </c>
      <c r="D2674">
        <v>200270</v>
      </c>
      <c r="E2674" s="7">
        <v>44501</v>
      </c>
      <c r="F2674" s="13">
        <v>0</v>
      </c>
      <c r="G2674">
        <v>0</v>
      </c>
      <c r="H2674">
        <v>1.8100000000000002E-2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 t="s">
        <v>255</v>
      </c>
      <c r="W2674" s="4" t="str">
        <f t="shared" si="171"/>
        <v>376G</v>
      </c>
      <c r="X2674">
        <v>15</v>
      </c>
      <c r="Y2674" t="s">
        <v>53</v>
      </c>
      <c r="Z2674" t="s">
        <v>69</v>
      </c>
      <c r="AA2674">
        <v>0</v>
      </c>
      <c r="AB2674">
        <v>0</v>
      </c>
      <c r="AC2674" t="s">
        <v>225</v>
      </c>
      <c r="AD2674">
        <v>0</v>
      </c>
      <c r="AE2674">
        <v>0</v>
      </c>
      <c r="AF2674">
        <v>2.8999999999999998E-3</v>
      </c>
      <c r="AG2674">
        <v>0</v>
      </c>
      <c r="AH2674">
        <v>0</v>
      </c>
      <c r="AI2674">
        <v>0</v>
      </c>
      <c r="AJ2674">
        <v>0</v>
      </c>
      <c r="AK2674">
        <v>0</v>
      </c>
      <c r="AL2674">
        <v>0</v>
      </c>
      <c r="AM2674">
        <v>0</v>
      </c>
      <c r="AN2674">
        <v>0</v>
      </c>
      <c r="AO2674">
        <v>0</v>
      </c>
      <c r="AP2674" s="8">
        <f t="shared" si="167"/>
        <v>0</v>
      </c>
      <c r="AQ2674" s="9">
        <f t="shared" si="168"/>
        <v>0</v>
      </c>
      <c r="AR2674" s="3">
        <f t="shared" si="169"/>
        <v>0</v>
      </c>
      <c r="AS2674" s="10">
        <f t="shared" si="170"/>
        <v>0</v>
      </c>
    </row>
    <row r="2675" spans="1:45" x14ac:dyDescent="0.25">
      <c r="A2675">
        <v>1</v>
      </c>
      <c r="B2675" s="7">
        <v>44470</v>
      </c>
      <c r="C2675" s="7">
        <v>44501</v>
      </c>
      <c r="D2675">
        <v>200316</v>
      </c>
      <c r="E2675" s="7">
        <v>44470</v>
      </c>
      <c r="F2675" s="13">
        <v>92778304.319999993</v>
      </c>
      <c r="G2675">
        <v>92778304.319999993</v>
      </c>
      <c r="H2675">
        <v>1.8100000000000002E-2</v>
      </c>
      <c r="I2675">
        <v>139940.60999999999</v>
      </c>
      <c r="J2675">
        <v>9062032.1400000006</v>
      </c>
      <c r="K2675">
        <v>0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0</v>
      </c>
      <c r="R2675">
        <v>0</v>
      </c>
      <c r="S2675">
        <v>0</v>
      </c>
      <c r="T2675">
        <v>0</v>
      </c>
      <c r="U2675">
        <v>0</v>
      </c>
      <c r="V2675" t="s">
        <v>256</v>
      </c>
      <c r="W2675" s="4" t="str">
        <f t="shared" si="171"/>
        <v>376G</v>
      </c>
      <c r="X2675">
        <v>15</v>
      </c>
      <c r="Y2675" t="s">
        <v>53</v>
      </c>
      <c r="Z2675" t="s">
        <v>69</v>
      </c>
      <c r="AA2675">
        <v>0</v>
      </c>
      <c r="AB2675">
        <v>0</v>
      </c>
      <c r="AC2675" t="s">
        <v>225</v>
      </c>
      <c r="AD2675">
        <v>22421.42</v>
      </c>
      <c r="AE2675">
        <v>569956.56999999995</v>
      </c>
      <c r="AF2675">
        <v>2.8999999999999998E-3</v>
      </c>
      <c r="AG2675">
        <v>92778304.319999993</v>
      </c>
      <c r="AH2675">
        <v>0</v>
      </c>
      <c r="AI2675">
        <v>0</v>
      </c>
      <c r="AJ2675">
        <v>0</v>
      </c>
      <c r="AK2675">
        <v>0</v>
      </c>
      <c r="AL2675">
        <v>0</v>
      </c>
      <c r="AM2675">
        <v>0</v>
      </c>
      <c r="AN2675">
        <v>22421.420000000002</v>
      </c>
      <c r="AO2675">
        <v>139940.61000000002</v>
      </c>
      <c r="AP2675" s="8">
        <f t="shared" si="167"/>
        <v>139940.60999999999</v>
      </c>
      <c r="AQ2675" s="9">
        <f t="shared" si="168"/>
        <v>22421.42</v>
      </c>
      <c r="AR2675" s="3">
        <f t="shared" si="169"/>
        <v>9631988.7100000009</v>
      </c>
      <c r="AS2675" s="10">
        <f t="shared" si="170"/>
        <v>162362.02999999997</v>
      </c>
    </row>
    <row r="2676" spans="1:45" x14ac:dyDescent="0.25">
      <c r="A2676">
        <v>1</v>
      </c>
      <c r="B2676" s="7">
        <v>44470</v>
      </c>
      <c r="C2676" s="7">
        <v>44501</v>
      </c>
      <c r="D2676">
        <v>200316</v>
      </c>
      <c r="E2676" s="7">
        <v>44501</v>
      </c>
      <c r="F2676" s="13">
        <v>92853042.430000007</v>
      </c>
      <c r="G2676">
        <v>92853042.430000007</v>
      </c>
      <c r="H2676">
        <v>1.8100000000000002E-2</v>
      </c>
      <c r="I2676">
        <v>140053.34</v>
      </c>
      <c r="J2676">
        <v>9202085.4800000004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0</v>
      </c>
      <c r="R2676">
        <v>0</v>
      </c>
      <c r="S2676">
        <v>0</v>
      </c>
      <c r="T2676">
        <v>0</v>
      </c>
      <c r="U2676">
        <v>0</v>
      </c>
      <c r="V2676" t="s">
        <v>256</v>
      </c>
      <c r="W2676" s="4" t="str">
        <f t="shared" si="171"/>
        <v>376G</v>
      </c>
      <c r="X2676">
        <v>15</v>
      </c>
      <c r="Y2676" t="s">
        <v>53</v>
      </c>
      <c r="Z2676" t="s">
        <v>69</v>
      </c>
      <c r="AA2676">
        <v>0</v>
      </c>
      <c r="AB2676">
        <v>0</v>
      </c>
      <c r="AC2676" t="s">
        <v>225</v>
      </c>
      <c r="AD2676">
        <v>22439.49</v>
      </c>
      <c r="AE2676">
        <v>592396.06000000006</v>
      </c>
      <c r="AF2676">
        <v>2.8999999999999998E-3</v>
      </c>
      <c r="AG2676">
        <v>92853042.430000007</v>
      </c>
      <c r="AH2676">
        <v>0</v>
      </c>
      <c r="AI2676">
        <v>0</v>
      </c>
      <c r="AJ2676">
        <v>0</v>
      </c>
      <c r="AK2676">
        <v>0</v>
      </c>
      <c r="AL2676">
        <v>0</v>
      </c>
      <c r="AM2676">
        <v>0</v>
      </c>
      <c r="AN2676">
        <v>22439.49</v>
      </c>
      <c r="AO2676">
        <v>140053.34</v>
      </c>
      <c r="AP2676" s="8">
        <f t="shared" si="167"/>
        <v>140053.34</v>
      </c>
      <c r="AQ2676" s="9">
        <f t="shared" si="168"/>
        <v>22439.49</v>
      </c>
      <c r="AR2676" s="3">
        <f t="shared" si="169"/>
        <v>9794481.540000001</v>
      </c>
      <c r="AS2676" s="10">
        <f t="shared" si="170"/>
        <v>162492.82999999999</v>
      </c>
    </row>
    <row r="2677" spans="1:45" x14ac:dyDescent="0.25">
      <c r="A2677">
        <v>1</v>
      </c>
      <c r="B2677" s="7">
        <v>44470</v>
      </c>
      <c r="C2677" s="7">
        <v>44501</v>
      </c>
      <c r="D2677">
        <v>152</v>
      </c>
      <c r="E2677" s="7">
        <v>44470</v>
      </c>
      <c r="F2677" s="13">
        <v>0</v>
      </c>
      <c r="G2677">
        <v>0</v>
      </c>
      <c r="H2677">
        <v>3.3329999999999999E-2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>
        <v>0</v>
      </c>
      <c r="R2677">
        <v>0</v>
      </c>
      <c r="S2677">
        <v>0</v>
      </c>
      <c r="T2677">
        <v>0</v>
      </c>
      <c r="U2677">
        <v>0</v>
      </c>
      <c r="V2677" t="s">
        <v>257</v>
      </c>
      <c r="W2677" s="4" t="str">
        <f t="shared" si="171"/>
        <v>3780</v>
      </c>
      <c r="X2677">
        <v>15</v>
      </c>
      <c r="Y2677" t="s">
        <v>53</v>
      </c>
      <c r="Z2677" t="s">
        <v>72</v>
      </c>
      <c r="AA2677">
        <v>0</v>
      </c>
      <c r="AB2677">
        <v>0</v>
      </c>
      <c r="AC2677" t="s">
        <v>225</v>
      </c>
      <c r="AD2677">
        <v>0</v>
      </c>
      <c r="AE2677">
        <v>0</v>
      </c>
      <c r="AF2677">
        <v>1.67E-3</v>
      </c>
      <c r="AG2677">
        <v>0</v>
      </c>
      <c r="AH2677">
        <v>0</v>
      </c>
      <c r="AI2677">
        <v>0</v>
      </c>
      <c r="AJ2677">
        <v>0</v>
      </c>
      <c r="AK2677">
        <v>0</v>
      </c>
      <c r="AL2677">
        <v>0</v>
      </c>
      <c r="AM2677">
        <v>0</v>
      </c>
      <c r="AN2677">
        <v>0</v>
      </c>
      <c r="AO2677">
        <v>0</v>
      </c>
      <c r="AP2677" s="8">
        <f t="shared" si="167"/>
        <v>0</v>
      </c>
      <c r="AQ2677" s="9">
        <f t="shared" si="168"/>
        <v>0</v>
      </c>
      <c r="AR2677" s="3">
        <f t="shared" si="169"/>
        <v>0</v>
      </c>
      <c r="AS2677" s="10">
        <f t="shared" si="170"/>
        <v>0</v>
      </c>
    </row>
    <row r="2678" spans="1:45" x14ac:dyDescent="0.25">
      <c r="A2678">
        <v>1</v>
      </c>
      <c r="B2678" s="7">
        <v>44470</v>
      </c>
      <c r="C2678" s="7">
        <v>44501</v>
      </c>
      <c r="D2678">
        <v>152</v>
      </c>
      <c r="E2678" s="7">
        <v>44501</v>
      </c>
      <c r="F2678" s="13">
        <v>0</v>
      </c>
      <c r="G2678">
        <v>0</v>
      </c>
      <c r="H2678">
        <v>3.3329999999999999E-2</v>
      </c>
      <c r="I2678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 t="s">
        <v>257</v>
      </c>
      <c r="W2678" s="4" t="str">
        <f t="shared" si="171"/>
        <v>3780</v>
      </c>
      <c r="X2678">
        <v>15</v>
      </c>
      <c r="Y2678" t="s">
        <v>53</v>
      </c>
      <c r="Z2678" t="s">
        <v>72</v>
      </c>
      <c r="AA2678">
        <v>0</v>
      </c>
      <c r="AB2678">
        <v>0</v>
      </c>
      <c r="AC2678" t="s">
        <v>225</v>
      </c>
      <c r="AD2678">
        <v>0</v>
      </c>
      <c r="AE2678">
        <v>0</v>
      </c>
      <c r="AF2678">
        <v>1.67E-3</v>
      </c>
      <c r="AG2678">
        <v>0</v>
      </c>
      <c r="AH2678">
        <v>0</v>
      </c>
      <c r="AI2678">
        <v>0</v>
      </c>
      <c r="AJ2678">
        <v>0</v>
      </c>
      <c r="AK2678">
        <v>0</v>
      </c>
      <c r="AL2678">
        <v>0</v>
      </c>
      <c r="AM2678">
        <v>0</v>
      </c>
      <c r="AN2678">
        <v>0</v>
      </c>
      <c r="AO2678">
        <v>0</v>
      </c>
      <c r="AP2678" s="8">
        <f t="shared" si="167"/>
        <v>0</v>
      </c>
      <c r="AQ2678" s="9">
        <f t="shared" si="168"/>
        <v>0</v>
      </c>
      <c r="AR2678" s="3">
        <f t="shared" si="169"/>
        <v>0</v>
      </c>
      <c r="AS2678" s="10">
        <f t="shared" si="170"/>
        <v>0</v>
      </c>
    </row>
    <row r="2679" spans="1:45" x14ac:dyDescent="0.25">
      <c r="A2679">
        <v>1</v>
      </c>
      <c r="B2679" s="7">
        <v>44470</v>
      </c>
      <c r="C2679" s="7">
        <v>44501</v>
      </c>
      <c r="D2679">
        <v>200225</v>
      </c>
      <c r="E2679" s="7">
        <v>44470</v>
      </c>
      <c r="F2679" s="13">
        <v>875259.36</v>
      </c>
      <c r="G2679">
        <v>875259.36</v>
      </c>
      <c r="H2679">
        <v>3.3329999999999999E-2</v>
      </c>
      <c r="I2679">
        <v>2431.0300000000002</v>
      </c>
      <c r="J2679">
        <v>63041.58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0</v>
      </c>
      <c r="Q2679">
        <v>0</v>
      </c>
      <c r="R2679">
        <v>0</v>
      </c>
      <c r="S2679">
        <v>0</v>
      </c>
      <c r="T2679">
        <v>0</v>
      </c>
      <c r="U2679">
        <v>0</v>
      </c>
      <c r="V2679" t="s">
        <v>258</v>
      </c>
      <c r="W2679" s="4" t="str">
        <f t="shared" si="171"/>
        <v>3780</v>
      </c>
      <c r="X2679">
        <v>15</v>
      </c>
      <c r="Y2679" t="s">
        <v>53</v>
      </c>
      <c r="Z2679" t="s">
        <v>72</v>
      </c>
      <c r="AA2679">
        <v>0</v>
      </c>
      <c r="AB2679">
        <v>0</v>
      </c>
      <c r="AC2679" t="s">
        <v>225</v>
      </c>
      <c r="AD2679">
        <v>121.81</v>
      </c>
      <c r="AE2679">
        <v>-13439.36</v>
      </c>
      <c r="AF2679">
        <v>1.67E-3</v>
      </c>
      <c r="AG2679">
        <v>875259.36</v>
      </c>
      <c r="AH2679">
        <v>0</v>
      </c>
      <c r="AI2679">
        <v>0</v>
      </c>
      <c r="AJ2679">
        <v>0</v>
      </c>
      <c r="AK2679">
        <v>0</v>
      </c>
      <c r="AL2679">
        <v>0</v>
      </c>
      <c r="AM2679">
        <v>0</v>
      </c>
      <c r="AN2679">
        <v>121.81</v>
      </c>
      <c r="AO2679">
        <v>2431.0300000000002</v>
      </c>
      <c r="AP2679" s="8">
        <f t="shared" si="167"/>
        <v>2431.0300000000002</v>
      </c>
      <c r="AQ2679" s="9">
        <f t="shared" si="168"/>
        <v>121.81</v>
      </c>
      <c r="AR2679" s="3">
        <f t="shared" si="169"/>
        <v>49602.22</v>
      </c>
      <c r="AS2679" s="10">
        <f t="shared" si="170"/>
        <v>2552.84</v>
      </c>
    </row>
    <row r="2680" spans="1:45" x14ac:dyDescent="0.25">
      <c r="A2680">
        <v>1</v>
      </c>
      <c r="B2680" s="7">
        <v>44470</v>
      </c>
      <c r="C2680" s="7">
        <v>44501</v>
      </c>
      <c r="D2680">
        <v>200225</v>
      </c>
      <c r="E2680" s="7">
        <v>44501</v>
      </c>
      <c r="F2680" s="13">
        <v>875259.36</v>
      </c>
      <c r="G2680">
        <v>875259.36</v>
      </c>
      <c r="H2680">
        <v>3.3329999999999999E-2</v>
      </c>
      <c r="I2680">
        <v>2431.0300000000002</v>
      </c>
      <c r="J2680">
        <v>65472.61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 t="s">
        <v>258</v>
      </c>
      <c r="W2680" s="4" t="str">
        <f t="shared" si="171"/>
        <v>3780</v>
      </c>
      <c r="X2680">
        <v>15</v>
      </c>
      <c r="Y2680" t="s">
        <v>53</v>
      </c>
      <c r="Z2680" t="s">
        <v>72</v>
      </c>
      <c r="AA2680">
        <v>0</v>
      </c>
      <c r="AB2680">
        <v>0</v>
      </c>
      <c r="AC2680" t="s">
        <v>225</v>
      </c>
      <c r="AD2680">
        <v>121.81</v>
      </c>
      <c r="AE2680">
        <v>-13317.55</v>
      </c>
      <c r="AF2680">
        <v>1.67E-3</v>
      </c>
      <c r="AG2680">
        <v>875259.36</v>
      </c>
      <c r="AH2680">
        <v>0</v>
      </c>
      <c r="AI2680">
        <v>0</v>
      </c>
      <c r="AJ2680">
        <v>0</v>
      </c>
      <c r="AK2680">
        <v>0</v>
      </c>
      <c r="AL2680">
        <v>0</v>
      </c>
      <c r="AM2680">
        <v>0</v>
      </c>
      <c r="AN2680">
        <v>121.81</v>
      </c>
      <c r="AO2680">
        <v>2431.0300000000002</v>
      </c>
      <c r="AP2680" s="8">
        <f t="shared" si="167"/>
        <v>2431.0300000000002</v>
      </c>
      <c r="AQ2680" s="9">
        <f t="shared" si="168"/>
        <v>121.81</v>
      </c>
      <c r="AR2680" s="3">
        <f t="shared" si="169"/>
        <v>52155.06</v>
      </c>
      <c r="AS2680" s="10">
        <f t="shared" si="170"/>
        <v>2552.84</v>
      </c>
    </row>
    <row r="2681" spans="1:45" x14ac:dyDescent="0.25">
      <c r="A2681">
        <v>1</v>
      </c>
      <c r="B2681" s="7">
        <v>44470</v>
      </c>
      <c r="C2681" s="7">
        <v>44501</v>
      </c>
      <c r="D2681">
        <v>200271</v>
      </c>
      <c r="E2681" s="7">
        <v>44470</v>
      </c>
      <c r="F2681" s="13">
        <v>0</v>
      </c>
      <c r="G2681">
        <v>0</v>
      </c>
      <c r="H2681">
        <v>3.3329999999999999E-2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0</v>
      </c>
      <c r="Q2681">
        <v>0</v>
      </c>
      <c r="R2681">
        <v>0</v>
      </c>
      <c r="S2681">
        <v>0</v>
      </c>
      <c r="T2681">
        <v>0</v>
      </c>
      <c r="U2681">
        <v>0</v>
      </c>
      <c r="V2681" t="s">
        <v>259</v>
      </c>
      <c r="W2681" s="4" t="str">
        <f t="shared" si="171"/>
        <v>3780</v>
      </c>
      <c r="X2681">
        <v>15</v>
      </c>
      <c r="Y2681" t="s">
        <v>53</v>
      </c>
      <c r="Z2681" t="s">
        <v>72</v>
      </c>
      <c r="AA2681">
        <v>0</v>
      </c>
      <c r="AB2681">
        <v>0</v>
      </c>
      <c r="AC2681" t="s">
        <v>225</v>
      </c>
      <c r="AD2681">
        <v>0</v>
      </c>
      <c r="AE2681">
        <v>0</v>
      </c>
      <c r="AF2681">
        <v>1.67E-3</v>
      </c>
      <c r="AG2681">
        <v>0</v>
      </c>
      <c r="AH2681">
        <v>0</v>
      </c>
      <c r="AI2681">
        <v>0</v>
      </c>
      <c r="AJ2681">
        <v>0</v>
      </c>
      <c r="AK2681">
        <v>0</v>
      </c>
      <c r="AL2681">
        <v>0</v>
      </c>
      <c r="AM2681">
        <v>0</v>
      </c>
      <c r="AN2681">
        <v>0</v>
      </c>
      <c r="AO2681">
        <v>0</v>
      </c>
      <c r="AP2681" s="8">
        <f t="shared" si="167"/>
        <v>0</v>
      </c>
      <c r="AQ2681" s="9">
        <f t="shared" si="168"/>
        <v>0</v>
      </c>
      <c r="AR2681" s="3">
        <f t="shared" si="169"/>
        <v>0</v>
      </c>
      <c r="AS2681" s="10">
        <f t="shared" si="170"/>
        <v>0</v>
      </c>
    </row>
    <row r="2682" spans="1:45" x14ac:dyDescent="0.25">
      <c r="A2682">
        <v>1</v>
      </c>
      <c r="B2682" s="7">
        <v>44470</v>
      </c>
      <c r="C2682" s="7">
        <v>44501</v>
      </c>
      <c r="D2682">
        <v>200271</v>
      </c>
      <c r="E2682" s="7">
        <v>44501</v>
      </c>
      <c r="F2682" s="13">
        <v>0</v>
      </c>
      <c r="G2682">
        <v>0</v>
      </c>
      <c r="H2682">
        <v>3.3329999999999999E-2</v>
      </c>
      <c r="I2682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0</v>
      </c>
      <c r="S2682">
        <v>0</v>
      </c>
      <c r="T2682">
        <v>0</v>
      </c>
      <c r="U2682">
        <v>0</v>
      </c>
      <c r="V2682" t="s">
        <v>259</v>
      </c>
      <c r="W2682" s="4" t="str">
        <f t="shared" si="171"/>
        <v>3780</v>
      </c>
      <c r="X2682">
        <v>15</v>
      </c>
      <c r="Y2682" t="s">
        <v>53</v>
      </c>
      <c r="Z2682" t="s">
        <v>72</v>
      </c>
      <c r="AA2682">
        <v>0</v>
      </c>
      <c r="AB2682">
        <v>0</v>
      </c>
      <c r="AC2682" t="s">
        <v>225</v>
      </c>
      <c r="AD2682">
        <v>0</v>
      </c>
      <c r="AE2682">
        <v>0</v>
      </c>
      <c r="AF2682">
        <v>1.67E-3</v>
      </c>
      <c r="AG2682">
        <v>0</v>
      </c>
      <c r="AH2682">
        <v>0</v>
      </c>
      <c r="AI2682">
        <v>0</v>
      </c>
      <c r="AJ2682">
        <v>0</v>
      </c>
      <c r="AK2682">
        <v>0</v>
      </c>
      <c r="AL2682">
        <v>0</v>
      </c>
      <c r="AM2682">
        <v>0</v>
      </c>
      <c r="AN2682">
        <v>0</v>
      </c>
      <c r="AO2682">
        <v>0</v>
      </c>
      <c r="AP2682" s="8">
        <f t="shared" si="167"/>
        <v>0</v>
      </c>
      <c r="AQ2682" s="9">
        <f t="shared" si="168"/>
        <v>0</v>
      </c>
      <c r="AR2682" s="3">
        <f t="shared" si="169"/>
        <v>0</v>
      </c>
      <c r="AS2682" s="10">
        <f t="shared" si="170"/>
        <v>0</v>
      </c>
    </row>
    <row r="2683" spans="1:45" x14ac:dyDescent="0.25">
      <c r="A2683">
        <v>1</v>
      </c>
      <c r="B2683" s="7">
        <v>44470</v>
      </c>
      <c r="C2683" s="7">
        <v>44501</v>
      </c>
      <c r="D2683">
        <v>200317</v>
      </c>
      <c r="E2683" s="7">
        <v>44470</v>
      </c>
      <c r="F2683" s="13">
        <v>626637.56000000006</v>
      </c>
      <c r="G2683">
        <v>626637.56000000006</v>
      </c>
      <c r="H2683">
        <v>3.3329999999999999E-2</v>
      </c>
      <c r="I2683">
        <v>1740.49</v>
      </c>
      <c r="J2683">
        <v>335573.17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 t="s">
        <v>260</v>
      </c>
      <c r="W2683" s="4" t="str">
        <f t="shared" si="171"/>
        <v>3780</v>
      </c>
      <c r="X2683">
        <v>15</v>
      </c>
      <c r="Y2683" t="s">
        <v>53</v>
      </c>
      <c r="Z2683" t="s">
        <v>72</v>
      </c>
      <c r="AA2683">
        <v>0</v>
      </c>
      <c r="AB2683">
        <v>0</v>
      </c>
      <c r="AC2683" t="s">
        <v>225</v>
      </c>
      <c r="AD2683">
        <v>87.21</v>
      </c>
      <c r="AE2683">
        <v>4040.43</v>
      </c>
      <c r="AF2683">
        <v>1.67E-3</v>
      </c>
      <c r="AG2683">
        <v>626637.56000000006</v>
      </c>
      <c r="AH2683">
        <v>0</v>
      </c>
      <c r="AI2683">
        <v>0</v>
      </c>
      <c r="AJ2683">
        <v>0</v>
      </c>
      <c r="AK2683">
        <v>0</v>
      </c>
      <c r="AL2683">
        <v>0</v>
      </c>
      <c r="AM2683">
        <v>0</v>
      </c>
      <c r="AN2683">
        <v>87.210000000000008</v>
      </c>
      <c r="AO2683">
        <v>1740.49</v>
      </c>
      <c r="AP2683" s="8">
        <f t="shared" si="167"/>
        <v>1740.49</v>
      </c>
      <c r="AQ2683" s="9">
        <f t="shared" si="168"/>
        <v>87.21</v>
      </c>
      <c r="AR2683" s="3">
        <f t="shared" si="169"/>
        <v>339613.6</v>
      </c>
      <c r="AS2683" s="10">
        <f t="shared" si="170"/>
        <v>1827.7</v>
      </c>
    </row>
    <row r="2684" spans="1:45" x14ac:dyDescent="0.25">
      <c r="A2684">
        <v>1</v>
      </c>
      <c r="B2684" s="7">
        <v>44470</v>
      </c>
      <c r="C2684" s="7">
        <v>44501</v>
      </c>
      <c r="D2684">
        <v>200317</v>
      </c>
      <c r="E2684" s="7">
        <v>44501</v>
      </c>
      <c r="F2684" s="13">
        <v>626637.56000000006</v>
      </c>
      <c r="G2684">
        <v>626637.56000000006</v>
      </c>
      <c r="H2684">
        <v>3.3329999999999999E-2</v>
      </c>
      <c r="I2684">
        <v>1740.49</v>
      </c>
      <c r="J2684">
        <v>337313.66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 t="s">
        <v>260</v>
      </c>
      <c r="W2684" s="4" t="str">
        <f t="shared" si="171"/>
        <v>3780</v>
      </c>
      <c r="X2684">
        <v>15</v>
      </c>
      <c r="Y2684" t="s">
        <v>53</v>
      </c>
      <c r="Z2684" t="s">
        <v>72</v>
      </c>
      <c r="AA2684">
        <v>0</v>
      </c>
      <c r="AB2684">
        <v>0</v>
      </c>
      <c r="AC2684" t="s">
        <v>225</v>
      </c>
      <c r="AD2684">
        <v>87.21</v>
      </c>
      <c r="AE2684">
        <v>4127.6400000000003</v>
      </c>
      <c r="AF2684">
        <v>1.67E-3</v>
      </c>
      <c r="AG2684">
        <v>626637.56000000006</v>
      </c>
      <c r="AH2684">
        <v>0</v>
      </c>
      <c r="AI2684">
        <v>0</v>
      </c>
      <c r="AJ2684">
        <v>0</v>
      </c>
      <c r="AK2684">
        <v>0</v>
      </c>
      <c r="AL2684">
        <v>0</v>
      </c>
      <c r="AM2684">
        <v>0</v>
      </c>
      <c r="AN2684">
        <v>87.210000000000008</v>
      </c>
      <c r="AO2684">
        <v>1740.49</v>
      </c>
      <c r="AP2684" s="8">
        <f t="shared" si="167"/>
        <v>1740.49</v>
      </c>
      <c r="AQ2684" s="9">
        <f t="shared" si="168"/>
        <v>87.21</v>
      </c>
      <c r="AR2684" s="3">
        <f t="shared" si="169"/>
        <v>341441.3</v>
      </c>
      <c r="AS2684" s="10">
        <f t="shared" si="170"/>
        <v>1827.7</v>
      </c>
    </row>
    <row r="2685" spans="1:45" x14ac:dyDescent="0.25">
      <c r="A2685">
        <v>1</v>
      </c>
      <c r="B2685" s="7">
        <v>44470</v>
      </c>
      <c r="C2685" s="7">
        <v>44501</v>
      </c>
      <c r="D2685">
        <v>153</v>
      </c>
      <c r="E2685" s="7">
        <v>44470</v>
      </c>
      <c r="F2685" s="13">
        <v>0</v>
      </c>
      <c r="G2685">
        <v>0</v>
      </c>
      <c r="H2685">
        <v>2.9520000000000001E-2</v>
      </c>
      <c r="I2685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0</v>
      </c>
      <c r="R2685">
        <v>0</v>
      </c>
      <c r="S2685">
        <v>0</v>
      </c>
      <c r="T2685">
        <v>0</v>
      </c>
      <c r="U2685">
        <v>0</v>
      </c>
      <c r="V2685" t="s">
        <v>261</v>
      </c>
      <c r="W2685" s="4" t="str">
        <f t="shared" si="171"/>
        <v>3790</v>
      </c>
      <c r="X2685">
        <v>15</v>
      </c>
      <c r="Y2685" t="s">
        <v>53</v>
      </c>
      <c r="Z2685" t="s">
        <v>75</v>
      </c>
      <c r="AA2685">
        <v>0</v>
      </c>
      <c r="AB2685">
        <v>0</v>
      </c>
      <c r="AC2685" t="s">
        <v>225</v>
      </c>
      <c r="AD2685">
        <v>0</v>
      </c>
      <c r="AE2685">
        <v>0</v>
      </c>
      <c r="AF2685">
        <v>1.48E-3</v>
      </c>
      <c r="AG2685">
        <v>0</v>
      </c>
      <c r="AH2685">
        <v>0</v>
      </c>
      <c r="AI2685">
        <v>0</v>
      </c>
      <c r="AJ2685">
        <v>0</v>
      </c>
      <c r="AK2685">
        <v>0</v>
      </c>
      <c r="AL2685">
        <v>0</v>
      </c>
      <c r="AM2685">
        <v>0</v>
      </c>
      <c r="AN2685">
        <v>0</v>
      </c>
      <c r="AO2685">
        <v>0</v>
      </c>
      <c r="AP2685" s="8">
        <f t="shared" si="167"/>
        <v>0</v>
      </c>
      <c r="AQ2685" s="9">
        <f t="shared" si="168"/>
        <v>0</v>
      </c>
      <c r="AR2685" s="3">
        <f t="shared" si="169"/>
        <v>0</v>
      </c>
      <c r="AS2685" s="10">
        <f t="shared" si="170"/>
        <v>0</v>
      </c>
    </row>
    <row r="2686" spans="1:45" x14ac:dyDescent="0.25">
      <c r="A2686">
        <v>1</v>
      </c>
      <c r="B2686" s="7">
        <v>44470</v>
      </c>
      <c r="C2686" s="7">
        <v>44501</v>
      </c>
      <c r="D2686">
        <v>153</v>
      </c>
      <c r="E2686" s="7">
        <v>44501</v>
      </c>
      <c r="F2686" s="13">
        <v>0</v>
      </c>
      <c r="G2686">
        <v>0</v>
      </c>
      <c r="H2686">
        <v>2.9520000000000001E-2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0</v>
      </c>
      <c r="R2686">
        <v>0</v>
      </c>
      <c r="S2686">
        <v>0</v>
      </c>
      <c r="T2686">
        <v>0</v>
      </c>
      <c r="U2686">
        <v>0</v>
      </c>
      <c r="V2686" t="s">
        <v>261</v>
      </c>
      <c r="W2686" s="4" t="str">
        <f t="shared" si="171"/>
        <v>3790</v>
      </c>
      <c r="X2686">
        <v>15</v>
      </c>
      <c r="Y2686" t="s">
        <v>53</v>
      </c>
      <c r="Z2686" t="s">
        <v>75</v>
      </c>
      <c r="AA2686">
        <v>0</v>
      </c>
      <c r="AB2686">
        <v>0</v>
      </c>
      <c r="AC2686" t="s">
        <v>225</v>
      </c>
      <c r="AD2686">
        <v>0</v>
      </c>
      <c r="AE2686">
        <v>0</v>
      </c>
      <c r="AF2686">
        <v>1.48E-3</v>
      </c>
      <c r="AG2686">
        <v>0</v>
      </c>
      <c r="AH2686">
        <v>0</v>
      </c>
      <c r="AI2686">
        <v>0</v>
      </c>
      <c r="AJ2686">
        <v>0</v>
      </c>
      <c r="AK2686">
        <v>0</v>
      </c>
      <c r="AL2686">
        <v>0</v>
      </c>
      <c r="AM2686">
        <v>0</v>
      </c>
      <c r="AN2686">
        <v>0</v>
      </c>
      <c r="AO2686">
        <v>0</v>
      </c>
      <c r="AP2686" s="8">
        <f t="shared" si="167"/>
        <v>0</v>
      </c>
      <c r="AQ2686" s="9">
        <f t="shared" si="168"/>
        <v>0</v>
      </c>
      <c r="AR2686" s="3">
        <f t="shared" si="169"/>
        <v>0</v>
      </c>
      <c r="AS2686" s="10">
        <f t="shared" si="170"/>
        <v>0</v>
      </c>
    </row>
    <row r="2687" spans="1:45" x14ac:dyDescent="0.25">
      <c r="A2687">
        <v>1</v>
      </c>
      <c r="B2687" s="7">
        <v>44470</v>
      </c>
      <c r="C2687" s="7">
        <v>44501</v>
      </c>
      <c r="D2687">
        <v>200226</v>
      </c>
      <c r="E2687" s="7">
        <v>44470</v>
      </c>
      <c r="F2687" s="13">
        <v>1965582.09</v>
      </c>
      <c r="G2687">
        <v>1965582.09</v>
      </c>
      <c r="H2687">
        <v>2.9520000000000001E-2</v>
      </c>
      <c r="I2687">
        <v>4835.33</v>
      </c>
      <c r="J2687">
        <v>228135.42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 t="s">
        <v>262</v>
      </c>
      <c r="W2687" s="4" t="str">
        <f t="shared" si="171"/>
        <v>3790</v>
      </c>
      <c r="X2687">
        <v>15</v>
      </c>
      <c r="Y2687" t="s">
        <v>53</v>
      </c>
      <c r="Z2687" t="s">
        <v>75</v>
      </c>
      <c r="AA2687">
        <v>0</v>
      </c>
      <c r="AB2687">
        <v>0</v>
      </c>
      <c r="AC2687" t="s">
        <v>225</v>
      </c>
      <c r="AD2687">
        <v>242.42</v>
      </c>
      <c r="AE2687">
        <v>-2351.62</v>
      </c>
      <c r="AF2687">
        <v>1.48E-3</v>
      </c>
      <c r="AG2687">
        <v>1965582.09</v>
      </c>
      <c r="AH2687">
        <v>0</v>
      </c>
      <c r="AI2687">
        <v>0</v>
      </c>
      <c r="AJ2687">
        <v>0</v>
      </c>
      <c r="AK2687">
        <v>0</v>
      </c>
      <c r="AL2687">
        <v>0</v>
      </c>
      <c r="AM2687">
        <v>0</v>
      </c>
      <c r="AN2687">
        <v>242.42000000000002</v>
      </c>
      <c r="AO2687">
        <v>4835.33</v>
      </c>
      <c r="AP2687" s="8">
        <f t="shared" si="167"/>
        <v>4835.33</v>
      </c>
      <c r="AQ2687" s="9">
        <f t="shared" si="168"/>
        <v>242.42</v>
      </c>
      <c r="AR2687" s="3">
        <f t="shared" si="169"/>
        <v>225783.80000000002</v>
      </c>
      <c r="AS2687" s="10">
        <f t="shared" si="170"/>
        <v>5077.75</v>
      </c>
    </row>
    <row r="2688" spans="1:45" x14ac:dyDescent="0.25">
      <c r="A2688">
        <v>1</v>
      </c>
      <c r="B2688" s="7">
        <v>44470</v>
      </c>
      <c r="C2688" s="7">
        <v>44501</v>
      </c>
      <c r="D2688">
        <v>200226</v>
      </c>
      <c r="E2688" s="7">
        <v>44501</v>
      </c>
      <c r="F2688" s="13">
        <v>1965582.09</v>
      </c>
      <c r="G2688">
        <v>1965582.09</v>
      </c>
      <c r="H2688">
        <v>2.9520000000000001E-2</v>
      </c>
      <c r="I2688">
        <v>4835.33</v>
      </c>
      <c r="J2688">
        <v>232970.75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 t="s">
        <v>262</v>
      </c>
      <c r="W2688" s="4" t="str">
        <f t="shared" si="171"/>
        <v>3790</v>
      </c>
      <c r="X2688">
        <v>15</v>
      </c>
      <c r="Y2688" t="s">
        <v>53</v>
      </c>
      <c r="Z2688" t="s">
        <v>75</v>
      </c>
      <c r="AA2688">
        <v>0</v>
      </c>
      <c r="AB2688">
        <v>0</v>
      </c>
      <c r="AC2688" t="s">
        <v>225</v>
      </c>
      <c r="AD2688">
        <v>242.42</v>
      </c>
      <c r="AE2688">
        <v>-2109.1999999999998</v>
      </c>
      <c r="AF2688">
        <v>1.48E-3</v>
      </c>
      <c r="AG2688">
        <v>1965582.09</v>
      </c>
      <c r="AH2688">
        <v>0</v>
      </c>
      <c r="AI2688">
        <v>0</v>
      </c>
      <c r="AJ2688">
        <v>0</v>
      </c>
      <c r="AK2688">
        <v>0</v>
      </c>
      <c r="AL2688">
        <v>0</v>
      </c>
      <c r="AM2688">
        <v>0</v>
      </c>
      <c r="AN2688">
        <v>242.42000000000002</v>
      </c>
      <c r="AO2688">
        <v>4835.33</v>
      </c>
      <c r="AP2688" s="8">
        <f t="shared" si="167"/>
        <v>4835.33</v>
      </c>
      <c r="AQ2688" s="9">
        <f t="shared" si="168"/>
        <v>242.42</v>
      </c>
      <c r="AR2688" s="3">
        <f t="shared" si="169"/>
        <v>230861.55</v>
      </c>
      <c r="AS2688" s="10">
        <f t="shared" si="170"/>
        <v>5077.75</v>
      </c>
    </row>
    <row r="2689" spans="1:45" x14ac:dyDescent="0.25">
      <c r="A2689">
        <v>1</v>
      </c>
      <c r="B2689" s="7">
        <v>44470</v>
      </c>
      <c r="C2689" s="7">
        <v>44501</v>
      </c>
      <c r="D2689">
        <v>200272</v>
      </c>
      <c r="E2689" s="7">
        <v>44470</v>
      </c>
      <c r="F2689" s="13">
        <v>58747.62</v>
      </c>
      <c r="G2689">
        <v>58747.62</v>
      </c>
      <c r="H2689">
        <v>2.9520000000000001E-2</v>
      </c>
      <c r="I2689">
        <v>144.52000000000001</v>
      </c>
      <c r="J2689">
        <v>10976.68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 t="s">
        <v>263</v>
      </c>
      <c r="W2689" s="4" t="str">
        <f t="shared" si="171"/>
        <v>3790</v>
      </c>
      <c r="X2689">
        <v>15</v>
      </c>
      <c r="Y2689" t="s">
        <v>53</v>
      </c>
      <c r="Z2689" t="s">
        <v>75</v>
      </c>
      <c r="AA2689">
        <v>0</v>
      </c>
      <c r="AB2689">
        <v>0</v>
      </c>
      <c r="AC2689" t="s">
        <v>225</v>
      </c>
      <c r="AD2689">
        <v>7.25</v>
      </c>
      <c r="AE2689">
        <v>525.26</v>
      </c>
      <c r="AF2689">
        <v>1.48E-3</v>
      </c>
      <c r="AG2689">
        <v>58747.62</v>
      </c>
      <c r="AH2689">
        <v>0</v>
      </c>
      <c r="AI2689">
        <v>0</v>
      </c>
      <c r="AJ2689">
        <v>0</v>
      </c>
      <c r="AK2689">
        <v>0</v>
      </c>
      <c r="AL2689">
        <v>0</v>
      </c>
      <c r="AM2689">
        <v>0</v>
      </c>
      <c r="AN2689">
        <v>7.25</v>
      </c>
      <c r="AO2689">
        <v>144.52000000000001</v>
      </c>
      <c r="AP2689" s="8">
        <f t="shared" si="167"/>
        <v>144.52000000000001</v>
      </c>
      <c r="AQ2689" s="9">
        <f t="shared" si="168"/>
        <v>7.25</v>
      </c>
      <c r="AR2689" s="3">
        <f t="shared" si="169"/>
        <v>11501.94</v>
      </c>
      <c r="AS2689" s="10">
        <f t="shared" si="170"/>
        <v>151.77000000000001</v>
      </c>
    </row>
    <row r="2690" spans="1:45" x14ac:dyDescent="0.25">
      <c r="A2690">
        <v>1</v>
      </c>
      <c r="B2690" s="7">
        <v>44470</v>
      </c>
      <c r="C2690" s="7">
        <v>44501</v>
      </c>
      <c r="D2690">
        <v>200272</v>
      </c>
      <c r="E2690" s="7">
        <v>44501</v>
      </c>
      <c r="F2690" s="13">
        <v>58747.62</v>
      </c>
      <c r="G2690">
        <v>58747.62</v>
      </c>
      <c r="H2690">
        <v>2.9520000000000001E-2</v>
      </c>
      <c r="I2690">
        <v>144.52000000000001</v>
      </c>
      <c r="J2690">
        <v>11121.2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0</v>
      </c>
      <c r="Q2690">
        <v>0</v>
      </c>
      <c r="R2690">
        <v>0</v>
      </c>
      <c r="S2690">
        <v>0</v>
      </c>
      <c r="T2690">
        <v>0</v>
      </c>
      <c r="U2690">
        <v>0</v>
      </c>
      <c r="V2690" t="s">
        <v>263</v>
      </c>
      <c r="W2690" s="4" t="str">
        <f t="shared" si="171"/>
        <v>3790</v>
      </c>
      <c r="X2690">
        <v>15</v>
      </c>
      <c r="Y2690" t="s">
        <v>53</v>
      </c>
      <c r="Z2690" t="s">
        <v>75</v>
      </c>
      <c r="AA2690">
        <v>0</v>
      </c>
      <c r="AB2690">
        <v>0</v>
      </c>
      <c r="AC2690" t="s">
        <v>225</v>
      </c>
      <c r="AD2690">
        <v>7.25</v>
      </c>
      <c r="AE2690">
        <v>532.51</v>
      </c>
      <c r="AF2690">
        <v>1.48E-3</v>
      </c>
      <c r="AG2690">
        <v>58747.62</v>
      </c>
      <c r="AH2690">
        <v>0</v>
      </c>
      <c r="AI2690">
        <v>0</v>
      </c>
      <c r="AJ2690">
        <v>0</v>
      </c>
      <c r="AK2690">
        <v>0</v>
      </c>
      <c r="AL2690">
        <v>0</v>
      </c>
      <c r="AM2690">
        <v>0</v>
      </c>
      <c r="AN2690">
        <v>7.25</v>
      </c>
      <c r="AO2690">
        <v>144.52000000000001</v>
      </c>
      <c r="AP2690" s="8">
        <f t="shared" ref="AP2690:AP2753" si="172">I2690+K2690+M2690+T2690</f>
        <v>144.52000000000001</v>
      </c>
      <c r="AQ2690" s="9">
        <f t="shared" ref="AQ2690:AQ2753" si="173">AD2690+AL2690</f>
        <v>7.25</v>
      </c>
      <c r="AR2690" s="3">
        <f t="shared" ref="AR2690:AR2753" si="174">AE2690+J2690</f>
        <v>11653.710000000001</v>
      </c>
      <c r="AS2690" s="10">
        <f t="shared" ref="AS2690:AS2753" si="175">I2690+K2690+M2690+T2690+AD2690+AL2690</f>
        <v>151.77000000000001</v>
      </c>
    </row>
    <row r="2691" spans="1:45" x14ac:dyDescent="0.25">
      <c r="A2691">
        <v>1</v>
      </c>
      <c r="B2691" s="7">
        <v>44470</v>
      </c>
      <c r="C2691" s="7">
        <v>44501</v>
      </c>
      <c r="D2691">
        <v>200318</v>
      </c>
      <c r="E2691" s="7">
        <v>44470</v>
      </c>
      <c r="F2691" s="13">
        <v>4132977.66</v>
      </c>
      <c r="G2691">
        <v>4132977.66</v>
      </c>
      <c r="H2691">
        <v>2.9520000000000001E-2</v>
      </c>
      <c r="I2691">
        <v>10167.129999999999</v>
      </c>
      <c r="J2691">
        <v>2066475.77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 t="s">
        <v>264</v>
      </c>
      <c r="W2691" s="4" t="str">
        <f t="shared" si="171"/>
        <v>3790</v>
      </c>
      <c r="X2691">
        <v>15</v>
      </c>
      <c r="Y2691" t="s">
        <v>53</v>
      </c>
      <c r="Z2691" t="s">
        <v>75</v>
      </c>
      <c r="AA2691">
        <v>0</v>
      </c>
      <c r="AB2691">
        <v>0</v>
      </c>
      <c r="AC2691" t="s">
        <v>225</v>
      </c>
      <c r="AD2691">
        <v>509.73</v>
      </c>
      <c r="AE2691">
        <v>-53438.12</v>
      </c>
      <c r="AF2691">
        <v>1.48E-3</v>
      </c>
      <c r="AG2691">
        <v>4132977.66</v>
      </c>
      <c r="AH2691">
        <v>0</v>
      </c>
      <c r="AI2691">
        <v>0</v>
      </c>
      <c r="AJ2691">
        <v>0</v>
      </c>
      <c r="AK2691">
        <v>0</v>
      </c>
      <c r="AL2691">
        <v>0</v>
      </c>
      <c r="AM2691">
        <v>0</v>
      </c>
      <c r="AN2691">
        <v>509.73</v>
      </c>
      <c r="AO2691">
        <v>10167.130000000001</v>
      </c>
      <c r="AP2691" s="8">
        <f t="shared" si="172"/>
        <v>10167.129999999999</v>
      </c>
      <c r="AQ2691" s="9">
        <f t="shared" si="173"/>
        <v>509.73</v>
      </c>
      <c r="AR2691" s="3">
        <f t="shared" si="174"/>
        <v>2013037.65</v>
      </c>
      <c r="AS2691" s="10">
        <f t="shared" si="175"/>
        <v>10676.859999999999</v>
      </c>
    </row>
    <row r="2692" spans="1:45" x14ac:dyDescent="0.25">
      <c r="A2692">
        <v>1</v>
      </c>
      <c r="B2692" s="7">
        <v>44470</v>
      </c>
      <c r="C2692" s="7">
        <v>44501</v>
      </c>
      <c r="D2692">
        <v>200318</v>
      </c>
      <c r="E2692" s="7">
        <v>44501</v>
      </c>
      <c r="F2692" s="13">
        <v>4132977.66</v>
      </c>
      <c r="G2692">
        <v>4132977.66</v>
      </c>
      <c r="H2692">
        <v>2.9520000000000001E-2</v>
      </c>
      <c r="I2692">
        <v>10167.129999999999</v>
      </c>
      <c r="J2692">
        <v>2076642.9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0</v>
      </c>
      <c r="R2692">
        <v>0</v>
      </c>
      <c r="S2692">
        <v>0</v>
      </c>
      <c r="T2692">
        <v>0</v>
      </c>
      <c r="U2692">
        <v>0</v>
      </c>
      <c r="V2692" t="s">
        <v>264</v>
      </c>
      <c r="W2692" s="4" t="str">
        <f t="shared" si="171"/>
        <v>3790</v>
      </c>
      <c r="X2692">
        <v>15</v>
      </c>
      <c r="Y2692" t="s">
        <v>53</v>
      </c>
      <c r="Z2692" t="s">
        <v>75</v>
      </c>
      <c r="AA2692">
        <v>0</v>
      </c>
      <c r="AB2692">
        <v>0</v>
      </c>
      <c r="AC2692" t="s">
        <v>225</v>
      </c>
      <c r="AD2692">
        <v>509.73</v>
      </c>
      <c r="AE2692">
        <v>-52928.39</v>
      </c>
      <c r="AF2692">
        <v>1.48E-3</v>
      </c>
      <c r="AG2692">
        <v>4132977.66</v>
      </c>
      <c r="AH2692">
        <v>0</v>
      </c>
      <c r="AI2692">
        <v>0</v>
      </c>
      <c r="AJ2692">
        <v>0</v>
      </c>
      <c r="AK2692">
        <v>0</v>
      </c>
      <c r="AL2692">
        <v>0</v>
      </c>
      <c r="AM2692">
        <v>0</v>
      </c>
      <c r="AN2692">
        <v>509.73</v>
      </c>
      <c r="AO2692">
        <v>10167.130000000001</v>
      </c>
      <c r="AP2692" s="8">
        <f t="shared" si="172"/>
        <v>10167.129999999999</v>
      </c>
      <c r="AQ2692" s="9">
        <f t="shared" si="173"/>
        <v>509.73</v>
      </c>
      <c r="AR2692" s="3">
        <f t="shared" si="174"/>
        <v>2023714.51</v>
      </c>
      <c r="AS2692" s="10">
        <f t="shared" si="175"/>
        <v>10676.859999999999</v>
      </c>
    </row>
    <row r="2693" spans="1:45" x14ac:dyDescent="0.25">
      <c r="A2693">
        <v>1</v>
      </c>
      <c r="B2693" s="7">
        <v>44470</v>
      </c>
      <c r="C2693" s="7">
        <v>44501</v>
      </c>
      <c r="D2693">
        <v>154</v>
      </c>
      <c r="E2693" s="7">
        <v>44470</v>
      </c>
      <c r="F2693" s="13">
        <v>0</v>
      </c>
      <c r="G2693">
        <v>0</v>
      </c>
      <c r="H2693">
        <v>1.8030000000000001E-2</v>
      </c>
      <c r="I2693">
        <v>0</v>
      </c>
      <c r="J2693">
        <v>-0.01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0</v>
      </c>
      <c r="Q2693">
        <v>0</v>
      </c>
      <c r="R2693">
        <v>0</v>
      </c>
      <c r="S2693">
        <v>0</v>
      </c>
      <c r="T2693">
        <v>0</v>
      </c>
      <c r="U2693">
        <v>0</v>
      </c>
      <c r="V2693" t="s">
        <v>265</v>
      </c>
      <c r="W2693" s="4" t="str">
        <f t="shared" ref="W2693:W2756" si="176">MID(V2693,4,4)</f>
        <v>3801</v>
      </c>
      <c r="X2693">
        <v>15</v>
      </c>
      <c r="Y2693" t="s">
        <v>53</v>
      </c>
      <c r="Z2693" t="s">
        <v>78</v>
      </c>
      <c r="AA2693">
        <v>0</v>
      </c>
      <c r="AB2693">
        <v>0</v>
      </c>
      <c r="AC2693" t="s">
        <v>225</v>
      </c>
      <c r="AD2693">
        <v>0</v>
      </c>
      <c r="AE2693">
        <v>-0.01</v>
      </c>
      <c r="AF2693">
        <v>3.9699999999999996E-3</v>
      </c>
      <c r="AG2693">
        <v>0</v>
      </c>
      <c r="AH2693">
        <v>0</v>
      </c>
      <c r="AI2693">
        <v>0</v>
      </c>
      <c r="AJ2693">
        <v>0</v>
      </c>
      <c r="AK2693">
        <v>0</v>
      </c>
      <c r="AL2693">
        <v>0</v>
      </c>
      <c r="AM2693">
        <v>0</v>
      </c>
      <c r="AN2693">
        <v>0</v>
      </c>
      <c r="AO2693">
        <v>0</v>
      </c>
      <c r="AP2693" s="8">
        <f t="shared" si="172"/>
        <v>0</v>
      </c>
      <c r="AQ2693" s="9">
        <f t="shared" si="173"/>
        <v>0</v>
      </c>
      <c r="AR2693" s="3">
        <f t="shared" si="174"/>
        <v>-0.02</v>
      </c>
      <c r="AS2693" s="10">
        <f t="shared" si="175"/>
        <v>0</v>
      </c>
    </row>
    <row r="2694" spans="1:45" x14ac:dyDescent="0.25">
      <c r="A2694">
        <v>1</v>
      </c>
      <c r="B2694" s="7">
        <v>44470</v>
      </c>
      <c r="C2694" s="7">
        <v>44501</v>
      </c>
      <c r="D2694">
        <v>154</v>
      </c>
      <c r="E2694" s="7">
        <v>44501</v>
      </c>
      <c r="F2694" s="13">
        <v>0</v>
      </c>
      <c r="G2694">
        <v>0</v>
      </c>
      <c r="H2694">
        <v>1.8030000000000001E-2</v>
      </c>
      <c r="I2694">
        <v>0</v>
      </c>
      <c r="J2694">
        <v>-0.01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 t="s">
        <v>265</v>
      </c>
      <c r="W2694" s="4" t="str">
        <f t="shared" si="176"/>
        <v>3801</v>
      </c>
      <c r="X2694">
        <v>15</v>
      </c>
      <c r="Y2694" t="s">
        <v>53</v>
      </c>
      <c r="Z2694" t="s">
        <v>78</v>
      </c>
      <c r="AA2694">
        <v>0</v>
      </c>
      <c r="AB2694">
        <v>0</v>
      </c>
      <c r="AC2694" t="s">
        <v>225</v>
      </c>
      <c r="AD2694">
        <v>0</v>
      </c>
      <c r="AE2694">
        <v>-0.01</v>
      </c>
      <c r="AF2694">
        <v>3.9699999999999996E-3</v>
      </c>
      <c r="AG2694">
        <v>0</v>
      </c>
      <c r="AH2694">
        <v>0</v>
      </c>
      <c r="AI2694">
        <v>0</v>
      </c>
      <c r="AJ2694">
        <v>0</v>
      </c>
      <c r="AK2694">
        <v>0</v>
      </c>
      <c r="AL2694">
        <v>0</v>
      </c>
      <c r="AM2694">
        <v>0</v>
      </c>
      <c r="AN2694">
        <v>0</v>
      </c>
      <c r="AO2694">
        <v>0</v>
      </c>
      <c r="AP2694" s="8">
        <f t="shared" si="172"/>
        <v>0</v>
      </c>
      <c r="AQ2694" s="9">
        <f t="shared" si="173"/>
        <v>0</v>
      </c>
      <c r="AR2694" s="3">
        <f t="shared" si="174"/>
        <v>-0.02</v>
      </c>
      <c r="AS2694" s="10">
        <f t="shared" si="175"/>
        <v>0</v>
      </c>
    </row>
    <row r="2695" spans="1:45" x14ac:dyDescent="0.25">
      <c r="A2695">
        <v>1</v>
      </c>
      <c r="B2695" s="7">
        <v>44470</v>
      </c>
      <c r="C2695" s="7">
        <v>44501</v>
      </c>
      <c r="D2695">
        <v>200227</v>
      </c>
      <c r="E2695" s="7">
        <v>44470</v>
      </c>
      <c r="F2695" s="13">
        <v>14259166.67</v>
      </c>
      <c r="G2695">
        <v>14259166.67</v>
      </c>
      <c r="H2695">
        <v>1.8030000000000001E-2</v>
      </c>
      <c r="I2695">
        <v>21424.400000000001</v>
      </c>
      <c r="J2695">
        <v>1125077.21</v>
      </c>
      <c r="K2695">
        <v>0</v>
      </c>
      <c r="L2695">
        <v>-1987.13</v>
      </c>
      <c r="M2695">
        <v>0</v>
      </c>
      <c r="N2695">
        <v>0</v>
      </c>
      <c r="O2695">
        <v>0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 t="s">
        <v>266</v>
      </c>
      <c r="W2695" s="4" t="str">
        <f t="shared" si="176"/>
        <v>3801</v>
      </c>
      <c r="X2695">
        <v>15</v>
      </c>
      <c r="Y2695" t="s">
        <v>53</v>
      </c>
      <c r="Z2695" t="s">
        <v>78</v>
      </c>
      <c r="AA2695">
        <v>0</v>
      </c>
      <c r="AB2695">
        <v>0</v>
      </c>
      <c r="AC2695" t="s">
        <v>225</v>
      </c>
      <c r="AD2695">
        <v>4717.41</v>
      </c>
      <c r="AE2695">
        <v>37360.44</v>
      </c>
      <c r="AF2695">
        <v>3.9699999999999996E-3</v>
      </c>
      <c r="AG2695">
        <v>14259166.67</v>
      </c>
      <c r="AH2695">
        <v>0</v>
      </c>
      <c r="AI2695">
        <v>0</v>
      </c>
      <c r="AJ2695">
        <v>0</v>
      </c>
      <c r="AK2695">
        <v>0</v>
      </c>
      <c r="AL2695">
        <v>0</v>
      </c>
      <c r="AM2695">
        <v>0</v>
      </c>
      <c r="AN2695">
        <v>4717.41</v>
      </c>
      <c r="AO2695">
        <v>21424.400000000001</v>
      </c>
      <c r="AP2695" s="8">
        <f t="shared" si="172"/>
        <v>21424.400000000001</v>
      </c>
      <c r="AQ2695" s="9">
        <f t="shared" si="173"/>
        <v>4717.41</v>
      </c>
      <c r="AR2695" s="3">
        <f t="shared" si="174"/>
        <v>1162437.6499999999</v>
      </c>
      <c r="AS2695" s="10">
        <f t="shared" si="175"/>
        <v>26141.81</v>
      </c>
    </row>
    <row r="2696" spans="1:45" x14ac:dyDescent="0.25">
      <c r="A2696">
        <v>1</v>
      </c>
      <c r="B2696" s="7">
        <v>44470</v>
      </c>
      <c r="C2696" s="7">
        <v>44501</v>
      </c>
      <c r="D2696">
        <v>200227</v>
      </c>
      <c r="E2696" s="7">
        <v>44501</v>
      </c>
      <c r="F2696" s="13">
        <v>14360673.83</v>
      </c>
      <c r="G2696">
        <v>14360673.83</v>
      </c>
      <c r="H2696">
        <v>1.8030000000000001E-2</v>
      </c>
      <c r="I2696">
        <v>21576.91</v>
      </c>
      <c r="J2696">
        <v>1145664.97</v>
      </c>
      <c r="K2696">
        <v>0</v>
      </c>
      <c r="L2696">
        <v>-898.11</v>
      </c>
      <c r="M2696">
        <v>0</v>
      </c>
      <c r="N2696">
        <v>0</v>
      </c>
      <c r="O2696">
        <v>0</v>
      </c>
      <c r="P2696">
        <v>0</v>
      </c>
      <c r="Q2696">
        <v>0</v>
      </c>
      <c r="R2696">
        <v>0</v>
      </c>
      <c r="S2696">
        <v>0</v>
      </c>
      <c r="T2696">
        <v>0</v>
      </c>
      <c r="U2696">
        <v>0</v>
      </c>
      <c r="V2696" t="s">
        <v>266</v>
      </c>
      <c r="W2696" s="4" t="str">
        <f t="shared" si="176"/>
        <v>3801</v>
      </c>
      <c r="X2696">
        <v>15</v>
      </c>
      <c r="Y2696" t="s">
        <v>53</v>
      </c>
      <c r="Z2696" t="s">
        <v>78</v>
      </c>
      <c r="AA2696">
        <v>0</v>
      </c>
      <c r="AB2696">
        <v>-989.15</v>
      </c>
      <c r="AC2696" t="s">
        <v>225</v>
      </c>
      <c r="AD2696">
        <v>4750.99</v>
      </c>
      <c r="AE2696">
        <v>41213.32</v>
      </c>
      <c r="AF2696">
        <v>3.9699999999999996E-3</v>
      </c>
      <c r="AG2696">
        <v>14360673.83</v>
      </c>
      <c r="AH2696">
        <v>0</v>
      </c>
      <c r="AI2696">
        <v>0</v>
      </c>
      <c r="AJ2696">
        <v>0</v>
      </c>
      <c r="AK2696">
        <v>0</v>
      </c>
      <c r="AL2696">
        <v>0</v>
      </c>
      <c r="AM2696">
        <v>0</v>
      </c>
      <c r="AN2696">
        <v>4750.99</v>
      </c>
      <c r="AO2696">
        <v>21576.91</v>
      </c>
      <c r="AP2696" s="8">
        <f t="shared" si="172"/>
        <v>21576.91</v>
      </c>
      <c r="AQ2696" s="9">
        <f t="shared" si="173"/>
        <v>4750.99</v>
      </c>
      <c r="AR2696" s="3">
        <f t="shared" si="174"/>
        <v>1186878.29</v>
      </c>
      <c r="AS2696" s="10">
        <f t="shared" si="175"/>
        <v>26327.9</v>
      </c>
    </row>
    <row r="2697" spans="1:45" x14ac:dyDescent="0.25">
      <c r="A2697">
        <v>1</v>
      </c>
      <c r="B2697" s="7">
        <v>44470</v>
      </c>
      <c r="C2697" s="7">
        <v>44501</v>
      </c>
      <c r="D2697">
        <v>200273</v>
      </c>
      <c r="E2697" s="7">
        <v>44470</v>
      </c>
      <c r="F2697" s="13">
        <v>2225845.4700000002</v>
      </c>
      <c r="G2697">
        <v>2225845.4700000002</v>
      </c>
      <c r="H2697">
        <v>1.8030000000000001E-2</v>
      </c>
      <c r="I2697">
        <v>3344.33</v>
      </c>
      <c r="J2697">
        <v>162461.47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  <c r="U2697">
        <v>0</v>
      </c>
      <c r="V2697" t="s">
        <v>267</v>
      </c>
      <c r="W2697" s="4" t="str">
        <f t="shared" si="176"/>
        <v>3801</v>
      </c>
      <c r="X2697">
        <v>15</v>
      </c>
      <c r="Y2697" t="s">
        <v>53</v>
      </c>
      <c r="Z2697" t="s">
        <v>78</v>
      </c>
      <c r="AA2697">
        <v>0</v>
      </c>
      <c r="AB2697">
        <v>0</v>
      </c>
      <c r="AC2697" t="s">
        <v>225</v>
      </c>
      <c r="AD2697">
        <v>736.38</v>
      </c>
      <c r="AE2697">
        <v>34540.910000000003</v>
      </c>
      <c r="AF2697">
        <v>3.9699999999999996E-3</v>
      </c>
      <c r="AG2697">
        <v>2225845.4700000002</v>
      </c>
      <c r="AH2697">
        <v>0</v>
      </c>
      <c r="AI2697">
        <v>0</v>
      </c>
      <c r="AJ2697">
        <v>0</v>
      </c>
      <c r="AK2697">
        <v>0</v>
      </c>
      <c r="AL2697">
        <v>0</v>
      </c>
      <c r="AM2697">
        <v>0</v>
      </c>
      <c r="AN2697">
        <v>736.38</v>
      </c>
      <c r="AO2697">
        <v>3344.33</v>
      </c>
      <c r="AP2697" s="8">
        <f t="shared" si="172"/>
        <v>3344.33</v>
      </c>
      <c r="AQ2697" s="9">
        <f t="shared" si="173"/>
        <v>736.38</v>
      </c>
      <c r="AR2697" s="3">
        <f t="shared" si="174"/>
        <v>197002.38</v>
      </c>
      <c r="AS2697" s="10">
        <f t="shared" si="175"/>
        <v>4080.71</v>
      </c>
    </row>
    <row r="2698" spans="1:45" x14ac:dyDescent="0.25">
      <c r="A2698">
        <v>1</v>
      </c>
      <c r="B2698" s="7">
        <v>44470</v>
      </c>
      <c r="C2698" s="7">
        <v>44501</v>
      </c>
      <c r="D2698">
        <v>200273</v>
      </c>
      <c r="E2698" s="7">
        <v>44501</v>
      </c>
      <c r="F2698" s="13">
        <v>2545480.52</v>
      </c>
      <c r="G2698">
        <v>2545480.52</v>
      </c>
      <c r="H2698">
        <v>1.8030000000000001E-2</v>
      </c>
      <c r="I2698">
        <v>3824.58</v>
      </c>
      <c r="J2698">
        <v>166286.04999999999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0</v>
      </c>
      <c r="R2698">
        <v>0</v>
      </c>
      <c r="S2698">
        <v>0</v>
      </c>
      <c r="T2698">
        <v>0</v>
      </c>
      <c r="U2698">
        <v>0</v>
      </c>
      <c r="V2698" t="s">
        <v>267</v>
      </c>
      <c r="W2698" s="4" t="str">
        <f t="shared" si="176"/>
        <v>3801</v>
      </c>
      <c r="X2698">
        <v>15</v>
      </c>
      <c r="Y2698" t="s">
        <v>53</v>
      </c>
      <c r="Z2698" t="s">
        <v>78</v>
      </c>
      <c r="AA2698">
        <v>0</v>
      </c>
      <c r="AB2698">
        <v>0</v>
      </c>
      <c r="AC2698" t="s">
        <v>225</v>
      </c>
      <c r="AD2698">
        <v>842.13</v>
      </c>
      <c r="AE2698">
        <v>35383.040000000001</v>
      </c>
      <c r="AF2698">
        <v>3.9699999999999996E-3</v>
      </c>
      <c r="AG2698">
        <v>2545480.52</v>
      </c>
      <c r="AH2698">
        <v>0</v>
      </c>
      <c r="AI2698">
        <v>0</v>
      </c>
      <c r="AJ2698">
        <v>0</v>
      </c>
      <c r="AK2698">
        <v>0</v>
      </c>
      <c r="AL2698">
        <v>0</v>
      </c>
      <c r="AM2698">
        <v>0</v>
      </c>
      <c r="AN2698">
        <v>842.13</v>
      </c>
      <c r="AO2698">
        <v>3824.58</v>
      </c>
      <c r="AP2698" s="8">
        <f t="shared" si="172"/>
        <v>3824.58</v>
      </c>
      <c r="AQ2698" s="9">
        <f t="shared" si="173"/>
        <v>842.13</v>
      </c>
      <c r="AR2698" s="3">
        <f t="shared" si="174"/>
        <v>201669.09</v>
      </c>
      <c r="AS2698" s="10">
        <f t="shared" si="175"/>
        <v>4666.71</v>
      </c>
    </row>
    <row r="2699" spans="1:45" x14ac:dyDescent="0.25">
      <c r="A2699">
        <v>1</v>
      </c>
      <c r="B2699" s="7">
        <v>44470</v>
      </c>
      <c r="C2699" s="7">
        <v>44501</v>
      </c>
      <c r="D2699">
        <v>200319</v>
      </c>
      <c r="E2699" s="7">
        <v>44470</v>
      </c>
      <c r="F2699" s="13">
        <v>31987176.98</v>
      </c>
      <c r="G2699">
        <v>31987176.98</v>
      </c>
      <c r="H2699">
        <v>1.8030000000000001E-2</v>
      </c>
      <c r="I2699">
        <v>48060.73</v>
      </c>
      <c r="J2699">
        <v>10185190.85</v>
      </c>
      <c r="K2699">
        <v>0</v>
      </c>
      <c r="L2699">
        <v>-4664.2299999999996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 t="s">
        <v>268</v>
      </c>
      <c r="W2699" s="4" t="str">
        <f t="shared" si="176"/>
        <v>3801</v>
      </c>
      <c r="X2699">
        <v>15</v>
      </c>
      <c r="Y2699" t="s">
        <v>53</v>
      </c>
      <c r="Z2699" t="s">
        <v>78</v>
      </c>
      <c r="AA2699">
        <v>0</v>
      </c>
      <c r="AB2699">
        <v>0</v>
      </c>
      <c r="AC2699" t="s">
        <v>225</v>
      </c>
      <c r="AD2699">
        <v>10582.42</v>
      </c>
      <c r="AE2699">
        <v>-364657.3</v>
      </c>
      <c r="AF2699">
        <v>3.9699999999999996E-3</v>
      </c>
      <c r="AG2699">
        <v>31987176.98</v>
      </c>
      <c r="AH2699">
        <v>0</v>
      </c>
      <c r="AI2699">
        <v>0</v>
      </c>
      <c r="AJ2699">
        <v>0</v>
      </c>
      <c r="AK2699">
        <v>0</v>
      </c>
      <c r="AL2699">
        <v>0</v>
      </c>
      <c r="AM2699">
        <v>0</v>
      </c>
      <c r="AN2699">
        <v>10582.42</v>
      </c>
      <c r="AO2699">
        <v>48060.73</v>
      </c>
      <c r="AP2699" s="8">
        <f t="shared" si="172"/>
        <v>48060.73</v>
      </c>
      <c r="AQ2699" s="9">
        <f t="shared" si="173"/>
        <v>10582.42</v>
      </c>
      <c r="AR2699" s="3">
        <f t="shared" si="174"/>
        <v>9820533.5499999989</v>
      </c>
      <c r="AS2699" s="10">
        <f t="shared" si="175"/>
        <v>58643.15</v>
      </c>
    </row>
    <row r="2700" spans="1:45" x14ac:dyDescent="0.25">
      <c r="A2700">
        <v>1</v>
      </c>
      <c r="B2700" s="7">
        <v>44470</v>
      </c>
      <c r="C2700" s="7">
        <v>44501</v>
      </c>
      <c r="D2700">
        <v>200319</v>
      </c>
      <c r="E2700" s="7">
        <v>44501</v>
      </c>
      <c r="F2700" s="13">
        <v>32284410.420000002</v>
      </c>
      <c r="G2700">
        <v>32284410.420000002</v>
      </c>
      <c r="H2700">
        <v>1.8030000000000001E-2</v>
      </c>
      <c r="I2700">
        <v>48507.33</v>
      </c>
      <c r="J2700">
        <v>10233698.18</v>
      </c>
      <c r="K2700">
        <v>0</v>
      </c>
      <c r="L2700">
        <v>-10373.48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 t="s">
        <v>268</v>
      </c>
      <c r="W2700" s="4" t="str">
        <f t="shared" si="176"/>
        <v>3801</v>
      </c>
      <c r="X2700">
        <v>15</v>
      </c>
      <c r="Y2700" t="s">
        <v>53</v>
      </c>
      <c r="Z2700" t="s">
        <v>78</v>
      </c>
      <c r="AA2700">
        <v>0</v>
      </c>
      <c r="AB2700">
        <v>0</v>
      </c>
      <c r="AC2700" t="s">
        <v>225</v>
      </c>
      <c r="AD2700">
        <v>10680.76</v>
      </c>
      <c r="AE2700">
        <v>-364350.02</v>
      </c>
      <c r="AF2700">
        <v>3.9699999999999996E-3</v>
      </c>
      <c r="AG2700">
        <v>32284410.420000002</v>
      </c>
      <c r="AH2700">
        <v>0</v>
      </c>
      <c r="AI2700">
        <v>0</v>
      </c>
      <c r="AJ2700">
        <v>0</v>
      </c>
      <c r="AK2700">
        <v>0</v>
      </c>
      <c r="AL2700">
        <v>0</v>
      </c>
      <c r="AM2700">
        <v>0</v>
      </c>
      <c r="AN2700">
        <v>10680.76</v>
      </c>
      <c r="AO2700">
        <v>48507.33</v>
      </c>
      <c r="AP2700" s="8">
        <f t="shared" si="172"/>
        <v>48507.33</v>
      </c>
      <c r="AQ2700" s="9">
        <f t="shared" si="173"/>
        <v>10680.76</v>
      </c>
      <c r="AR2700" s="3">
        <f t="shared" si="174"/>
        <v>9869348.1600000001</v>
      </c>
      <c r="AS2700" s="10">
        <f t="shared" si="175"/>
        <v>59188.090000000004</v>
      </c>
    </row>
    <row r="2701" spans="1:45" x14ac:dyDescent="0.25">
      <c r="A2701">
        <v>1</v>
      </c>
      <c r="B2701" s="7">
        <v>44470</v>
      </c>
      <c r="C2701" s="7">
        <v>44501</v>
      </c>
      <c r="D2701">
        <v>155</v>
      </c>
      <c r="E2701" s="7">
        <v>44470</v>
      </c>
      <c r="F2701" s="13">
        <v>0</v>
      </c>
      <c r="G2701">
        <v>0</v>
      </c>
      <c r="H2701">
        <v>4.0890000000000003E-2</v>
      </c>
      <c r="I2701">
        <v>0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0</v>
      </c>
      <c r="Q2701">
        <v>0</v>
      </c>
      <c r="R2701">
        <v>0</v>
      </c>
      <c r="S2701">
        <v>0</v>
      </c>
      <c r="T2701">
        <v>0</v>
      </c>
      <c r="U2701">
        <v>0</v>
      </c>
      <c r="V2701" t="s">
        <v>269</v>
      </c>
      <c r="W2701" s="4" t="str">
        <f t="shared" si="176"/>
        <v>3802</v>
      </c>
      <c r="X2701">
        <v>15</v>
      </c>
      <c r="Y2701" t="s">
        <v>53</v>
      </c>
      <c r="Z2701" t="s">
        <v>81</v>
      </c>
      <c r="AA2701">
        <v>0</v>
      </c>
      <c r="AB2701">
        <v>0</v>
      </c>
      <c r="AC2701" t="s">
        <v>225</v>
      </c>
      <c r="AD2701">
        <v>0</v>
      </c>
      <c r="AE2701">
        <v>0</v>
      </c>
      <c r="AF2701">
        <v>5.1110000000000003E-2</v>
      </c>
      <c r="AG2701">
        <v>0</v>
      </c>
      <c r="AH2701">
        <v>0</v>
      </c>
      <c r="AI2701">
        <v>0</v>
      </c>
      <c r="AJ2701">
        <v>0</v>
      </c>
      <c r="AK2701">
        <v>0</v>
      </c>
      <c r="AL2701">
        <v>0</v>
      </c>
      <c r="AM2701">
        <v>0</v>
      </c>
      <c r="AN2701">
        <v>0</v>
      </c>
      <c r="AO2701">
        <v>0</v>
      </c>
      <c r="AP2701" s="8">
        <f t="shared" si="172"/>
        <v>0</v>
      </c>
      <c r="AQ2701" s="9">
        <f t="shared" si="173"/>
        <v>0</v>
      </c>
      <c r="AR2701" s="3">
        <f t="shared" si="174"/>
        <v>0</v>
      </c>
      <c r="AS2701" s="10">
        <f t="shared" si="175"/>
        <v>0</v>
      </c>
    </row>
    <row r="2702" spans="1:45" x14ac:dyDescent="0.25">
      <c r="A2702">
        <v>1</v>
      </c>
      <c r="B2702" s="7">
        <v>44470</v>
      </c>
      <c r="C2702" s="7">
        <v>44501</v>
      </c>
      <c r="D2702">
        <v>155</v>
      </c>
      <c r="E2702" s="7">
        <v>44501</v>
      </c>
      <c r="F2702" s="13">
        <v>0</v>
      </c>
      <c r="G2702">
        <v>0</v>
      </c>
      <c r="H2702">
        <v>4.0890000000000003E-2</v>
      </c>
      <c r="I2702">
        <v>0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0</v>
      </c>
      <c r="Q2702">
        <v>0</v>
      </c>
      <c r="R2702">
        <v>0</v>
      </c>
      <c r="S2702">
        <v>0</v>
      </c>
      <c r="T2702">
        <v>0</v>
      </c>
      <c r="U2702">
        <v>0</v>
      </c>
      <c r="V2702" t="s">
        <v>269</v>
      </c>
      <c r="W2702" s="4" t="str">
        <f t="shared" si="176"/>
        <v>3802</v>
      </c>
      <c r="X2702">
        <v>15</v>
      </c>
      <c r="Y2702" t="s">
        <v>53</v>
      </c>
      <c r="Z2702" t="s">
        <v>81</v>
      </c>
      <c r="AA2702">
        <v>0</v>
      </c>
      <c r="AB2702">
        <v>0</v>
      </c>
      <c r="AC2702" t="s">
        <v>225</v>
      </c>
      <c r="AD2702">
        <v>0</v>
      </c>
      <c r="AE2702">
        <v>0</v>
      </c>
      <c r="AF2702">
        <v>5.1110000000000003E-2</v>
      </c>
      <c r="AG2702">
        <v>0</v>
      </c>
      <c r="AH2702">
        <v>0</v>
      </c>
      <c r="AI2702">
        <v>0</v>
      </c>
      <c r="AJ2702">
        <v>0</v>
      </c>
      <c r="AK2702">
        <v>0</v>
      </c>
      <c r="AL2702">
        <v>0</v>
      </c>
      <c r="AM2702">
        <v>0</v>
      </c>
      <c r="AN2702">
        <v>0</v>
      </c>
      <c r="AO2702">
        <v>0</v>
      </c>
      <c r="AP2702" s="8">
        <f t="shared" si="172"/>
        <v>0</v>
      </c>
      <c r="AQ2702" s="9">
        <f t="shared" si="173"/>
        <v>0</v>
      </c>
      <c r="AR2702" s="3">
        <f t="shared" si="174"/>
        <v>0</v>
      </c>
      <c r="AS2702" s="10">
        <f t="shared" si="175"/>
        <v>0</v>
      </c>
    </row>
    <row r="2703" spans="1:45" x14ac:dyDescent="0.25">
      <c r="A2703">
        <v>1</v>
      </c>
      <c r="B2703" s="7">
        <v>44470</v>
      </c>
      <c r="C2703" s="7">
        <v>44501</v>
      </c>
      <c r="D2703">
        <v>200228</v>
      </c>
      <c r="E2703" s="7">
        <v>44470</v>
      </c>
      <c r="F2703" s="13">
        <v>651169.38</v>
      </c>
      <c r="G2703">
        <v>651169.38</v>
      </c>
      <c r="H2703">
        <v>4.0890000000000003E-2</v>
      </c>
      <c r="I2703">
        <v>2218.86</v>
      </c>
      <c r="J2703">
        <v>170295.66</v>
      </c>
      <c r="K2703">
        <v>0</v>
      </c>
      <c r="L2703">
        <v>-137.79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 t="s">
        <v>270</v>
      </c>
      <c r="W2703" s="4" t="str">
        <f t="shared" si="176"/>
        <v>3802</v>
      </c>
      <c r="X2703">
        <v>15</v>
      </c>
      <c r="Y2703" t="s">
        <v>53</v>
      </c>
      <c r="Z2703" t="s">
        <v>81</v>
      </c>
      <c r="AA2703">
        <v>0</v>
      </c>
      <c r="AB2703">
        <v>0</v>
      </c>
      <c r="AC2703" t="s">
        <v>225</v>
      </c>
      <c r="AD2703">
        <v>2773.44</v>
      </c>
      <c r="AE2703">
        <v>219685.5</v>
      </c>
      <c r="AF2703">
        <v>5.1110000000000003E-2</v>
      </c>
      <c r="AG2703">
        <v>651169.38</v>
      </c>
      <c r="AH2703">
        <v>0</v>
      </c>
      <c r="AI2703">
        <v>0</v>
      </c>
      <c r="AJ2703">
        <v>0</v>
      </c>
      <c r="AK2703">
        <v>0</v>
      </c>
      <c r="AL2703">
        <v>0</v>
      </c>
      <c r="AM2703">
        <v>0</v>
      </c>
      <c r="AN2703">
        <v>2773.44</v>
      </c>
      <c r="AO2703">
        <v>2218.86</v>
      </c>
      <c r="AP2703" s="8">
        <f t="shared" si="172"/>
        <v>2218.86</v>
      </c>
      <c r="AQ2703" s="9">
        <f t="shared" si="173"/>
        <v>2773.44</v>
      </c>
      <c r="AR2703" s="3">
        <f t="shared" si="174"/>
        <v>389981.16000000003</v>
      </c>
      <c r="AS2703" s="10">
        <f t="shared" si="175"/>
        <v>4992.3</v>
      </c>
    </row>
    <row r="2704" spans="1:45" x14ac:dyDescent="0.25">
      <c r="A2704">
        <v>1</v>
      </c>
      <c r="B2704" s="7">
        <v>44470</v>
      </c>
      <c r="C2704" s="7">
        <v>44501</v>
      </c>
      <c r="D2704">
        <v>200228</v>
      </c>
      <c r="E2704" s="7">
        <v>44501</v>
      </c>
      <c r="F2704" s="13">
        <v>651169.4</v>
      </c>
      <c r="G2704">
        <v>651169.4</v>
      </c>
      <c r="H2704">
        <v>4.0890000000000003E-2</v>
      </c>
      <c r="I2704">
        <v>2218.86</v>
      </c>
      <c r="J2704">
        <v>172514.52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0</v>
      </c>
      <c r="Q2704">
        <v>0</v>
      </c>
      <c r="R2704">
        <v>0</v>
      </c>
      <c r="S2704">
        <v>0</v>
      </c>
      <c r="T2704">
        <v>0</v>
      </c>
      <c r="U2704">
        <v>0</v>
      </c>
      <c r="V2704" t="s">
        <v>270</v>
      </c>
      <c r="W2704" s="4" t="str">
        <f t="shared" si="176"/>
        <v>3802</v>
      </c>
      <c r="X2704">
        <v>15</v>
      </c>
      <c r="Y2704" t="s">
        <v>53</v>
      </c>
      <c r="Z2704" t="s">
        <v>81</v>
      </c>
      <c r="AA2704">
        <v>0</v>
      </c>
      <c r="AB2704">
        <v>0</v>
      </c>
      <c r="AC2704" t="s">
        <v>225</v>
      </c>
      <c r="AD2704">
        <v>2773.44</v>
      </c>
      <c r="AE2704">
        <v>222458.94</v>
      </c>
      <c r="AF2704">
        <v>5.1110000000000003E-2</v>
      </c>
      <c r="AG2704">
        <v>651169.4</v>
      </c>
      <c r="AH2704">
        <v>0</v>
      </c>
      <c r="AI2704">
        <v>0</v>
      </c>
      <c r="AJ2704">
        <v>0</v>
      </c>
      <c r="AK2704">
        <v>0</v>
      </c>
      <c r="AL2704">
        <v>0</v>
      </c>
      <c r="AM2704">
        <v>0</v>
      </c>
      <c r="AN2704">
        <v>2773.44</v>
      </c>
      <c r="AO2704">
        <v>2218.86</v>
      </c>
      <c r="AP2704" s="8">
        <f t="shared" si="172"/>
        <v>2218.86</v>
      </c>
      <c r="AQ2704" s="9">
        <f t="shared" si="173"/>
        <v>2773.44</v>
      </c>
      <c r="AR2704" s="3">
        <f t="shared" si="174"/>
        <v>394973.45999999996</v>
      </c>
      <c r="AS2704" s="10">
        <f t="shared" si="175"/>
        <v>4992.3</v>
      </c>
    </row>
    <row r="2705" spans="1:45" x14ac:dyDescent="0.25">
      <c r="A2705">
        <v>1</v>
      </c>
      <c r="B2705" s="7">
        <v>44470</v>
      </c>
      <c r="C2705" s="7">
        <v>44501</v>
      </c>
      <c r="D2705">
        <v>200274</v>
      </c>
      <c r="E2705" s="7">
        <v>44470</v>
      </c>
      <c r="F2705" s="13">
        <v>0</v>
      </c>
      <c r="G2705">
        <v>0</v>
      </c>
      <c r="H2705">
        <v>4.0890000000000003E-2</v>
      </c>
      <c r="I2705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0</v>
      </c>
      <c r="Q2705">
        <v>0</v>
      </c>
      <c r="R2705">
        <v>0</v>
      </c>
      <c r="S2705">
        <v>0</v>
      </c>
      <c r="T2705">
        <v>0</v>
      </c>
      <c r="U2705">
        <v>0</v>
      </c>
      <c r="V2705" t="s">
        <v>271</v>
      </c>
      <c r="W2705" s="4" t="str">
        <f t="shared" si="176"/>
        <v>3802</v>
      </c>
      <c r="X2705">
        <v>15</v>
      </c>
      <c r="Y2705" t="s">
        <v>53</v>
      </c>
      <c r="Z2705" t="s">
        <v>81</v>
      </c>
      <c r="AA2705">
        <v>0</v>
      </c>
      <c r="AB2705">
        <v>0</v>
      </c>
      <c r="AC2705" t="s">
        <v>225</v>
      </c>
      <c r="AD2705">
        <v>0</v>
      </c>
      <c r="AE2705">
        <v>0</v>
      </c>
      <c r="AF2705">
        <v>5.1110000000000003E-2</v>
      </c>
      <c r="AG2705">
        <v>0</v>
      </c>
      <c r="AH2705">
        <v>0</v>
      </c>
      <c r="AI2705">
        <v>0</v>
      </c>
      <c r="AJ2705">
        <v>0</v>
      </c>
      <c r="AK2705">
        <v>0</v>
      </c>
      <c r="AL2705">
        <v>0</v>
      </c>
      <c r="AM2705">
        <v>0</v>
      </c>
      <c r="AN2705">
        <v>0</v>
      </c>
      <c r="AO2705">
        <v>0</v>
      </c>
      <c r="AP2705" s="8">
        <f t="shared" si="172"/>
        <v>0</v>
      </c>
      <c r="AQ2705" s="9">
        <f t="shared" si="173"/>
        <v>0</v>
      </c>
      <c r="AR2705" s="3">
        <f t="shared" si="174"/>
        <v>0</v>
      </c>
      <c r="AS2705" s="10">
        <f t="shared" si="175"/>
        <v>0</v>
      </c>
    </row>
    <row r="2706" spans="1:45" x14ac:dyDescent="0.25">
      <c r="A2706">
        <v>1</v>
      </c>
      <c r="B2706" s="7">
        <v>44470</v>
      </c>
      <c r="C2706" s="7">
        <v>44501</v>
      </c>
      <c r="D2706">
        <v>200274</v>
      </c>
      <c r="E2706" s="7">
        <v>44501</v>
      </c>
      <c r="F2706" s="13">
        <v>0</v>
      </c>
      <c r="G2706">
        <v>0</v>
      </c>
      <c r="H2706">
        <v>4.0890000000000003E-2</v>
      </c>
      <c r="I2706">
        <v>0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 t="s">
        <v>271</v>
      </c>
      <c r="W2706" s="4" t="str">
        <f t="shared" si="176"/>
        <v>3802</v>
      </c>
      <c r="X2706">
        <v>15</v>
      </c>
      <c r="Y2706" t="s">
        <v>53</v>
      </c>
      <c r="Z2706" t="s">
        <v>81</v>
      </c>
      <c r="AA2706">
        <v>0</v>
      </c>
      <c r="AB2706">
        <v>0</v>
      </c>
      <c r="AC2706" t="s">
        <v>225</v>
      </c>
      <c r="AD2706">
        <v>0</v>
      </c>
      <c r="AE2706">
        <v>0</v>
      </c>
      <c r="AF2706">
        <v>5.1110000000000003E-2</v>
      </c>
      <c r="AG2706">
        <v>0</v>
      </c>
      <c r="AH2706">
        <v>0</v>
      </c>
      <c r="AI2706">
        <v>0</v>
      </c>
      <c r="AJ2706">
        <v>0</v>
      </c>
      <c r="AK2706">
        <v>0</v>
      </c>
      <c r="AL2706">
        <v>0</v>
      </c>
      <c r="AM2706">
        <v>0</v>
      </c>
      <c r="AN2706">
        <v>0</v>
      </c>
      <c r="AO2706">
        <v>0</v>
      </c>
      <c r="AP2706" s="8">
        <f t="shared" si="172"/>
        <v>0</v>
      </c>
      <c r="AQ2706" s="9">
        <f t="shared" si="173"/>
        <v>0</v>
      </c>
      <c r="AR2706" s="3">
        <f t="shared" si="174"/>
        <v>0</v>
      </c>
      <c r="AS2706" s="10">
        <f t="shared" si="175"/>
        <v>0</v>
      </c>
    </row>
    <row r="2707" spans="1:45" x14ac:dyDescent="0.25">
      <c r="A2707">
        <v>1</v>
      </c>
      <c r="B2707" s="7">
        <v>44470</v>
      </c>
      <c r="C2707" s="7">
        <v>44501</v>
      </c>
      <c r="D2707">
        <v>200320</v>
      </c>
      <c r="E2707" s="7">
        <v>44470</v>
      </c>
      <c r="F2707" s="13">
        <v>966071.04</v>
      </c>
      <c r="G2707">
        <v>966071.04</v>
      </c>
      <c r="H2707">
        <v>4.0890000000000003E-2</v>
      </c>
      <c r="I2707">
        <v>3291.89</v>
      </c>
      <c r="J2707">
        <v>1042054.93</v>
      </c>
      <c r="K2707">
        <v>0</v>
      </c>
      <c r="L2707">
        <v>-7356.79</v>
      </c>
      <c r="M2707">
        <v>-3291.89</v>
      </c>
      <c r="N2707">
        <v>0</v>
      </c>
      <c r="O2707">
        <v>0</v>
      </c>
      <c r="P2707">
        <v>0</v>
      </c>
      <c r="Q2707">
        <v>0</v>
      </c>
      <c r="R2707">
        <v>0</v>
      </c>
      <c r="S2707">
        <v>0</v>
      </c>
      <c r="T2707">
        <v>0</v>
      </c>
      <c r="U2707">
        <v>0</v>
      </c>
      <c r="V2707" t="s">
        <v>272</v>
      </c>
      <c r="W2707" s="4" t="str">
        <f t="shared" si="176"/>
        <v>3802</v>
      </c>
      <c r="X2707">
        <v>15</v>
      </c>
      <c r="Y2707" t="s">
        <v>53</v>
      </c>
      <c r="Z2707" t="s">
        <v>81</v>
      </c>
      <c r="AA2707">
        <v>0</v>
      </c>
      <c r="AB2707">
        <v>0</v>
      </c>
      <c r="AC2707" t="s">
        <v>225</v>
      </c>
      <c r="AD2707">
        <v>4114.66</v>
      </c>
      <c r="AE2707">
        <v>1225251.03</v>
      </c>
      <c r="AF2707">
        <v>5.1110000000000003E-2</v>
      </c>
      <c r="AG2707">
        <v>966071.04</v>
      </c>
      <c r="AH2707">
        <v>0</v>
      </c>
      <c r="AI2707">
        <v>0</v>
      </c>
      <c r="AJ2707">
        <v>0</v>
      </c>
      <c r="AK2707">
        <v>0</v>
      </c>
      <c r="AL2707">
        <v>0</v>
      </c>
      <c r="AM2707">
        <v>0</v>
      </c>
      <c r="AN2707">
        <v>4114.66</v>
      </c>
      <c r="AO2707">
        <v>0</v>
      </c>
      <c r="AP2707" s="8">
        <f t="shared" si="172"/>
        <v>0</v>
      </c>
      <c r="AQ2707" s="9">
        <f t="shared" si="173"/>
        <v>4114.66</v>
      </c>
      <c r="AR2707" s="3">
        <f t="shared" si="174"/>
        <v>2267305.96</v>
      </c>
      <c r="AS2707" s="10">
        <f t="shared" si="175"/>
        <v>4114.66</v>
      </c>
    </row>
    <row r="2708" spans="1:45" x14ac:dyDescent="0.25">
      <c r="A2708">
        <v>1</v>
      </c>
      <c r="B2708" s="7">
        <v>44470</v>
      </c>
      <c r="C2708" s="7">
        <v>44501</v>
      </c>
      <c r="D2708">
        <v>200320</v>
      </c>
      <c r="E2708" s="7">
        <v>44501</v>
      </c>
      <c r="F2708" s="13">
        <v>966075.65</v>
      </c>
      <c r="G2708">
        <v>966075.65</v>
      </c>
      <c r="H2708">
        <v>4.0890000000000003E-2</v>
      </c>
      <c r="I2708">
        <v>3291.9</v>
      </c>
      <c r="J2708">
        <v>1042054.93</v>
      </c>
      <c r="K2708">
        <v>0</v>
      </c>
      <c r="L2708">
        <v>-2757.5</v>
      </c>
      <c r="M2708">
        <v>-3291.9</v>
      </c>
      <c r="N2708">
        <v>0</v>
      </c>
      <c r="O2708">
        <v>0</v>
      </c>
      <c r="P2708">
        <v>0</v>
      </c>
      <c r="Q2708">
        <v>0</v>
      </c>
      <c r="R2708">
        <v>0</v>
      </c>
      <c r="S2708">
        <v>0</v>
      </c>
      <c r="T2708">
        <v>0</v>
      </c>
      <c r="U2708">
        <v>0</v>
      </c>
      <c r="V2708" t="s">
        <v>272</v>
      </c>
      <c r="W2708" s="4" t="str">
        <f t="shared" si="176"/>
        <v>3802</v>
      </c>
      <c r="X2708">
        <v>15</v>
      </c>
      <c r="Y2708" t="s">
        <v>53</v>
      </c>
      <c r="Z2708" t="s">
        <v>81</v>
      </c>
      <c r="AA2708">
        <v>0</v>
      </c>
      <c r="AB2708">
        <v>0</v>
      </c>
      <c r="AC2708" t="s">
        <v>225</v>
      </c>
      <c r="AD2708">
        <v>4114.68</v>
      </c>
      <c r="AE2708">
        <v>1226608.21</v>
      </c>
      <c r="AF2708">
        <v>5.1110000000000003E-2</v>
      </c>
      <c r="AG2708">
        <v>966075.65</v>
      </c>
      <c r="AH2708">
        <v>0</v>
      </c>
      <c r="AI2708">
        <v>0</v>
      </c>
      <c r="AJ2708">
        <v>0</v>
      </c>
      <c r="AK2708">
        <v>0</v>
      </c>
      <c r="AL2708">
        <v>0</v>
      </c>
      <c r="AM2708">
        <v>0</v>
      </c>
      <c r="AN2708">
        <v>4114.68</v>
      </c>
      <c r="AO2708">
        <v>0</v>
      </c>
      <c r="AP2708" s="8">
        <f t="shared" si="172"/>
        <v>0</v>
      </c>
      <c r="AQ2708" s="9">
        <f t="shared" si="173"/>
        <v>4114.68</v>
      </c>
      <c r="AR2708" s="3">
        <f t="shared" si="174"/>
        <v>2268663.14</v>
      </c>
      <c r="AS2708" s="10">
        <f t="shared" si="175"/>
        <v>4114.68</v>
      </c>
    </row>
    <row r="2709" spans="1:45" x14ac:dyDescent="0.25">
      <c r="A2709">
        <v>1</v>
      </c>
      <c r="B2709" s="7">
        <v>44470</v>
      </c>
      <c r="C2709" s="7">
        <v>44501</v>
      </c>
      <c r="D2709">
        <v>156</v>
      </c>
      <c r="E2709" s="7">
        <v>44470</v>
      </c>
      <c r="F2709" s="13">
        <v>0</v>
      </c>
      <c r="G2709">
        <v>0</v>
      </c>
      <c r="H2709">
        <v>1.8030000000000001E-2</v>
      </c>
      <c r="I2709">
        <v>0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0</v>
      </c>
      <c r="Q2709">
        <v>0</v>
      </c>
      <c r="R2709">
        <v>0</v>
      </c>
      <c r="S2709">
        <v>0</v>
      </c>
      <c r="T2709">
        <v>0</v>
      </c>
      <c r="U2709">
        <v>0</v>
      </c>
      <c r="V2709" t="s">
        <v>273</v>
      </c>
      <c r="W2709" s="4" t="str">
        <f t="shared" si="176"/>
        <v>380G</v>
      </c>
      <c r="X2709">
        <v>15</v>
      </c>
      <c r="Y2709" t="s">
        <v>53</v>
      </c>
      <c r="Z2709" t="s">
        <v>84</v>
      </c>
      <c r="AA2709">
        <v>0</v>
      </c>
      <c r="AB2709">
        <v>0</v>
      </c>
      <c r="AC2709" t="s">
        <v>225</v>
      </c>
      <c r="AD2709">
        <v>0</v>
      </c>
      <c r="AE2709">
        <v>0</v>
      </c>
      <c r="AF2709">
        <v>3.9699999999999996E-3</v>
      </c>
      <c r="AG2709">
        <v>0</v>
      </c>
      <c r="AH2709">
        <v>0</v>
      </c>
      <c r="AI2709">
        <v>0</v>
      </c>
      <c r="AJ2709">
        <v>0</v>
      </c>
      <c r="AK2709">
        <v>0</v>
      </c>
      <c r="AL2709">
        <v>0</v>
      </c>
      <c r="AM2709">
        <v>0</v>
      </c>
      <c r="AN2709">
        <v>0</v>
      </c>
      <c r="AO2709">
        <v>0</v>
      </c>
      <c r="AP2709" s="8">
        <f t="shared" si="172"/>
        <v>0</v>
      </c>
      <c r="AQ2709" s="9">
        <f t="shared" si="173"/>
        <v>0</v>
      </c>
      <c r="AR2709" s="3">
        <f t="shared" si="174"/>
        <v>0</v>
      </c>
      <c r="AS2709" s="10">
        <f t="shared" si="175"/>
        <v>0</v>
      </c>
    </row>
    <row r="2710" spans="1:45" x14ac:dyDescent="0.25">
      <c r="A2710">
        <v>1</v>
      </c>
      <c r="B2710" s="7">
        <v>44470</v>
      </c>
      <c r="C2710" s="7">
        <v>44501</v>
      </c>
      <c r="D2710">
        <v>156</v>
      </c>
      <c r="E2710" s="7">
        <v>44501</v>
      </c>
      <c r="F2710" s="13">
        <v>0</v>
      </c>
      <c r="G2710">
        <v>0</v>
      </c>
      <c r="H2710">
        <v>1.8030000000000001E-2</v>
      </c>
      <c r="I2710">
        <v>0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0</v>
      </c>
      <c r="Q2710">
        <v>0</v>
      </c>
      <c r="R2710">
        <v>0</v>
      </c>
      <c r="S2710">
        <v>0</v>
      </c>
      <c r="T2710">
        <v>0</v>
      </c>
      <c r="U2710">
        <v>0</v>
      </c>
      <c r="V2710" t="s">
        <v>273</v>
      </c>
      <c r="W2710" s="4" t="str">
        <f t="shared" si="176"/>
        <v>380G</v>
      </c>
      <c r="X2710">
        <v>15</v>
      </c>
      <c r="Y2710" t="s">
        <v>53</v>
      </c>
      <c r="Z2710" t="s">
        <v>84</v>
      </c>
      <c r="AA2710">
        <v>0</v>
      </c>
      <c r="AB2710">
        <v>0</v>
      </c>
      <c r="AC2710" t="s">
        <v>225</v>
      </c>
      <c r="AD2710">
        <v>0</v>
      </c>
      <c r="AE2710">
        <v>0</v>
      </c>
      <c r="AF2710">
        <v>3.9699999999999996E-3</v>
      </c>
      <c r="AG2710">
        <v>0</v>
      </c>
      <c r="AH2710">
        <v>0</v>
      </c>
      <c r="AI2710">
        <v>0</v>
      </c>
      <c r="AJ2710">
        <v>0</v>
      </c>
      <c r="AK2710">
        <v>0</v>
      </c>
      <c r="AL2710">
        <v>0</v>
      </c>
      <c r="AM2710">
        <v>0</v>
      </c>
      <c r="AN2710">
        <v>0</v>
      </c>
      <c r="AO2710">
        <v>0</v>
      </c>
      <c r="AP2710" s="8">
        <f t="shared" si="172"/>
        <v>0</v>
      </c>
      <c r="AQ2710" s="9">
        <f t="shared" si="173"/>
        <v>0</v>
      </c>
      <c r="AR2710" s="3">
        <f t="shared" si="174"/>
        <v>0</v>
      </c>
      <c r="AS2710" s="10">
        <f t="shared" si="175"/>
        <v>0</v>
      </c>
    </row>
    <row r="2711" spans="1:45" x14ac:dyDescent="0.25">
      <c r="A2711">
        <v>1</v>
      </c>
      <c r="B2711" s="7">
        <v>44470</v>
      </c>
      <c r="C2711" s="7">
        <v>44501</v>
      </c>
      <c r="D2711">
        <v>200229</v>
      </c>
      <c r="E2711" s="7">
        <v>44470</v>
      </c>
      <c r="F2711" s="13">
        <v>7017365.8099999996</v>
      </c>
      <c r="G2711">
        <v>7017365.8099999996</v>
      </c>
      <c r="H2711">
        <v>1.8030000000000001E-2</v>
      </c>
      <c r="I2711">
        <v>10543.59</v>
      </c>
      <c r="J2711">
        <v>387252.66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0</v>
      </c>
      <c r="Q2711">
        <v>0</v>
      </c>
      <c r="R2711">
        <v>0</v>
      </c>
      <c r="S2711">
        <v>0</v>
      </c>
      <c r="T2711">
        <v>0</v>
      </c>
      <c r="U2711">
        <v>0</v>
      </c>
      <c r="V2711" t="s">
        <v>274</v>
      </c>
      <c r="W2711" s="4" t="str">
        <f t="shared" si="176"/>
        <v>380G</v>
      </c>
      <c r="X2711">
        <v>15</v>
      </c>
      <c r="Y2711" t="s">
        <v>53</v>
      </c>
      <c r="Z2711" t="s">
        <v>84</v>
      </c>
      <c r="AA2711">
        <v>0</v>
      </c>
      <c r="AB2711">
        <v>0</v>
      </c>
      <c r="AC2711" t="s">
        <v>225</v>
      </c>
      <c r="AD2711">
        <v>2321.58</v>
      </c>
      <c r="AE2711">
        <v>-307951.7</v>
      </c>
      <c r="AF2711">
        <v>3.9699999999999996E-3</v>
      </c>
      <c r="AG2711">
        <v>7017365.8099999996</v>
      </c>
      <c r="AH2711">
        <v>0</v>
      </c>
      <c r="AI2711">
        <v>0</v>
      </c>
      <c r="AJ2711">
        <v>0</v>
      </c>
      <c r="AK2711">
        <v>0</v>
      </c>
      <c r="AL2711">
        <v>0</v>
      </c>
      <c r="AM2711">
        <v>0</v>
      </c>
      <c r="AN2711">
        <v>2321.58</v>
      </c>
      <c r="AO2711">
        <v>10543.59</v>
      </c>
      <c r="AP2711" s="8">
        <f t="shared" si="172"/>
        <v>10543.59</v>
      </c>
      <c r="AQ2711" s="9">
        <f t="shared" si="173"/>
        <v>2321.58</v>
      </c>
      <c r="AR2711" s="3">
        <f t="shared" si="174"/>
        <v>79300.959999999963</v>
      </c>
      <c r="AS2711" s="10">
        <f t="shared" si="175"/>
        <v>12865.17</v>
      </c>
    </row>
    <row r="2712" spans="1:45" x14ac:dyDescent="0.25">
      <c r="A2712">
        <v>1</v>
      </c>
      <c r="B2712" s="7">
        <v>44470</v>
      </c>
      <c r="C2712" s="7">
        <v>44501</v>
      </c>
      <c r="D2712">
        <v>200229</v>
      </c>
      <c r="E2712" s="7">
        <v>44501</v>
      </c>
      <c r="F2712" s="13">
        <v>7045665.9400000004</v>
      </c>
      <c r="G2712">
        <v>7045665.9400000004</v>
      </c>
      <c r="H2712">
        <v>1.8030000000000001E-2</v>
      </c>
      <c r="I2712">
        <v>10586.11</v>
      </c>
      <c r="J2712">
        <v>397838.77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0</v>
      </c>
      <c r="Q2712">
        <v>0</v>
      </c>
      <c r="R2712">
        <v>0</v>
      </c>
      <c r="S2712">
        <v>0</v>
      </c>
      <c r="T2712">
        <v>0</v>
      </c>
      <c r="U2712">
        <v>0</v>
      </c>
      <c r="V2712" t="s">
        <v>274</v>
      </c>
      <c r="W2712" s="4" t="str">
        <f t="shared" si="176"/>
        <v>380G</v>
      </c>
      <c r="X2712">
        <v>15</v>
      </c>
      <c r="Y2712" t="s">
        <v>53</v>
      </c>
      <c r="Z2712" t="s">
        <v>84</v>
      </c>
      <c r="AA2712">
        <v>0</v>
      </c>
      <c r="AB2712">
        <v>0</v>
      </c>
      <c r="AC2712" t="s">
        <v>225</v>
      </c>
      <c r="AD2712">
        <v>2330.94</v>
      </c>
      <c r="AE2712">
        <v>-305620.76</v>
      </c>
      <c r="AF2712">
        <v>3.9699999999999996E-3</v>
      </c>
      <c r="AG2712">
        <v>7045665.9400000004</v>
      </c>
      <c r="AH2712">
        <v>0</v>
      </c>
      <c r="AI2712">
        <v>0</v>
      </c>
      <c r="AJ2712">
        <v>0</v>
      </c>
      <c r="AK2712">
        <v>0</v>
      </c>
      <c r="AL2712">
        <v>0</v>
      </c>
      <c r="AM2712">
        <v>0</v>
      </c>
      <c r="AN2712">
        <v>2330.94</v>
      </c>
      <c r="AO2712">
        <v>10586.11</v>
      </c>
      <c r="AP2712" s="8">
        <f t="shared" si="172"/>
        <v>10586.11</v>
      </c>
      <c r="AQ2712" s="9">
        <f t="shared" si="173"/>
        <v>2330.94</v>
      </c>
      <c r="AR2712" s="3">
        <f t="shared" si="174"/>
        <v>92218.010000000009</v>
      </c>
      <c r="AS2712" s="10">
        <f t="shared" si="175"/>
        <v>12917.050000000001</v>
      </c>
    </row>
    <row r="2713" spans="1:45" x14ac:dyDescent="0.25">
      <c r="A2713">
        <v>1</v>
      </c>
      <c r="B2713" s="7">
        <v>44470</v>
      </c>
      <c r="C2713" s="7">
        <v>44501</v>
      </c>
      <c r="D2713">
        <v>200275</v>
      </c>
      <c r="E2713" s="7">
        <v>44470</v>
      </c>
      <c r="F2713" s="13">
        <v>0</v>
      </c>
      <c r="G2713">
        <v>0</v>
      </c>
      <c r="H2713">
        <v>1.8030000000000001E-2</v>
      </c>
      <c r="I2713">
        <v>0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0</v>
      </c>
      <c r="Q2713">
        <v>0</v>
      </c>
      <c r="R2713">
        <v>0</v>
      </c>
      <c r="S2713">
        <v>0</v>
      </c>
      <c r="T2713">
        <v>0</v>
      </c>
      <c r="U2713">
        <v>0</v>
      </c>
      <c r="V2713" t="s">
        <v>275</v>
      </c>
      <c r="W2713" s="4" t="str">
        <f t="shared" si="176"/>
        <v>380G</v>
      </c>
      <c r="X2713">
        <v>15</v>
      </c>
      <c r="Y2713" t="s">
        <v>53</v>
      </c>
      <c r="Z2713" t="s">
        <v>84</v>
      </c>
      <c r="AA2713">
        <v>0</v>
      </c>
      <c r="AB2713">
        <v>0</v>
      </c>
      <c r="AC2713" t="s">
        <v>225</v>
      </c>
      <c r="AD2713">
        <v>0</v>
      </c>
      <c r="AE2713">
        <v>0</v>
      </c>
      <c r="AF2713">
        <v>3.9699999999999996E-3</v>
      </c>
      <c r="AG2713">
        <v>0</v>
      </c>
      <c r="AH2713">
        <v>0</v>
      </c>
      <c r="AI2713">
        <v>0</v>
      </c>
      <c r="AJ2713">
        <v>0</v>
      </c>
      <c r="AK2713">
        <v>0</v>
      </c>
      <c r="AL2713">
        <v>0</v>
      </c>
      <c r="AM2713">
        <v>0</v>
      </c>
      <c r="AN2713">
        <v>0</v>
      </c>
      <c r="AO2713">
        <v>0</v>
      </c>
      <c r="AP2713" s="8">
        <f t="shared" si="172"/>
        <v>0</v>
      </c>
      <c r="AQ2713" s="9">
        <f t="shared" si="173"/>
        <v>0</v>
      </c>
      <c r="AR2713" s="3">
        <f t="shared" si="174"/>
        <v>0</v>
      </c>
      <c r="AS2713" s="10">
        <f t="shared" si="175"/>
        <v>0</v>
      </c>
    </row>
    <row r="2714" spans="1:45" x14ac:dyDescent="0.25">
      <c r="A2714">
        <v>1</v>
      </c>
      <c r="B2714" s="7">
        <v>44470</v>
      </c>
      <c r="C2714" s="7">
        <v>44501</v>
      </c>
      <c r="D2714">
        <v>200275</v>
      </c>
      <c r="E2714" s="7">
        <v>44501</v>
      </c>
      <c r="F2714" s="13">
        <v>0</v>
      </c>
      <c r="G2714">
        <v>0</v>
      </c>
      <c r="H2714">
        <v>1.8030000000000001E-2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  <c r="Q2714">
        <v>0</v>
      </c>
      <c r="R2714">
        <v>0</v>
      </c>
      <c r="S2714">
        <v>0</v>
      </c>
      <c r="T2714">
        <v>0</v>
      </c>
      <c r="U2714">
        <v>0</v>
      </c>
      <c r="V2714" t="s">
        <v>275</v>
      </c>
      <c r="W2714" s="4" t="str">
        <f t="shared" si="176"/>
        <v>380G</v>
      </c>
      <c r="X2714">
        <v>15</v>
      </c>
      <c r="Y2714" t="s">
        <v>53</v>
      </c>
      <c r="Z2714" t="s">
        <v>84</v>
      </c>
      <c r="AA2714">
        <v>0</v>
      </c>
      <c r="AB2714">
        <v>0</v>
      </c>
      <c r="AC2714" t="s">
        <v>225</v>
      </c>
      <c r="AD2714">
        <v>0</v>
      </c>
      <c r="AE2714">
        <v>0</v>
      </c>
      <c r="AF2714">
        <v>3.9699999999999996E-3</v>
      </c>
      <c r="AG2714">
        <v>0</v>
      </c>
      <c r="AH2714">
        <v>0</v>
      </c>
      <c r="AI2714">
        <v>0</v>
      </c>
      <c r="AJ2714">
        <v>0</v>
      </c>
      <c r="AK2714">
        <v>0</v>
      </c>
      <c r="AL2714">
        <v>0</v>
      </c>
      <c r="AM2714">
        <v>0</v>
      </c>
      <c r="AN2714">
        <v>0</v>
      </c>
      <c r="AO2714">
        <v>0</v>
      </c>
      <c r="AP2714" s="8">
        <f t="shared" si="172"/>
        <v>0</v>
      </c>
      <c r="AQ2714" s="9">
        <f t="shared" si="173"/>
        <v>0</v>
      </c>
      <c r="AR2714" s="3">
        <f t="shared" si="174"/>
        <v>0</v>
      </c>
      <c r="AS2714" s="10">
        <f t="shared" si="175"/>
        <v>0</v>
      </c>
    </row>
    <row r="2715" spans="1:45" x14ac:dyDescent="0.25">
      <c r="A2715">
        <v>1</v>
      </c>
      <c r="B2715" s="7">
        <v>44470</v>
      </c>
      <c r="C2715" s="7">
        <v>44501</v>
      </c>
      <c r="D2715">
        <v>200321</v>
      </c>
      <c r="E2715" s="7">
        <v>44470</v>
      </c>
      <c r="F2715" s="13">
        <v>32791890.98</v>
      </c>
      <c r="G2715">
        <v>32791890.98</v>
      </c>
      <c r="H2715">
        <v>1.8030000000000001E-2</v>
      </c>
      <c r="I2715">
        <v>49269.82</v>
      </c>
      <c r="J2715">
        <v>2799153.05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 t="s">
        <v>276</v>
      </c>
      <c r="W2715" s="4" t="str">
        <f t="shared" si="176"/>
        <v>380G</v>
      </c>
      <c r="X2715">
        <v>15</v>
      </c>
      <c r="Y2715" t="s">
        <v>53</v>
      </c>
      <c r="Z2715" t="s">
        <v>84</v>
      </c>
      <c r="AA2715">
        <v>0</v>
      </c>
      <c r="AB2715">
        <v>0</v>
      </c>
      <c r="AC2715" t="s">
        <v>225</v>
      </c>
      <c r="AD2715">
        <v>10848.65</v>
      </c>
      <c r="AE2715">
        <v>-1171141.17</v>
      </c>
      <c r="AF2715">
        <v>3.9699999999999996E-3</v>
      </c>
      <c r="AG2715">
        <v>32791890.98</v>
      </c>
      <c r="AH2715">
        <v>0</v>
      </c>
      <c r="AI2715">
        <v>0</v>
      </c>
      <c r="AJ2715">
        <v>0</v>
      </c>
      <c r="AK2715">
        <v>0</v>
      </c>
      <c r="AL2715">
        <v>0</v>
      </c>
      <c r="AM2715">
        <v>0</v>
      </c>
      <c r="AN2715">
        <v>10848.65</v>
      </c>
      <c r="AO2715">
        <v>49269.82</v>
      </c>
      <c r="AP2715" s="8">
        <f t="shared" si="172"/>
        <v>49269.82</v>
      </c>
      <c r="AQ2715" s="9">
        <f t="shared" si="173"/>
        <v>10848.65</v>
      </c>
      <c r="AR2715" s="3">
        <f t="shared" si="174"/>
        <v>1628011.88</v>
      </c>
      <c r="AS2715" s="10">
        <f t="shared" si="175"/>
        <v>60118.47</v>
      </c>
    </row>
    <row r="2716" spans="1:45" x14ac:dyDescent="0.25">
      <c r="A2716">
        <v>1</v>
      </c>
      <c r="B2716" s="7">
        <v>44470</v>
      </c>
      <c r="C2716" s="7">
        <v>44501</v>
      </c>
      <c r="D2716">
        <v>200321</v>
      </c>
      <c r="E2716" s="7">
        <v>44501</v>
      </c>
      <c r="F2716" s="13">
        <v>33035831.800000001</v>
      </c>
      <c r="G2716">
        <v>33035831.800000001</v>
      </c>
      <c r="H2716">
        <v>1.8030000000000001E-2</v>
      </c>
      <c r="I2716">
        <v>49636.34</v>
      </c>
      <c r="J2716">
        <v>2848789.39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0</v>
      </c>
      <c r="Q2716">
        <v>0</v>
      </c>
      <c r="R2716">
        <v>0</v>
      </c>
      <c r="S2716">
        <v>0</v>
      </c>
      <c r="T2716">
        <v>0</v>
      </c>
      <c r="U2716">
        <v>0</v>
      </c>
      <c r="V2716" t="s">
        <v>276</v>
      </c>
      <c r="W2716" s="4" t="str">
        <f t="shared" si="176"/>
        <v>380G</v>
      </c>
      <c r="X2716">
        <v>15</v>
      </c>
      <c r="Y2716" t="s">
        <v>53</v>
      </c>
      <c r="Z2716" t="s">
        <v>84</v>
      </c>
      <c r="AA2716">
        <v>0</v>
      </c>
      <c r="AB2716">
        <v>0</v>
      </c>
      <c r="AC2716" t="s">
        <v>225</v>
      </c>
      <c r="AD2716">
        <v>10929.35</v>
      </c>
      <c r="AE2716">
        <v>-1160211.82</v>
      </c>
      <c r="AF2716">
        <v>3.9699999999999996E-3</v>
      </c>
      <c r="AG2716">
        <v>33035831.800000001</v>
      </c>
      <c r="AH2716">
        <v>0</v>
      </c>
      <c r="AI2716">
        <v>0</v>
      </c>
      <c r="AJ2716">
        <v>0</v>
      </c>
      <c r="AK2716">
        <v>0</v>
      </c>
      <c r="AL2716">
        <v>0</v>
      </c>
      <c r="AM2716">
        <v>0</v>
      </c>
      <c r="AN2716">
        <v>10929.35</v>
      </c>
      <c r="AO2716">
        <v>49636.340000000004</v>
      </c>
      <c r="AP2716" s="8">
        <f t="shared" si="172"/>
        <v>49636.34</v>
      </c>
      <c r="AQ2716" s="9">
        <f t="shared" si="173"/>
        <v>10929.35</v>
      </c>
      <c r="AR2716" s="3">
        <f t="shared" si="174"/>
        <v>1688577.57</v>
      </c>
      <c r="AS2716" s="10">
        <f t="shared" si="175"/>
        <v>60565.689999999995</v>
      </c>
    </row>
    <row r="2717" spans="1:45" x14ac:dyDescent="0.25">
      <c r="A2717">
        <v>1</v>
      </c>
      <c r="B2717" s="7">
        <v>44470</v>
      </c>
      <c r="C2717" s="7">
        <v>44501</v>
      </c>
      <c r="D2717">
        <v>157</v>
      </c>
      <c r="E2717" s="7">
        <v>44470</v>
      </c>
      <c r="F2717" s="13">
        <v>0</v>
      </c>
      <c r="G2717">
        <v>0</v>
      </c>
      <c r="H2717">
        <v>3.5999999999999997E-2</v>
      </c>
      <c r="I2717">
        <v>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0</v>
      </c>
      <c r="Q2717">
        <v>0</v>
      </c>
      <c r="R2717">
        <v>0</v>
      </c>
      <c r="S2717">
        <v>0</v>
      </c>
      <c r="T2717">
        <v>0</v>
      </c>
      <c r="U2717">
        <v>0</v>
      </c>
      <c r="V2717" t="s">
        <v>277</v>
      </c>
      <c r="W2717" s="4" t="str">
        <f t="shared" si="176"/>
        <v>3810</v>
      </c>
      <c r="X2717">
        <v>15</v>
      </c>
      <c r="Y2717" t="s">
        <v>53</v>
      </c>
      <c r="Z2717" t="s">
        <v>87</v>
      </c>
      <c r="AA2717">
        <v>0</v>
      </c>
      <c r="AB2717">
        <v>0</v>
      </c>
      <c r="AC2717" t="s">
        <v>225</v>
      </c>
      <c r="AD2717">
        <v>0</v>
      </c>
      <c r="AE2717">
        <v>0</v>
      </c>
      <c r="AF2717">
        <v>0</v>
      </c>
      <c r="AG2717">
        <v>0</v>
      </c>
      <c r="AH2717">
        <v>0</v>
      </c>
      <c r="AI2717">
        <v>0</v>
      </c>
      <c r="AJ2717">
        <v>0</v>
      </c>
      <c r="AK2717">
        <v>0</v>
      </c>
      <c r="AL2717">
        <v>0</v>
      </c>
      <c r="AM2717">
        <v>0</v>
      </c>
      <c r="AN2717">
        <v>0</v>
      </c>
      <c r="AO2717">
        <v>0</v>
      </c>
      <c r="AP2717" s="8">
        <f t="shared" si="172"/>
        <v>0</v>
      </c>
      <c r="AQ2717" s="9">
        <f t="shared" si="173"/>
        <v>0</v>
      </c>
      <c r="AR2717" s="3">
        <f t="shared" si="174"/>
        <v>0</v>
      </c>
      <c r="AS2717" s="10">
        <f t="shared" si="175"/>
        <v>0</v>
      </c>
    </row>
    <row r="2718" spans="1:45" x14ac:dyDescent="0.25">
      <c r="A2718">
        <v>1</v>
      </c>
      <c r="B2718" s="7">
        <v>44470</v>
      </c>
      <c r="C2718" s="7">
        <v>44501</v>
      </c>
      <c r="D2718">
        <v>157</v>
      </c>
      <c r="E2718" s="7">
        <v>44501</v>
      </c>
      <c r="F2718" s="13">
        <v>0</v>
      </c>
      <c r="G2718">
        <v>0</v>
      </c>
      <c r="H2718">
        <v>3.5999999999999997E-2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0</v>
      </c>
      <c r="Q2718">
        <v>0</v>
      </c>
      <c r="R2718">
        <v>0</v>
      </c>
      <c r="S2718">
        <v>0</v>
      </c>
      <c r="T2718">
        <v>0</v>
      </c>
      <c r="U2718">
        <v>0</v>
      </c>
      <c r="V2718" t="s">
        <v>277</v>
      </c>
      <c r="W2718" s="4" t="str">
        <f t="shared" si="176"/>
        <v>3810</v>
      </c>
      <c r="X2718">
        <v>15</v>
      </c>
      <c r="Y2718" t="s">
        <v>53</v>
      </c>
      <c r="Z2718" t="s">
        <v>87</v>
      </c>
      <c r="AA2718">
        <v>0</v>
      </c>
      <c r="AB2718">
        <v>0</v>
      </c>
      <c r="AC2718" t="s">
        <v>225</v>
      </c>
      <c r="AD2718">
        <v>0</v>
      </c>
      <c r="AE2718">
        <v>0</v>
      </c>
      <c r="AF2718">
        <v>0</v>
      </c>
      <c r="AG2718">
        <v>0</v>
      </c>
      <c r="AH2718">
        <v>0</v>
      </c>
      <c r="AI2718">
        <v>0</v>
      </c>
      <c r="AJ2718">
        <v>0</v>
      </c>
      <c r="AK2718">
        <v>0</v>
      </c>
      <c r="AL2718">
        <v>0</v>
      </c>
      <c r="AM2718">
        <v>0</v>
      </c>
      <c r="AN2718">
        <v>0</v>
      </c>
      <c r="AO2718">
        <v>0</v>
      </c>
      <c r="AP2718" s="8">
        <f t="shared" si="172"/>
        <v>0</v>
      </c>
      <c r="AQ2718" s="9">
        <f t="shared" si="173"/>
        <v>0</v>
      </c>
      <c r="AR2718" s="3">
        <f t="shared" si="174"/>
        <v>0</v>
      </c>
      <c r="AS2718" s="10">
        <f t="shared" si="175"/>
        <v>0</v>
      </c>
    </row>
    <row r="2719" spans="1:45" x14ac:dyDescent="0.25">
      <c r="A2719">
        <v>1</v>
      </c>
      <c r="B2719" s="7">
        <v>44470</v>
      </c>
      <c r="C2719" s="7">
        <v>44501</v>
      </c>
      <c r="D2719">
        <v>200230</v>
      </c>
      <c r="E2719" s="7">
        <v>44470</v>
      </c>
      <c r="F2719" s="13">
        <v>3246797.28</v>
      </c>
      <c r="G2719">
        <v>3246797.28</v>
      </c>
      <c r="H2719">
        <v>3.5999999999999997E-2</v>
      </c>
      <c r="I2719">
        <v>9740.39</v>
      </c>
      <c r="J2719">
        <v>361754.06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0</v>
      </c>
      <c r="Q2719">
        <v>0</v>
      </c>
      <c r="R2719">
        <v>0</v>
      </c>
      <c r="S2719">
        <v>0</v>
      </c>
      <c r="T2719">
        <v>0</v>
      </c>
      <c r="U2719">
        <v>0</v>
      </c>
      <c r="V2719" t="s">
        <v>278</v>
      </c>
      <c r="W2719" s="4" t="str">
        <f t="shared" si="176"/>
        <v>3810</v>
      </c>
      <c r="X2719">
        <v>15</v>
      </c>
      <c r="Y2719" t="s">
        <v>53</v>
      </c>
      <c r="Z2719" t="s">
        <v>87</v>
      </c>
      <c r="AA2719">
        <v>0</v>
      </c>
      <c r="AB2719">
        <v>-873.97</v>
      </c>
      <c r="AC2719" t="s">
        <v>225</v>
      </c>
      <c r="AD2719">
        <v>0</v>
      </c>
      <c r="AE2719">
        <v>0</v>
      </c>
      <c r="AF2719">
        <v>0</v>
      </c>
      <c r="AG2719">
        <v>3246797.28</v>
      </c>
      <c r="AH2719">
        <v>0</v>
      </c>
      <c r="AI2719">
        <v>0</v>
      </c>
      <c r="AJ2719">
        <v>0</v>
      </c>
      <c r="AK2719">
        <v>0</v>
      </c>
      <c r="AL2719">
        <v>0</v>
      </c>
      <c r="AM2719">
        <v>0</v>
      </c>
      <c r="AN2719">
        <v>0</v>
      </c>
      <c r="AO2719">
        <v>9740.39</v>
      </c>
      <c r="AP2719" s="8">
        <f t="shared" si="172"/>
        <v>9740.39</v>
      </c>
      <c r="AQ2719" s="9">
        <f t="shared" si="173"/>
        <v>0</v>
      </c>
      <c r="AR2719" s="3">
        <f t="shared" si="174"/>
        <v>361754.06</v>
      </c>
      <c r="AS2719" s="10">
        <f t="shared" si="175"/>
        <v>9740.39</v>
      </c>
    </row>
    <row r="2720" spans="1:45" x14ac:dyDescent="0.25">
      <c r="A2720">
        <v>1</v>
      </c>
      <c r="B2720" s="7">
        <v>44470</v>
      </c>
      <c r="C2720" s="7">
        <v>44501</v>
      </c>
      <c r="D2720">
        <v>200230</v>
      </c>
      <c r="E2720" s="7">
        <v>44501</v>
      </c>
      <c r="F2720" s="13">
        <v>3252944.31</v>
      </c>
      <c r="G2720">
        <v>3252944.31</v>
      </c>
      <c r="H2720">
        <v>3.5999999999999997E-2</v>
      </c>
      <c r="I2720">
        <v>9758.83</v>
      </c>
      <c r="J2720">
        <v>371512.89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0</v>
      </c>
      <c r="Q2720">
        <v>0</v>
      </c>
      <c r="R2720">
        <v>0</v>
      </c>
      <c r="S2720">
        <v>0</v>
      </c>
      <c r="T2720">
        <v>0</v>
      </c>
      <c r="U2720">
        <v>0</v>
      </c>
      <c r="V2720" t="s">
        <v>278</v>
      </c>
      <c r="W2720" s="4" t="str">
        <f t="shared" si="176"/>
        <v>3810</v>
      </c>
      <c r="X2720">
        <v>15</v>
      </c>
      <c r="Y2720" t="s">
        <v>53</v>
      </c>
      <c r="Z2720" t="s">
        <v>87</v>
      </c>
      <c r="AA2720">
        <v>0</v>
      </c>
      <c r="AB2720">
        <v>0</v>
      </c>
      <c r="AC2720" t="s">
        <v>225</v>
      </c>
      <c r="AD2720">
        <v>0</v>
      </c>
      <c r="AE2720">
        <v>0</v>
      </c>
      <c r="AF2720">
        <v>0</v>
      </c>
      <c r="AG2720">
        <v>3252944.31</v>
      </c>
      <c r="AH2720">
        <v>0</v>
      </c>
      <c r="AI2720">
        <v>0</v>
      </c>
      <c r="AJ2720">
        <v>0</v>
      </c>
      <c r="AK2720">
        <v>0</v>
      </c>
      <c r="AL2720">
        <v>0</v>
      </c>
      <c r="AM2720">
        <v>0</v>
      </c>
      <c r="AN2720">
        <v>0</v>
      </c>
      <c r="AO2720">
        <v>9758.83</v>
      </c>
      <c r="AP2720" s="8">
        <f t="shared" si="172"/>
        <v>9758.83</v>
      </c>
      <c r="AQ2720" s="9">
        <f t="shared" si="173"/>
        <v>0</v>
      </c>
      <c r="AR2720" s="3">
        <f t="shared" si="174"/>
        <v>371512.89</v>
      </c>
      <c r="AS2720" s="10">
        <f t="shared" si="175"/>
        <v>9758.83</v>
      </c>
    </row>
    <row r="2721" spans="1:45" x14ac:dyDescent="0.25">
      <c r="A2721">
        <v>1</v>
      </c>
      <c r="B2721" s="7">
        <v>44470</v>
      </c>
      <c r="C2721" s="7">
        <v>44501</v>
      </c>
      <c r="D2721">
        <v>200276</v>
      </c>
      <c r="E2721" s="7">
        <v>44470</v>
      </c>
      <c r="F2721" s="13">
        <v>542604.02</v>
      </c>
      <c r="G2721">
        <v>542604.02</v>
      </c>
      <c r="H2721">
        <v>3.5999999999999997E-2</v>
      </c>
      <c r="I2721">
        <v>1627.81</v>
      </c>
      <c r="J2721">
        <v>85350.84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0</v>
      </c>
      <c r="T2721">
        <v>0</v>
      </c>
      <c r="U2721">
        <v>0</v>
      </c>
      <c r="V2721" t="s">
        <v>279</v>
      </c>
      <c r="W2721" s="4" t="str">
        <f t="shared" si="176"/>
        <v>3810</v>
      </c>
      <c r="X2721">
        <v>15</v>
      </c>
      <c r="Y2721" t="s">
        <v>53</v>
      </c>
      <c r="Z2721" t="s">
        <v>87</v>
      </c>
      <c r="AA2721">
        <v>0</v>
      </c>
      <c r="AB2721">
        <v>0</v>
      </c>
      <c r="AC2721" t="s">
        <v>225</v>
      </c>
      <c r="AD2721">
        <v>0</v>
      </c>
      <c r="AE2721">
        <v>0</v>
      </c>
      <c r="AF2721">
        <v>0</v>
      </c>
      <c r="AG2721">
        <v>542604.02</v>
      </c>
      <c r="AH2721">
        <v>0</v>
      </c>
      <c r="AI2721">
        <v>0</v>
      </c>
      <c r="AJ2721">
        <v>0</v>
      </c>
      <c r="AK2721">
        <v>0</v>
      </c>
      <c r="AL2721">
        <v>0</v>
      </c>
      <c r="AM2721">
        <v>0</v>
      </c>
      <c r="AN2721">
        <v>0</v>
      </c>
      <c r="AO2721">
        <v>1627.81</v>
      </c>
      <c r="AP2721" s="8">
        <f t="shared" si="172"/>
        <v>1627.81</v>
      </c>
      <c r="AQ2721" s="9">
        <f t="shared" si="173"/>
        <v>0</v>
      </c>
      <c r="AR2721" s="3">
        <f t="shared" si="174"/>
        <v>85350.84</v>
      </c>
      <c r="AS2721" s="10">
        <f t="shared" si="175"/>
        <v>1627.81</v>
      </c>
    </row>
    <row r="2722" spans="1:45" x14ac:dyDescent="0.25">
      <c r="A2722">
        <v>1</v>
      </c>
      <c r="B2722" s="7">
        <v>44470</v>
      </c>
      <c r="C2722" s="7">
        <v>44501</v>
      </c>
      <c r="D2722">
        <v>200276</v>
      </c>
      <c r="E2722" s="7">
        <v>44501</v>
      </c>
      <c r="F2722" s="13">
        <v>548508.92000000004</v>
      </c>
      <c r="G2722">
        <v>548508.92000000004</v>
      </c>
      <c r="H2722">
        <v>3.5999999999999997E-2</v>
      </c>
      <c r="I2722">
        <v>1645.53</v>
      </c>
      <c r="J2722">
        <v>86996.37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 t="s">
        <v>279</v>
      </c>
      <c r="W2722" s="4" t="str">
        <f t="shared" si="176"/>
        <v>3810</v>
      </c>
      <c r="X2722">
        <v>15</v>
      </c>
      <c r="Y2722" t="s">
        <v>53</v>
      </c>
      <c r="Z2722" t="s">
        <v>87</v>
      </c>
      <c r="AA2722">
        <v>0</v>
      </c>
      <c r="AB2722">
        <v>0</v>
      </c>
      <c r="AC2722" t="s">
        <v>225</v>
      </c>
      <c r="AD2722">
        <v>0</v>
      </c>
      <c r="AE2722">
        <v>0</v>
      </c>
      <c r="AF2722">
        <v>0</v>
      </c>
      <c r="AG2722">
        <v>548508.92000000004</v>
      </c>
      <c r="AH2722">
        <v>0</v>
      </c>
      <c r="AI2722">
        <v>0</v>
      </c>
      <c r="AJ2722">
        <v>0</v>
      </c>
      <c r="AK2722">
        <v>0</v>
      </c>
      <c r="AL2722">
        <v>0</v>
      </c>
      <c r="AM2722">
        <v>0</v>
      </c>
      <c r="AN2722">
        <v>0</v>
      </c>
      <c r="AO2722">
        <v>1645.53</v>
      </c>
      <c r="AP2722" s="8">
        <f t="shared" si="172"/>
        <v>1645.53</v>
      </c>
      <c r="AQ2722" s="9">
        <f t="shared" si="173"/>
        <v>0</v>
      </c>
      <c r="AR2722" s="3">
        <f t="shared" si="174"/>
        <v>86996.37</v>
      </c>
      <c r="AS2722" s="10">
        <f t="shared" si="175"/>
        <v>1645.53</v>
      </c>
    </row>
    <row r="2723" spans="1:45" x14ac:dyDescent="0.25">
      <c r="A2723">
        <v>1</v>
      </c>
      <c r="B2723" s="7">
        <v>44470</v>
      </c>
      <c r="C2723" s="7">
        <v>44501</v>
      </c>
      <c r="D2723">
        <v>200322</v>
      </c>
      <c r="E2723" s="7">
        <v>44470</v>
      </c>
      <c r="F2723" s="13">
        <v>11390044.65</v>
      </c>
      <c r="G2723">
        <v>11390044.65</v>
      </c>
      <c r="H2723">
        <v>3.5999999999999997E-2</v>
      </c>
      <c r="I2723">
        <v>34170.129999999997</v>
      </c>
      <c r="J2723">
        <v>4480437.09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0</v>
      </c>
      <c r="T2723">
        <v>0</v>
      </c>
      <c r="U2723">
        <v>0</v>
      </c>
      <c r="V2723" t="s">
        <v>280</v>
      </c>
      <c r="W2723" s="4" t="str">
        <f t="shared" si="176"/>
        <v>3810</v>
      </c>
      <c r="X2723">
        <v>15</v>
      </c>
      <c r="Y2723" t="s">
        <v>53</v>
      </c>
      <c r="Z2723" t="s">
        <v>87</v>
      </c>
      <c r="AA2723">
        <v>0</v>
      </c>
      <c r="AB2723">
        <v>0</v>
      </c>
      <c r="AC2723" t="s">
        <v>225</v>
      </c>
      <c r="AD2723">
        <v>0</v>
      </c>
      <c r="AE2723">
        <v>0</v>
      </c>
      <c r="AF2723">
        <v>0</v>
      </c>
      <c r="AG2723">
        <v>11390044.65</v>
      </c>
      <c r="AH2723">
        <v>0</v>
      </c>
      <c r="AI2723">
        <v>0</v>
      </c>
      <c r="AJ2723">
        <v>0</v>
      </c>
      <c r="AK2723">
        <v>0</v>
      </c>
      <c r="AL2723">
        <v>0</v>
      </c>
      <c r="AM2723">
        <v>0</v>
      </c>
      <c r="AN2723">
        <v>0</v>
      </c>
      <c r="AO2723">
        <v>34170.129999999997</v>
      </c>
      <c r="AP2723" s="8">
        <f t="shared" si="172"/>
        <v>34170.129999999997</v>
      </c>
      <c r="AQ2723" s="9">
        <f t="shared" si="173"/>
        <v>0</v>
      </c>
      <c r="AR2723" s="3">
        <f t="shared" si="174"/>
        <v>4480437.09</v>
      </c>
      <c r="AS2723" s="10">
        <f t="shared" si="175"/>
        <v>34170.129999999997</v>
      </c>
    </row>
    <row r="2724" spans="1:45" x14ac:dyDescent="0.25">
      <c r="A2724">
        <v>1</v>
      </c>
      <c r="B2724" s="7">
        <v>44470</v>
      </c>
      <c r="C2724" s="7">
        <v>44501</v>
      </c>
      <c r="D2724">
        <v>200322</v>
      </c>
      <c r="E2724" s="7">
        <v>44501</v>
      </c>
      <c r="F2724" s="13">
        <v>11463431.51</v>
      </c>
      <c r="G2724">
        <v>11463431.51</v>
      </c>
      <c r="H2724">
        <v>3.5999999999999997E-2</v>
      </c>
      <c r="I2724">
        <v>34390.29</v>
      </c>
      <c r="J2724">
        <v>4514827.38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 t="s">
        <v>280</v>
      </c>
      <c r="W2724" s="4" t="str">
        <f t="shared" si="176"/>
        <v>3810</v>
      </c>
      <c r="X2724">
        <v>15</v>
      </c>
      <c r="Y2724" t="s">
        <v>53</v>
      </c>
      <c r="Z2724" t="s">
        <v>87</v>
      </c>
      <c r="AA2724">
        <v>0</v>
      </c>
      <c r="AB2724">
        <v>0</v>
      </c>
      <c r="AC2724" t="s">
        <v>225</v>
      </c>
      <c r="AD2724">
        <v>0</v>
      </c>
      <c r="AE2724">
        <v>0</v>
      </c>
      <c r="AF2724">
        <v>0</v>
      </c>
      <c r="AG2724">
        <v>11463431.51</v>
      </c>
      <c r="AH2724">
        <v>0</v>
      </c>
      <c r="AI2724">
        <v>0</v>
      </c>
      <c r="AJ2724">
        <v>0</v>
      </c>
      <c r="AK2724">
        <v>0</v>
      </c>
      <c r="AL2724">
        <v>0</v>
      </c>
      <c r="AM2724">
        <v>0</v>
      </c>
      <c r="AN2724">
        <v>0</v>
      </c>
      <c r="AO2724">
        <v>34390.29</v>
      </c>
      <c r="AP2724" s="8">
        <f t="shared" si="172"/>
        <v>34390.29</v>
      </c>
      <c r="AQ2724" s="9">
        <f t="shared" si="173"/>
        <v>0</v>
      </c>
      <c r="AR2724" s="3">
        <f t="shared" si="174"/>
        <v>4514827.38</v>
      </c>
      <c r="AS2724" s="10">
        <f t="shared" si="175"/>
        <v>34390.29</v>
      </c>
    </row>
    <row r="2725" spans="1:45" x14ac:dyDescent="0.25">
      <c r="A2725">
        <v>1</v>
      </c>
      <c r="B2725" s="7">
        <v>44470</v>
      </c>
      <c r="C2725" s="7">
        <v>44501</v>
      </c>
      <c r="D2725">
        <v>158</v>
      </c>
      <c r="E2725" s="7">
        <v>44470</v>
      </c>
      <c r="F2725" s="13">
        <v>0</v>
      </c>
      <c r="G2725">
        <v>0</v>
      </c>
      <c r="H2725">
        <v>2.9090000000000001E-2</v>
      </c>
      <c r="I2725">
        <v>0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0</v>
      </c>
      <c r="P2725">
        <v>0</v>
      </c>
      <c r="Q2725">
        <v>0</v>
      </c>
      <c r="R2725">
        <v>0</v>
      </c>
      <c r="S2725">
        <v>0</v>
      </c>
      <c r="T2725">
        <v>0</v>
      </c>
      <c r="U2725">
        <v>0</v>
      </c>
      <c r="V2725" t="s">
        <v>281</v>
      </c>
      <c r="W2725" s="4" t="str">
        <f t="shared" si="176"/>
        <v>3820</v>
      </c>
      <c r="X2725">
        <v>15</v>
      </c>
      <c r="Y2725" t="s">
        <v>53</v>
      </c>
      <c r="Z2725" t="s">
        <v>92</v>
      </c>
      <c r="AA2725">
        <v>0</v>
      </c>
      <c r="AB2725">
        <v>0</v>
      </c>
      <c r="AC2725" t="s">
        <v>225</v>
      </c>
      <c r="AD2725">
        <v>0</v>
      </c>
      <c r="AE2725">
        <v>0</v>
      </c>
      <c r="AF2725">
        <v>2.9099999999999998E-3</v>
      </c>
      <c r="AG2725">
        <v>0</v>
      </c>
      <c r="AH2725">
        <v>0</v>
      </c>
      <c r="AI2725">
        <v>0</v>
      </c>
      <c r="AJ2725">
        <v>0</v>
      </c>
      <c r="AK2725">
        <v>0</v>
      </c>
      <c r="AL2725">
        <v>0</v>
      </c>
      <c r="AM2725">
        <v>0</v>
      </c>
      <c r="AN2725">
        <v>0</v>
      </c>
      <c r="AO2725">
        <v>0</v>
      </c>
      <c r="AP2725" s="8">
        <f t="shared" si="172"/>
        <v>0</v>
      </c>
      <c r="AQ2725" s="9">
        <f t="shared" si="173"/>
        <v>0</v>
      </c>
      <c r="AR2725" s="3">
        <f t="shared" si="174"/>
        <v>0</v>
      </c>
      <c r="AS2725" s="10">
        <f t="shared" si="175"/>
        <v>0</v>
      </c>
    </row>
    <row r="2726" spans="1:45" x14ac:dyDescent="0.25">
      <c r="A2726">
        <v>1</v>
      </c>
      <c r="B2726" s="7">
        <v>44470</v>
      </c>
      <c r="C2726" s="7">
        <v>44501</v>
      </c>
      <c r="D2726">
        <v>158</v>
      </c>
      <c r="E2726" s="7">
        <v>44501</v>
      </c>
      <c r="F2726" s="13">
        <v>0</v>
      </c>
      <c r="G2726">
        <v>0</v>
      </c>
      <c r="H2726">
        <v>2.9090000000000001E-2</v>
      </c>
      <c r="I2726">
        <v>0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0</v>
      </c>
      <c r="P2726">
        <v>0</v>
      </c>
      <c r="Q2726">
        <v>0</v>
      </c>
      <c r="R2726">
        <v>0</v>
      </c>
      <c r="S2726">
        <v>0</v>
      </c>
      <c r="T2726">
        <v>0</v>
      </c>
      <c r="U2726">
        <v>0</v>
      </c>
      <c r="V2726" t="s">
        <v>281</v>
      </c>
      <c r="W2726" s="4" t="str">
        <f t="shared" si="176"/>
        <v>3820</v>
      </c>
      <c r="X2726">
        <v>15</v>
      </c>
      <c r="Y2726" t="s">
        <v>53</v>
      </c>
      <c r="Z2726" t="s">
        <v>92</v>
      </c>
      <c r="AA2726">
        <v>0</v>
      </c>
      <c r="AB2726">
        <v>0</v>
      </c>
      <c r="AC2726" t="s">
        <v>225</v>
      </c>
      <c r="AD2726">
        <v>0</v>
      </c>
      <c r="AE2726">
        <v>0</v>
      </c>
      <c r="AF2726">
        <v>2.9099999999999998E-3</v>
      </c>
      <c r="AG2726">
        <v>0</v>
      </c>
      <c r="AH2726">
        <v>0</v>
      </c>
      <c r="AI2726">
        <v>0</v>
      </c>
      <c r="AJ2726">
        <v>0</v>
      </c>
      <c r="AK2726">
        <v>0</v>
      </c>
      <c r="AL2726">
        <v>0</v>
      </c>
      <c r="AM2726">
        <v>0</v>
      </c>
      <c r="AN2726">
        <v>0</v>
      </c>
      <c r="AO2726">
        <v>0</v>
      </c>
      <c r="AP2726" s="8">
        <f t="shared" si="172"/>
        <v>0</v>
      </c>
      <c r="AQ2726" s="9">
        <f t="shared" si="173"/>
        <v>0</v>
      </c>
      <c r="AR2726" s="3">
        <f t="shared" si="174"/>
        <v>0</v>
      </c>
      <c r="AS2726" s="10">
        <f t="shared" si="175"/>
        <v>0</v>
      </c>
    </row>
    <row r="2727" spans="1:45" x14ac:dyDescent="0.25">
      <c r="A2727">
        <v>1</v>
      </c>
      <c r="B2727" s="7">
        <v>44470</v>
      </c>
      <c r="C2727" s="7">
        <v>44501</v>
      </c>
      <c r="D2727">
        <v>200231</v>
      </c>
      <c r="E2727" s="7">
        <v>44470</v>
      </c>
      <c r="F2727" s="13">
        <v>4064128.89</v>
      </c>
      <c r="G2727">
        <v>4064128.89</v>
      </c>
      <c r="H2727">
        <v>2.9090000000000001E-2</v>
      </c>
      <c r="I2727">
        <v>9852.1299999999992</v>
      </c>
      <c r="J2727">
        <v>512699.25</v>
      </c>
      <c r="K2727">
        <v>0</v>
      </c>
      <c r="L2727">
        <v>-1530.69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0</v>
      </c>
      <c r="T2727">
        <v>0</v>
      </c>
      <c r="U2727">
        <v>0</v>
      </c>
      <c r="V2727" t="s">
        <v>282</v>
      </c>
      <c r="W2727" s="4" t="str">
        <f t="shared" si="176"/>
        <v>3820</v>
      </c>
      <c r="X2727">
        <v>15</v>
      </c>
      <c r="Y2727" t="s">
        <v>53</v>
      </c>
      <c r="Z2727" t="s">
        <v>92</v>
      </c>
      <c r="AA2727">
        <v>0</v>
      </c>
      <c r="AB2727">
        <v>0</v>
      </c>
      <c r="AC2727" t="s">
        <v>225</v>
      </c>
      <c r="AD2727">
        <v>985.55</v>
      </c>
      <c r="AE2727">
        <v>-17501.63</v>
      </c>
      <c r="AF2727">
        <v>2.9099999999999998E-3</v>
      </c>
      <c r="AG2727">
        <v>4064128.89</v>
      </c>
      <c r="AH2727">
        <v>0</v>
      </c>
      <c r="AI2727">
        <v>0</v>
      </c>
      <c r="AJ2727">
        <v>0</v>
      </c>
      <c r="AK2727">
        <v>0</v>
      </c>
      <c r="AL2727">
        <v>0</v>
      </c>
      <c r="AM2727">
        <v>0</v>
      </c>
      <c r="AN2727">
        <v>985.55000000000007</v>
      </c>
      <c r="AO2727">
        <v>9852.130000000001</v>
      </c>
      <c r="AP2727" s="8">
        <f t="shared" si="172"/>
        <v>9852.1299999999992</v>
      </c>
      <c r="AQ2727" s="9">
        <f t="shared" si="173"/>
        <v>985.55</v>
      </c>
      <c r="AR2727" s="3">
        <f t="shared" si="174"/>
        <v>495197.62</v>
      </c>
      <c r="AS2727" s="10">
        <f t="shared" si="175"/>
        <v>10837.679999999998</v>
      </c>
    </row>
    <row r="2728" spans="1:45" x14ac:dyDescent="0.25">
      <c r="A2728">
        <v>1</v>
      </c>
      <c r="B2728" s="7">
        <v>44470</v>
      </c>
      <c r="C2728" s="7">
        <v>44501</v>
      </c>
      <c r="D2728">
        <v>200231</v>
      </c>
      <c r="E2728" s="7">
        <v>44501</v>
      </c>
      <c r="F2728" s="13">
        <v>4101932.94</v>
      </c>
      <c r="G2728">
        <v>4101932.94</v>
      </c>
      <c r="H2728">
        <v>2.9090000000000001E-2</v>
      </c>
      <c r="I2728">
        <v>9943.77</v>
      </c>
      <c r="J2728">
        <v>522643.02</v>
      </c>
      <c r="K2728">
        <v>0</v>
      </c>
      <c r="L2728">
        <v>-1119.32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v>0</v>
      </c>
      <c r="V2728" t="s">
        <v>282</v>
      </c>
      <c r="W2728" s="4" t="str">
        <f t="shared" si="176"/>
        <v>3820</v>
      </c>
      <c r="X2728">
        <v>15</v>
      </c>
      <c r="Y2728" t="s">
        <v>53</v>
      </c>
      <c r="Z2728" t="s">
        <v>92</v>
      </c>
      <c r="AA2728">
        <v>0</v>
      </c>
      <c r="AB2728">
        <v>0</v>
      </c>
      <c r="AC2728" t="s">
        <v>225</v>
      </c>
      <c r="AD2728">
        <v>994.72</v>
      </c>
      <c r="AE2728">
        <v>-17626.23</v>
      </c>
      <c r="AF2728">
        <v>2.9099999999999998E-3</v>
      </c>
      <c r="AG2728">
        <v>4101932.94</v>
      </c>
      <c r="AH2728">
        <v>0</v>
      </c>
      <c r="AI2728">
        <v>0</v>
      </c>
      <c r="AJ2728">
        <v>0</v>
      </c>
      <c r="AK2728">
        <v>0</v>
      </c>
      <c r="AL2728">
        <v>0</v>
      </c>
      <c r="AM2728">
        <v>0</v>
      </c>
      <c r="AN2728">
        <v>994.72</v>
      </c>
      <c r="AO2728">
        <v>9943.77</v>
      </c>
      <c r="AP2728" s="8">
        <f t="shared" si="172"/>
        <v>9943.77</v>
      </c>
      <c r="AQ2728" s="9">
        <f t="shared" si="173"/>
        <v>994.72</v>
      </c>
      <c r="AR2728" s="3">
        <f t="shared" si="174"/>
        <v>505016.79000000004</v>
      </c>
      <c r="AS2728" s="10">
        <f t="shared" si="175"/>
        <v>10938.49</v>
      </c>
    </row>
    <row r="2729" spans="1:45" x14ac:dyDescent="0.25">
      <c r="A2729">
        <v>1</v>
      </c>
      <c r="B2729" s="7">
        <v>44470</v>
      </c>
      <c r="C2729" s="7">
        <v>44501</v>
      </c>
      <c r="D2729">
        <v>200277</v>
      </c>
      <c r="E2729" s="7">
        <v>44470</v>
      </c>
      <c r="F2729" s="13">
        <v>570203.77</v>
      </c>
      <c r="G2729">
        <v>570203.77</v>
      </c>
      <c r="H2729">
        <v>2.9090000000000001E-2</v>
      </c>
      <c r="I2729">
        <v>1382.27</v>
      </c>
      <c r="J2729">
        <v>44136.52</v>
      </c>
      <c r="K2729">
        <v>0</v>
      </c>
      <c r="L2729">
        <v>-156.24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 t="s">
        <v>283</v>
      </c>
      <c r="W2729" s="4" t="str">
        <f t="shared" si="176"/>
        <v>3820</v>
      </c>
      <c r="X2729">
        <v>15</v>
      </c>
      <c r="Y2729" t="s">
        <v>53</v>
      </c>
      <c r="Z2729" t="s">
        <v>92</v>
      </c>
      <c r="AA2729">
        <v>0</v>
      </c>
      <c r="AB2729">
        <v>0</v>
      </c>
      <c r="AC2729" t="s">
        <v>225</v>
      </c>
      <c r="AD2729">
        <v>138.27000000000001</v>
      </c>
      <c r="AE2729">
        <v>2175</v>
      </c>
      <c r="AF2729">
        <v>2.9099999999999998E-3</v>
      </c>
      <c r="AG2729">
        <v>570203.77</v>
      </c>
      <c r="AH2729">
        <v>0</v>
      </c>
      <c r="AI2729">
        <v>0</v>
      </c>
      <c r="AJ2729">
        <v>0</v>
      </c>
      <c r="AK2729">
        <v>0</v>
      </c>
      <c r="AL2729">
        <v>0</v>
      </c>
      <c r="AM2729">
        <v>0</v>
      </c>
      <c r="AN2729">
        <v>138.27000000000001</v>
      </c>
      <c r="AO2729">
        <v>1382.27</v>
      </c>
      <c r="AP2729" s="8">
        <f t="shared" si="172"/>
        <v>1382.27</v>
      </c>
      <c r="AQ2729" s="9">
        <f t="shared" si="173"/>
        <v>138.27000000000001</v>
      </c>
      <c r="AR2729" s="3">
        <f t="shared" si="174"/>
        <v>46311.519999999997</v>
      </c>
      <c r="AS2729" s="10">
        <f t="shared" si="175"/>
        <v>1520.54</v>
      </c>
    </row>
    <row r="2730" spans="1:45" x14ac:dyDescent="0.25">
      <c r="A2730">
        <v>1</v>
      </c>
      <c r="B2730" s="7">
        <v>44470</v>
      </c>
      <c r="C2730" s="7">
        <v>44501</v>
      </c>
      <c r="D2730">
        <v>200277</v>
      </c>
      <c r="E2730" s="7">
        <v>44501</v>
      </c>
      <c r="F2730" s="13">
        <v>597712.80000000005</v>
      </c>
      <c r="G2730">
        <v>597712.80000000005</v>
      </c>
      <c r="H2730">
        <v>2.9090000000000001E-2</v>
      </c>
      <c r="I2730">
        <v>1448.96</v>
      </c>
      <c r="J2730">
        <v>45585.48</v>
      </c>
      <c r="K2730">
        <v>0</v>
      </c>
      <c r="L2730">
        <v>-183.38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 t="s">
        <v>283</v>
      </c>
      <c r="W2730" s="4" t="str">
        <f t="shared" si="176"/>
        <v>3820</v>
      </c>
      <c r="X2730">
        <v>15</v>
      </c>
      <c r="Y2730" t="s">
        <v>53</v>
      </c>
      <c r="Z2730" t="s">
        <v>92</v>
      </c>
      <c r="AA2730">
        <v>0</v>
      </c>
      <c r="AB2730">
        <v>0</v>
      </c>
      <c r="AC2730" t="s">
        <v>225</v>
      </c>
      <c r="AD2730">
        <v>144.94999999999999</v>
      </c>
      <c r="AE2730">
        <v>2136.5700000000002</v>
      </c>
      <c r="AF2730">
        <v>2.9099999999999998E-3</v>
      </c>
      <c r="AG2730">
        <v>597712.80000000005</v>
      </c>
      <c r="AH2730">
        <v>0</v>
      </c>
      <c r="AI2730">
        <v>0</v>
      </c>
      <c r="AJ2730">
        <v>0</v>
      </c>
      <c r="AK2730">
        <v>0</v>
      </c>
      <c r="AL2730">
        <v>0</v>
      </c>
      <c r="AM2730">
        <v>0</v>
      </c>
      <c r="AN2730">
        <v>144.95000000000002</v>
      </c>
      <c r="AO2730">
        <v>1448.96</v>
      </c>
      <c r="AP2730" s="8">
        <f t="shared" si="172"/>
        <v>1448.96</v>
      </c>
      <c r="AQ2730" s="9">
        <f t="shared" si="173"/>
        <v>144.94999999999999</v>
      </c>
      <c r="AR2730" s="3">
        <f t="shared" si="174"/>
        <v>47722.05</v>
      </c>
      <c r="AS2730" s="10">
        <f t="shared" si="175"/>
        <v>1593.91</v>
      </c>
    </row>
    <row r="2731" spans="1:45" x14ac:dyDescent="0.25">
      <c r="A2731">
        <v>1</v>
      </c>
      <c r="B2731" s="7">
        <v>44470</v>
      </c>
      <c r="C2731" s="7">
        <v>44501</v>
      </c>
      <c r="D2731">
        <v>200323</v>
      </c>
      <c r="E2731" s="7">
        <v>44470</v>
      </c>
      <c r="F2731" s="13">
        <v>7232704.6699999999</v>
      </c>
      <c r="G2731">
        <v>7232704.6699999999</v>
      </c>
      <c r="H2731">
        <v>2.9090000000000001E-2</v>
      </c>
      <c r="I2731">
        <v>17533.28</v>
      </c>
      <c r="J2731">
        <v>2457125.37</v>
      </c>
      <c r="K2731">
        <v>0</v>
      </c>
      <c r="L2731">
        <v>-3278.64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0</v>
      </c>
      <c r="T2731">
        <v>0</v>
      </c>
      <c r="U2731">
        <v>0</v>
      </c>
      <c r="V2731" t="s">
        <v>284</v>
      </c>
      <c r="W2731" s="4" t="str">
        <f t="shared" si="176"/>
        <v>3820</v>
      </c>
      <c r="X2731">
        <v>15</v>
      </c>
      <c r="Y2731" t="s">
        <v>53</v>
      </c>
      <c r="Z2731" t="s">
        <v>92</v>
      </c>
      <c r="AA2731">
        <v>0</v>
      </c>
      <c r="AB2731">
        <v>0</v>
      </c>
      <c r="AC2731" t="s">
        <v>225</v>
      </c>
      <c r="AD2731">
        <v>1753.93</v>
      </c>
      <c r="AE2731">
        <v>-198906.11</v>
      </c>
      <c r="AF2731">
        <v>2.9099999999999998E-3</v>
      </c>
      <c r="AG2731">
        <v>7232704.6699999999</v>
      </c>
      <c r="AH2731">
        <v>0</v>
      </c>
      <c r="AI2731">
        <v>0</v>
      </c>
      <c r="AJ2731">
        <v>0</v>
      </c>
      <c r="AK2731">
        <v>0</v>
      </c>
      <c r="AL2731">
        <v>0</v>
      </c>
      <c r="AM2731">
        <v>0</v>
      </c>
      <c r="AN2731">
        <v>1753.93</v>
      </c>
      <c r="AO2731">
        <v>17533.28</v>
      </c>
      <c r="AP2731" s="8">
        <f t="shared" si="172"/>
        <v>17533.28</v>
      </c>
      <c r="AQ2731" s="9">
        <f t="shared" si="173"/>
        <v>1753.93</v>
      </c>
      <c r="AR2731" s="3">
        <f t="shared" si="174"/>
        <v>2258219.2600000002</v>
      </c>
      <c r="AS2731" s="10">
        <f t="shared" si="175"/>
        <v>19287.21</v>
      </c>
    </row>
    <row r="2732" spans="1:45" x14ac:dyDescent="0.25">
      <c r="A2732">
        <v>1</v>
      </c>
      <c r="B2732" s="7">
        <v>44470</v>
      </c>
      <c r="C2732" s="7">
        <v>44501</v>
      </c>
      <c r="D2732">
        <v>200323</v>
      </c>
      <c r="E2732" s="7">
        <v>44501</v>
      </c>
      <c r="F2732" s="13">
        <v>7292308.6900000004</v>
      </c>
      <c r="G2732">
        <v>7292308.6900000004</v>
      </c>
      <c r="H2732">
        <v>2.9090000000000001E-2</v>
      </c>
      <c r="I2732">
        <v>17677.77</v>
      </c>
      <c r="J2732">
        <v>2474803.14</v>
      </c>
      <c r="K2732">
        <v>0</v>
      </c>
      <c r="L2732">
        <v>-2224.08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0</v>
      </c>
      <c r="T2732">
        <v>0</v>
      </c>
      <c r="U2732">
        <v>0</v>
      </c>
      <c r="V2732" t="s">
        <v>284</v>
      </c>
      <c r="W2732" s="4" t="str">
        <f t="shared" si="176"/>
        <v>3820</v>
      </c>
      <c r="X2732">
        <v>15</v>
      </c>
      <c r="Y2732" t="s">
        <v>53</v>
      </c>
      <c r="Z2732" t="s">
        <v>92</v>
      </c>
      <c r="AA2732">
        <v>0</v>
      </c>
      <c r="AB2732">
        <v>0</v>
      </c>
      <c r="AC2732" t="s">
        <v>225</v>
      </c>
      <c r="AD2732">
        <v>1768.38</v>
      </c>
      <c r="AE2732">
        <v>-199361.81</v>
      </c>
      <c r="AF2732">
        <v>2.9099999999999998E-3</v>
      </c>
      <c r="AG2732">
        <v>7292308.6900000004</v>
      </c>
      <c r="AH2732">
        <v>0</v>
      </c>
      <c r="AI2732">
        <v>0</v>
      </c>
      <c r="AJ2732">
        <v>0</v>
      </c>
      <c r="AK2732">
        <v>0</v>
      </c>
      <c r="AL2732">
        <v>0</v>
      </c>
      <c r="AM2732">
        <v>0</v>
      </c>
      <c r="AN2732">
        <v>1768.38</v>
      </c>
      <c r="AO2732">
        <v>17677.77</v>
      </c>
      <c r="AP2732" s="8">
        <f t="shared" si="172"/>
        <v>17677.77</v>
      </c>
      <c r="AQ2732" s="9">
        <f t="shared" si="173"/>
        <v>1768.38</v>
      </c>
      <c r="AR2732" s="3">
        <f t="shared" si="174"/>
        <v>2275441.33</v>
      </c>
      <c r="AS2732" s="10">
        <f t="shared" si="175"/>
        <v>19446.150000000001</v>
      </c>
    </row>
    <row r="2733" spans="1:45" x14ac:dyDescent="0.25">
      <c r="A2733">
        <v>1</v>
      </c>
      <c r="B2733" s="7">
        <v>44470</v>
      </c>
      <c r="C2733" s="7">
        <v>44501</v>
      </c>
      <c r="D2733">
        <v>159</v>
      </c>
      <c r="E2733" s="7">
        <v>44470</v>
      </c>
      <c r="F2733" s="13">
        <v>0</v>
      </c>
      <c r="G2733">
        <v>0</v>
      </c>
      <c r="H2733">
        <v>3.3000000000000002E-2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0</v>
      </c>
      <c r="T2733">
        <v>0</v>
      </c>
      <c r="U2733">
        <v>0</v>
      </c>
      <c r="V2733" t="s">
        <v>285</v>
      </c>
      <c r="W2733" s="4" t="str">
        <f t="shared" si="176"/>
        <v>3830</v>
      </c>
      <c r="X2733">
        <v>15</v>
      </c>
      <c r="Y2733" t="s">
        <v>53</v>
      </c>
      <c r="Z2733" t="s">
        <v>97</v>
      </c>
      <c r="AA2733">
        <v>0</v>
      </c>
      <c r="AB2733">
        <v>0</v>
      </c>
      <c r="AC2733" t="s">
        <v>225</v>
      </c>
      <c r="AD2733">
        <v>0</v>
      </c>
      <c r="AE2733">
        <v>0</v>
      </c>
      <c r="AF2733">
        <v>0</v>
      </c>
      <c r="AG2733">
        <v>0</v>
      </c>
      <c r="AH2733">
        <v>0</v>
      </c>
      <c r="AI2733">
        <v>0</v>
      </c>
      <c r="AJ2733">
        <v>0</v>
      </c>
      <c r="AK2733">
        <v>0</v>
      </c>
      <c r="AL2733">
        <v>0</v>
      </c>
      <c r="AM2733">
        <v>0</v>
      </c>
      <c r="AN2733">
        <v>0</v>
      </c>
      <c r="AO2733">
        <v>0</v>
      </c>
      <c r="AP2733" s="8">
        <f t="shared" si="172"/>
        <v>0</v>
      </c>
      <c r="AQ2733" s="9">
        <f t="shared" si="173"/>
        <v>0</v>
      </c>
      <c r="AR2733" s="3">
        <f t="shared" si="174"/>
        <v>0</v>
      </c>
      <c r="AS2733" s="10">
        <f t="shared" si="175"/>
        <v>0</v>
      </c>
    </row>
    <row r="2734" spans="1:45" x14ac:dyDescent="0.25">
      <c r="A2734">
        <v>1</v>
      </c>
      <c r="B2734" s="7">
        <v>44470</v>
      </c>
      <c r="C2734" s="7">
        <v>44501</v>
      </c>
      <c r="D2734">
        <v>159</v>
      </c>
      <c r="E2734" s="7">
        <v>44501</v>
      </c>
      <c r="F2734" s="13">
        <v>0</v>
      </c>
      <c r="G2734">
        <v>0</v>
      </c>
      <c r="H2734">
        <v>3.3000000000000002E-2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  <c r="T2734">
        <v>0</v>
      </c>
      <c r="U2734">
        <v>0</v>
      </c>
      <c r="V2734" t="s">
        <v>285</v>
      </c>
      <c r="W2734" s="4" t="str">
        <f t="shared" si="176"/>
        <v>3830</v>
      </c>
      <c r="X2734">
        <v>15</v>
      </c>
      <c r="Y2734" t="s">
        <v>53</v>
      </c>
      <c r="Z2734" t="s">
        <v>97</v>
      </c>
      <c r="AA2734">
        <v>0</v>
      </c>
      <c r="AB2734">
        <v>0</v>
      </c>
      <c r="AC2734" t="s">
        <v>225</v>
      </c>
      <c r="AD2734">
        <v>0</v>
      </c>
      <c r="AE2734">
        <v>0</v>
      </c>
      <c r="AF2734">
        <v>0</v>
      </c>
      <c r="AG2734">
        <v>0</v>
      </c>
      <c r="AH2734">
        <v>0</v>
      </c>
      <c r="AI2734">
        <v>0</v>
      </c>
      <c r="AJ2734">
        <v>0</v>
      </c>
      <c r="AK2734">
        <v>0</v>
      </c>
      <c r="AL2734">
        <v>0</v>
      </c>
      <c r="AM2734">
        <v>0</v>
      </c>
      <c r="AN2734">
        <v>0</v>
      </c>
      <c r="AO2734">
        <v>0</v>
      </c>
      <c r="AP2734" s="8">
        <f t="shared" si="172"/>
        <v>0</v>
      </c>
      <c r="AQ2734" s="9">
        <f t="shared" si="173"/>
        <v>0</v>
      </c>
      <c r="AR2734" s="3">
        <f t="shared" si="174"/>
        <v>0</v>
      </c>
      <c r="AS2734" s="10">
        <f t="shared" si="175"/>
        <v>0</v>
      </c>
    </row>
    <row r="2735" spans="1:45" x14ac:dyDescent="0.25">
      <c r="A2735">
        <v>1</v>
      </c>
      <c r="B2735" s="7">
        <v>44470</v>
      </c>
      <c r="C2735" s="7">
        <v>44501</v>
      </c>
      <c r="D2735">
        <v>200232</v>
      </c>
      <c r="E2735" s="7">
        <v>44470</v>
      </c>
      <c r="F2735" s="13">
        <v>1344394.13</v>
      </c>
      <c r="G2735">
        <v>1344394.13</v>
      </c>
      <c r="H2735">
        <v>3.3000000000000002E-2</v>
      </c>
      <c r="I2735">
        <v>3697.08</v>
      </c>
      <c r="J2735">
        <v>160967.79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0</v>
      </c>
      <c r="T2735">
        <v>0</v>
      </c>
      <c r="U2735">
        <v>0</v>
      </c>
      <c r="V2735" t="s">
        <v>286</v>
      </c>
      <c r="W2735" s="4" t="str">
        <f t="shared" si="176"/>
        <v>3830</v>
      </c>
      <c r="X2735">
        <v>15</v>
      </c>
      <c r="Y2735" t="s">
        <v>53</v>
      </c>
      <c r="Z2735" t="s">
        <v>97</v>
      </c>
      <c r="AA2735">
        <v>0</v>
      </c>
      <c r="AB2735">
        <v>0</v>
      </c>
      <c r="AC2735" t="s">
        <v>225</v>
      </c>
      <c r="AD2735">
        <v>0</v>
      </c>
      <c r="AE2735">
        <v>0</v>
      </c>
      <c r="AF2735">
        <v>0</v>
      </c>
      <c r="AG2735">
        <v>1344394.13</v>
      </c>
      <c r="AH2735">
        <v>0</v>
      </c>
      <c r="AI2735">
        <v>0</v>
      </c>
      <c r="AJ2735">
        <v>0</v>
      </c>
      <c r="AK2735">
        <v>0</v>
      </c>
      <c r="AL2735">
        <v>0</v>
      </c>
      <c r="AM2735">
        <v>0</v>
      </c>
      <c r="AN2735">
        <v>0</v>
      </c>
      <c r="AO2735">
        <v>3697.08</v>
      </c>
      <c r="AP2735" s="8">
        <f t="shared" si="172"/>
        <v>3697.08</v>
      </c>
      <c r="AQ2735" s="9">
        <f t="shared" si="173"/>
        <v>0</v>
      </c>
      <c r="AR2735" s="3">
        <f t="shared" si="174"/>
        <v>160967.79</v>
      </c>
      <c r="AS2735" s="10">
        <f t="shared" si="175"/>
        <v>3697.08</v>
      </c>
    </row>
    <row r="2736" spans="1:45" x14ac:dyDescent="0.25">
      <c r="A2736">
        <v>1</v>
      </c>
      <c r="B2736" s="7">
        <v>44470</v>
      </c>
      <c r="C2736" s="7">
        <v>44501</v>
      </c>
      <c r="D2736">
        <v>200232</v>
      </c>
      <c r="E2736" s="7">
        <v>44501</v>
      </c>
      <c r="F2736" s="13">
        <v>1349460.39</v>
      </c>
      <c r="G2736">
        <v>1349460.39</v>
      </c>
      <c r="H2736">
        <v>3.3000000000000002E-2</v>
      </c>
      <c r="I2736">
        <v>3711.02</v>
      </c>
      <c r="J2736">
        <v>164678.81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  <c r="S2736">
        <v>0</v>
      </c>
      <c r="T2736">
        <v>0</v>
      </c>
      <c r="U2736">
        <v>0</v>
      </c>
      <c r="V2736" t="s">
        <v>286</v>
      </c>
      <c r="W2736" s="4" t="str">
        <f t="shared" si="176"/>
        <v>3830</v>
      </c>
      <c r="X2736">
        <v>15</v>
      </c>
      <c r="Y2736" t="s">
        <v>53</v>
      </c>
      <c r="Z2736" t="s">
        <v>97</v>
      </c>
      <c r="AA2736">
        <v>0</v>
      </c>
      <c r="AB2736">
        <v>0</v>
      </c>
      <c r="AC2736" t="s">
        <v>225</v>
      </c>
      <c r="AD2736">
        <v>0</v>
      </c>
      <c r="AE2736">
        <v>0</v>
      </c>
      <c r="AF2736">
        <v>0</v>
      </c>
      <c r="AG2736">
        <v>1349460.39</v>
      </c>
      <c r="AH2736">
        <v>0</v>
      </c>
      <c r="AI2736">
        <v>0</v>
      </c>
      <c r="AJ2736">
        <v>0</v>
      </c>
      <c r="AK2736">
        <v>0</v>
      </c>
      <c r="AL2736">
        <v>0</v>
      </c>
      <c r="AM2736">
        <v>0</v>
      </c>
      <c r="AN2736">
        <v>0</v>
      </c>
      <c r="AO2736">
        <v>3711.02</v>
      </c>
      <c r="AP2736" s="8">
        <f t="shared" si="172"/>
        <v>3711.02</v>
      </c>
      <c r="AQ2736" s="9">
        <f t="shared" si="173"/>
        <v>0</v>
      </c>
      <c r="AR2736" s="3">
        <f t="shared" si="174"/>
        <v>164678.81</v>
      </c>
      <c r="AS2736" s="10">
        <f t="shared" si="175"/>
        <v>3711.02</v>
      </c>
    </row>
    <row r="2737" spans="1:45" x14ac:dyDescent="0.25">
      <c r="A2737">
        <v>1</v>
      </c>
      <c r="B2737" s="7">
        <v>44470</v>
      </c>
      <c r="C2737" s="7">
        <v>44501</v>
      </c>
      <c r="D2737">
        <v>200278</v>
      </c>
      <c r="E2737" s="7">
        <v>44470</v>
      </c>
      <c r="F2737" s="13">
        <v>347847.44</v>
      </c>
      <c r="G2737">
        <v>347847.44</v>
      </c>
      <c r="H2737">
        <v>3.3000000000000002E-2</v>
      </c>
      <c r="I2737">
        <v>956.58</v>
      </c>
      <c r="J2737">
        <v>32392.69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0</v>
      </c>
      <c r="S2737">
        <v>0</v>
      </c>
      <c r="T2737">
        <v>0</v>
      </c>
      <c r="U2737">
        <v>0</v>
      </c>
      <c r="V2737" t="s">
        <v>287</v>
      </c>
      <c r="W2737" s="4" t="str">
        <f t="shared" si="176"/>
        <v>3830</v>
      </c>
      <c r="X2737">
        <v>15</v>
      </c>
      <c r="Y2737" t="s">
        <v>53</v>
      </c>
      <c r="Z2737" t="s">
        <v>97</v>
      </c>
      <c r="AA2737">
        <v>0</v>
      </c>
      <c r="AB2737">
        <v>0</v>
      </c>
      <c r="AC2737" t="s">
        <v>225</v>
      </c>
      <c r="AD2737">
        <v>0</v>
      </c>
      <c r="AE2737">
        <v>0</v>
      </c>
      <c r="AF2737">
        <v>0</v>
      </c>
      <c r="AG2737">
        <v>347847.44</v>
      </c>
      <c r="AH2737">
        <v>0</v>
      </c>
      <c r="AI2737">
        <v>0</v>
      </c>
      <c r="AJ2737">
        <v>0</v>
      </c>
      <c r="AK2737">
        <v>0</v>
      </c>
      <c r="AL2737">
        <v>0</v>
      </c>
      <c r="AM2737">
        <v>0</v>
      </c>
      <c r="AN2737">
        <v>0</v>
      </c>
      <c r="AO2737">
        <v>956.58</v>
      </c>
      <c r="AP2737" s="8">
        <f t="shared" si="172"/>
        <v>956.58</v>
      </c>
      <c r="AQ2737" s="9">
        <f t="shared" si="173"/>
        <v>0</v>
      </c>
      <c r="AR2737" s="3">
        <f t="shared" si="174"/>
        <v>32392.69</v>
      </c>
      <c r="AS2737" s="10">
        <f t="shared" si="175"/>
        <v>956.58</v>
      </c>
    </row>
    <row r="2738" spans="1:45" x14ac:dyDescent="0.25">
      <c r="A2738">
        <v>1</v>
      </c>
      <c r="B2738" s="7">
        <v>44470</v>
      </c>
      <c r="C2738" s="7">
        <v>44501</v>
      </c>
      <c r="D2738">
        <v>200278</v>
      </c>
      <c r="E2738" s="7">
        <v>44501</v>
      </c>
      <c r="F2738" s="13">
        <v>347847.44</v>
      </c>
      <c r="G2738">
        <v>347847.44</v>
      </c>
      <c r="H2738">
        <v>3.3000000000000002E-2</v>
      </c>
      <c r="I2738">
        <v>956.58</v>
      </c>
      <c r="J2738">
        <v>33349.269999999997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  <c r="Q2738">
        <v>0</v>
      </c>
      <c r="R2738">
        <v>0</v>
      </c>
      <c r="S2738">
        <v>0</v>
      </c>
      <c r="T2738">
        <v>0</v>
      </c>
      <c r="U2738">
        <v>0</v>
      </c>
      <c r="V2738" t="s">
        <v>287</v>
      </c>
      <c r="W2738" s="4" t="str">
        <f t="shared" si="176"/>
        <v>3830</v>
      </c>
      <c r="X2738">
        <v>15</v>
      </c>
      <c r="Y2738" t="s">
        <v>53</v>
      </c>
      <c r="Z2738" t="s">
        <v>97</v>
      </c>
      <c r="AA2738">
        <v>0</v>
      </c>
      <c r="AB2738">
        <v>0</v>
      </c>
      <c r="AC2738" t="s">
        <v>225</v>
      </c>
      <c r="AD2738">
        <v>0</v>
      </c>
      <c r="AE2738">
        <v>0</v>
      </c>
      <c r="AF2738">
        <v>0</v>
      </c>
      <c r="AG2738">
        <v>347847.44</v>
      </c>
      <c r="AH2738">
        <v>0</v>
      </c>
      <c r="AI2738">
        <v>0</v>
      </c>
      <c r="AJ2738">
        <v>0</v>
      </c>
      <c r="AK2738">
        <v>0</v>
      </c>
      <c r="AL2738">
        <v>0</v>
      </c>
      <c r="AM2738">
        <v>0</v>
      </c>
      <c r="AN2738">
        <v>0</v>
      </c>
      <c r="AO2738">
        <v>956.58</v>
      </c>
      <c r="AP2738" s="8">
        <f t="shared" si="172"/>
        <v>956.58</v>
      </c>
      <c r="AQ2738" s="9">
        <f t="shared" si="173"/>
        <v>0</v>
      </c>
      <c r="AR2738" s="3">
        <f t="shared" si="174"/>
        <v>33349.269999999997</v>
      </c>
      <c r="AS2738" s="10">
        <f t="shared" si="175"/>
        <v>956.58</v>
      </c>
    </row>
    <row r="2739" spans="1:45" x14ac:dyDescent="0.25">
      <c r="A2739">
        <v>1</v>
      </c>
      <c r="B2739" s="7">
        <v>44470</v>
      </c>
      <c r="C2739" s="7">
        <v>44501</v>
      </c>
      <c r="D2739">
        <v>200324</v>
      </c>
      <c r="E2739" s="7">
        <v>44470</v>
      </c>
      <c r="F2739" s="13">
        <v>2827831.98</v>
      </c>
      <c r="G2739">
        <v>2827831.98</v>
      </c>
      <c r="H2739">
        <v>3.3000000000000002E-2</v>
      </c>
      <c r="I2739">
        <v>7776.54</v>
      </c>
      <c r="J2739">
        <v>1700156.36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 t="s">
        <v>288</v>
      </c>
      <c r="W2739" s="4" t="str">
        <f t="shared" si="176"/>
        <v>3830</v>
      </c>
      <c r="X2739">
        <v>15</v>
      </c>
      <c r="Y2739" t="s">
        <v>53</v>
      </c>
      <c r="Z2739" t="s">
        <v>97</v>
      </c>
      <c r="AA2739">
        <v>0</v>
      </c>
      <c r="AB2739">
        <v>0</v>
      </c>
      <c r="AC2739" t="s">
        <v>225</v>
      </c>
      <c r="AD2739">
        <v>0</v>
      </c>
      <c r="AE2739">
        <v>-34.64</v>
      </c>
      <c r="AF2739">
        <v>0</v>
      </c>
      <c r="AG2739">
        <v>2827831.98</v>
      </c>
      <c r="AH2739">
        <v>0</v>
      </c>
      <c r="AI2739">
        <v>0</v>
      </c>
      <c r="AJ2739">
        <v>0</v>
      </c>
      <c r="AK2739">
        <v>0</v>
      </c>
      <c r="AL2739">
        <v>0</v>
      </c>
      <c r="AM2739">
        <v>0</v>
      </c>
      <c r="AN2739">
        <v>0</v>
      </c>
      <c r="AO2739">
        <v>7776.54</v>
      </c>
      <c r="AP2739" s="8">
        <f t="shared" si="172"/>
        <v>7776.54</v>
      </c>
      <c r="AQ2739" s="9">
        <f t="shared" si="173"/>
        <v>0</v>
      </c>
      <c r="AR2739" s="3">
        <f t="shared" si="174"/>
        <v>1700121.7200000002</v>
      </c>
      <c r="AS2739" s="10">
        <f t="shared" si="175"/>
        <v>7776.54</v>
      </c>
    </row>
    <row r="2740" spans="1:45" x14ac:dyDescent="0.25">
      <c r="A2740">
        <v>1</v>
      </c>
      <c r="B2740" s="7">
        <v>44470</v>
      </c>
      <c r="C2740" s="7">
        <v>44501</v>
      </c>
      <c r="D2740">
        <v>200324</v>
      </c>
      <c r="E2740" s="7">
        <v>44501</v>
      </c>
      <c r="F2740" s="13">
        <v>2840807.87</v>
      </c>
      <c r="G2740">
        <v>2840807.87</v>
      </c>
      <c r="H2740">
        <v>3.3000000000000002E-2</v>
      </c>
      <c r="I2740">
        <v>7812.22</v>
      </c>
      <c r="J2740">
        <v>1707968.58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0</v>
      </c>
      <c r="R2740">
        <v>0</v>
      </c>
      <c r="S2740">
        <v>0</v>
      </c>
      <c r="T2740">
        <v>0</v>
      </c>
      <c r="U2740">
        <v>0</v>
      </c>
      <c r="V2740" t="s">
        <v>288</v>
      </c>
      <c r="W2740" s="4" t="str">
        <f t="shared" si="176"/>
        <v>3830</v>
      </c>
      <c r="X2740">
        <v>15</v>
      </c>
      <c r="Y2740" t="s">
        <v>53</v>
      </c>
      <c r="Z2740" t="s">
        <v>97</v>
      </c>
      <c r="AA2740">
        <v>0</v>
      </c>
      <c r="AB2740">
        <v>0</v>
      </c>
      <c r="AC2740" t="s">
        <v>225</v>
      </c>
      <c r="AD2740">
        <v>0</v>
      </c>
      <c r="AE2740">
        <v>-34.64</v>
      </c>
      <c r="AF2740">
        <v>0</v>
      </c>
      <c r="AG2740">
        <v>2840807.87</v>
      </c>
      <c r="AH2740">
        <v>0</v>
      </c>
      <c r="AI2740">
        <v>0</v>
      </c>
      <c r="AJ2740">
        <v>0</v>
      </c>
      <c r="AK2740">
        <v>0</v>
      </c>
      <c r="AL2740">
        <v>0</v>
      </c>
      <c r="AM2740">
        <v>0</v>
      </c>
      <c r="AN2740">
        <v>0</v>
      </c>
      <c r="AO2740">
        <v>7812.22</v>
      </c>
      <c r="AP2740" s="8">
        <f t="shared" si="172"/>
        <v>7812.22</v>
      </c>
      <c r="AQ2740" s="9">
        <f t="shared" si="173"/>
        <v>0</v>
      </c>
      <c r="AR2740" s="3">
        <f t="shared" si="174"/>
        <v>1707933.9400000002</v>
      </c>
      <c r="AS2740" s="10">
        <f t="shared" si="175"/>
        <v>7812.22</v>
      </c>
    </row>
    <row r="2741" spans="1:45" x14ac:dyDescent="0.25">
      <c r="A2741">
        <v>1</v>
      </c>
      <c r="B2741" s="7">
        <v>44470</v>
      </c>
      <c r="C2741" s="7">
        <v>44501</v>
      </c>
      <c r="D2741">
        <v>160</v>
      </c>
      <c r="E2741" s="7">
        <v>44470</v>
      </c>
      <c r="F2741" s="13">
        <v>0</v>
      </c>
      <c r="G2741">
        <v>0</v>
      </c>
      <c r="H2741">
        <v>2.7E-2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 t="s">
        <v>289</v>
      </c>
      <c r="W2741" s="4" t="str">
        <f t="shared" si="176"/>
        <v>3840</v>
      </c>
      <c r="X2741">
        <v>15</v>
      </c>
      <c r="Y2741" t="s">
        <v>53</v>
      </c>
      <c r="Z2741" t="s">
        <v>100</v>
      </c>
      <c r="AA2741">
        <v>0</v>
      </c>
      <c r="AB2741">
        <v>0</v>
      </c>
      <c r="AC2741" t="s">
        <v>225</v>
      </c>
      <c r="AD2741">
        <v>0</v>
      </c>
      <c r="AE2741">
        <v>0</v>
      </c>
      <c r="AF2741">
        <v>0</v>
      </c>
      <c r="AG2741">
        <v>0</v>
      </c>
      <c r="AH2741">
        <v>0</v>
      </c>
      <c r="AI2741">
        <v>0</v>
      </c>
      <c r="AJ2741">
        <v>0</v>
      </c>
      <c r="AK2741">
        <v>0</v>
      </c>
      <c r="AL2741">
        <v>0</v>
      </c>
      <c r="AM2741">
        <v>0</v>
      </c>
      <c r="AN2741">
        <v>0</v>
      </c>
      <c r="AO2741">
        <v>0</v>
      </c>
      <c r="AP2741" s="8">
        <f t="shared" si="172"/>
        <v>0</v>
      </c>
      <c r="AQ2741" s="9">
        <f t="shared" si="173"/>
        <v>0</v>
      </c>
      <c r="AR2741" s="3">
        <f t="shared" si="174"/>
        <v>0</v>
      </c>
      <c r="AS2741" s="10">
        <f t="shared" si="175"/>
        <v>0</v>
      </c>
    </row>
    <row r="2742" spans="1:45" x14ac:dyDescent="0.25">
      <c r="A2742">
        <v>1</v>
      </c>
      <c r="B2742" s="7">
        <v>44470</v>
      </c>
      <c r="C2742" s="7">
        <v>44501</v>
      </c>
      <c r="D2742">
        <v>160</v>
      </c>
      <c r="E2742" s="7">
        <v>44501</v>
      </c>
      <c r="F2742" s="13">
        <v>0</v>
      </c>
      <c r="G2742">
        <v>0</v>
      </c>
      <c r="H2742">
        <v>2.7E-2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0</v>
      </c>
      <c r="T2742">
        <v>0</v>
      </c>
      <c r="U2742">
        <v>0</v>
      </c>
      <c r="V2742" t="s">
        <v>289</v>
      </c>
      <c r="W2742" s="4" t="str">
        <f t="shared" si="176"/>
        <v>3840</v>
      </c>
      <c r="X2742">
        <v>15</v>
      </c>
      <c r="Y2742" t="s">
        <v>53</v>
      </c>
      <c r="Z2742" t="s">
        <v>100</v>
      </c>
      <c r="AA2742">
        <v>0</v>
      </c>
      <c r="AB2742">
        <v>0</v>
      </c>
      <c r="AC2742" t="s">
        <v>225</v>
      </c>
      <c r="AD2742">
        <v>0</v>
      </c>
      <c r="AE2742">
        <v>0</v>
      </c>
      <c r="AF2742">
        <v>0</v>
      </c>
      <c r="AG2742">
        <v>0</v>
      </c>
      <c r="AH2742">
        <v>0</v>
      </c>
      <c r="AI2742">
        <v>0</v>
      </c>
      <c r="AJ2742">
        <v>0</v>
      </c>
      <c r="AK2742">
        <v>0</v>
      </c>
      <c r="AL2742">
        <v>0</v>
      </c>
      <c r="AM2742">
        <v>0</v>
      </c>
      <c r="AN2742">
        <v>0</v>
      </c>
      <c r="AO2742">
        <v>0</v>
      </c>
      <c r="AP2742" s="8">
        <f t="shared" si="172"/>
        <v>0</v>
      </c>
      <c r="AQ2742" s="9">
        <f t="shared" si="173"/>
        <v>0</v>
      </c>
      <c r="AR2742" s="3">
        <f t="shared" si="174"/>
        <v>0</v>
      </c>
      <c r="AS2742" s="10">
        <f t="shared" si="175"/>
        <v>0</v>
      </c>
    </row>
    <row r="2743" spans="1:45" x14ac:dyDescent="0.25">
      <c r="A2743">
        <v>1</v>
      </c>
      <c r="B2743" s="7">
        <v>44470</v>
      </c>
      <c r="C2743" s="7">
        <v>44501</v>
      </c>
      <c r="D2743">
        <v>200233</v>
      </c>
      <c r="E2743" s="7">
        <v>44470</v>
      </c>
      <c r="F2743" s="13">
        <v>380181.77</v>
      </c>
      <c r="G2743">
        <v>380181.77</v>
      </c>
      <c r="H2743">
        <v>2.7E-2</v>
      </c>
      <c r="I2743">
        <v>855.41</v>
      </c>
      <c r="J2743">
        <v>88183.64</v>
      </c>
      <c r="K2743">
        <v>0</v>
      </c>
      <c r="L2743">
        <v>0</v>
      </c>
      <c r="M2743">
        <v>0</v>
      </c>
      <c r="N2743">
        <v>0</v>
      </c>
      <c r="O2743">
        <v>0</v>
      </c>
      <c r="P2743">
        <v>0</v>
      </c>
      <c r="Q2743">
        <v>0</v>
      </c>
      <c r="R2743">
        <v>0</v>
      </c>
      <c r="S2743">
        <v>0</v>
      </c>
      <c r="T2743">
        <v>0</v>
      </c>
      <c r="U2743">
        <v>0</v>
      </c>
      <c r="V2743" t="s">
        <v>290</v>
      </c>
      <c r="W2743" s="4" t="str">
        <f t="shared" si="176"/>
        <v>3840</v>
      </c>
      <c r="X2743">
        <v>15</v>
      </c>
      <c r="Y2743" t="s">
        <v>53</v>
      </c>
      <c r="Z2743" t="s">
        <v>100</v>
      </c>
      <c r="AA2743">
        <v>0</v>
      </c>
      <c r="AB2743">
        <v>0</v>
      </c>
      <c r="AC2743" t="s">
        <v>225</v>
      </c>
      <c r="AD2743">
        <v>0</v>
      </c>
      <c r="AE2743">
        <v>2551.4699999999998</v>
      </c>
      <c r="AF2743">
        <v>0</v>
      </c>
      <c r="AG2743">
        <v>380181.77</v>
      </c>
      <c r="AH2743">
        <v>0</v>
      </c>
      <c r="AI2743">
        <v>0</v>
      </c>
      <c r="AJ2743">
        <v>0</v>
      </c>
      <c r="AK2743">
        <v>0</v>
      </c>
      <c r="AL2743">
        <v>0</v>
      </c>
      <c r="AM2743">
        <v>0</v>
      </c>
      <c r="AN2743">
        <v>0</v>
      </c>
      <c r="AO2743">
        <v>855.41</v>
      </c>
      <c r="AP2743" s="8">
        <f t="shared" si="172"/>
        <v>855.41</v>
      </c>
      <c r="AQ2743" s="9">
        <f t="shared" si="173"/>
        <v>0</v>
      </c>
      <c r="AR2743" s="3">
        <f t="shared" si="174"/>
        <v>90735.11</v>
      </c>
      <c r="AS2743" s="10">
        <f t="shared" si="175"/>
        <v>855.41</v>
      </c>
    </row>
    <row r="2744" spans="1:45" x14ac:dyDescent="0.25">
      <c r="A2744">
        <v>1</v>
      </c>
      <c r="B2744" s="7">
        <v>44470</v>
      </c>
      <c r="C2744" s="7">
        <v>44501</v>
      </c>
      <c r="D2744">
        <v>200233</v>
      </c>
      <c r="E2744" s="7">
        <v>44501</v>
      </c>
      <c r="F2744" s="13">
        <v>380181.77</v>
      </c>
      <c r="G2744">
        <v>380181.77</v>
      </c>
      <c r="H2744">
        <v>2.7E-2</v>
      </c>
      <c r="I2744">
        <v>855.41</v>
      </c>
      <c r="J2744">
        <v>89039.05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0</v>
      </c>
      <c r="R2744">
        <v>0</v>
      </c>
      <c r="S2744">
        <v>0</v>
      </c>
      <c r="T2744">
        <v>0</v>
      </c>
      <c r="U2744">
        <v>0</v>
      </c>
      <c r="V2744" t="s">
        <v>290</v>
      </c>
      <c r="W2744" s="4" t="str">
        <f t="shared" si="176"/>
        <v>3840</v>
      </c>
      <c r="X2744">
        <v>15</v>
      </c>
      <c r="Y2744" t="s">
        <v>53</v>
      </c>
      <c r="Z2744" t="s">
        <v>100</v>
      </c>
      <c r="AA2744">
        <v>0</v>
      </c>
      <c r="AB2744">
        <v>0</v>
      </c>
      <c r="AC2744" t="s">
        <v>225</v>
      </c>
      <c r="AD2744">
        <v>0</v>
      </c>
      <c r="AE2744">
        <v>2551.4699999999998</v>
      </c>
      <c r="AF2744">
        <v>0</v>
      </c>
      <c r="AG2744">
        <v>380181.77</v>
      </c>
      <c r="AH2744">
        <v>0</v>
      </c>
      <c r="AI2744">
        <v>0</v>
      </c>
      <c r="AJ2744">
        <v>0</v>
      </c>
      <c r="AK2744">
        <v>0</v>
      </c>
      <c r="AL2744">
        <v>0</v>
      </c>
      <c r="AM2744">
        <v>0</v>
      </c>
      <c r="AN2744">
        <v>0</v>
      </c>
      <c r="AO2744">
        <v>855.41</v>
      </c>
      <c r="AP2744" s="8">
        <f t="shared" si="172"/>
        <v>855.41</v>
      </c>
      <c r="AQ2744" s="9">
        <f t="shared" si="173"/>
        <v>0</v>
      </c>
      <c r="AR2744" s="3">
        <f t="shared" si="174"/>
        <v>91590.52</v>
      </c>
      <c r="AS2744" s="10">
        <f t="shared" si="175"/>
        <v>855.41</v>
      </c>
    </row>
    <row r="2745" spans="1:45" x14ac:dyDescent="0.25">
      <c r="A2745">
        <v>1</v>
      </c>
      <c r="B2745" s="7">
        <v>44470</v>
      </c>
      <c r="C2745" s="7">
        <v>44501</v>
      </c>
      <c r="D2745">
        <v>200279</v>
      </c>
      <c r="E2745" s="7">
        <v>44470</v>
      </c>
      <c r="F2745" s="13">
        <v>0</v>
      </c>
      <c r="G2745">
        <v>0</v>
      </c>
      <c r="H2745">
        <v>2.7E-2</v>
      </c>
      <c r="I2745">
        <v>0</v>
      </c>
      <c r="J2745">
        <v>0</v>
      </c>
      <c r="K2745">
        <v>0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 t="s">
        <v>291</v>
      </c>
      <c r="W2745" s="4" t="str">
        <f t="shared" si="176"/>
        <v>3840</v>
      </c>
      <c r="X2745">
        <v>15</v>
      </c>
      <c r="Y2745" t="s">
        <v>53</v>
      </c>
      <c r="Z2745" t="s">
        <v>100</v>
      </c>
      <c r="AA2745">
        <v>0</v>
      </c>
      <c r="AB2745">
        <v>0</v>
      </c>
      <c r="AC2745" t="s">
        <v>225</v>
      </c>
      <c r="AD2745">
        <v>0</v>
      </c>
      <c r="AE2745">
        <v>0</v>
      </c>
      <c r="AF2745">
        <v>0</v>
      </c>
      <c r="AG2745">
        <v>0</v>
      </c>
      <c r="AH2745">
        <v>0</v>
      </c>
      <c r="AI2745">
        <v>0</v>
      </c>
      <c r="AJ2745">
        <v>0</v>
      </c>
      <c r="AK2745">
        <v>0</v>
      </c>
      <c r="AL2745">
        <v>0</v>
      </c>
      <c r="AM2745">
        <v>0</v>
      </c>
      <c r="AN2745">
        <v>0</v>
      </c>
      <c r="AO2745">
        <v>0</v>
      </c>
      <c r="AP2745" s="8">
        <f t="shared" si="172"/>
        <v>0</v>
      </c>
      <c r="AQ2745" s="9">
        <f t="shared" si="173"/>
        <v>0</v>
      </c>
      <c r="AR2745" s="3">
        <f t="shared" si="174"/>
        <v>0</v>
      </c>
      <c r="AS2745" s="10">
        <f t="shared" si="175"/>
        <v>0</v>
      </c>
    </row>
    <row r="2746" spans="1:45" x14ac:dyDescent="0.25">
      <c r="A2746">
        <v>1</v>
      </c>
      <c r="B2746" s="7">
        <v>44470</v>
      </c>
      <c r="C2746" s="7">
        <v>44501</v>
      </c>
      <c r="D2746">
        <v>200279</v>
      </c>
      <c r="E2746" s="7">
        <v>44501</v>
      </c>
      <c r="F2746" s="13">
        <v>0</v>
      </c>
      <c r="G2746">
        <v>0</v>
      </c>
      <c r="H2746">
        <v>2.7E-2</v>
      </c>
      <c r="I2746">
        <v>0</v>
      </c>
      <c r="J2746">
        <v>0</v>
      </c>
      <c r="K2746">
        <v>0</v>
      </c>
      <c r="L2746">
        <v>0</v>
      </c>
      <c r="M2746">
        <v>0</v>
      </c>
      <c r="N2746">
        <v>0</v>
      </c>
      <c r="O2746">
        <v>0</v>
      </c>
      <c r="P2746">
        <v>0</v>
      </c>
      <c r="Q2746">
        <v>0</v>
      </c>
      <c r="R2746">
        <v>0</v>
      </c>
      <c r="S2746">
        <v>0</v>
      </c>
      <c r="T2746">
        <v>0</v>
      </c>
      <c r="U2746">
        <v>0</v>
      </c>
      <c r="V2746" t="s">
        <v>291</v>
      </c>
      <c r="W2746" s="4" t="str">
        <f t="shared" si="176"/>
        <v>3840</v>
      </c>
      <c r="X2746">
        <v>15</v>
      </c>
      <c r="Y2746" t="s">
        <v>53</v>
      </c>
      <c r="Z2746" t="s">
        <v>100</v>
      </c>
      <c r="AA2746">
        <v>0</v>
      </c>
      <c r="AB2746">
        <v>0</v>
      </c>
      <c r="AC2746" t="s">
        <v>225</v>
      </c>
      <c r="AD2746">
        <v>0</v>
      </c>
      <c r="AE2746">
        <v>0</v>
      </c>
      <c r="AF2746">
        <v>0</v>
      </c>
      <c r="AG2746">
        <v>0</v>
      </c>
      <c r="AH2746">
        <v>0</v>
      </c>
      <c r="AI2746">
        <v>0</v>
      </c>
      <c r="AJ2746">
        <v>0</v>
      </c>
      <c r="AK2746">
        <v>0</v>
      </c>
      <c r="AL2746">
        <v>0</v>
      </c>
      <c r="AM2746">
        <v>0</v>
      </c>
      <c r="AN2746">
        <v>0</v>
      </c>
      <c r="AO2746">
        <v>0</v>
      </c>
      <c r="AP2746" s="8">
        <f t="shared" si="172"/>
        <v>0</v>
      </c>
      <c r="AQ2746" s="9">
        <f t="shared" si="173"/>
        <v>0</v>
      </c>
      <c r="AR2746" s="3">
        <f t="shared" si="174"/>
        <v>0</v>
      </c>
      <c r="AS2746" s="10">
        <f t="shared" si="175"/>
        <v>0</v>
      </c>
    </row>
    <row r="2747" spans="1:45" x14ac:dyDescent="0.25">
      <c r="A2747">
        <v>1</v>
      </c>
      <c r="B2747" s="7">
        <v>44470</v>
      </c>
      <c r="C2747" s="7">
        <v>44501</v>
      </c>
      <c r="D2747">
        <v>200325</v>
      </c>
      <c r="E2747" s="7">
        <v>44470</v>
      </c>
      <c r="F2747" s="13">
        <v>663569.57999999996</v>
      </c>
      <c r="G2747">
        <v>663569.57999999996</v>
      </c>
      <c r="H2747">
        <v>2.7E-2</v>
      </c>
      <c r="I2747">
        <v>1493.03</v>
      </c>
      <c r="J2747">
        <v>551101.14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 t="s">
        <v>292</v>
      </c>
      <c r="W2747" s="4" t="str">
        <f t="shared" si="176"/>
        <v>3840</v>
      </c>
      <c r="X2747">
        <v>15</v>
      </c>
      <c r="Y2747" t="s">
        <v>53</v>
      </c>
      <c r="Z2747" t="s">
        <v>100</v>
      </c>
      <c r="AA2747">
        <v>0</v>
      </c>
      <c r="AB2747">
        <v>0</v>
      </c>
      <c r="AC2747" t="s">
        <v>225</v>
      </c>
      <c r="AD2747">
        <v>0</v>
      </c>
      <c r="AE2747">
        <v>18699.28</v>
      </c>
      <c r="AF2747">
        <v>0</v>
      </c>
      <c r="AG2747">
        <v>663569.57999999996</v>
      </c>
      <c r="AH2747">
        <v>0</v>
      </c>
      <c r="AI2747">
        <v>0</v>
      </c>
      <c r="AJ2747">
        <v>0</v>
      </c>
      <c r="AK2747">
        <v>0</v>
      </c>
      <c r="AL2747">
        <v>0</v>
      </c>
      <c r="AM2747">
        <v>0</v>
      </c>
      <c r="AN2747">
        <v>0</v>
      </c>
      <c r="AO2747">
        <v>1493.03</v>
      </c>
      <c r="AP2747" s="8">
        <f t="shared" si="172"/>
        <v>1493.03</v>
      </c>
      <c r="AQ2747" s="9">
        <f t="shared" si="173"/>
        <v>0</v>
      </c>
      <c r="AR2747" s="3">
        <f t="shared" si="174"/>
        <v>569800.42000000004</v>
      </c>
      <c r="AS2747" s="10">
        <f t="shared" si="175"/>
        <v>1493.03</v>
      </c>
    </row>
    <row r="2748" spans="1:45" x14ac:dyDescent="0.25">
      <c r="A2748">
        <v>1</v>
      </c>
      <c r="B2748" s="7">
        <v>44470</v>
      </c>
      <c r="C2748" s="7">
        <v>44501</v>
      </c>
      <c r="D2748">
        <v>200325</v>
      </c>
      <c r="E2748" s="7">
        <v>44501</v>
      </c>
      <c r="F2748" s="13">
        <v>663569.57999999996</v>
      </c>
      <c r="G2748">
        <v>663569.57999999996</v>
      </c>
      <c r="H2748">
        <v>2.7E-2</v>
      </c>
      <c r="I2748">
        <v>1493.03</v>
      </c>
      <c r="J2748">
        <v>552594.17000000004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  <c r="R2748">
        <v>0</v>
      </c>
      <c r="S2748">
        <v>0</v>
      </c>
      <c r="T2748">
        <v>0</v>
      </c>
      <c r="U2748">
        <v>0</v>
      </c>
      <c r="V2748" t="s">
        <v>292</v>
      </c>
      <c r="W2748" s="4" t="str">
        <f t="shared" si="176"/>
        <v>3840</v>
      </c>
      <c r="X2748">
        <v>15</v>
      </c>
      <c r="Y2748" t="s">
        <v>53</v>
      </c>
      <c r="Z2748" t="s">
        <v>100</v>
      </c>
      <c r="AA2748">
        <v>0</v>
      </c>
      <c r="AB2748">
        <v>0</v>
      </c>
      <c r="AC2748" t="s">
        <v>225</v>
      </c>
      <c r="AD2748">
        <v>0</v>
      </c>
      <c r="AE2748">
        <v>18699.28</v>
      </c>
      <c r="AF2748">
        <v>0</v>
      </c>
      <c r="AG2748">
        <v>663569.57999999996</v>
      </c>
      <c r="AH2748">
        <v>0</v>
      </c>
      <c r="AI2748">
        <v>0</v>
      </c>
      <c r="AJ2748">
        <v>0</v>
      </c>
      <c r="AK2748">
        <v>0</v>
      </c>
      <c r="AL2748">
        <v>0</v>
      </c>
      <c r="AM2748">
        <v>0</v>
      </c>
      <c r="AN2748">
        <v>0</v>
      </c>
      <c r="AO2748">
        <v>1493.03</v>
      </c>
      <c r="AP2748" s="8">
        <f t="shared" si="172"/>
        <v>1493.03</v>
      </c>
      <c r="AQ2748" s="9">
        <f t="shared" si="173"/>
        <v>0</v>
      </c>
      <c r="AR2748" s="3">
        <f t="shared" si="174"/>
        <v>571293.45000000007</v>
      </c>
      <c r="AS2748" s="10">
        <f t="shared" si="175"/>
        <v>1493.03</v>
      </c>
    </row>
    <row r="2749" spans="1:45" x14ac:dyDescent="0.25">
      <c r="A2749">
        <v>1</v>
      </c>
      <c r="B2749" s="7">
        <v>44470</v>
      </c>
      <c r="C2749" s="7">
        <v>44501</v>
      </c>
      <c r="D2749">
        <v>161</v>
      </c>
      <c r="E2749" s="7">
        <v>44470</v>
      </c>
      <c r="F2749" s="13">
        <v>0</v>
      </c>
      <c r="G2749">
        <v>0</v>
      </c>
      <c r="H2749">
        <v>2.3E-2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0</v>
      </c>
      <c r="R2749">
        <v>0</v>
      </c>
      <c r="S2749">
        <v>0</v>
      </c>
      <c r="T2749">
        <v>0</v>
      </c>
      <c r="U2749">
        <v>0</v>
      </c>
      <c r="V2749" t="s">
        <v>293</v>
      </c>
      <c r="W2749" s="4" t="str">
        <f t="shared" si="176"/>
        <v>3850</v>
      </c>
      <c r="X2749">
        <v>15</v>
      </c>
      <c r="Y2749" t="s">
        <v>53</v>
      </c>
      <c r="Z2749" t="s">
        <v>103</v>
      </c>
      <c r="AA2749">
        <v>0</v>
      </c>
      <c r="AB2749">
        <v>0</v>
      </c>
      <c r="AC2749" t="s">
        <v>225</v>
      </c>
      <c r="AD2749">
        <v>0</v>
      </c>
      <c r="AE2749">
        <v>0</v>
      </c>
      <c r="AF2749">
        <v>0</v>
      </c>
      <c r="AG2749">
        <v>0</v>
      </c>
      <c r="AH2749">
        <v>0</v>
      </c>
      <c r="AI2749">
        <v>0</v>
      </c>
      <c r="AJ2749">
        <v>0</v>
      </c>
      <c r="AK2749">
        <v>0</v>
      </c>
      <c r="AL2749">
        <v>0</v>
      </c>
      <c r="AM2749">
        <v>0</v>
      </c>
      <c r="AN2749">
        <v>0</v>
      </c>
      <c r="AO2749">
        <v>0</v>
      </c>
      <c r="AP2749" s="8">
        <f t="shared" si="172"/>
        <v>0</v>
      </c>
      <c r="AQ2749" s="9">
        <f t="shared" si="173"/>
        <v>0</v>
      </c>
      <c r="AR2749" s="3">
        <f t="shared" si="174"/>
        <v>0</v>
      </c>
      <c r="AS2749" s="10">
        <f t="shared" si="175"/>
        <v>0</v>
      </c>
    </row>
    <row r="2750" spans="1:45" x14ac:dyDescent="0.25">
      <c r="A2750">
        <v>1</v>
      </c>
      <c r="B2750" s="7">
        <v>44470</v>
      </c>
      <c r="C2750" s="7">
        <v>44501</v>
      </c>
      <c r="D2750">
        <v>161</v>
      </c>
      <c r="E2750" s="7">
        <v>44501</v>
      </c>
      <c r="F2750" s="13">
        <v>0</v>
      </c>
      <c r="G2750">
        <v>0</v>
      </c>
      <c r="H2750">
        <v>2.3E-2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0</v>
      </c>
      <c r="R2750">
        <v>0</v>
      </c>
      <c r="S2750">
        <v>0</v>
      </c>
      <c r="T2750">
        <v>0</v>
      </c>
      <c r="U2750">
        <v>0</v>
      </c>
      <c r="V2750" t="s">
        <v>293</v>
      </c>
      <c r="W2750" s="4" t="str">
        <f t="shared" si="176"/>
        <v>3850</v>
      </c>
      <c r="X2750">
        <v>15</v>
      </c>
      <c r="Y2750" t="s">
        <v>53</v>
      </c>
      <c r="Z2750" t="s">
        <v>103</v>
      </c>
      <c r="AA2750">
        <v>0</v>
      </c>
      <c r="AB2750">
        <v>0</v>
      </c>
      <c r="AC2750" t="s">
        <v>225</v>
      </c>
      <c r="AD2750">
        <v>0</v>
      </c>
      <c r="AE2750">
        <v>0</v>
      </c>
      <c r="AF2750">
        <v>0</v>
      </c>
      <c r="AG2750">
        <v>0</v>
      </c>
      <c r="AH2750">
        <v>0</v>
      </c>
      <c r="AI2750">
        <v>0</v>
      </c>
      <c r="AJ2750">
        <v>0</v>
      </c>
      <c r="AK2750">
        <v>0</v>
      </c>
      <c r="AL2750">
        <v>0</v>
      </c>
      <c r="AM2750">
        <v>0</v>
      </c>
      <c r="AN2750">
        <v>0</v>
      </c>
      <c r="AO2750">
        <v>0</v>
      </c>
      <c r="AP2750" s="8">
        <f t="shared" si="172"/>
        <v>0</v>
      </c>
      <c r="AQ2750" s="9">
        <f t="shared" si="173"/>
        <v>0</v>
      </c>
      <c r="AR2750" s="3">
        <f t="shared" si="174"/>
        <v>0</v>
      </c>
      <c r="AS2750" s="10">
        <f t="shared" si="175"/>
        <v>0</v>
      </c>
    </row>
    <row r="2751" spans="1:45" x14ac:dyDescent="0.25">
      <c r="A2751">
        <v>1</v>
      </c>
      <c r="B2751" s="7">
        <v>44470</v>
      </c>
      <c r="C2751" s="7">
        <v>44501</v>
      </c>
      <c r="D2751">
        <v>200234</v>
      </c>
      <c r="E2751" s="7">
        <v>44470</v>
      </c>
      <c r="F2751" s="13">
        <v>10317.370000000001</v>
      </c>
      <c r="G2751">
        <v>10317.370000000001</v>
      </c>
      <c r="H2751">
        <v>2.3E-2</v>
      </c>
      <c r="I2751">
        <v>19.77</v>
      </c>
      <c r="J2751">
        <v>1700.05</v>
      </c>
      <c r="K2751">
        <v>0</v>
      </c>
      <c r="L2751">
        <v>0</v>
      </c>
      <c r="M2751">
        <v>0</v>
      </c>
      <c r="N2751">
        <v>0</v>
      </c>
      <c r="O2751">
        <v>0</v>
      </c>
      <c r="P2751">
        <v>0</v>
      </c>
      <c r="Q2751">
        <v>0</v>
      </c>
      <c r="R2751">
        <v>0</v>
      </c>
      <c r="S2751">
        <v>0</v>
      </c>
      <c r="T2751">
        <v>0</v>
      </c>
      <c r="U2751">
        <v>0</v>
      </c>
      <c r="V2751" t="s">
        <v>294</v>
      </c>
      <c r="W2751" s="4" t="str">
        <f t="shared" si="176"/>
        <v>3850</v>
      </c>
      <c r="X2751">
        <v>15</v>
      </c>
      <c r="Y2751" t="s">
        <v>53</v>
      </c>
      <c r="Z2751" t="s">
        <v>103</v>
      </c>
      <c r="AA2751">
        <v>0</v>
      </c>
      <c r="AB2751">
        <v>0</v>
      </c>
      <c r="AC2751" t="s">
        <v>225</v>
      </c>
      <c r="AD2751">
        <v>0</v>
      </c>
      <c r="AE2751">
        <v>0</v>
      </c>
      <c r="AF2751">
        <v>0</v>
      </c>
      <c r="AG2751">
        <v>10317.370000000001</v>
      </c>
      <c r="AH2751">
        <v>0</v>
      </c>
      <c r="AI2751">
        <v>0</v>
      </c>
      <c r="AJ2751">
        <v>0</v>
      </c>
      <c r="AK2751">
        <v>0</v>
      </c>
      <c r="AL2751">
        <v>0</v>
      </c>
      <c r="AM2751">
        <v>0</v>
      </c>
      <c r="AN2751">
        <v>0</v>
      </c>
      <c r="AO2751">
        <v>19.77</v>
      </c>
      <c r="AP2751" s="8">
        <f t="shared" si="172"/>
        <v>19.77</v>
      </c>
      <c r="AQ2751" s="9">
        <f t="shared" si="173"/>
        <v>0</v>
      </c>
      <c r="AR2751" s="3">
        <f t="shared" si="174"/>
        <v>1700.05</v>
      </c>
      <c r="AS2751" s="10">
        <f t="shared" si="175"/>
        <v>19.77</v>
      </c>
    </row>
    <row r="2752" spans="1:45" x14ac:dyDescent="0.25">
      <c r="A2752">
        <v>1</v>
      </c>
      <c r="B2752" s="7">
        <v>44470</v>
      </c>
      <c r="C2752" s="7">
        <v>44501</v>
      </c>
      <c r="D2752">
        <v>200234</v>
      </c>
      <c r="E2752" s="7">
        <v>44501</v>
      </c>
      <c r="F2752" s="13">
        <v>10317.370000000001</v>
      </c>
      <c r="G2752">
        <v>10317.370000000001</v>
      </c>
      <c r="H2752">
        <v>2.3E-2</v>
      </c>
      <c r="I2752">
        <v>19.77</v>
      </c>
      <c r="J2752">
        <v>1719.82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0</v>
      </c>
      <c r="T2752">
        <v>0</v>
      </c>
      <c r="U2752">
        <v>0</v>
      </c>
      <c r="V2752" t="s">
        <v>294</v>
      </c>
      <c r="W2752" s="4" t="str">
        <f t="shared" si="176"/>
        <v>3850</v>
      </c>
      <c r="X2752">
        <v>15</v>
      </c>
      <c r="Y2752" t="s">
        <v>53</v>
      </c>
      <c r="Z2752" t="s">
        <v>103</v>
      </c>
      <c r="AA2752">
        <v>0</v>
      </c>
      <c r="AB2752">
        <v>0</v>
      </c>
      <c r="AC2752" t="s">
        <v>225</v>
      </c>
      <c r="AD2752">
        <v>0</v>
      </c>
      <c r="AE2752">
        <v>0</v>
      </c>
      <c r="AF2752">
        <v>0</v>
      </c>
      <c r="AG2752">
        <v>10317.370000000001</v>
      </c>
      <c r="AH2752">
        <v>0</v>
      </c>
      <c r="AI2752">
        <v>0</v>
      </c>
      <c r="AJ2752">
        <v>0</v>
      </c>
      <c r="AK2752">
        <v>0</v>
      </c>
      <c r="AL2752">
        <v>0</v>
      </c>
      <c r="AM2752">
        <v>0</v>
      </c>
      <c r="AN2752">
        <v>0</v>
      </c>
      <c r="AO2752">
        <v>19.77</v>
      </c>
      <c r="AP2752" s="8">
        <f t="shared" si="172"/>
        <v>19.77</v>
      </c>
      <c r="AQ2752" s="9">
        <f t="shared" si="173"/>
        <v>0</v>
      </c>
      <c r="AR2752" s="3">
        <f t="shared" si="174"/>
        <v>1719.82</v>
      </c>
      <c r="AS2752" s="10">
        <f t="shared" si="175"/>
        <v>19.77</v>
      </c>
    </row>
    <row r="2753" spans="1:45" x14ac:dyDescent="0.25">
      <c r="A2753">
        <v>1</v>
      </c>
      <c r="B2753" s="7">
        <v>44470</v>
      </c>
      <c r="C2753" s="7">
        <v>44501</v>
      </c>
      <c r="D2753">
        <v>200280</v>
      </c>
      <c r="E2753" s="7">
        <v>44470</v>
      </c>
      <c r="F2753" s="13">
        <v>0</v>
      </c>
      <c r="G2753">
        <v>0</v>
      </c>
      <c r="H2753">
        <v>2.3E-2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0</v>
      </c>
      <c r="T2753">
        <v>0</v>
      </c>
      <c r="U2753">
        <v>0</v>
      </c>
      <c r="V2753" t="s">
        <v>295</v>
      </c>
      <c r="W2753" s="4" t="str">
        <f t="shared" si="176"/>
        <v>3850</v>
      </c>
      <c r="X2753">
        <v>15</v>
      </c>
      <c r="Y2753" t="s">
        <v>53</v>
      </c>
      <c r="Z2753" t="s">
        <v>103</v>
      </c>
      <c r="AA2753">
        <v>0</v>
      </c>
      <c r="AB2753">
        <v>0</v>
      </c>
      <c r="AC2753" t="s">
        <v>225</v>
      </c>
      <c r="AD2753">
        <v>0</v>
      </c>
      <c r="AE2753">
        <v>0</v>
      </c>
      <c r="AF2753">
        <v>0</v>
      </c>
      <c r="AG2753">
        <v>0</v>
      </c>
      <c r="AH2753">
        <v>0</v>
      </c>
      <c r="AI2753">
        <v>0</v>
      </c>
      <c r="AJ2753">
        <v>0</v>
      </c>
      <c r="AK2753">
        <v>0</v>
      </c>
      <c r="AL2753">
        <v>0</v>
      </c>
      <c r="AM2753">
        <v>0</v>
      </c>
      <c r="AN2753">
        <v>0</v>
      </c>
      <c r="AO2753">
        <v>0</v>
      </c>
      <c r="AP2753" s="8">
        <f t="shared" si="172"/>
        <v>0</v>
      </c>
      <c r="AQ2753" s="9">
        <f t="shared" si="173"/>
        <v>0</v>
      </c>
      <c r="AR2753" s="3">
        <f t="shared" si="174"/>
        <v>0</v>
      </c>
      <c r="AS2753" s="10">
        <f t="shared" si="175"/>
        <v>0</v>
      </c>
    </row>
    <row r="2754" spans="1:45" x14ac:dyDescent="0.25">
      <c r="A2754">
        <v>1</v>
      </c>
      <c r="B2754" s="7">
        <v>44470</v>
      </c>
      <c r="C2754" s="7">
        <v>44501</v>
      </c>
      <c r="D2754">
        <v>200280</v>
      </c>
      <c r="E2754" s="7">
        <v>44501</v>
      </c>
      <c r="F2754" s="13">
        <v>0</v>
      </c>
      <c r="G2754">
        <v>0</v>
      </c>
      <c r="H2754">
        <v>2.3E-2</v>
      </c>
      <c r="I2754">
        <v>0</v>
      </c>
      <c r="J2754">
        <v>0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  <c r="Q2754">
        <v>0</v>
      </c>
      <c r="R2754">
        <v>0</v>
      </c>
      <c r="S2754">
        <v>0</v>
      </c>
      <c r="T2754">
        <v>0</v>
      </c>
      <c r="U2754">
        <v>0</v>
      </c>
      <c r="V2754" t="s">
        <v>295</v>
      </c>
      <c r="W2754" s="4" t="str">
        <f t="shared" si="176"/>
        <v>3850</v>
      </c>
      <c r="X2754">
        <v>15</v>
      </c>
      <c r="Y2754" t="s">
        <v>53</v>
      </c>
      <c r="Z2754" t="s">
        <v>103</v>
      </c>
      <c r="AA2754">
        <v>0</v>
      </c>
      <c r="AB2754">
        <v>0</v>
      </c>
      <c r="AC2754" t="s">
        <v>225</v>
      </c>
      <c r="AD2754">
        <v>0</v>
      </c>
      <c r="AE2754">
        <v>0</v>
      </c>
      <c r="AF2754">
        <v>0</v>
      </c>
      <c r="AG2754">
        <v>0</v>
      </c>
      <c r="AH2754">
        <v>0</v>
      </c>
      <c r="AI2754">
        <v>0</v>
      </c>
      <c r="AJ2754">
        <v>0</v>
      </c>
      <c r="AK2754">
        <v>0</v>
      </c>
      <c r="AL2754">
        <v>0</v>
      </c>
      <c r="AM2754">
        <v>0</v>
      </c>
      <c r="AN2754">
        <v>0</v>
      </c>
      <c r="AO2754">
        <v>0</v>
      </c>
      <c r="AP2754" s="8">
        <f t="shared" ref="AP2754:AP2817" si="177">I2754+K2754+M2754+T2754</f>
        <v>0</v>
      </c>
      <c r="AQ2754" s="9">
        <f t="shared" ref="AQ2754:AQ2817" si="178">AD2754+AL2754</f>
        <v>0</v>
      </c>
      <c r="AR2754" s="3">
        <f t="shared" ref="AR2754:AR2817" si="179">AE2754+J2754</f>
        <v>0</v>
      </c>
      <c r="AS2754" s="10">
        <f t="shared" ref="AS2754:AS2817" si="180">I2754+K2754+M2754+T2754+AD2754+AL2754</f>
        <v>0</v>
      </c>
    </row>
    <row r="2755" spans="1:45" x14ac:dyDescent="0.25">
      <c r="A2755">
        <v>1</v>
      </c>
      <c r="B2755" s="7">
        <v>44470</v>
      </c>
      <c r="C2755" s="7">
        <v>44501</v>
      </c>
      <c r="D2755">
        <v>200326</v>
      </c>
      <c r="E2755" s="7">
        <v>44470</v>
      </c>
      <c r="F2755" s="13">
        <v>45147.72</v>
      </c>
      <c r="G2755">
        <v>45147.72</v>
      </c>
      <c r="H2755">
        <v>2.3E-2</v>
      </c>
      <c r="I2755">
        <v>86.53</v>
      </c>
      <c r="J2755">
        <v>44897.08</v>
      </c>
      <c r="K2755">
        <v>0</v>
      </c>
      <c r="L2755">
        <v>0</v>
      </c>
      <c r="M2755">
        <v>0</v>
      </c>
      <c r="N2755">
        <v>0</v>
      </c>
      <c r="O2755">
        <v>0</v>
      </c>
      <c r="P2755">
        <v>0</v>
      </c>
      <c r="Q2755">
        <v>0</v>
      </c>
      <c r="R2755">
        <v>0</v>
      </c>
      <c r="S2755">
        <v>0</v>
      </c>
      <c r="T2755">
        <v>0</v>
      </c>
      <c r="U2755">
        <v>0</v>
      </c>
      <c r="V2755" t="s">
        <v>296</v>
      </c>
      <c r="W2755" s="4" t="str">
        <f t="shared" si="176"/>
        <v>3850</v>
      </c>
      <c r="X2755">
        <v>15</v>
      </c>
      <c r="Y2755" t="s">
        <v>53</v>
      </c>
      <c r="Z2755" t="s">
        <v>103</v>
      </c>
      <c r="AA2755">
        <v>0</v>
      </c>
      <c r="AB2755">
        <v>0</v>
      </c>
      <c r="AC2755" t="s">
        <v>225</v>
      </c>
      <c r="AD2755">
        <v>0</v>
      </c>
      <c r="AE2755">
        <v>0</v>
      </c>
      <c r="AF2755">
        <v>0</v>
      </c>
      <c r="AG2755">
        <v>45147.72</v>
      </c>
      <c r="AH2755">
        <v>0</v>
      </c>
      <c r="AI2755">
        <v>0</v>
      </c>
      <c r="AJ2755">
        <v>0</v>
      </c>
      <c r="AK2755">
        <v>0</v>
      </c>
      <c r="AL2755">
        <v>0</v>
      </c>
      <c r="AM2755">
        <v>0</v>
      </c>
      <c r="AN2755">
        <v>0</v>
      </c>
      <c r="AO2755">
        <v>86.53</v>
      </c>
      <c r="AP2755" s="8">
        <f t="shared" si="177"/>
        <v>86.53</v>
      </c>
      <c r="AQ2755" s="9">
        <f t="shared" si="178"/>
        <v>0</v>
      </c>
      <c r="AR2755" s="3">
        <f t="shared" si="179"/>
        <v>44897.08</v>
      </c>
      <c r="AS2755" s="10">
        <f t="shared" si="180"/>
        <v>86.53</v>
      </c>
    </row>
    <row r="2756" spans="1:45" x14ac:dyDescent="0.25">
      <c r="A2756">
        <v>1</v>
      </c>
      <c r="B2756" s="7">
        <v>44470</v>
      </c>
      <c r="C2756" s="7">
        <v>44501</v>
      </c>
      <c r="D2756">
        <v>200326</v>
      </c>
      <c r="E2756" s="7">
        <v>44501</v>
      </c>
      <c r="F2756" s="13">
        <v>45147.72</v>
      </c>
      <c r="G2756">
        <v>45147.72</v>
      </c>
      <c r="H2756">
        <v>2.3E-2</v>
      </c>
      <c r="I2756">
        <v>86.53</v>
      </c>
      <c r="J2756">
        <v>44983.61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 t="s">
        <v>296</v>
      </c>
      <c r="W2756" s="4" t="str">
        <f t="shared" si="176"/>
        <v>3850</v>
      </c>
      <c r="X2756">
        <v>15</v>
      </c>
      <c r="Y2756" t="s">
        <v>53</v>
      </c>
      <c r="Z2756" t="s">
        <v>103</v>
      </c>
      <c r="AA2756">
        <v>0</v>
      </c>
      <c r="AB2756">
        <v>0</v>
      </c>
      <c r="AC2756" t="s">
        <v>225</v>
      </c>
      <c r="AD2756">
        <v>0</v>
      </c>
      <c r="AE2756">
        <v>0</v>
      </c>
      <c r="AF2756">
        <v>0</v>
      </c>
      <c r="AG2756">
        <v>45147.72</v>
      </c>
      <c r="AH2756">
        <v>0</v>
      </c>
      <c r="AI2756">
        <v>0</v>
      </c>
      <c r="AJ2756">
        <v>0</v>
      </c>
      <c r="AK2756">
        <v>0</v>
      </c>
      <c r="AL2756">
        <v>0</v>
      </c>
      <c r="AM2756">
        <v>0</v>
      </c>
      <c r="AN2756">
        <v>0</v>
      </c>
      <c r="AO2756">
        <v>86.53</v>
      </c>
      <c r="AP2756" s="8">
        <f t="shared" si="177"/>
        <v>86.53</v>
      </c>
      <c r="AQ2756" s="9">
        <f t="shared" si="178"/>
        <v>0</v>
      </c>
      <c r="AR2756" s="3">
        <f t="shared" si="179"/>
        <v>44983.61</v>
      </c>
      <c r="AS2756" s="10">
        <f t="shared" si="180"/>
        <v>86.53</v>
      </c>
    </row>
    <row r="2757" spans="1:45" x14ac:dyDescent="0.25">
      <c r="A2757">
        <v>1</v>
      </c>
      <c r="B2757" s="7">
        <v>44470</v>
      </c>
      <c r="C2757" s="7">
        <v>44501</v>
      </c>
      <c r="D2757">
        <v>162</v>
      </c>
      <c r="E2757" s="7">
        <v>44470</v>
      </c>
      <c r="F2757" s="13">
        <v>0</v>
      </c>
      <c r="G2757">
        <v>0</v>
      </c>
      <c r="H2757">
        <v>2.3E-2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0</v>
      </c>
      <c r="S2757">
        <v>0</v>
      </c>
      <c r="T2757">
        <v>0</v>
      </c>
      <c r="U2757">
        <v>0</v>
      </c>
      <c r="V2757" t="s">
        <v>297</v>
      </c>
      <c r="W2757" s="4" t="str">
        <f t="shared" ref="W2757:W2820" si="181">MID(V2757,4,4)</f>
        <v>385V</v>
      </c>
      <c r="X2757">
        <v>15</v>
      </c>
      <c r="Y2757" t="s">
        <v>53</v>
      </c>
      <c r="Z2757" t="s">
        <v>103</v>
      </c>
      <c r="AA2757">
        <v>0</v>
      </c>
      <c r="AB2757">
        <v>0</v>
      </c>
      <c r="AC2757" t="s">
        <v>225</v>
      </c>
      <c r="AD2757">
        <v>0</v>
      </c>
      <c r="AE2757">
        <v>0</v>
      </c>
      <c r="AF2757">
        <v>0</v>
      </c>
      <c r="AG2757">
        <v>0</v>
      </c>
      <c r="AH2757">
        <v>0</v>
      </c>
      <c r="AI2757">
        <v>0</v>
      </c>
      <c r="AJ2757">
        <v>0</v>
      </c>
      <c r="AK2757">
        <v>0</v>
      </c>
      <c r="AL2757">
        <v>0</v>
      </c>
      <c r="AM2757">
        <v>0</v>
      </c>
      <c r="AN2757">
        <v>0</v>
      </c>
      <c r="AO2757">
        <v>0</v>
      </c>
      <c r="AP2757" s="8">
        <f t="shared" si="177"/>
        <v>0</v>
      </c>
      <c r="AQ2757" s="9">
        <f t="shared" si="178"/>
        <v>0</v>
      </c>
      <c r="AR2757" s="3">
        <f t="shared" si="179"/>
        <v>0</v>
      </c>
      <c r="AS2757" s="10">
        <f t="shared" si="180"/>
        <v>0</v>
      </c>
    </row>
    <row r="2758" spans="1:45" x14ac:dyDescent="0.25">
      <c r="A2758">
        <v>1</v>
      </c>
      <c r="B2758" s="7">
        <v>44470</v>
      </c>
      <c r="C2758" s="7">
        <v>44501</v>
      </c>
      <c r="D2758">
        <v>162</v>
      </c>
      <c r="E2758" s="7">
        <v>44501</v>
      </c>
      <c r="F2758" s="13">
        <v>0</v>
      </c>
      <c r="G2758">
        <v>0</v>
      </c>
      <c r="H2758">
        <v>2.3E-2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0</v>
      </c>
      <c r="R2758">
        <v>0</v>
      </c>
      <c r="S2758">
        <v>0</v>
      </c>
      <c r="T2758">
        <v>0</v>
      </c>
      <c r="U2758">
        <v>0</v>
      </c>
      <c r="V2758" t="s">
        <v>297</v>
      </c>
      <c r="W2758" s="4" t="str">
        <f t="shared" si="181"/>
        <v>385V</v>
      </c>
      <c r="X2758">
        <v>15</v>
      </c>
      <c r="Y2758" t="s">
        <v>53</v>
      </c>
      <c r="Z2758" t="s">
        <v>103</v>
      </c>
      <c r="AA2758">
        <v>0</v>
      </c>
      <c r="AB2758">
        <v>0</v>
      </c>
      <c r="AC2758" t="s">
        <v>225</v>
      </c>
      <c r="AD2758">
        <v>0</v>
      </c>
      <c r="AE2758">
        <v>0</v>
      </c>
      <c r="AF2758">
        <v>0</v>
      </c>
      <c r="AG2758">
        <v>0</v>
      </c>
      <c r="AH2758">
        <v>0</v>
      </c>
      <c r="AI2758">
        <v>0</v>
      </c>
      <c r="AJ2758">
        <v>0</v>
      </c>
      <c r="AK2758">
        <v>0</v>
      </c>
      <c r="AL2758">
        <v>0</v>
      </c>
      <c r="AM2758">
        <v>0</v>
      </c>
      <c r="AN2758">
        <v>0</v>
      </c>
      <c r="AO2758">
        <v>0</v>
      </c>
      <c r="AP2758" s="8">
        <f t="shared" si="177"/>
        <v>0</v>
      </c>
      <c r="AQ2758" s="9">
        <f t="shared" si="178"/>
        <v>0</v>
      </c>
      <c r="AR2758" s="3">
        <f t="shared" si="179"/>
        <v>0</v>
      </c>
      <c r="AS2758" s="10">
        <f t="shared" si="180"/>
        <v>0</v>
      </c>
    </row>
    <row r="2759" spans="1:45" x14ac:dyDescent="0.25">
      <c r="A2759">
        <v>1</v>
      </c>
      <c r="B2759" s="7">
        <v>44470</v>
      </c>
      <c r="C2759" s="7">
        <v>44501</v>
      </c>
      <c r="D2759">
        <v>200235</v>
      </c>
      <c r="E2759" s="7">
        <v>44470</v>
      </c>
      <c r="F2759" s="13">
        <v>0</v>
      </c>
      <c r="G2759">
        <v>0</v>
      </c>
      <c r="H2759">
        <v>2.3E-2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0</v>
      </c>
      <c r="O2759">
        <v>0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 t="s">
        <v>299</v>
      </c>
      <c r="W2759" s="4" t="str">
        <f t="shared" si="181"/>
        <v>385V</v>
      </c>
      <c r="X2759">
        <v>15</v>
      </c>
      <c r="Y2759" t="s">
        <v>53</v>
      </c>
      <c r="Z2759" t="s">
        <v>103</v>
      </c>
      <c r="AA2759">
        <v>0</v>
      </c>
      <c r="AB2759">
        <v>0</v>
      </c>
      <c r="AC2759" t="s">
        <v>225</v>
      </c>
      <c r="AD2759">
        <v>0</v>
      </c>
      <c r="AE2759">
        <v>0</v>
      </c>
      <c r="AF2759">
        <v>0</v>
      </c>
      <c r="AG2759">
        <v>0</v>
      </c>
      <c r="AH2759">
        <v>0</v>
      </c>
      <c r="AI2759">
        <v>0</v>
      </c>
      <c r="AJ2759">
        <v>0</v>
      </c>
      <c r="AK2759">
        <v>0</v>
      </c>
      <c r="AL2759">
        <v>0</v>
      </c>
      <c r="AM2759">
        <v>0</v>
      </c>
      <c r="AN2759">
        <v>0</v>
      </c>
      <c r="AO2759">
        <v>0</v>
      </c>
      <c r="AP2759" s="8">
        <f t="shared" si="177"/>
        <v>0</v>
      </c>
      <c r="AQ2759" s="9">
        <f t="shared" si="178"/>
        <v>0</v>
      </c>
      <c r="AR2759" s="3">
        <f t="shared" si="179"/>
        <v>0</v>
      </c>
      <c r="AS2759" s="10">
        <f t="shared" si="180"/>
        <v>0</v>
      </c>
    </row>
    <row r="2760" spans="1:45" x14ac:dyDescent="0.25">
      <c r="A2760">
        <v>1</v>
      </c>
      <c r="B2760" s="7">
        <v>44470</v>
      </c>
      <c r="C2760" s="7">
        <v>44501</v>
      </c>
      <c r="D2760">
        <v>200235</v>
      </c>
      <c r="E2760" s="7">
        <v>44501</v>
      </c>
      <c r="F2760" s="13">
        <v>0</v>
      </c>
      <c r="G2760">
        <v>0</v>
      </c>
      <c r="H2760">
        <v>2.3E-2</v>
      </c>
      <c r="I2760">
        <v>0</v>
      </c>
      <c r="J2760">
        <v>0</v>
      </c>
      <c r="K2760">
        <v>0</v>
      </c>
      <c r="L2760">
        <v>0</v>
      </c>
      <c r="M2760">
        <v>0</v>
      </c>
      <c r="N2760">
        <v>0</v>
      </c>
      <c r="O2760">
        <v>0</v>
      </c>
      <c r="P2760">
        <v>0</v>
      </c>
      <c r="Q2760">
        <v>0</v>
      </c>
      <c r="R2760">
        <v>0</v>
      </c>
      <c r="S2760">
        <v>0</v>
      </c>
      <c r="T2760">
        <v>0</v>
      </c>
      <c r="U2760">
        <v>0</v>
      </c>
      <c r="V2760" t="s">
        <v>299</v>
      </c>
      <c r="W2760" s="4" t="str">
        <f t="shared" si="181"/>
        <v>385V</v>
      </c>
      <c r="X2760">
        <v>15</v>
      </c>
      <c r="Y2760" t="s">
        <v>53</v>
      </c>
      <c r="Z2760" t="s">
        <v>103</v>
      </c>
      <c r="AA2760">
        <v>0</v>
      </c>
      <c r="AB2760">
        <v>0</v>
      </c>
      <c r="AC2760" t="s">
        <v>225</v>
      </c>
      <c r="AD2760">
        <v>0</v>
      </c>
      <c r="AE2760">
        <v>0</v>
      </c>
      <c r="AF2760">
        <v>0</v>
      </c>
      <c r="AG2760">
        <v>0</v>
      </c>
      <c r="AH2760">
        <v>0</v>
      </c>
      <c r="AI2760">
        <v>0</v>
      </c>
      <c r="AJ2760">
        <v>0</v>
      </c>
      <c r="AK2760">
        <v>0</v>
      </c>
      <c r="AL2760">
        <v>0</v>
      </c>
      <c r="AM2760">
        <v>0</v>
      </c>
      <c r="AN2760">
        <v>0</v>
      </c>
      <c r="AO2760">
        <v>0</v>
      </c>
      <c r="AP2760" s="8">
        <f t="shared" si="177"/>
        <v>0</v>
      </c>
      <c r="AQ2760" s="9">
        <f t="shared" si="178"/>
        <v>0</v>
      </c>
      <c r="AR2760" s="3">
        <f t="shared" si="179"/>
        <v>0</v>
      </c>
      <c r="AS2760" s="10">
        <f t="shared" si="180"/>
        <v>0</v>
      </c>
    </row>
    <row r="2761" spans="1:45" x14ac:dyDescent="0.25">
      <c r="A2761">
        <v>1</v>
      </c>
      <c r="B2761" s="7">
        <v>44470</v>
      </c>
      <c r="C2761" s="7">
        <v>44501</v>
      </c>
      <c r="D2761">
        <v>200281</v>
      </c>
      <c r="E2761" s="7">
        <v>44470</v>
      </c>
      <c r="F2761" s="13">
        <v>0</v>
      </c>
      <c r="G2761">
        <v>0</v>
      </c>
      <c r="H2761">
        <v>2.3E-2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0</v>
      </c>
      <c r="P2761">
        <v>0</v>
      </c>
      <c r="Q2761">
        <v>0</v>
      </c>
      <c r="R2761">
        <v>0</v>
      </c>
      <c r="S2761">
        <v>0</v>
      </c>
      <c r="T2761">
        <v>0</v>
      </c>
      <c r="U2761">
        <v>0</v>
      </c>
      <c r="V2761" t="s">
        <v>300</v>
      </c>
      <c r="W2761" s="4" t="str">
        <f t="shared" si="181"/>
        <v>385V</v>
      </c>
      <c r="X2761">
        <v>15</v>
      </c>
      <c r="Y2761" t="s">
        <v>53</v>
      </c>
      <c r="Z2761" t="s">
        <v>103</v>
      </c>
      <c r="AA2761">
        <v>0</v>
      </c>
      <c r="AB2761">
        <v>0</v>
      </c>
      <c r="AC2761" t="s">
        <v>225</v>
      </c>
      <c r="AD2761">
        <v>0</v>
      </c>
      <c r="AE2761">
        <v>0</v>
      </c>
      <c r="AF2761">
        <v>0</v>
      </c>
      <c r="AG2761">
        <v>0</v>
      </c>
      <c r="AH2761">
        <v>0</v>
      </c>
      <c r="AI2761">
        <v>0</v>
      </c>
      <c r="AJ2761">
        <v>0</v>
      </c>
      <c r="AK2761">
        <v>0</v>
      </c>
      <c r="AL2761">
        <v>0</v>
      </c>
      <c r="AM2761">
        <v>0</v>
      </c>
      <c r="AN2761">
        <v>0</v>
      </c>
      <c r="AO2761">
        <v>0</v>
      </c>
      <c r="AP2761" s="8">
        <f t="shared" si="177"/>
        <v>0</v>
      </c>
      <c r="AQ2761" s="9">
        <f t="shared" si="178"/>
        <v>0</v>
      </c>
      <c r="AR2761" s="3">
        <f t="shared" si="179"/>
        <v>0</v>
      </c>
      <c r="AS2761" s="10">
        <f t="shared" si="180"/>
        <v>0</v>
      </c>
    </row>
    <row r="2762" spans="1:45" x14ac:dyDescent="0.25">
      <c r="A2762">
        <v>1</v>
      </c>
      <c r="B2762" s="7">
        <v>44470</v>
      </c>
      <c r="C2762" s="7">
        <v>44501</v>
      </c>
      <c r="D2762">
        <v>200281</v>
      </c>
      <c r="E2762" s="7">
        <v>44501</v>
      </c>
      <c r="F2762" s="13">
        <v>0</v>
      </c>
      <c r="G2762">
        <v>0</v>
      </c>
      <c r="H2762">
        <v>2.3E-2</v>
      </c>
      <c r="I2762">
        <v>0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0</v>
      </c>
      <c r="T2762">
        <v>0</v>
      </c>
      <c r="U2762">
        <v>0</v>
      </c>
      <c r="V2762" t="s">
        <v>300</v>
      </c>
      <c r="W2762" s="4" t="str">
        <f t="shared" si="181"/>
        <v>385V</v>
      </c>
      <c r="X2762">
        <v>15</v>
      </c>
      <c r="Y2762" t="s">
        <v>53</v>
      </c>
      <c r="Z2762" t="s">
        <v>103</v>
      </c>
      <c r="AA2762">
        <v>0</v>
      </c>
      <c r="AB2762">
        <v>0</v>
      </c>
      <c r="AC2762" t="s">
        <v>225</v>
      </c>
      <c r="AD2762">
        <v>0</v>
      </c>
      <c r="AE2762">
        <v>0</v>
      </c>
      <c r="AF2762">
        <v>0</v>
      </c>
      <c r="AG2762">
        <v>0</v>
      </c>
      <c r="AH2762">
        <v>0</v>
      </c>
      <c r="AI2762">
        <v>0</v>
      </c>
      <c r="AJ2762">
        <v>0</v>
      </c>
      <c r="AK2762">
        <v>0</v>
      </c>
      <c r="AL2762">
        <v>0</v>
      </c>
      <c r="AM2762">
        <v>0</v>
      </c>
      <c r="AN2762">
        <v>0</v>
      </c>
      <c r="AO2762">
        <v>0</v>
      </c>
      <c r="AP2762" s="8">
        <f t="shared" si="177"/>
        <v>0</v>
      </c>
      <c r="AQ2762" s="9">
        <f t="shared" si="178"/>
        <v>0</v>
      </c>
      <c r="AR2762" s="3">
        <f t="shared" si="179"/>
        <v>0</v>
      </c>
      <c r="AS2762" s="10">
        <f t="shared" si="180"/>
        <v>0</v>
      </c>
    </row>
    <row r="2763" spans="1:45" x14ac:dyDescent="0.25">
      <c r="A2763">
        <v>1</v>
      </c>
      <c r="B2763" s="7">
        <v>44470</v>
      </c>
      <c r="C2763" s="7">
        <v>44501</v>
      </c>
      <c r="D2763">
        <v>200327</v>
      </c>
      <c r="E2763" s="7">
        <v>44470</v>
      </c>
      <c r="F2763" s="13">
        <v>0</v>
      </c>
      <c r="G2763">
        <v>0</v>
      </c>
      <c r="H2763">
        <v>2.3E-2</v>
      </c>
      <c r="I2763">
        <v>0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0</v>
      </c>
      <c r="P2763">
        <v>0</v>
      </c>
      <c r="Q2763">
        <v>0</v>
      </c>
      <c r="R2763">
        <v>0</v>
      </c>
      <c r="S2763">
        <v>0</v>
      </c>
      <c r="T2763">
        <v>0</v>
      </c>
      <c r="U2763">
        <v>0</v>
      </c>
      <c r="V2763" t="s">
        <v>301</v>
      </c>
      <c r="W2763" s="4" t="str">
        <f t="shared" si="181"/>
        <v>385V</v>
      </c>
      <c r="X2763">
        <v>15</v>
      </c>
      <c r="Y2763" t="s">
        <v>53</v>
      </c>
      <c r="Z2763" t="s">
        <v>103</v>
      </c>
      <c r="AA2763">
        <v>0</v>
      </c>
      <c r="AB2763">
        <v>0</v>
      </c>
      <c r="AC2763" t="s">
        <v>225</v>
      </c>
      <c r="AD2763">
        <v>0</v>
      </c>
      <c r="AE2763">
        <v>0</v>
      </c>
      <c r="AF2763">
        <v>0</v>
      </c>
      <c r="AG2763">
        <v>0</v>
      </c>
      <c r="AH2763">
        <v>0</v>
      </c>
      <c r="AI2763">
        <v>0</v>
      </c>
      <c r="AJ2763">
        <v>0</v>
      </c>
      <c r="AK2763">
        <v>0</v>
      </c>
      <c r="AL2763">
        <v>0</v>
      </c>
      <c r="AM2763">
        <v>0</v>
      </c>
      <c r="AN2763">
        <v>0</v>
      </c>
      <c r="AO2763">
        <v>0</v>
      </c>
      <c r="AP2763" s="8">
        <f t="shared" si="177"/>
        <v>0</v>
      </c>
      <c r="AQ2763" s="9">
        <f t="shared" si="178"/>
        <v>0</v>
      </c>
      <c r="AR2763" s="3">
        <f t="shared" si="179"/>
        <v>0</v>
      </c>
      <c r="AS2763" s="10">
        <f t="shared" si="180"/>
        <v>0</v>
      </c>
    </row>
    <row r="2764" spans="1:45" x14ac:dyDescent="0.25">
      <c r="A2764">
        <v>1</v>
      </c>
      <c r="B2764" s="7">
        <v>44470</v>
      </c>
      <c r="C2764" s="7">
        <v>44501</v>
      </c>
      <c r="D2764">
        <v>200327</v>
      </c>
      <c r="E2764" s="7">
        <v>44501</v>
      </c>
      <c r="F2764" s="13">
        <v>0</v>
      </c>
      <c r="G2764">
        <v>0</v>
      </c>
      <c r="H2764">
        <v>2.3E-2</v>
      </c>
      <c r="I2764">
        <v>0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 t="s">
        <v>301</v>
      </c>
      <c r="W2764" s="4" t="str">
        <f t="shared" si="181"/>
        <v>385V</v>
      </c>
      <c r="X2764">
        <v>15</v>
      </c>
      <c r="Y2764" t="s">
        <v>53</v>
      </c>
      <c r="Z2764" t="s">
        <v>103</v>
      </c>
      <c r="AA2764">
        <v>0</v>
      </c>
      <c r="AB2764">
        <v>0</v>
      </c>
      <c r="AC2764" t="s">
        <v>225</v>
      </c>
      <c r="AD2764">
        <v>0</v>
      </c>
      <c r="AE2764">
        <v>0</v>
      </c>
      <c r="AF2764">
        <v>0</v>
      </c>
      <c r="AG2764">
        <v>0</v>
      </c>
      <c r="AH2764">
        <v>0</v>
      </c>
      <c r="AI2764">
        <v>0</v>
      </c>
      <c r="AJ2764">
        <v>0</v>
      </c>
      <c r="AK2764">
        <v>0</v>
      </c>
      <c r="AL2764">
        <v>0</v>
      </c>
      <c r="AM2764">
        <v>0</v>
      </c>
      <c r="AN2764">
        <v>0</v>
      </c>
      <c r="AO2764">
        <v>0</v>
      </c>
      <c r="AP2764" s="8">
        <f t="shared" si="177"/>
        <v>0</v>
      </c>
      <c r="AQ2764" s="9">
        <f t="shared" si="178"/>
        <v>0</v>
      </c>
      <c r="AR2764" s="3">
        <f t="shared" si="179"/>
        <v>0</v>
      </c>
      <c r="AS2764" s="10">
        <f t="shared" si="180"/>
        <v>0</v>
      </c>
    </row>
    <row r="2765" spans="1:45" x14ac:dyDescent="0.25">
      <c r="A2765">
        <v>1</v>
      </c>
      <c r="B2765" s="7">
        <v>44470</v>
      </c>
      <c r="C2765" s="7">
        <v>44501</v>
      </c>
      <c r="D2765">
        <v>163</v>
      </c>
      <c r="E2765" s="7">
        <v>44470</v>
      </c>
      <c r="F2765" s="13">
        <v>0</v>
      </c>
      <c r="G2765">
        <v>0</v>
      </c>
      <c r="H2765">
        <v>0.04</v>
      </c>
      <c r="I2765">
        <v>0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0</v>
      </c>
      <c r="P2765">
        <v>0</v>
      </c>
      <c r="Q2765">
        <v>0</v>
      </c>
      <c r="R2765">
        <v>0</v>
      </c>
      <c r="S2765">
        <v>0</v>
      </c>
      <c r="T2765">
        <v>0</v>
      </c>
      <c r="U2765">
        <v>0</v>
      </c>
      <c r="V2765" t="s">
        <v>302</v>
      </c>
      <c r="W2765" s="4" t="str">
        <f t="shared" si="181"/>
        <v>3870</v>
      </c>
      <c r="X2765">
        <v>15</v>
      </c>
      <c r="Y2765" t="s">
        <v>53</v>
      </c>
      <c r="Z2765" t="s">
        <v>106</v>
      </c>
      <c r="AA2765">
        <v>0</v>
      </c>
      <c r="AB2765">
        <v>0</v>
      </c>
      <c r="AC2765" t="s">
        <v>225</v>
      </c>
      <c r="AD2765">
        <v>0</v>
      </c>
      <c r="AE2765">
        <v>0</v>
      </c>
      <c r="AF2765">
        <v>0</v>
      </c>
      <c r="AG2765">
        <v>0</v>
      </c>
      <c r="AH2765">
        <v>0</v>
      </c>
      <c r="AI2765">
        <v>0</v>
      </c>
      <c r="AJ2765">
        <v>0</v>
      </c>
      <c r="AK2765">
        <v>0</v>
      </c>
      <c r="AL2765">
        <v>0</v>
      </c>
      <c r="AM2765">
        <v>0</v>
      </c>
      <c r="AN2765">
        <v>0</v>
      </c>
      <c r="AO2765">
        <v>0</v>
      </c>
      <c r="AP2765" s="8">
        <f t="shared" si="177"/>
        <v>0</v>
      </c>
      <c r="AQ2765" s="9">
        <f t="shared" si="178"/>
        <v>0</v>
      </c>
      <c r="AR2765" s="3">
        <f t="shared" si="179"/>
        <v>0</v>
      </c>
      <c r="AS2765" s="10">
        <f t="shared" si="180"/>
        <v>0</v>
      </c>
    </row>
    <row r="2766" spans="1:45" x14ac:dyDescent="0.25">
      <c r="A2766">
        <v>1</v>
      </c>
      <c r="B2766" s="7">
        <v>44470</v>
      </c>
      <c r="C2766" s="7">
        <v>44501</v>
      </c>
      <c r="D2766">
        <v>163</v>
      </c>
      <c r="E2766" s="7">
        <v>44501</v>
      </c>
      <c r="F2766" s="13">
        <v>0</v>
      </c>
      <c r="G2766">
        <v>0</v>
      </c>
      <c r="H2766">
        <v>0.04</v>
      </c>
      <c r="I2766">
        <v>0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0</v>
      </c>
      <c r="P2766">
        <v>0</v>
      </c>
      <c r="Q2766">
        <v>0</v>
      </c>
      <c r="R2766">
        <v>0</v>
      </c>
      <c r="S2766">
        <v>0</v>
      </c>
      <c r="T2766">
        <v>0</v>
      </c>
      <c r="U2766">
        <v>0</v>
      </c>
      <c r="V2766" t="s">
        <v>302</v>
      </c>
      <c r="W2766" s="4" t="str">
        <f t="shared" si="181"/>
        <v>3870</v>
      </c>
      <c r="X2766">
        <v>15</v>
      </c>
      <c r="Y2766" t="s">
        <v>53</v>
      </c>
      <c r="Z2766" t="s">
        <v>106</v>
      </c>
      <c r="AA2766">
        <v>0</v>
      </c>
      <c r="AB2766">
        <v>0</v>
      </c>
      <c r="AC2766" t="s">
        <v>225</v>
      </c>
      <c r="AD2766">
        <v>0</v>
      </c>
      <c r="AE2766">
        <v>0</v>
      </c>
      <c r="AF2766">
        <v>0</v>
      </c>
      <c r="AG2766">
        <v>0</v>
      </c>
      <c r="AH2766">
        <v>0</v>
      </c>
      <c r="AI2766">
        <v>0</v>
      </c>
      <c r="AJ2766">
        <v>0</v>
      </c>
      <c r="AK2766">
        <v>0</v>
      </c>
      <c r="AL2766">
        <v>0</v>
      </c>
      <c r="AM2766">
        <v>0</v>
      </c>
      <c r="AN2766">
        <v>0</v>
      </c>
      <c r="AO2766">
        <v>0</v>
      </c>
      <c r="AP2766" s="8">
        <f t="shared" si="177"/>
        <v>0</v>
      </c>
      <c r="AQ2766" s="9">
        <f t="shared" si="178"/>
        <v>0</v>
      </c>
      <c r="AR2766" s="3">
        <f t="shared" si="179"/>
        <v>0</v>
      </c>
      <c r="AS2766" s="10">
        <f t="shared" si="180"/>
        <v>0</v>
      </c>
    </row>
    <row r="2767" spans="1:45" x14ac:dyDescent="0.25">
      <c r="A2767">
        <v>1</v>
      </c>
      <c r="B2767" s="7">
        <v>44470</v>
      </c>
      <c r="C2767" s="7">
        <v>44501</v>
      </c>
      <c r="D2767">
        <v>200236</v>
      </c>
      <c r="E2767" s="7">
        <v>44470</v>
      </c>
      <c r="F2767" s="13">
        <v>826555.12</v>
      </c>
      <c r="G2767">
        <v>826555.12</v>
      </c>
      <c r="H2767">
        <v>0.04</v>
      </c>
      <c r="I2767">
        <v>2755.18</v>
      </c>
      <c r="J2767">
        <v>142272.5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0</v>
      </c>
      <c r="R2767">
        <v>0</v>
      </c>
      <c r="S2767">
        <v>0</v>
      </c>
      <c r="T2767">
        <v>0</v>
      </c>
      <c r="U2767">
        <v>0</v>
      </c>
      <c r="V2767" t="s">
        <v>303</v>
      </c>
      <c r="W2767" s="4" t="str">
        <f t="shared" si="181"/>
        <v>3870</v>
      </c>
      <c r="X2767">
        <v>15</v>
      </c>
      <c r="Y2767" t="s">
        <v>53</v>
      </c>
      <c r="Z2767" t="s">
        <v>106</v>
      </c>
      <c r="AA2767">
        <v>0</v>
      </c>
      <c r="AB2767">
        <v>0</v>
      </c>
      <c r="AC2767" t="s">
        <v>225</v>
      </c>
      <c r="AD2767">
        <v>0</v>
      </c>
      <c r="AE2767">
        <v>0</v>
      </c>
      <c r="AF2767">
        <v>0</v>
      </c>
      <c r="AG2767">
        <v>826555.12</v>
      </c>
      <c r="AH2767">
        <v>0</v>
      </c>
      <c r="AI2767">
        <v>0</v>
      </c>
      <c r="AJ2767">
        <v>0</v>
      </c>
      <c r="AK2767">
        <v>0</v>
      </c>
      <c r="AL2767">
        <v>0</v>
      </c>
      <c r="AM2767">
        <v>0</v>
      </c>
      <c r="AN2767">
        <v>0</v>
      </c>
      <c r="AO2767">
        <v>2755.18</v>
      </c>
      <c r="AP2767" s="8">
        <f t="shared" si="177"/>
        <v>2755.18</v>
      </c>
      <c r="AQ2767" s="9">
        <f t="shared" si="178"/>
        <v>0</v>
      </c>
      <c r="AR2767" s="3">
        <f t="shared" si="179"/>
        <v>142272.5</v>
      </c>
      <c r="AS2767" s="10">
        <f t="shared" si="180"/>
        <v>2755.18</v>
      </c>
    </row>
    <row r="2768" spans="1:45" x14ac:dyDescent="0.25">
      <c r="A2768">
        <v>1</v>
      </c>
      <c r="B2768" s="7">
        <v>44470</v>
      </c>
      <c r="C2768" s="7">
        <v>44501</v>
      </c>
      <c r="D2768">
        <v>200236</v>
      </c>
      <c r="E2768" s="7">
        <v>44501</v>
      </c>
      <c r="F2768" s="13">
        <v>826555.12</v>
      </c>
      <c r="G2768">
        <v>826555.12</v>
      </c>
      <c r="H2768">
        <v>0.04</v>
      </c>
      <c r="I2768">
        <v>2755.18</v>
      </c>
      <c r="J2768">
        <v>145027.68</v>
      </c>
      <c r="K2768">
        <v>0</v>
      </c>
      <c r="L2768">
        <v>0</v>
      </c>
      <c r="M2768">
        <v>0</v>
      </c>
      <c r="N2768">
        <v>0</v>
      </c>
      <c r="O2768">
        <v>0</v>
      </c>
      <c r="P2768">
        <v>0</v>
      </c>
      <c r="Q2768">
        <v>0</v>
      </c>
      <c r="R2768">
        <v>0</v>
      </c>
      <c r="S2768">
        <v>0</v>
      </c>
      <c r="T2768">
        <v>0</v>
      </c>
      <c r="U2768">
        <v>0</v>
      </c>
      <c r="V2768" t="s">
        <v>303</v>
      </c>
      <c r="W2768" s="4" t="str">
        <f t="shared" si="181"/>
        <v>3870</v>
      </c>
      <c r="X2768">
        <v>15</v>
      </c>
      <c r="Y2768" t="s">
        <v>53</v>
      </c>
      <c r="Z2768" t="s">
        <v>106</v>
      </c>
      <c r="AA2768">
        <v>0</v>
      </c>
      <c r="AB2768">
        <v>0</v>
      </c>
      <c r="AC2768" t="s">
        <v>225</v>
      </c>
      <c r="AD2768">
        <v>0</v>
      </c>
      <c r="AE2768">
        <v>0</v>
      </c>
      <c r="AF2768">
        <v>0</v>
      </c>
      <c r="AG2768">
        <v>826555.12</v>
      </c>
      <c r="AH2768">
        <v>0</v>
      </c>
      <c r="AI2768">
        <v>0</v>
      </c>
      <c r="AJ2768">
        <v>0</v>
      </c>
      <c r="AK2768">
        <v>0</v>
      </c>
      <c r="AL2768">
        <v>0</v>
      </c>
      <c r="AM2768">
        <v>0</v>
      </c>
      <c r="AN2768">
        <v>0</v>
      </c>
      <c r="AO2768">
        <v>2755.18</v>
      </c>
      <c r="AP2768" s="8">
        <f t="shared" si="177"/>
        <v>2755.18</v>
      </c>
      <c r="AQ2768" s="9">
        <f t="shared" si="178"/>
        <v>0</v>
      </c>
      <c r="AR2768" s="3">
        <f t="shared" si="179"/>
        <v>145027.68</v>
      </c>
      <c r="AS2768" s="10">
        <f t="shared" si="180"/>
        <v>2755.18</v>
      </c>
    </row>
    <row r="2769" spans="1:45" x14ac:dyDescent="0.25">
      <c r="A2769">
        <v>1</v>
      </c>
      <c r="B2769" s="7">
        <v>44470</v>
      </c>
      <c r="C2769" s="7">
        <v>44501</v>
      </c>
      <c r="D2769">
        <v>200282</v>
      </c>
      <c r="E2769" s="7">
        <v>44470</v>
      </c>
      <c r="F2769" s="13">
        <v>46850.41</v>
      </c>
      <c r="G2769">
        <v>46850.41</v>
      </c>
      <c r="H2769">
        <v>0.04</v>
      </c>
      <c r="I2769">
        <v>156.16999999999999</v>
      </c>
      <c r="J2769">
        <v>9082.06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0</v>
      </c>
      <c r="R2769">
        <v>0</v>
      </c>
      <c r="S2769">
        <v>0</v>
      </c>
      <c r="T2769">
        <v>0</v>
      </c>
      <c r="U2769">
        <v>0</v>
      </c>
      <c r="V2769" t="s">
        <v>304</v>
      </c>
      <c r="W2769" s="4" t="str">
        <f t="shared" si="181"/>
        <v>3870</v>
      </c>
      <c r="X2769">
        <v>15</v>
      </c>
      <c r="Y2769" t="s">
        <v>53</v>
      </c>
      <c r="Z2769" t="s">
        <v>106</v>
      </c>
      <c r="AA2769">
        <v>0</v>
      </c>
      <c r="AB2769">
        <v>0</v>
      </c>
      <c r="AC2769" t="s">
        <v>225</v>
      </c>
      <c r="AD2769">
        <v>0</v>
      </c>
      <c r="AE2769">
        <v>0</v>
      </c>
      <c r="AF2769">
        <v>0</v>
      </c>
      <c r="AG2769">
        <v>46850.41</v>
      </c>
      <c r="AH2769">
        <v>0</v>
      </c>
      <c r="AI2769">
        <v>0</v>
      </c>
      <c r="AJ2769">
        <v>0</v>
      </c>
      <c r="AK2769">
        <v>0</v>
      </c>
      <c r="AL2769">
        <v>0</v>
      </c>
      <c r="AM2769">
        <v>0</v>
      </c>
      <c r="AN2769">
        <v>0</v>
      </c>
      <c r="AO2769">
        <v>156.17000000000002</v>
      </c>
      <c r="AP2769" s="8">
        <f t="shared" si="177"/>
        <v>156.16999999999999</v>
      </c>
      <c r="AQ2769" s="9">
        <f t="shared" si="178"/>
        <v>0</v>
      </c>
      <c r="AR2769" s="3">
        <f t="shared" si="179"/>
        <v>9082.06</v>
      </c>
      <c r="AS2769" s="10">
        <f t="shared" si="180"/>
        <v>156.16999999999999</v>
      </c>
    </row>
    <row r="2770" spans="1:45" x14ac:dyDescent="0.25">
      <c r="A2770">
        <v>1</v>
      </c>
      <c r="B2770" s="7">
        <v>44470</v>
      </c>
      <c r="C2770" s="7">
        <v>44501</v>
      </c>
      <c r="D2770">
        <v>200282</v>
      </c>
      <c r="E2770" s="7">
        <v>44501</v>
      </c>
      <c r="F2770" s="13">
        <v>46850.41</v>
      </c>
      <c r="G2770">
        <v>46850.41</v>
      </c>
      <c r="H2770">
        <v>0.04</v>
      </c>
      <c r="I2770">
        <v>156.16999999999999</v>
      </c>
      <c r="J2770">
        <v>9238.23</v>
      </c>
      <c r="K2770">
        <v>0</v>
      </c>
      <c r="L2770">
        <v>0</v>
      </c>
      <c r="M2770">
        <v>0</v>
      </c>
      <c r="N2770">
        <v>0</v>
      </c>
      <c r="O2770">
        <v>0</v>
      </c>
      <c r="P2770">
        <v>0</v>
      </c>
      <c r="Q2770">
        <v>0</v>
      </c>
      <c r="R2770">
        <v>0</v>
      </c>
      <c r="S2770">
        <v>0</v>
      </c>
      <c r="T2770">
        <v>0</v>
      </c>
      <c r="U2770">
        <v>0</v>
      </c>
      <c r="V2770" t="s">
        <v>304</v>
      </c>
      <c r="W2770" s="4" t="str">
        <f t="shared" si="181"/>
        <v>3870</v>
      </c>
      <c r="X2770">
        <v>15</v>
      </c>
      <c r="Y2770" t="s">
        <v>53</v>
      </c>
      <c r="Z2770" t="s">
        <v>106</v>
      </c>
      <c r="AA2770">
        <v>0</v>
      </c>
      <c r="AB2770">
        <v>0</v>
      </c>
      <c r="AC2770" t="s">
        <v>225</v>
      </c>
      <c r="AD2770">
        <v>0</v>
      </c>
      <c r="AE2770">
        <v>0</v>
      </c>
      <c r="AF2770">
        <v>0</v>
      </c>
      <c r="AG2770">
        <v>46850.41</v>
      </c>
      <c r="AH2770">
        <v>0</v>
      </c>
      <c r="AI2770">
        <v>0</v>
      </c>
      <c r="AJ2770">
        <v>0</v>
      </c>
      <c r="AK2770">
        <v>0</v>
      </c>
      <c r="AL2770">
        <v>0</v>
      </c>
      <c r="AM2770">
        <v>0</v>
      </c>
      <c r="AN2770">
        <v>0</v>
      </c>
      <c r="AO2770">
        <v>156.17000000000002</v>
      </c>
      <c r="AP2770" s="8">
        <f t="shared" si="177"/>
        <v>156.16999999999999</v>
      </c>
      <c r="AQ2770" s="9">
        <f t="shared" si="178"/>
        <v>0</v>
      </c>
      <c r="AR2770" s="3">
        <f t="shared" si="179"/>
        <v>9238.23</v>
      </c>
      <c r="AS2770" s="10">
        <f t="shared" si="180"/>
        <v>156.16999999999999</v>
      </c>
    </row>
    <row r="2771" spans="1:45" x14ac:dyDescent="0.25">
      <c r="A2771">
        <v>1</v>
      </c>
      <c r="B2771" s="7">
        <v>44470</v>
      </c>
      <c r="C2771" s="7">
        <v>44501</v>
      </c>
      <c r="D2771">
        <v>200328</v>
      </c>
      <c r="E2771" s="7">
        <v>44470</v>
      </c>
      <c r="F2771" s="13">
        <v>1039261.26</v>
      </c>
      <c r="G2771">
        <v>1039261.26</v>
      </c>
      <c r="H2771">
        <v>0.04</v>
      </c>
      <c r="I2771">
        <v>3464.2</v>
      </c>
      <c r="J2771">
        <v>499975.82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0</v>
      </c>
      <c r="R2771">
        <v>0</v>
      </c>
      <c r="S2771">
        <v>0</v>
      </c>
      <c r="T2771">
        <v>0</v>
      </c>
      <c r="U2771">
        <v>0</v>
      </c>
      <c r="V2771" t="s">
        <v>305</v>
      </c>
      <c r="W2771" s="4" t="str">
        <f t="shared" si="181"/>
        <v>3870</v>
      </c>
      <c r="X2771">
        <v>15</v>
      </c>
      <c r="Y2771" t="s">
        <v>53</v>
      </c>
      <c r="Z2771" t="s">
        <v>106</v>
      </c>
      <c r="AA2771">
        <v>0</v>
      </c>
      <c r="AB2771">
        <v>0</v>
      </c>
      <c r="AC2771" t="s">
        <v>225</v>
      </c>
      <c r="AD2771">
        <v>0</v>
      </c>
      <c r="AE2771">
        <v>0</v>
      </c>
      <c r="AF2771">
        <v>0</v>
      </c>
      <c r="AG2771">
        <v>1039261.26</v>
      </c>
      <c r="AH2771">
        <v>0</v>
      </c>
      <c r="AI2771">
        <v>0</v>
      </c>
      <c r="AJ2771">
        <v>0</v>
      </c>
      <c r="AK2771">
        <v>0</v>
      </c>
      <c r="AL2771">
        <v>0</v>
      </c>
      <c r="AM2771">
        <v>0</v>
      </c>
      <c r="AN2771">
        <v>0</v>
      </c>
      <c r="AO2771">
        <v>3464.2000000000003</v>
      </c>
      <c r="AP2771" s="8">
        <f t="shared" si="177"/>
        <v>3464.2</v>
      </c>
      <c r="AQ2771" s="9">
        <f t="shared" si="178"/>
        <v>0</v>
      </c>
      <c r="AR2771" s="3">
        <f t="shared" si="179"/>
        <v>499975.82</v>
      </c>
      <c r="AS2771" s="10">
        <f t="shared" si="180"/>
        <v>3464.2</v>
      </c>
    </row>
    <row r="2772" spans="1:45" x14ac:dyDescent="0.25">
      <c r="A2772">
        <v>1</v>
      </c>
      <c r="B2772" s="7">
        <v>44470</v>
      </c>
      <c r="C2772" s="7">
        <v>44501</v>
      </c>
      <c r="D2772">
        <v>200328</v>
      </c>
      <c r="E2772" s="7">
        <v>44501</v>
      </c>
      <c r="F2772" s="13">
        <v>1039261.26</v>
      </c>
      <c r="G2772">
        <v>1039261.26</v>
      </c>
      <c r="H2772">
        <v>0.04</v>
      </c>
      <c r="I2772">
        <v>3464.2</v>
      </c>
      <c r="J2772">
        <v>503440.02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 t="s">
        <v>305</v>
      </c>
      <c r="W2772" s="4" t="str">
        <f t="shared" si="181"/>
        <v>3870</v>
      </c>
      <c r="X2772">
        <v>15</v>
      </c>
      <c r="Y2772" t="s">
        <v>53</v>
      </c>
      <c r="Z2772" t="s">
        <v>106</v>
      </c>
      <c r="AA2772">
        <v>0</v>
      </c>
      <c r="AB2772">
        <v>0</v>
      </c>
      <c r="AC2772" t="s">
        <v>225</v>
      </c>
      <c r="AD2772">
        <v>0</v>
      </c>
      <c r="AE2772">
        <v>0</v>
      </c>
      <c r="AF2772">
        <v>0</v>
      </c>
      <c r="AG2772">
        <v>1039261.26</v>
      </c>
      <c r="AH2772">
        <v>0</v>
      </c>
      <c r="AI2772">
        <v>0</v>
      </c>
      <c r="AJ2772">
        <v>0</v>
      </c>
      <c r="AK2772">
        <v>0</v>
      </c>
      <c r="AL2772">
        <v>0</v>
      </c>
      <c r="AM2772">
        <v>0</v>
      </c>
      <c r="AN2772">
        <v>0</v>
      </c>
      <c r="AO2772">
        <v>3464.2000000000003</v>
      </c>
      <c r="AP2772" s="8">
        <f t="shared" si="177"/>
        <v>3464.2</v>
      </c>
      <c r="AQ2772" s="9">
        <f t="shared" si="178"/>
        <v>0</v>
      </c>
      <c r="AR2772" s="3">
        <f t="shared" si="179"/>
        <v>503440.02</v>
      </c>
      <c r="AS2772" s="10">
        <f t="shared" si="180"/>
        <v>3464.2</v>
      </c>
    </row>
    <row r="2773" spans="1:45" x14ac:dyDescent="0.25">
      <c r="A2773">
        <v>1</v>
      </c>
      <c r="B2773" s="7">
        <v>44470</v>
      </c>
      <c r="C2773" s="7">
        <v>44501</v>
      </c>
      <c r="D2773">
        <v>164</v>
      </c>
      <c r="E2773" s="7">
        <v>44470</v>
      </c>
      <c r="F2773" s="13">
        <v>0</v>
      </c>
      <c r="G2773">
        <v>0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0</v>
      </c>
      <c r="Q2773">
        <v>0</v>
      </c>
      <c r="R2773">
        <v>0</v>
      </c>
      <c r="S2773">
        <v>0</v>
      </c>
      <c r="T2773">
        <v>0</v>
      </c>
      <c r="U2773">
        <v>0</v>
      </c>
      <c r="V2773" t="s">
        <v>306</v>
      </c>
      <c r="W2773" s="4" t="str">
        <f t="shared" si="181"/>
        <v>3890</v>
      </c>
      <c r="X2773">
        <v>16</v>
      </c>
      <c r="Y2773" t="s">
        <v>109</v>
      </c>
      <c r="Z2773" t="s">
        <v>110</v>
      </c>
      <c r="AA2773">
        <v>0</v>
      </c>
      <c r="AB2773">
        <v>0</v>
      </c>
      <c r="AC2773" t="s">
        <v>225</v>
      </c>
      <c r="AD2773">
        <v>0</v>
      </c>
      <c r="AE2773">
        <v>0</v>
      </c>
      <c r="AF2773">
        <v>0</v>
      </c>
      <c r="AG2773">
        <v>0</v>
      </c>
      <c r="AH2773">
        <v>0</v>
      </c>
      <c r="AI2773">
        <v>0</v>
      </c>
      <c r="AJ2773">
        <v>0</v>
      </c>
      <c r="AK2773">
        <v>0</v>
      </c>
      <c r="AL2773">
        <v>0</v>
      </c>
      <c r="AM2773">
        <v>0</v>
      </c>
      <c r="AN2773">
        <v>0</v>
      </c>
      <c r="AO2773">
        <v>0</v>
      </c>
      <c r="AP2773" s="8">
        <f t="shared" si="177"/>
        <v>0</v>
      </c>
      <c r="AQ2773" s="9">
        <f t="shared" si="178"/>
        <v>0</v>
      </c>
      <c r="AR2773" s="3">
        <f t="shared" si="179"/>
        <v>0</v>
      </c>
      <c r="AS2773" s="10">
        <f t="shared" si="180"/>
        <v>0</v>
      </c>
    </row>
    <row r="2774" spans="1:45" x14ac:dyDescent="0.25">
      <c r="A2774">
        <v>1</v>
      </c>
      <c r="B2774" s="7">
        <v>44470</v>
      </c>
      <c r="C2774" s="7">
        <v>44501</v>
      </c>
      <c r="D2774">
        <v>164</v>
      </c>
      <c r="E2774" s="7">
        <v>44501</v>
      </c>
      <c r="F2774" s="13">
        <v>0</v>
      </c>
      <c r="G2774">
        <v>0</v>
      </c>
      <c r="H2774">
        <v>0</v>
      </c>
      <c r="I2774">
        <v>0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0</v>
      </c>
      <c r="Q2774">
        <v>0</v>
      </c>
      <c r="R2774">
        <v>0</v>
      </c>
      <c r="S2774">
        <v>0</v>
      </c>
      <c r="T2774">
        <v>0</v>
      </c>
      <c r="U2774">
        <v>0</v>
      </c>
      <c r="V2774" t="s">
        <v>306</v>
      </c>
      <c r="W2774" s="4" t="str">
        <f t="shared" si="181"/>
        <v>3890</v>
      </c>
      <c r="X2774">
        <v>16</v>
      </c>
      <c r="Y2774" t="s">
        <v>109</v>
      </c>
      <c r="Z2774" t="s">
        <v>110</v>
      </c>
      <c r="AA2774">
        <v>0</v>
      </c>
      <c r="AB2774">
        <v>0</v>
      </c>
      <c r="AC2774" t="s">
        <v>225</v>
      </c>
      <c r="AD2774">
        <v>0</v>
      </c>
      <c r="AE2774">
        <v>0</v>
      </c>
      <c r="AF2774">
        <v>0</v>
      </c>
      <c r="AG2774">
        <v>0</v>
      </c>
      <c r="AH2774">
        <v>0</v>
      </c>
      <c r="AI2774">
        <v>0</v>
      </c>
      <c r="AJ2774">
        <v>0</v>
      </c>
      <c r="AK2774">
        <v>0</v>
      </c>
      <c r="AL2774">
        <v>0</v>
      </c>
      <c r="AM2774">
        <v>0</v>
      </c>
      <c r="AN2774">
        <v>0</v>
      </c>
      <c r="AO2774">
        <v>0</v>
      </c>
      <c r="AP2774" s="8">
        <f t="shared" si="177"/>
        <v>0</v>
      </c>
      <c r="AQ2774" s="9">
        <f t="shared" si="178"/>
        <v>0</v>
      </c>
      <c r="AR2774" s="3">
        <f t="shared" si="179"/>
        <v>0</v>
      </c>
      <c r="AS2774" s="10">
        <f t="shared" si="180"/>
        <v>0</v>
      </c>
    </row>
    <row r="2775" spans="1:45" x14ac:dyDescent="0.25">
      <c r="A2775">
        <v>1</v>
      </c>
      <c r="B2775" s="7">
        <v>44470</v>
      </c>
      <c r="C2775" s="7">
        <v>44501</v>
      </c>
      <c r="D2775">
        <v>200237</v>
      </c>
      <c r="E2775" s="7">
        <v>44470</v>
      </c>
      <c r="F2775" s="13">
        <v>418724.56</v>
      </c>
      <c r="G2775">
        <v>418724.56</v>
      </c>
      <c r="H2775">
        <v>0</v>
      </c>
      <c r="I2775">
        <v>0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0</v>
      </c>
      <c r="P2775">
        <v>0</v>
      </c>
      <c r="Q2775">
        <v>0</v>
      </c>
      <c r="R2775">
        <v>0</v>
      </c>
      <c r="S2775">
        <v>0</v>
      </c>
      <c r="T2775">
        <v>0</v>
      </c>
      <c r="U2775">
        <v>0</v>
      </c>
      <c r="V2775" t="s">
        <v>307</v>
      </c>
      <c r="W2775" s="4" t="str">
        <f t="shared" si="181"/>
        <v>3890</v>
      </c>
      <c r="X2775">
        <v>16</v>
      </c>
      <c r="Y2775" t="s">
        <v>109</v>
      </c>
      <c r="Z2775" t="s">
        <v>110</v>
      </c>
      <c r="AA2775">
        <v>0</v>
      </c>
      <c r="AB2775">
        <v>0</v>
      </c>
      <c r="AC2775" t="s">
        <v>225</v>
      </c>
      <c r="AD2775">
        <v>0</v>
      </c>
      <c r="AE2775">
        <v>0</v>
      </c>
      <c r="AF2775">
        <v>0</v>
      </c>
      <c r="AG2775">
        <v>418724.56</v>
      </c>
      <c r="AH2775">
        <v>0</v>
      </c>
      <c r="AI2775">
        <v>0</v>
      </c>
      <c r="AJ2775">
        <v>0</v>
      </c>
      <c r="AK2775">
        <v>0</v>
      </c>
      <c r="AL2775">
        <v>0</v>
      </c>
      <c r="AM2775">
        <v>0</v>
      </c>
      <c r="AN2775">
        <v>0</v>
      </c>
      <c r="AO2775">
        <v>0</v>
      </c>
      <c r="AP2775" s="8">
        <f t="shared" si="177"/>
        <v>0</v>
      </c>
      <c r="AQ2775" s="9">
        <f t="shared" si="178"/>
        <v>0</v>
      </c>
      <c r="AR2775" s="3">
        <f t="shared" si="179"/>
        <v>0</v>
      </c>
      <c r="AS2775" s="10">
        <f t="shared" si="180"/>
        <v>0</v>
      </c>
    </row>
    <row r="2776" spans="1:45" x14ac:dyDescent="0.25">
      <c r="A2776">
        <v>1</v>
      </c>
      <c r="B2776" s="7">
        <v>44470</v>
      </c>
      <c r="C2776" s="7">
        <v>44501</v>
      </c>
      <c r="D2776">
        <v>200237</v>
      </c>
      <c r="E2776" s="7">
        <v>44501</v>
      </c>
      <c r="F2776" s="13">
        <v>418724.56</v>
      </c>
      <c r="G2776">
        <v>418724.56</v>
      </c>
      <c r="H2776">
        <v>0</v>
      </c>
      <c r="I2776">
        <v>0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0</v>
      </c>
      <c r="P2776">
        <v>0</v>
      </c>
      <c r="Q2776">
        <v>0</v>
      </c>
      <c r="R2776">
        <v>0</v>
      </c>
      <c r="S2776">
        <v>0</v>
      </c>
      <c r="T2776">
        <v>0</v>
      </c>
      <c r="U2776">
        <v>0</v>
      </c>
      <c r="V2776" t="s">
        <v>307</v>
      </c>
      <c r="W2776" s="4" t="str">
        <f t="shared" si="181"/>
        <v>3890</v>
      </c>
      <c r="X2776">
        <v>16</v>
      </c>
      <c r="Y2776" t="s">
        <v>109</v>
      </c>
      <c r="Z2776" t="s">
        <v>110</v>
      </c>
      <c r="AA2776">
        <v>0</v>
      </c>
      <c r="AB2776">
        <v>0</v>
      </c>
      <c r="AC2776" t="s">
        <v>225</v>
      </c>
      <c r="AD2776">
        <v>0</v>
      </c>
      <c r="AE2776">
        <v>0</v>
      </c>
      <c r="AF2776">
        <v>0</v>
      </c>
      <c r="AG2776">
        <v>418724.56</v>
      </c>
      <c r="AH2776">
        <v>0</v>
      </c>
      <c r="AI2776">
        <v>0</v>
      </c>
      <c r="AJ2776">
        <v>0</v>
      </c>
      <c r="AK2776">
        <v>0</v>
      </c>
      <c r="AL2776">
        <v>0</v>
      </c>
      <c r="AM2776">
        <v>0</v>
      </c>
      <c r="AN2776">
        <v>0</v>
      </c>
      <c r="AO2776">
        <v>0</v>
      </c>
      <c r="AP2776" s="8">
        <f t="shared" si="177"/>
        <v>0</v>
      </c>
      <c r="AQ2776" s="9">
        <f t="shared" si="178"/>
        <v>0</v>
      </c>
      <c r="AR2776" s="3">
        <f t="shared" si="179"/>
        <v>0</v>
      </c>
      <c r="AS2776" s="10">
        <f t="shared" si="180"/>
        <v>0</v>
      </c>
    </row>
    <row r="2777" spans="1:45" x14ac:dyDescent="0.25">
      <c r="A2777">
        <v>1</v>
      </c>
      <c r="B2777" s="7">
        <v>44470</v>
      </c>
      <c r="C2777" s="7">
        <v>44501</v>
      </c>
      <c r="D2777">
        <v>200283</v>
      </c>
      <c r="E2777" s="7">
        <v>44470</v>
      </c>
      <c r="F2777" s="13">
        <v>0</v>
      </c>
      <c r="G2777">
        <v>0</v>
      </c>
      <c r="H2777">
        <v>0</v>
      </c>
      <c r="I2777">
        <v>0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0</v>
      </c>
      <c r="Q2777">
        <v>0</v>
      </c>
      <c r="R2777">
        <v>0</v>
      </c>
      <c r="S2777">
        <v>0</v>
      </c>
      <c r="T2777">
        <v>0</v>
      </c>
      <c r="U2777">
        <v>0</v>
      </c>
      <c r="V2777" t="s">
        <v>308</v>
      </c>
      <c r="W2777" s="4" t="str">
        <f t="shared" si="181"/>
        <v>3890</v>
      </c>
      <c r="X2777">
        <v>16</v>
      </c>
      <c r="Y2777" t="s">
        <v>109</v>
      </c>
      <c r="Z2777" t="s">
        <v>110</v>
      </c>
      <c r="AA2777">
        <v>0</v>
      </c>
      <c r="AB2777">
        <v>0</v>
      </c>
      <c r="AC2777" t="s">
        <v>225</v>
      </c>
      <c r="AD2777">
        <v>0</v>
      </c>
      <c r="AE2777">
        <v>0</v>
      </c>
      <c r="AF2777">
        <v>0</v>
      </c>
      <c r="AG2777">
        <v>0</v>
      </c>
      <c r="AH2777">
        <v>0</v>
      </c>
      <c r="AI2777">
        <v>0</v>
      </c>
      <c r="AJ2777">
        <v>0</v>
      </c>
      <c r="AK2777">
        <v>0</v>
      </c>
      <c r="AL2777">
        <v>0</v>
      </c>
      <c r="AM2777">
        <v>0</v>
      </c>
      <c r="AN2777">
        <v>0</v>
      </c>
      <c r="AO2777">
        <v>0</v>
      </c>
      <c r="AP2777" s="8">
        <f t="shared" si="177"/>
        <v>0</v>
      </c>
      <c r="AQ2777" s="9">
        <f t="shared" si="178"/>
        <v>0</v>
      </c>
      <c r="AR2777" s="3">
        <f t="shared" si="179"/>
        <v>0</v>
      </c>
      <c r="AS2777" s="10">
        <f t="shared" si="180"/>
        <v>0</v>
      </c>
    </row>
    <row r="2778" spans="1:45" x14ac:dyDescent="0.25">
      <c r="A2778">
        <v>1</v>
      </c>
      <c r="B2778" s="7">
        <v>44470</v>
      </c>
      <c r="C2778" s="7">
        <v>44501</v>
      </c>
      <c r="D2778">
        <v>200283</v>
      </c>
      <c r="E2778" s="7">
        <v>44501</v>
      </c>
      <c r="F2778" s="13">
        <v>0</v>
      </c>
      <c r="G2778">
        <v>0</v>
      </c>
      <c r="H2778">
        <v>0</v>
      </c>
      <c r="I2778">
        <v>0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0</v>
      </c>
      <c r="Q2778">
        <v>0</v>
      </c>
      <c r="R2778">
        <v>0</v>
      </c>
      <c r="S2778">
        <v>0</v>
      </c>
      <c r="T2778">
        <v>0</v>
      </c>
      <c r="U2778">
        <v>0</v>
      </c>
      <c r="V2778" t="s">
        <v>308</v>
      </c>
      <c r="W2778" s="4" t="str">
        <f t="shared" si="181"/>
        <v>3890</v>
      </c>
      <c r="X2778">
        <v>16</v>
      </c>
      <c r="Y2778" t="s">
        <v>109</v>
      </c>
      <c r="Z2778" t="s">
        <v>110</v>
      </c>
      <c r="AA2778">
        <v>0</v>
      </c>
      <c r="AB2778">
        <v>0</v>
      </c>
      <c r="AC2778" t="s">
        <v>225</v>
      </c>
      <c r="AD2778">
        <v>0</v>
      </c>
      <c r="AE2778">
        <v>0</v>
      </c>
      <c r="AF2778">
        <v>0</v>
      </c>
      <c r="AG2778">
        <v>0</v>
      </c>
      <c r="AH2778">
        <v>0</v>
      </c>
      <c r="AI2778">
        <v>0</v>
      </c>
      <c r="AJ2778">
        <v>0</v>
      </c>
      <c r="AK2778">
        <v>0</v>
      </c>
      <c r="AL2778">
        <v>0</v>
      </c>
      <c r="AM2778">
        <v>0</v>
      </c>
      <c r="AN2778">
        <v>0</v>
      </c>
      <c r="AO2778">
        <v>0</v>
      </c>
      <c r="AP2778" s="8">
        <f t="shared" si="177"/>
        <v>0</v>
      </c>
      <c r="AQ2778" s="9">
        <f t="shared" si="178"/>
        <v>0</v>
      </c>
      <c r="AR2778" s="3">
        <f t="shared" si="179"/>
        <v>0</v>
      </c>
      <c r="AS2778" s="10">
        <f t="shared" si="180"/>
        <v>0</v>
      </c>
    </row>
    <row r="2779" spans="1:45" x14ac:dyDescent="0.25">
      <c r="A2779">
        <v>1</v>
      </c>
      <c r="B2779" s="7">
        <v>44470</v>
      </c>
      <c r="C2779" s="7">
        <v>44501</v>
      </c>
      <c r="D2779">
        <v>200329</v>
      </c>
      <c r="E2779" s="7">
        <v>44470</v>
      </c>
      <c r="F2779" s="13">
        <v>77973.149999999994</v>
      </c>
      <c r="G2779">
        <v>77973.149999999994</v>
      </c>
      <c r="H2779">
        <v>0</v>
      </c>
      <c r="I2779">
        <v>0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0</v>
      </c>
      <c r="Q2779">
        <v>0</v>
      </c>
      <c r="R2779">
        <v>0</v>
      </c>
      <c r="S2779">
        <v>0</v>
      </c>
      <c r="T2779">
        <v>0</v>
      </c>
      <c r="U2779">
        <v>0</v>
      </c>
      <c r="V2779" t="s">
        <v>309</v>
      </c>
      <c r="W2779" s="4" t="str">
        <f t="shared" si="181"/>
        <v>3890</v>
      </c>
      <c r="X2779">
        <v>16</v>
      </c>
      <c r="Y2779" t="s">
        <v>109</v>
      </c>
      <c r="Z2779" t="s">
        <v>110</v>
      </c>
      <c r="AA2779">
        <v>0</v>
      </c>
      <c r="AB2779">
        <v>0</v>
      </c>
      <c r="AC2779" t="s">
        <v>225</v>
      </c>
      <c r="AD2779">
        <v>0</v>
      </c>
      <c r="AE2779">
        <v>0</v>
      </c>
      <c r="AF2779">
        <v>0</v>
      </c>
      <c r="AG2779">
        <v>77973.149999999994</v>
      </c>
      <c r="AH2779">
        <v>0</v>
      </c>
      <c r="AI2779">
        <v>0</v>
      </c>
      <c r="AJ2779">
        <v>0</v>
      </c>
      <c r="AK2779">
        <v>0</v>
      </c>
      <c r="AL2779">
        <v>0</v>
      </c>
      <c r="AM2779">
        <v>0</v>
      </c>
      <c r="AN2779">
        <v>0</v>
      </c>
      <c r="AO2779">
        <v>0</v>
      </c>
      <c r="AP2779" s="8">
        <f t="shared" si="177"/>
        <v>0</v>
      </c>
      <c r="AQ2779" s="9">
        <f t="shared" si="178"/>
        <v>0</v>
      </c>
      <c r="AR2779" s="3">
        <f t="shared" si="179"/>
        <v>0</v>
      </c>
      <c r="AS2779" s="10">
        <f t="shared" si="180"/>
        <v>0</v>
      </c>
    </row>
    <row r="2780" spans="1:45" x14ac:dyDescent="0.25">
      <c r="A2780">
        <v>1</v>
      </c>
      <c r="B2780" s="7">
        <v>44470</v>
      </c>
      <c r="C2780" s="7">
        <v>44501</v>
      </c>
      <c r="D2780">
        <v>200329</v>
      </c>
      <c r="E2780" s="7">
        <v>44501</v>
      </c>
      <c r="F2780" s="13">
        <v>77973.149999999994</v>
      </c>
      <c r="G2780">
        <v>77973.149999999994</v>
      </c>
      <c r="H2780">
        <v>0</v>
      </c>
      <c r="I2780">
        <v>0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0</v>
      </c>
      <c r="Q2780">
        <v>0</v>
      </c>
      <c r="R2780">
        <v>0</v>
      </c>
      <c r="S2780">
        <v>0</v>
      </c>
      <c r="T2780">
        <v>0</v>
      </c>
      <c r="U2780">
        <v>0</v>
      </c>
      <c r="V2780" t="s">
        <v>309</v>
      </c>
      <c r="W2780" s="4" t="str">
        <f t="shared" si="181"/>
        <v>3890</v>
      </c>
      <c r="X2780">
        <v>16</v>
      </c>
      <c r="Y2780" t="s">
        <v>109</v>
      </c>
      <c r="Z2780" t="s">
        <v>110</v>
      </c>
      <c r="AA2780">
        <v>0</v>
      </c>
      <c r="AB2780">
        <v>0</v>
      </c>
      <c r="AC2780" t="s">
        <v>225</v>
      </c>
      <c r="AD2780">
        <v>0</v>
      </c>
      <c r="AE2780">
        <v>0</v>
      </c>
      <c r="AF2780">
        <v>0</v>
      </c>
      <c r="AG2780">
        <v>77973.149999999994</v>
      </c>
      <c r="AH2780">
        <v>0</v>
      </c>
      <c r="AI2780">
        <v>0</v>
      </c>
      <c r="AJ2780">
        <v>0</v>
      </c>
      <c r="AK2780">
        <v>0</v>
      </c>
      <c r="AL2780">
        <v>0</v>
      </c>
      <c r="AM2780">
        <v>0</v>
      </c>
      <c r="AN2780">
        <v>0</v>
      </c>
      <c r="AO2780">
        <v>0</v>
      </c>
      <c r="AP2780" s="8">
        <f t="shared" si="177"/>
        <v>0</v>
      </c>
      <c r="AQ2780" s="9">
        <f t="shared" si="178"/>
        <v>0</v>
      </c>
      <c r="AR2780" s="3">
        <f t="shared" si="179"/>
        <v>0</v>
      </c>
      <c r="AS2780" s="10">
        <f t="shared" si="180"/>
        <v>0</v>
      </c>
    </row>
    <row r="2781" spans="1:45" x14ac:dyDescent="0.25">
      <c r="A2781">
        <v>1</v>
      </c>
      <c r="B2781" s="7">
        <v>44470</v>
      </c>
      <c r="C2781" s="7">
        <v>44501</v>
      </c>
      <c r="D2781">
        <v>165</v>
      </c>
      <c r="E2781" s="7">
        <v>44470</v>
      </c>
      <c r="F2781" s="13">
        <v>0</v>
      </c>
      <c r="G2781">
        <v>0</v>
      </c>
      <c r="H2781">
        <v>0</v>
      </c>
      <c r="I2781">
        <v>0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0</v>
      </c>
      <c r="Q2781">
        <v>0</v>
      </c>
      <c r="R2781">
        <v>0</v>
      </c>
      <c r="S2781">
        <v>0</v>
      </c>
      <c r="T2781">
        <v>0</v>
      </c>
      <c r="U2781">
        <v>0</v>
      </c>
      <c r="V2781" t="s">
        <v>310</v>
      </c>
      <c r="W2781" s="4" t="str">
        <f t="shared" si="181"/>
        <v>389A</v>
      </c>
      <c r="X2781">
        <v>16</v>
      </c>
      <c r="Y2781" t="s">
        <v>109</v>
      </c>
      <c r="Z2781" t="s">
        <v>110</v>
      </c>
      <c r="AA2781">
        <v>0</v>
      </c>
      <c r="AB2781">
        <v>0</v>
      </c>
      <c r="AC2781" t="s">
        <v>225</v>
      </c>
      <c r="AD2781">
        <v>0</v>
      </c>
      <c r="AE2781">
        <v>0</v>
      </c>
      <c r="AF2781">
        <v>0</v>
      </c>
      <c r="AG2781">
        <v>0</v>
      </c>
      <c r="AH2781">
        <v>0</v>
      </c>
      <c r="AI2781">
        <v>0</v>
      </c>
      <c r="AJ2781">
        <v>0</v>
      </c>
      <c r="AK2781">
        <v>0</v>
      </c>
      <c r="AL2781">
        <v>0</v>
      </c>
      <c r="AM2781">
        <v>0</v>
      </c>
      <c r="AN2781">
        <v>0</v>
      </c>
      <c r="AO2781">
        <v>0</v>
      </c>
      <c r="AP2781" s="8">
        <f t="shared" si="177"/>
        <v>0</v>
      </c>
      <c r="AQ2781" s="9">
        <f t="shared" si="178"/>
        <v>0</v>
      </c>
      <c r="AR2781" s="3">
        <f t="shared" si="179"/>
        <v>0</v>
      </c>
      <c r="AS2781" s="10">
        <f t="shared" si="180"/>
        <v>0</v>
      </c>
    </row>
    <row r="2782" spans="1:45" x14ac:dyDescent="0.25">
      <c r="A2782">
        <v>1</v>
      </c>
      <c r="B2782" s="7">
        <v>44470</v>
      </c>
      <c r="C2782" s="7">
        <v>44501</v>
      </c>
      <c r="D2782">
        <v>165</v>
      </c>
      <c r="E2782" s="7">
        <v>44501</v>
      </c>
      <c r="F2782" s="13">
        <v>0</v>
      </c>
      <c r="G2782">
        <v>0</v>
      </c>
      <c r="H2782">
        <v>0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0</v>
      </c>
      <c r="Q2782">
        <v>0</v>
      </c>
      <c r="R2782">
        <v>0</v>
      </c>
      <c r="S2782">
        <v>0</v>
      </c>
      <c r="T2782">
        <v>0</v>
      </c>
      <c r="U2782">
        <v>0</v>
      </c>
      <c r="V2782" t="s">
        <v>310</v>
      </c>
      <c r="W2782" s="4" t="str">
        <f t="shared" si="181"/>
        <v>389A</v>
      </c>
      <c r="X2782">
        <v>16</v>
      </c>
      <c r="Y2782" t="s">
        <v>109</v>
      </c>
      <c r="Z2782" t="s">
        <v>110</v>
      </c>
      <c r="AA2782">
        <v>0</v>
      </c>
      <c r="AB2782">
        <v>0</v>
      </c>
      <c r="AC2782" t="s">
        <v>225</v>
      </c>
      <c r="AD2782">
        <v>0</v>
      </c>
      <c r="AE2782">
        <v>0</v>
      </c>
      <c r="AF2782">
        <v>0</v>
      </c>
      <c r="AG2782">
        <v>0</v>
      </c>
      <c r="AH2782">
        <v>0</v>
      </c>
      <c r="AI2782">
        <v>0</v>
      </c>
      <c r="AJ2782">
        <v>0</v>
      </c>
      <c r="AK2782">
        <v>0</v>
      </c>
      <c r="AL2782">
        <v>0</v>
      </c>
      <c r="AM2782">
        <v>0</v>
      </c>
      <c r="AN2782">
        <v>0</v>
      </c>
      <c r="AO2782">
        <v>0</v>
      </c>
      <c r="AP2782" s="8">
        <f t="shared" si="177"/>
        <v>0</v>
      </c>
      <c r="AQ2782" s="9">
        <f t="shared" si="178"/>
        <v>0</v>
      </c>
      <c r="AR2782" s="3">
        <f t="shared" si="179"/>
        <v>0</v>
      </c>
      <c r="AS2782" s="10">
        <f t="shared" si="180"/>
        <v>0</v>
      </c>
    </row>
    <row r="2783" spans="1:45" x14ac:dyDescent="0.25">
      <c r="A2783">
        <v>1</v>
      </c>
      <c r="B2783" s="7">
        <v>44470</v>
      </c>
      <c r="C2783" s="7">
        <v>44501</v>
      </c>
      <c r="D2783">
        <v>200238</v>
      </c>
      <c r="E2783" s="7">
        <v>44470</v>
      </c>
      <c r="F2783" s="13">
        <v>0</v>
      </c>
      <c r="G2783">
        <v>0</v>
      </c>
      <c r="H2783">
        <v>0</v>
      </c>
      <c r="I2783">
        <v>0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0</v>
      </c>
      <c r="Q2783">
        <v>0</v>
      </c>
      <c r="R2783">
        <v>0</v>
      </c>
      <c r="S2783">
        <v>0</v>
      </c>
      <c r="T2783">
        <v>0</v>
      </c>
      <c r="U2783">
        <v>0</v>
      </c>
      <c r="V2783" t="s">
        <v>311</v>
      </c>
      <c r="W2783" s="4" t="str">
        <f t="shared" si="181"/>
        <v>389A</v>
      </c>
      <c r="X2783">
        <v>16</v>
      </c>
      <c r="Y2783" t="s">
        <v>109</v>
      </c>
      <c r="Z2783" t="s">
        <v>110</v>
      </c>
      <c r="AA2783">
        <v>0</v>
      </c>
      <c r="AB2783">
        <v>0</v>
      </c>
      <c r="AC2783" t="s">
        <v>225</v>
      </c>
      <c r="AD2783">
        <v>0</v>
      </c>
      <c r="AE2783">
        <v>0</v>
      </c>
      <c r="AF2783">
        <v>0</v>
      </c>
      <c r="AG2783">
        <v>0</v>
      </c>
      <c r="AH2783">
        <v>0</v>
      </c>
      <c r="AI2783">
        <v>0</v>
      </c>
      <c r="AJ2783">
        <v>0</v>
      </c>
      <c r="AK2783">
        <v>0</v>
      </c>
      <c r="AL2783">
        <v>0</v>
      </c>
      <c r="AM2783">
        <v>0</v>
      </c>
      <c r="AN2783">
        <v>0</v>
      </c>
      <c r="AO2783">
        <v>0</v>
      </c>
      <c r="AP2783" s="8">
        <f t="shared" si="177"/>
        <v>0</v>
      </c>
      <c r="AQ2783" s="9">
        <f t="shared" si="178"/>
        <v>0</v>
      </c>
      <c r="AR2783" s="3">
        <f t="shared" si="179"/>
        <v>0</v>
      </c>
      <c r="AS2783" s="10">
        <f t="shared" si="180"/>
        <v>0</v>
      </c>
    </row>
    <row r="2784" spans="1:45" x14ac:dyDescent="0.25">
      <c r="A2784">
        <v>1</v>
      </c>
      <c r="B2784" s="7">
        <v>44470</v>
      </c>
      <c r="C2784" s="7">
        <v>44501</v>
      </c>
      <c r="D2784">
        <v>200238</v>
      </c>
      <c r="E2784" s="7">
        <v>44501</v>
      </c>
      <c r="F2784" s="13">
        <v>0</v>
      </c>
      <c r="G2784">
        <v>0</v>
      </c>
      <c r="H2784">
        <v>0</v>
      </c>
      <c r="I2784">
        <v>0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>
        <v>0</v>
      </c>
      <c r="R2784">
        <v>0</v>
      </c>
      <c r="S2784">
        <v>0</v>
      </c>
      <c r="T2784">
        <v>0</v>
      </c>
      <c r="U2784">
        <v>0</v>
      </c>
      <c r="V2784" t="s">
        <v>311</v>
      </c>
      <c r="W2784" s="4" t="str">
        <f t="shared" si="181"/>
        <v>389A</v>
      </c>
      <c r="X2784">
        <v>16</v>
      </c>
      <c r="Y2784" t="s">
        <v>109</v>
      </c>
      <c r="Z2784" t="s">
        <v>110</v>
      </c>
      <c r="AA2784">
        <v>0</v>
      </c>
      <c r="AB2784">
        <v>0</v>
      </c>
      <c r="AC2784" t="s">
        <v>225</v>
      </c>
      <c r="AD2784">
        <v>0</v>
      </c>
      <c r="AE2784">
        <v>0</v>
      </c>
      <c r="AF2784">
        <v>0</v>
      </c>
      <c r="AG2784">
        <v>0</v>
      </c>
      <c r="AH2784">
        <v>0</v>
      </c>
      <c r="AI2784">
        <v>0</v>
      </c>
      <c r="AJ2784">
        <v>0</v>
      </c>
      <c r="AK2784">
        <v>0</v>
      </c>
      <c r="AL2784">
        <v>0</v>
      </c>
      <c r="AM2784">
        <v>0</v>
      </c>
      <c r="AN2784">
        <v>0</v>
      </c>
      <c r="AO2784">
        <v>0</v>
      </c>
      <c r="AP2784" s="8">
        <f t="shared" si="177"/>
        <v>0</v>
      </c>
      <c r="AQ2784" s="9">
        <f t="shared" si="178"/>
        <v>0</v>
      </c>
      <c r="AR2784" s="3">
        <f t="shared" si="179"/>
        <v>0</v>
      </c>
      <c r="AS2784" s="10">
        <f t="shared" si="180"/>
        <v>0</v>
      </c>
    </row>
    <row r="2785" spans="1:45" x14ac:dyDescent="0.25">
      <c r="A2785">
        <v>1</v>
      </c>
      <c r="B2785" s="7">
        <v>44470</v>
      </c>
      <c r="C2785" s="7">
        <v>44501</v>
      </c>
      <c r="D2785">
        <v>200284</v>
      </c>
      <c r="E2785" s="7">
        <v>44470</v>
      </c>
      <c r="F2785" s="13">
        <v>238080.94</v>
      </c>
      <c r="G2785">
        <v>238080.94</v>
      </c>
      <c r="H2785">
        <v>0</v>
      </c>
      <c r="I2785">
        <v>0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  <c r="Q2785">
        <v>0</v>
      </c>
      <c r="R2785">
        <v>0</v>
      </c>
      <c r="S2785">
        <v>0</v>
      </c>
      <c r="T2785">
        <v>0</v>
      </c>
      <c r="U2785">
        <v>0</v>
      </c>
      <c r="V2785" t="s">
        <v>312</v>
      </c>
      <c r="W2785" s="4" t="str">
        <f t="shared" si="181"/>
        <v>389A</v>
      </c>
      <c r="X2785">
        <v>16</v>
      </c>
      <c r="Y2785" t="s">
        <v>109</v>
      </c>
      <c r="Z2785" t="s">
        <v>110</v>
      </c>
      <c r="AA2785">
        <v>0</v>
      </c>
      <c r="AB2785">
        <v>0</v>
      </c>
      <c r="AC2785" t="s">
        <v>225</v>
      </c>
      <c r="AD2785">
        <v>0</v>
      </c>
      <c r="AE2785">
        <v>0</v>
      </c>
      <c r="AF2785">
        <v>0</v>
      </c>
      <c r="AG2785">
        <v>238080.94</v>
      </c>
      <c r="AH2785">
        <v>0</v>
      </c>
      <c r="AI2785">
        <v>0</v>
      </c>
      <c r="AJ2785">
        <v>0</v>
      </c>
      <c r="AK2785">
        <v>0</v>
      </c>
      <c r="AL2785">
        <v>0</v>
      </c>
      <c r="AM2785">
        <v>0</v>
      </c>
      <c r="AN2785">
        <v>0</v>
      </c>
      <c r="AO2785">
        <v>0</v>
      </c>
      <c r="AP2785" s="8">
        <f t="shared" si="177"/>
        <v>0</v>
      </c>
      <c r="AQ2785" s="9">
        <f t="shared" si="178"/>
        <v>0</v>
      </c>
      <c r="AR2785" s="3">
        <f t="shared" si="179"/>
        <v>0</v>
      </c>
      <c r="AS2785" s="10">
        <f t="shared" si="180"/>
        <v>0</v>
      </c>
    </row>
    <row r="2786" spans="1:45" x14ac:dyDescent="0.25">
      <c r="A2786">
        <v>1</v>
      </c>
      <c r="B2786" s="7">
        <v>44470</v>
      </c>
      <c r="C2786" s="7">
        <v>44501</v>
      </c>
      <c r="D2786">
        <v>200284</v>
      </c>
      <c r="E2786" s="7">
        <v>44501</v>
      </c>
      <c r="F2786" s="13">
        <v>238080.94</v>
      </c>
      <c r="G2786">
        <v>238080.94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 t="s">
        <v>312</v>
      </c>
      <c r="W2786" s="4" t="str">
        <f t="shared" si="181"/>
        <v>389A</v>
      </c>
      <c r="X2786">
        <v>16</v>
      </c>
      <c r="Y2786" t="s">
        <v>109</v>
      </c>
      <c r="Z2786" t="s">
        <v>110</v>
      </c>
      <c r="AA2786">
        <v>0</v>
      </c>
      <c r="AB2786">
        <v>0</v>
      </c>
      <c r="AC2786" t="s">
        <v>225</v>
      </c>
      <c r="AD2786">
        <v>0</v>
      </c>
      <c r="AE2786">
        <v>0</v>
      </c>
      <c r="AF2786">
        <v>0</v>
      </c>
      <c r="AG2786">
        <v>238080.94</v>
      </c>
      <c r="AH2786">
        <v>0</v>
      </c>
      <c r="AI2786">
        <v>0</v>
      </c>
      <c r="AJ2786">
        <v>0</v>
      </c>
      <c r="AK2786">
        <v>0</v>
      </c>
      <c r="AL2786">
        <v>0</v>
      </c>
      <c r="AM2786">
        <v>0</v>
      </c>
      <c r="AN2786">
        <v>0</v>
      </c>
      <c r="AO2786">
        <v>0</v>
      </c>
      <c r="AP2786" s="8">
        <f t="shared" si="177"/>
        <v>0</v>
      </c>
      <c r="AQ2786" s="9">
        <f t="shared" si="178"/>
        <v>0</v>
      </c>
      <c r="AR2786" s="3">
        <f t="shared" si="179"/>
        <v>0</v>
      </c>
      <c r="AS2786" s="10">
        <f t="shared" si="180"/>
        <v>0</v>
      </c>
    </row>
    <row r="2787" spans="1:45" x14ac:dyDescent="0.25">
      <c r="A2787">
        <v>1</v>
      </c>
      <c r="B2787" s="7">
        <v>44470</v>
      </c>
      <c r="C2787" s="7">
        <v>44501</v>
      </c>
      <c r="D2787">
        <v>200330</v>
      </c>
      <c r="E2787" s="7">
        <v>44470</v>
      </c>
      <c r="F2787" s="13">
        <v>1616.45</v>
      </c>
      <c r="G2787">
        <v>1616.45</v>
      </c>
      <c r="H2787">
        <v>0</v>
      </c>
      <c r="I2787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 t="s">
        <v>313</v>
      </c>
      <c r="W2787" s="4" t="str">
        <f t="shared" si="181"/>
        <v>389A</v>
      </c>
      <c r="X2787">
        <v>16</v>
      </c>
      <c r="Y2787" t="s">
        <v>109</v>
      </c>
      <c r="Z2787" t="s">
        <v>110</v>
      </c>
      <c r="AA2787">
        <v>0</v>
      </c>
      <c r="AB2787">
        <v>0</v>
      </c>
      <c r="AC2787" t="s">
        <v>225</v>
      </c>
      <c r="AD2787">
        <v>0</v>
      </c>
      <c r="AE2787">
        <v>0</v>
      </c>
      <c r="AF2787">
        <v>0</v>
      </c>
      <c r="AG2787">
        <v>1616.45</v>
      </c>
      <c r="AH2787">
        <v>0</v>
      </c>
      <c r="AI2787">
        <v>0</v>
      </c>
      <c r="AJ2787">
        <v>0</v>
      </c>
      <c r="AK2787">
        <v>0</v>
      </c>
      <c r="AL2787">
        <v>0</v>
      </c>
      <c r="AM2787">
        <v>0</v>
      </c>
      <c r="AN2787">
        <v>0</v>
      </c>
      <c r="AO2787">
        <v>0</v>
      </c>
      <c r="AP2787" s="8">
        <f t="shared" si="177"/>
        <v>0</v>
      </c>
      <c r="AQ2787" s="9">
        <f t="shared" si="178"/>
        <v>0</v>
      </c>
      <c r="AR2787" s="3">
        <f t="shared" si="179"/>
        <v>0</v>
      </c>
      <c r="AS2787" s="10">
        <f t="shared" si="180"/>
        <v>0</v>
      </c>
    </row>
    <row r="2788" spans="1:45" x14ac:dyDescent="0.25">
      <c r="A2788">
        <v>1</v>
      </c>
      <c r="B2788" s="7">
        <v>44470</v>
      </c>
      <c r="C2788" s="7">
        <v>44501</v>
      </c>
      <c r="D2788">
        <v>200330</v>
      </c>
      <c r="E2788" s="7">
        <v>44501</v>
      </c>
      <c r="F2788" s="13">
        <v>1616.45</v>
      </c>
      <c r="G2788">
        <v>1616.45</v>
      </c>
      <c r="H2788">
        <v>0</v>
      </c>
      <c r="I2788">
        <v>0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 t="s">
        <v>313</v>
      </c>
      <c r="W2788" s="4" t="str">
        <f t="shared" si="181"/>
        <v>389A</v>
      </c>
      <c r="X2788">
        <v>16</v>
      </c>
      <c r="Y2788" t="s">
        <v>109</v>
      </c>
      <c r="Z2788" t="s">
        <v>110</v>
      </c>
      <c r="AA2788">
        <v>0</v>
      </c>
      <c r="AB2788">
        <v>0</v>
      </c>
      <c r="AC2788" t="s">
        <v>225</v>
      </c>
      <c r="AD2788">
        <v>0</v>
      </c>
      <c r="AE2788">
        <v>0</v>
      </c>
      <c r="AF2788">
        <v>0</v>
      </c>
      <c r="AG2788">
        <v>1616.45</v>
      </c>
      <c r="AH2788">
        <v>0</v>
      </c>
      <c r="AI2788">
        <v>0</v>
      </c>
      <c r="AJ2788">
        <v>0</v>
      </c>
      <c r="AK2788">
        <v>0</v>
      </c>
      <c r="AL2788">
        <v>0</v>
      </c>
      <c r="AM2788">
        <v>0</v>
      </c>
      <c r="AN2788">
        <v>0</v>
      </c>
      <c r="AO2788">
        <v>0</v>
      </c>
      <c r="AP2788" s="8">
        <f t="shared" si="177"/>
        <v>0</v>
      </c>
      <c r="AQ2788" s="9">
        <f t="shared" si="178"/>
        <v>0</v>
      </c>
      <c r="AR2788" s="3">
        <f t="shared" si="179"/>
        <v>0</v>
      </c>
      <c r="AS2788" s="10">
        <f t="shared" si="180"/>
        <v>0</v>
      </c>
    </row>
    <row r="2789" spans="1:45" x14ac:dyDescent="0.25">
      <c r="A2789">
        <v>1</v>
      </c>
      <c r="B2789" s="7">
        <v>44470</v>
      </c>
      <c r="C2789" s="7">
        <v>44501</v>
      </c>
      <c r="D2789">
        <v>166</v>
      </c>
      <c r="E2789" s="7">
        <v>44470</v>
      </c>
      <c r="F2789" s="13">
        <v>0</v>
      </c>
      <c r="G2789">
        <v>0</v>
      </c>
      <c r="H2789">
        <v>2.3E-2</v>
      </c>
      <c r="I2789">
        <v>0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 t="s">
        <v>314</v>
      </c>
      <c r="W2789" s="4" t="str">
        <f t="shared" si="181"/>
        <v>3900</v>
      </c>
      <c r="X2789">
        <v>16</v>
      </c>
      <c r="Y2789" t="s">
        <v>109</v>
      </c>
      <c r="Z2789" t="s">
        <v>115</v>
      </c>
      <c r="AA2789">
        <v>0</v>
      </c>
      <c r="AB2789">
        <v>0</v>
      </c>
      <c r="AC2789" t="s">
        <v>225</v>
      </c>
      <c r="AD2789">
        <v>0</v>
      </c>
      <c r="AE2789">
        <v>0</v>
      </c>
      <c r="AF2789">
        <v>0</v>
      </c>
      <c r="AG2789">
        <v>0</v>
      </c>
      <c r="AH2789">
        <v>0</v>
      </c>
      <c r="AI2789">
        <v>0</v>
      </c>
      <c r="AJ2789">
        <v>0</v>
      </c>
      <c r="AK2789">
        <v>0</v>
      </c>
      <c r="AL2789">
        <v>0</v>
      </c>
      <c r="AM2789">
        <v>0</v>
      </c>
      <c r="AN2789">
        <v>0</v>
      </c>
      <c r="AO2789">
        <v>0</v>
      </c>
      <c r="AP2789" s="8">
        <f t="shared" si="177"/>
        <v>0</v>
      </c>
      <c r="AQ2789" s="9">
        <f t="shared" si="178"/>
        <v>0</v>
      </c>
      <c r="AR2789" s="3">
        <f t="shared" si="179"/>
        <v>0</v>
      </c>
      <c r="AS2789" s="10">
        <f t="shared" si="180"/>
        <v>0</v>
      </c>
    </row>
    <row r="2790" spans="1:45" x14ac:dyDescent="0.25">
      <c r="A2790">
        <v>1</v>
      </c>
      <c r="B2790" s="7">
        <v>44470</v>
      </c>
      <c r="C2790" s="7">
        <v>44501</v>
      </c>
      <c r="D2790">
        <v>166</v>
      </c>
      <c r="E2790" s="7">
        <v>44501</v>
      </c>
      <c r="F2790" s="13">
        <v>0</v>
      </c>
      <c r="G2790">
        <v>0</v>
      </c>
      <c r="H2790">
        <v>2.3E-2</v>
      </c>
      <c r="I2790">
        <v>0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0</v>
      </c>
      <c r="Q2790">
        <v>0</v>
      </c>
      <c r="R2790">
        <v>0</v>
      </c>
      <c r="S2790">
        <v>0</v>
      </c>
      <c r="T2790">
        <v>0</v>
      </c>
      <c r="U2790">
        <v>0</v>
      </c>
      <c r="V2790" t="s">
        <v>314</v>
      </c>
      <c r="W2790" s="4" t="str">
        <f t="shared" si="181"/>
        <v>3900</v>
      </c>
      <c r="X2790">
        <v>16</v>
      </c>
      <c r="Y2790" t="s">
        <v>109</v>
      </c>
      <c r="Z2790" t="s">
        <v>115</v>
      </c>
      <c r="AA2790">
        <v>0</v>
      </c>
      <c r="AB2790">
        <v>0</v>
      </c>
      <c r="AC2790" t="s">
        <v>225</v>
      </c>
      <c r="AD2790">
        <v>0</v>
      </c>
      <c r="AE2790">
        <v>0</v>
      </c>
      <c r="AF2790">
        <v>0</v>
      </c>
      <c r="AG2790">
        <v>0</v>
      </c>
      <c r="AH2790">
        <v>0</v>
      </c>
      <c r="AI2790">
        <v>0</v>
      </c>
      <c r="AJ2790">
        <v>0</v>
      </c>
      <c r="AK2790">
        <v>0</v>
      </c>
      <c r="AL2790">
        <v>0</v>
      </c>
      <c r="AM2790">
        <v>0</v>
      </c>
      <c r="AN2790">
        <v>0</v>
      </c>
      <c r="AO2790">
        <v>0</v>
      </c>
      <c r="AP2790" s="8">
        <f t="shared" si="177"/>
        <v>0</v>
      </c>
      <c r="AQ2790" s="9">
        <f t="shared" si="178"/>
        <v>0</v>
      </c>
      <c r="AR2790" s="3">
        <f t="shared" si="179"/>
        <v>0</v>
      </c>
      <c r="AS2790" s="10">
        <f t="shared" si="180"/>
        <v>0</v>
      </c>
    </row>
    <row r="2791" spans="1:45" x14ac:dyDescent="0.25">
      <c r="A2791">
        <v>1</v>
      </c>
      <c r="B2791" s="7">
        <v>44470</v>
      </c>
      <c r="C2791" s="7">
        <v>44501</v>
      </c>
      <c r="D2791">
        <v>200239</v>
      </c>
      <c r="E2791" s="7">
        <v>44470</v>
      </c>
      <c r="F2791" s="13">
        <v>1641029.73</v>
      </c>
      <c r="G2791">
        <v>1641029.73</v>
      </c>
      <c r="H2791">
        <v>2.3E-2</v>
      </c>
      <c r="I2791">
        <v>3145.31</v>
      </c>
      <c r="J2791">
        <v>639547.31999999995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0</v>
      </c>
      <c r="Q2791">
        <v>0</v>
      </c>
      <c r="R2791">
        <v>0</v>
      </c>
      <c r="S2791">
        <v>0</v>
      </c>
      <c r="T2791">
        <v>0</v>
      </c>
      <c r="U2791">
        <v>0</v>
      </c>
      <c r="V2791" t="s">
        <v>315</v>
      </c>
      <c r="W2791" s="4" t="str">
        <f t="shared" si="181"/>
        <v>3900</v>
      </c>
      <c r="X2791">
        <v>16</v>
      </c>
      <c r="Y2791" t="s">
        <v>109</v>
      </c>
      <c r="Z2791" t="s">
        <v>115</v>
      </c>
      <c r="AA2791">
        <v>0</v>
      </c>
      <c r="AB2791">
        <v>0</v>
      </c>
      <c r="AC2791" t="s">
        <v>225</v>
      </c>
      <c r="AD2791">
        <v>0</v>
      </c>
      <c r="AE2791">
        <v>0</v>
      </c>
      <c r="AF2791">
        <v>0</v>
      </c>
      <c r="AG2791">
        <v>1641029.73</v>
      </c>
      <c r="AH2791">
        <v>0</v>
      </c>
      <c r="AI2791">
        <v>0</v>
      </c>
      <c r="AJ2791">
        <v>0</v>
      </c>
      <c r="AK2791">
        <v>0</v>
      </c>
      <c r="AL2791">
        <v>0</v>
      </c>
      <c r="AM2791">
        <v>0</v>
      </c>
      <c r="AN2791">
        <v>0</v>
      </c>
      <c r="AO2791">
        <v>3145.31</v>
      </c>
      <c r="AP2791" s="8">
        <f t="shared" si="177"/>
        <v>3145.31</v>
      </c>
      <c r="AQ2791" s="9">
        <f t="shared" si="178"/>
        <v>0</v>
      </c>
      <c r="AR2791" s="3">
        <f t="shared" si="179"/>
        <v>639547.31999999995</v>
      </c>
      <c r="AS2791" s="10">
        <f t="shared" si="180"/>
        <v>3145.31</v>
      </c>
    </row>
    <row r="2792" spans="1:45" x14ac:dyDescent="0.25">
      <c r="A2792">
        <v>1</v>
      </c>
      <c r="B2792" s="7">
        <v>44470</v>
      </c>
      <c r="C2792" s="7">
        <v>44501</v>
      </c>
      <c r="D2792">
        <v>200239</v>
      </c>
      <c r="E2792" s="7">
        <v>44501</v>
      </c>
      <c r="F2792" s="13">
        <v>1646402.23</v>
      </c>
      <c r="G2792">
        <v>1646402.23</v>
      </c>
      <c r="H2792">
        <v>2.3E-2</v>
      </c>
      <c r="I2792">
        <v>3155.6</v>
      </c>
      <c r="J2792">
        <v>642702.92000000004</v>
      </c>
      <c r="K2792">
        <v>0</v>
      </c>
      <c r="L2792">
        <v>0</v>
      </c>
      <c r="M2792">
        <v>0</v>
      </c>
      <c r="N2792">
        <v>0</v>
      </c>
      <c r="O2792">
        <v>0</v>
      </c>
      <c r="P2792">
        <v>0</v>
      </c>
      <c r="Q2792">
        <v>0</v>
      </c>
      <c r="R2792">
        <v>0</v>
      </c>
      <c r="S2792">
        <v>0</v>
      </c>
      <c r="T2792">
        <v>0</v>
      </c>
      <c r="U2792">
        <v>0</v>
      </c>
      <c r="V2792" t="s">
        <v>315</v>
      </c>
      <c r="W2792" s="4" t="str">
        <f t="shared" si="181"/>
        <v>3900</v>
      </c>
      <c r="X2792">
        <v>16</v>
      </c>
      <c r="Y2792" t="s">
        <v>109</v>
      </c>
      <c r="Z2792" t="s">
        <v>115</v>
      </c>
      <c r="AA2792">
        <v>0</v>
      </c>
      <c r="AB2792">
        <v>0</v>
      </c>
      <c r="AC2792" t="s">
        <v>225</v>
      </c>
      <c r="AD2792">
        <v>0</v>
      </c>
      <c r="AE2792">
        <v>0</v>
      </c>
      <c r="AF2792">
        <v>0</v>
      </c>
      <c r="AG2792">
        <v>1646402.23</v>
      </c>
      <c r="AH2792">
        <v>0</v>
      </c>
      <c r="AI2792">
        <v>0</v>
      </c>
      <c r="AJ2792">
        <v>0</v>
      </c>
      <c r="AK2792">
        <v>0</v>
      </c>
      <c r="AL2792">
        <v>0</v>
      </c>
      <c r="AM2792">
        <v>0</v>
      </c>
      <c r="AN2792">
        <v>0</v>
      </c>
      <c r="AO2792">
        <v>3155.6</v>
      </c>
      <c r="AP2792" s="8">
        <f t="shared" si="177"/>
        <v>3155.6</v>
      </c>
      <c r="AQ2792" s="9">
        <f t="shared" si="178"/>
        <v>0</v>
      </c>
      <c r="AR2792" s="3">
        <f t="shared" si="179"/>
        <v>642702.92000000004</v>
      </c>
      <c r="AS2792" s="10">
        <f t="shared" si="180"/>
        <v>3155.6</v>
      </c>
    </row>
    <row r="2793" spans="1:45" x14ac:dyDescent="0.25">
      <c r="A2793">
        <v>1</v>
      </c>
      <c r="B2793" s="7">
        <v>44470</v>
      </c>
      <c r="C2793" s="7">
        <v>44501</v>
      </c>
      <c r="D2793">
        <v>200285</v>
      </c>
      <c r="E2793" s="7">
        <v>44470</v>
      </c>
      <c r="F2793" s="13">
        <v>0</v>
      </c>
      <c r="G2793">
        <v>0</v>
      </c>
      <c r="H2793">
        <v>2.3E-2</v>
      </c>
      <c r="I2793">
        <v>0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0</v>
      </c>
      <c r="Q2793">
        <v>0</v>
      </c>
      <c r="R2793">
        <v>0</v>
      </c>
      <c r="S2793">
        <v>0</v>
      </c>
      <c r="T2793">
        <v>0</v>
      </c>
      <c r="U2793">
        <v>0</v>
      </c>
      <c r="V2793" t="s">
        <v>316</v>
      </c>
      <c r="W2793" s="4" t="str">
        <f t="shared" si="181"/>
        <v>3900</v>
      </c>
      <c r="X2793">
        <v>16</v>
      </c>
      <c r="Y2793" t="s">
        <v>109</v>
      </c>
      <c r="Z2793" t="s">
        <v>115</v>
      </c>
      <c r="AA2793">
        <v>0</v>
      </c>
      <c r="AB2793">
        <v>0</v>
      </c>
      <c r="AC2793" t="s">
        <v>225</v>
      </c>
      <c r="AD2793">
        <v>0</v>
      </c>
      <c r="AE2793">
        <v>0</v>
      </c>
      <c r="AF2793">
        <v>0</v>
      </c>
      <c r="AG2793">
        <v>0</v>
      </c>
      <c r="AH2793">
        <v>0</v>
      </c>
      <c r="AI2793">
        <v>0</v>
      </c>
      <c r="AJ2793">
        <v>0</v>
      </c>
      <c r="AK2793">
        <v>0</v>
      </c>
      <c r="AL2793">
        <v>0</v>
      </c>
      <c r="AM2793">
        <v>0</v>
      </c>
      <c r="AN2793">
        <v>0</v>
      </c>
      <c r="AO2793">
        <v>0</v>
      </c>
      <c r="AP2793" s="8">
        <f t="shared" si="177"/>
        <v>0</v>
      </c>
      <c r="AQ2793" s="9">
        <f t="shared" si="178"/>
        <v>0</v>
      </c>
      <c r="AR2793" s="3">
        <f t="shared" si="179"/>
        <v>0</v>
      </c>
      <c r="AS2793" s="10">
        <f t="shared" si="180"/>
        <v>0</v>
      </c>
    </row>
    <row r="2794" spans="1:45" x14ac:dyDescent="0.25">
      <c r="A2794">
        <v>1</v>
      </c>
      <c r="B2794" s="7">
        <v>44470</v>
      </c>
      <c r="C2794" s="7">
        <v>44501</v>
      </c>
      <c r="D2794">
        <v>200285</v>
      </c>
      <c r="E2794" s="7">
        <v>44501</v>
      </c>
      <c r="F2794" s="13">
        <v>0</v>
      </c>
      <c r="G2794">
        <v>0</v>
      </c>
      <c r="H2794">
        <v>2.3E-2</v>
      </c>
      <c r="I2794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0</v>
      </c>
      <c r="Q2794">
        <v>0</v>
      </c>
      <c r="R2794">
        <v>0</v>
      </c>
      <c r="S2794">
        <v>0</v>
      </c>
      <c r="T2794">
        <v>0</v>
      </c>
      <c r="U2794">
        <v>0</v>
      </c>
      <c r="V2794" t="s">
        <v>316</v>
      </c>
      <c r="W2794" s="4" t="str">
        <f t="shared" si="181"/>
        <v>3900</v>
      </c>
      <c r="X2794">
        <v>16</v>
      </c>
      <c r="Y2794" t="s">
        <v>109</v>
      </c>
      <c r="Z2794" t="s">
        <v>115</v>
      </c>
      <c r="AA2794">
        <v>0</v>
      </c>
      <c r="AB2794">
        <v>0</v>
      </c>
      <c r="AC2794" t="s">
        <v>225</v>
      </c>
      <c r="AD2794">
        <v>0</v>
      </c>
      <c r="AE2794">
        <v>0</v>
      </c>
      <c r="AF2794">
        <v>0</v>
      </c>
      <c r="AG2794">
        <v>0</v>
      </c>
      <c r="AH2794">
        <v>0</v>
      </c>
      <c r="AI2794">
        <v>0</v>
      </c>
      <c r="AJ2794">
        <v>0</v>
      </c>
      <c r="AK2794">
        <v>0</v>
      </c>
      <c r="AL2794">
        <v>0</v>
      </c>
      <c r="AM2794">
        <v>0</v>
      </c>
      <c r="AN2794">
        <v>0</v>
      </c>
      <c r="AO2794">
        <v>0</v>
      </c>
      <c r="AP2794" s="8">
        <f t="shared" si="177"/>
        <v>0</v>
      </c>
      <c r="AQ2794" s="9">
        <f t="shared" si="178"/>
        <v>0</v>
      </c>
      <c r="AR2794" s="3">
        <f t="shared" si="179"/>
        <v>0</v>
      </c>
      <c r="AS2794" s="10">
        <f t="shared" si="180"/>
        <v>0</v>
      </c>
    </row>
    <row r="2795" spans="1:45" x14ac:dyDescent="0.25">
      <c r="A2795">
        <v>1</v>
      </c>
      <c r="B2795" s="7">
        <v>44470</v>
      </c>
      <c r="C2795" s="7">
        <v>44501</v>
      </c>
      <c r="D2795">
        <v>200331</v>
      </c>
      <c r="E2795" s="7">
        <v>44470</v>
      </c>
      <c r="F2795" s="13">
        <v>340732.2</v>
      </c>
      <c r="G2795">
        <v>340732.2</v>
      </c>
      <c r="H2795">
        <v>2.3E-2</v>
      </c>
      <c r="I2795">
        <v>653.07000000000005</v>
      </c>
      <c r="J2795">
        <v>-47546.93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0</v>
      </c>
      <c r="Q2795">
        <v>0</v>
      </c>
      <c r="R2795">
        <v>0</v>
      </c>
      <c r="S2795">
        <v>0</v>
      </c>
      <c r="T2795">
        <v>0</v>
      </c>
      <c r="U2795">
        <v>0</v>
      </c>
      <c r="V2795" t="s">
        <v>317</v>
      </c>
      <c r="W2795" s="4" t="str">
        <f t="shared" si="181"/>
        <v>3900</v>
      </c>
      <c r="X2795">
        <v>16</v>
      </c>
      <c r="Y2795" t="s">
        <v>109</v>
      </c>
      <c r="Z2795" t="s">
        <v>115</v>
      </c>
      <c r="AA2795">
        <v>0</v>
      </c>
      <c r="AB2795">
        <v>0</v>
      </c>
      <c r="AC2795" t="s">
        <v>225</v>
      </c>
      <c r="AD2795">
        <v>0</v>
      </c>
      <c r="AE2795">
        <v>0</v>
      </c>
      <c r="AF2795">
        <v>0</v>
      </c>
      <c r="AG2795">
        <v>340732.2</v>
      </c>
      <c r="AH2795">
        <v>0</v>
      </c>
      <c r="AI2795">
        <v>0</v>
      </c>
      <c r="AJ2795">
        <v>0</v>
      </c>
      <c r="AK2795">
        <v>0</v>
      </c>
      <c r="AL2795">
        <v>0</v>
      </c>
      <c r="AM2795">
        <v>0</v>
      </c>
      <c r="AN2795">
        <v>0</v>
      </c>
      <c r="AO2795">
        <v>653.07000000000005</v>
      </c>
      <c r="AP2795" s="8">
        <f t="shared" si="177"/>
        <v>653.07000000000005</v>
      </c>
      <c r="AQ2795" s="9">
        <f t="shared" si="178"/>
        <v>0</v>
      </c>
      <c r="AR2795" s="3">
        <f t="shared" si="179"/>
        <v>-47546.93</v>
      </c>
      <c r="AS2795" s="10">
        <f t="shared" si="180"/>
        <v>653.07000000000005</v>
      </c>
    </row>
    <row r="2796" spans="1:45" x14ac:dyDescent="0.25">
      <c r="A2796">
        <v>1</v>
      </c>
      <c r="B2796" s="7">
        <v>44470</v>
      </c>
      <c r="C2796" s="7">
        <v>44501</v>
      </c>
      <c r="D2796">
        <v>200331</v>
      </c>
      <c r="E2796" s="7">
        <v>44501</v>
      </c>
      <c r="F2796" s="13">
        <v>340732.2</v>
      </c>
      <c r="G2796">
        <v>340732.2</v>
      </c>
      <c r="H2796">
        <v>2.3E-2</v>
      </c>
      <c r="I2796">
        <v>653.07000000000005</v>
      </c>
      <c r="J2796">
        <v>-46893.86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0</v>
      </c>
      <c r="Q2796">
        <v>0</v>
      </c>
      <c r="R2796">
        <v>0</v>
      </c>
      <c r="S2796">
        <v>0</v>
      </c>
      <c r="T2796">
        <v>0</v>
      </c>
      <c r="U2796">
        <v>0</v>
      </c>
      <c r="V2796" t="s">
        <v>317</v>
      </c>
      <c r="W2796" s="4" t="str">
        <f t="shared" si="181"/>
        <v>3900</v>
      </c>
      <c r="X2796">
        <v>16</v>
      </c>
      <c r="Y2796" t="s">
        <v>109</v>
      </c>
      <c r="Z2796" t="s">
        <v>115</v>
      </c>
      <c r="AA2796">
        <v>0</v>
      </c>
      <c r="AB2796">
        <v>0</v>
      </c>
      <c r="AC2796" t="s">
        <v>225</v>
      </c>
      <c r="AD2796">
        <v>0</v>
      </c>
      <c r="AE2796">
        <v>0</v>
      </c>
      <c r="AF2796">
        <v>0</v>
      </c>
      <c r="AG2796">
        <v>340732.2</v>
      </c>
      <c r="AH2796">
        <v>0</v>
      </c>
      <c r="AI2796">
        <v>0</v>
      </c>
      <c r="AJ2796">
        <v>0</v>
      </c>
      <c r="AK2796">
        <v>0</v>
      </c>
      <c r="AL2796">
        <v>0</v>
      </c>
      <c r="AM2796">
        <v>0</v>
      </c>
      <c r="AN2796">
        <v>0</v>
      </c>
      <c r="AO2796">
        <v>653.07000000000005</v>
      </c>
      <c r="AP2796" s="8">
        <f t="shared" si="177"/>
        <v>653.07000000000005</v>
      </c>
      <c r="AQ2796" s="9">
        <f t="shared" si="178"/>
        <v>0</v>
      </c>
      <c r="AR2796" s="3">
        <f t="shared" si="179"/>
        <v>-46893.86</v>
      </c>
      <c r="AS2796" s="10">
        <f t="shared" si="180"/>
        <v>653.07000000000005</v>
      </c>
    </row>
    <row r="2797" spans="1:45" x14ac:dyDescent="0.25">
      <c r="A2797">
        <v>1</v>
      </c>
      <c r="B2797" s="7">
        <v>44470</v>
      </c>
      <c r="C2797" s="7">
        <v>44501</v>
      </c>
      <c r="D2797">
        <v>167</v>
      </c>
      <c r="E2797" s="7">
        <v>44470</v>
      </c>
      <c r="F2797" s="13">
        <v>0</v>
      </c>
      <c r="G2797">
        <v>0</v>
      </c>
      <c r="H2797">
        <v>2.3E-2</v>
      </c>
      <c r="I2797">
        <v>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0</v>
      </c>
      <c r="Q2797">
        <v>0</v>
      </c>
      <c r="R2797">
        <v>0</v>
      </c>
      <c r="S2797">
        <v>0</v>
      </c>
      <c r="T2797">
        <v>0</v>
      </c>
      <c r="U2797">
        <v>0</v>
      </c>
      <c r="V2797" t="s">
        <v>318</v>
      </c>
      <c r="W2797" s="4" t="str">
        <f t="shared" si="181"/>
        <v>3901</v>
      </c>
      <c r="X2797">
        <v>16</v>
      </c>
      <c r="Y2797" t="s">
        <v>109</v>
      </c>
      <c r="Z2797" t="s">
        <v>115</v>
      </c>
      <c r="AA2797">
        <v>0</v>
      </c>
      <c r="AB2797">
        <v>0</v>
      </c>
      <c r="AC2797" t="s">
        <v>225</v>
      </c>
      <c r="AD2797">
        <v>0</v>
      </c>
      <c r="AE2797">
        <v>0</v>
      </c>
      <c r="AF2797">
        <v>0</v>
      </c>
      <c r="AG2797">
        <v>0</v>
      </c>
      <c r="AH2797">
        <v>0</v>
      </c>
      <c r="AI2797">
        <v>0</v>
      </c>
      <c r="AJ2797">
        <v>0</v>
      </c>
      <c r="AK2797">
        <v>0</v>
      </c>
      <c r="AL2797">
        <v>0</v>
      </c>
      <c r="AM2797">
        <v>0</v>
      </c>
      <c r="AN2797">
        <v>0</v>
      </c>
      <c r="AO2797">
        <v>0</v>
      </c>
      <c r="AP2797" s="8">
        <f t="shared" si="177"/>
        <v>0</v>
      </c>
      <c r="AQ2797" s="9">
        <f t="shared" si="178"/>
        <v>0</v>
      </c>
      <c r="AR2797" s="3">
        <f t="shared" si="179"/>
        <v>0</v>
      </c>
      <c r="AS2797" s="10">
        <f t="shared" si="180"/>
        <v>0</v>
      </c>
    </row>
    <row r="2798" spans="1:45" x14ac:dyDescent="0.25">
      <c r="A2798">
        <v>1</v>
      </c>
      <c r="B2798" s="7">
        <v>44470</v>
      </c>
      <c r="C2798" s="7">
        <v>44501</v>
      </c>
      <c r="D2798">
        <v>167</v>
      </c>
      <c r="E2798" s="7">
        <v>44501</v>
      </c>
      <c r="F2798" s="13">
        <v>0</v>
      </c>
      <c r="G2798">
        <v>0</v>
      </c>
      <c r="H2798">
        <v>2.3E-2</v>
      </c>
      <c r="I2798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v>0</v>
      </c>
      <c r="R2798">
        <v>0</v>
      </c>
      <c r="S2798">
        <v>0</v>
      </c>
      <c r="T2798">
        <v>0</v>
      </c>
      <c r="U2798">
        <v>0</v>
      </c>
      <c r="V2798" t="s">
        <v>318</v>
      </c>
      <c r="W2798" s="4" t="str">
        <f t="shared" si="181"/>
        <v>3901</v>
      </c>
      <c r="X2798">
        <v>16</v>
      </c>
      <c r="Y2798" t="s">
        <v>109</v>
      </c>
      <c r="Z2798" t="s">
        <v>115</v>
      </c>
      <c r="AA2798">
        <v>0</v>
      </c>
      <c r="AB2798">
        <v>0</v>
      </c>
      <c r="AC2798" t="s">
        <v>225</v>
      </c>
      <c r="AD2798">
        <v>0</v>
      </c>
      <c r="AE2798">
        <v>0</v>
      </c>
      <c r="AF2798">
        <v>0</v>
      </c>
      <c r="AG2798">
        <v>0</v>
      </c>
      <c r="AH2798">
        <v>0</v>
      </c>
      <c r="AI2798">
        <v>0</v>
      </c>
      <c r="AJ2798">
        <v>0</v>
      </c>
      <c r="AK2798">
        <v>0</v>
      </c>
      <c r="AL2798">
        <v>0</v>
      </c>
      <c r="AM2798">
        <v>0</v>
      </c>
      <c r="AN2798">
        <v>0</v>
      </c>
      <c r="AO2798">
        <v>0</v>
      </c>
      <c r="AP2798" s="8">
        <f t="shared" si="177"/>
        <v>0</v>
      </c>
      <c r="AQ2798" s="9">
        <f t="shared" si="178"/>
        <v>0</v>
      </c>
      <c r="AR2798" s="3">
        <f t="shared" si="179"/>
        <v>0</v>
      </c>
      <c r="AS2798" s="10">
        <f t="shared" si="180"/>
        <v>0</v>
      </c>
    </row>
    <row r="2799" spans="1:45" x14ac:dyDescent="0.25">
      <c r="A2799">
        <v>1</v>
      </c>
      <c r="B2799" s="7">
        <v>44470</v>
      </c>
      <c r="C2799" s="7">
        <v>44501</v>
      </c>
      <c r="D2799">
        <v>168</v>
      </c>
      <c r="E2799" s="7">
        <v>44470</v>
      </c>
      <c r="F2799" s="13">
        <v>0</v>
      </c>
      <c r="G2799">
        <v>0</v>
      </c>
      <c r="H2799">
        <v>2.3E-2</v>
      </c>
      <c r="I2799">
        <v>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0</v>
      </c>
      <c r="Q2799">
        <v>0</v>
      </c>
      <c r="R2799">
        <v>0</v>
      </c>
      <c r="S2799">
        <v>0</v>
      </c>
      <c r="T2799">
        <v>0</v>
      </c>
      <c r="U2799">
        <v>0</v>
      </c>
      <c r="V2799" t="s">
        <v>320</v>
      </c>
      <c r="W2799" s="4" t="str">
        <f t="shared" si="181"/>
        <v>390A</v>
      </c>
      <c r="X2799">
        <v>16</v>
      </c>
      <c r="Y2799" t="s">
        <v>109</v>
      </c>
      <c r="Z2799" t="s">
        <v>115</v>
      </c>
      <c r="AA2799">
        <v>0</v>
      </c>
      <c r="AB2799">
        <v>0</v>
      </c>
      <c r="AC2799" t="s">
        <v>225</v>
      </c>
      <c r="AD2799">
        <v>0</v>
      </c>
      <c r="AE2799">
        <v>0</v>
      </c>
      <c r="AF2799">
        <v>0</v>
      </c>
      <c r="AG2799">
        <v>0</v>
      </c>
      <c r="AH2799">
        <v>0</v>
      </c>
      <c r="AI2799">
        <v>0</v>
      </c>
      <c r="AJ2799">
        <v>0</v>
      </c>
      <c r="AK2799">
        <v>0</v>
      </c>
      <c r="AL2799">
        <v>0</v>
      </c>
      <c r="AM2799">
        <v>0</v>
      </c>
      <c r="AN2799">
        <v>0</v>
      </c>
      <c r="AO2799">
        <v>0</v>
      </c>
      <c r="AP2799" s="8">
        <f t="shared" si="177"/>
        <v>0</v>
      </c>
      <c r="AQ2799" s="9">
        <f t="shared" si="178"/>
        <v>0</v>
      </c>
      <c r="AR2799" s="3">
        <f t="shared" si="179"/>
        <v>0</v>
      </c>
      <c r="AS2799" s="10">
        <f t="shared" si="180"/>
        <v>0</v>
      </c>
    </row>
    <row r="2800" spans="1:45" x14ac:dyDescent="0.25">
      <c r="A2800">
        <v>1</v>
      </c>
      <c r="B2800" s="7">
        <v>44470</v>
      </c>
      <c r="C2800" s="7">
        <v>44501</v>
      </c>
      <c r="D2800">
        <v>168</v>
      </c>
      <c r="E2800" s="7">
        <v>44501</v>
      </c>
      <c r="F2800" s="13">
        <v>0</v>
      </c>
      <c r="G2800">
        <v>0</v>
      </c>
      <c r="H2800">
        <v>2.3E-2</v>
      </c>
      <c r="I2800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0</v>
      </c>
      <c r="Q2800">
        <v>0</v>
      </c>
      <c r="R2800">
        <v>0</v>
      </c>
      <c r="S2800">
        <v>0</v>
      </c>
      <c r="T2800">
        <v>0</v>
      </c>
      <c r="U2800">
        <v>0</v>
      </c>
      <c r="V2800" t="s">
        <v>320</v>
      </c>
      <c r="W2800" s="4" t="str">
        <f t="shared" si="181"/>
        <v>390A</v>
      </c>
      <c r="X2800">
        <v>16</v>
      </c>
      <c r="Y2800" t="s">
        <v>109</v>
      </c>
      <c r="Z2800" t="s">
        <v>115</v>
      </c>
      <c r="AA2800">
        <v>0</v>
      </c>
      <c r="AB2800">
        <v>0</v>
      </c>
      <c r="AC2800" t="s">
        <v>225</v>
      </c>
      <c r="AD2800">
        <v>0</v>
      </c>
      <c r="AE2800">
        <v>0</v>
      </c>
      <c r="AF2800">
        <v>0</v>
      </c>
      <c r="AG2800">
        <v>0</v>
      </c>
      <c r="AH2800">
        <v>0</v>
      </c>
      <c r="AI2800">
        <v>0</v>
      </c>
      <c r="AJ2800">
        <v>0</v>
      </c>
      <c r="AK2800">
        <v>0</v>
      </c>
      <c r="AL2800">
        <v>0</v>
      </c>
      <c r="AM2800">
        <v>0</v>
      </c>
      <c r="AN2800">
        <v>0</v>
      </c>
      <c r="AO2800">
        <v>0</v>
      </c>
      <c r="AP2800" s="8">
        <f t="shared" si="177"/>
        <v>0</v>
      </c>
      <c r="AQ2800" s="9">
        <f t="shared" si="178"/>
        <v>0</v>
      </c>
      <c r="AR2800" s="3">
        <f t="shared" si="179"/>
        <v>0</v>
      </c>
      <c r="AS2800" s="10">
        <f t="shared" si="180"/>
        <v>0</v>
      </c>
    </row>
    <row r="2801" spans="1:45" x14ac:dyDescent="0.25">
      <c r="A2801">
        <v>1</v>
      </c>
      <c r="B2801" s="7">
        <v>44470</v>
      </c>
      <c r="C2801" s="7">
        <v>44501</v>
      </c>
      <c r="D2801">
        <v>200240</v>
      </c>
      <c r="E2801" s="7">
        <v>44470</v>
      </c>
      <c r="F2801" s="13">
        <v>0</v>
      </c>
      <c r="G2801">
        <v>0</v>
      </c>
      <c r="H2801">
        <v>2.3E-2</v>
      </c>
      <c r="I2801">
        <v>0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0</v>
      </c>
      <c r="P2801">
        <v>0</v>
      </c>
      <c r="Q2801">
        <v>0</v>
      </c>
      <c r="R2801">
        <v>0</v>
      </c>
      <c r="S2801">
        <v>0</v>
      </c>
      <c r="T2801">
        <v>0</v>
      </c>
      <c r="U2801">
        <v>0</v>
      </c>
      <c r="V2801" t="s">
        <v>321</v>
      </c>
      <c r="W2801" s="4" t="str">
        <f t="shared" si="181"/>
        <v>390A</v>
      </c>
      <c r="X2801">
        <v>16</v>
      </c>
      <c r="Y2801" t="s">
        <v>109</v>
      </c>
      <c r="Z2801" t="s">
        <v>115</v>
      </c>
      <c r="AA2801">
        <v>0</v>
      </c>
      <c r="AB2801">
        <v>0</v>
      </c>
      <c r="AC2801" t="s">
        <v>225</v>
      </c>
      <c r="AD2801">
        <v>0</v>
      </c>
      <c r="AE2801">
        <v>0</v>
      </c>
      <c r="AF2801">
        <v>0</v>
      </c>
      <c r="AG2801">
        <v>0</v>
      </c>
      <c r="AH2801">
        <v>0</v>
      </c>
      <c r="AI2801">
        <v>0</v>
      </c>
      <c r="AJ2801">
        <v>0</v>
      </c>
      <c r="AK2801">
        <v>0</v>
      </c>
      <c r="AL2801">
        <v>0</v>
      </c>
      <c r="AM2801">
        <v>0</v>
      </c>
      <c r="AN2801">
        <v>0</v>
      </c>
      <c r="AO2801">
        <v>0</v>
      </c>
      <c r="AP2801" s="8">
        <f t="shared" si="177"/>
        <v>0</v>
      </c>
      <c r="AQ2801" s="9">
        <f t="shared" si="178"/>
        <v>0</v>
      </c>
      <c r="AR2801" s="3">
        <f t="shared" si="179"/>
        <v>0</v>
      </c>
      <c r="AS2801" s="10">
        <f t="shared" si="180"/>
        <v>0</v>
      </c>
    </row>
    <row r="2802" spans="1:45" x14ac:dyDescent="0.25">
      <c r="A2802">
        <v>1</v>
      </c>
      <c r="B2802" s="7">
        <v>44470</v>
      </c>
      <c r="C2802" s="7">
        <v>44501</v>
      </c>
      <c r="D2802">
        <v>200240</v>
      </c>
      <c r="E2802" s="7">
        <v>44501</v>
      </c>
      <c r="F2802" s="13">
        <v>0</v>
      </c>
      <c r="G2802">
        <v>0</v>
      </c>
      <c r="H2802">
        <v>2.3E-2</v>
      </c>
      <c r="I2802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0</v>
      </c>
      <c r="Q2802">
        <v>0</v>
      </c>
      <c r="R2802">
        <v>0</v>
      </c>
      <c r="S2802">
        <v>0</v>
      </c>
      <c r="T2802">
        <v>0</v>
      </c>
      <c r="U2802">
        <v>0</v>
      </c>
      <c r="V2802" t="s">
        <v>321</v>
      </c>
      <c r="W2802" s="4" t="str">
        <f t="shared" si="181"/>
        <v>390A</v>
      </c>
      <c r="X2802">
        <v>16</v>
      </c>
      <c r="Y2802" t="s">
        <v>109</v>
      </c>
      <c r="Z2802" t="s">
        <v>115</v>
      </c>
      <c r="AA2802">
        <v>0</v>
      </c>
      <c r="AB2802">
        <v>0</v>
      </c>
      <c r="AC2802" t="s">
        <v>225</v>
      </c>
      <c r="AD2802">
        <v>0</v>
      </c>
      <c r="AE2802">
        <v>0</v>
      </c>
      <c r="AF2802">
        <v>0</v>
      </c>
      <c r="AG2802">
        <v>0</v>
      </c>
      <c r="AH2802">
        <v>0</v>
      </c>
      <c r="AI2802">
        <v>0</v>
      </c>
      <c r="AJ2802">
        <v>0</v>
      </c>
      <c r="AK2802">
        <v>0</v>
      </c>
      <c r="AL2802">
        <v>0</v>
      </c>
      <c r="AM2802">
        <v>0</v>
      </c>
      <c r="AN2802">
        <v>0</v>
      </c>
      <c r="AO2802">
        <v>0</v>
      </c>
      <c r="AP2802" s="8">
        <f t="shared" si="177"/>
        <v>0</v>
      </c>
      <c r="AQ2802" s="9">
        <f t="shared" si="178"/>
        <v>0</v>
      </c>
      <c r="AR2802" s="3">
        <f t="shared" si="179"/>
        <v>0</v>
      </c>
      <c r="AS2802" s="10">
        <f t="shared" si="180"/>
        <v>0</v>
      </c>
    </row>
    <row r="2803" spans="1:45" x14ac:dyDescent="0.25">
      <c r="A2803">
        <v>1</v>
      </c>
      <c r="B2803" s="7">
        <v>44470</v>
      </c>
      <c r="C2803" s="7">
        <v>44501</v>
      </c>
      <c r="D2803">
        <v>200286</v>
      </c>
      <c r="E2803" s="7">
        <v>44470</v>
      </c>
      <c r="F2803" s="13">
        <v>753913.87</v>
      </c>
      <c r="G2803">
        <v>753913.87</v>
      </c>
      <c r="H2803">
        <v>2.3E-2</v>
      </c>
      <c r="I2803">
        <v>1445</v>
      </c>
      <c r="J2803">
        <v>124302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0</v>
      </c>
      <c r="Q2803">
        <v>0</v>
      </c>
      <c r="R2803">
        <v>0</v>
      </c>
      <c r="S2803">
        <v>0</v>
      </c>
      <c r="T2803">
        <v>0</v>
      </c>
      <c r="U2803">
        <v>0</v>
      </c>
      <c r="V2803" t="s">
        <v>322</v>
      </c>
      <c r="W2803" s="4" t="str">
        <f t="shared" si="181"/>
        <v>390A</v>
      </c>
      <c r="X2803">
        <v>16</v>
      </c>
      <c r="Y2803" t="s">
        <v>109</v>
      </c>
      <c r="Z2803" t="s">
        <v>115</v>
      </c>
      <c r="AA2803">
        <v>0</v>
      </c>
      <c r="AB2803">
        <v>0</v>
      </c>
      <c r="AC2803" t="s">
        <v>225</v>
      </c>
      <c r="AD2803">
        <v>0</v>
      </c>
      <c r="AE2803">
        <v>0</v>
      </c>
      <c r="AF2803">
        <v>0</v>
      </c>
      <c r="AG2803">
        <v>753913.87</v>
      </c>
      <c r="AH2803">
        <v>0</v>
      </c>
      <c r="AI2803">
        <v>0</v>
      </c>
      <c r="AJ2803">
        <v>0</v>
      </c>
      <c r="AK2803">
        <v>0</v>
      </c>
      <c r="AL2803">
        <v>0</v>
      </c>
      <c r="AM2803">
        <v>0</v>
      </c>
      <c r="AN2803">
        <v>0</v>
      </c>
      <c r="AO2803">
        <v>1445</v>
      </c>
      <c r="AP2803" s="8">
        <f t="shared" si="177"/>
        <v>1445</v>
      </c>
      <c r="AQ2803" s="9">
        <f t="shared" si="178"/>
        <v>0</v>
      </c>
      <c r="AR2803" s="3">
        <f t="shared" si="179"/>
        <v>124302</v>
      </c>
      <c r="AS2803" s="10">
        <f t="shared" si="180"/>
        <v>1445</v>
      </c>
    </row>
    <row r="2804" spans="1:45" x14ac:dyDescent="0.25">
      <c r="A2804">
        <v>1</v>
      </c>
      <c r="B2804" s="7">
        <v>44470</v>
      </c>
      <c r="C2804" s="7">
        <v>44501</v>
      </c>
      <c r="D2804">
        <v>200286</v>
      </c>
      <c r="E2804" s="7">
        <v>44501</v>
      </c>
      <c r="F2804" s="13">
        <v>753913.87</v>
      </c>
      <c r="G2804">
        <v>753913.87</v>
      </c>
      <c r="H2804">
        <v>2.3E-2</v>
      </c>
      <c r="I2804">
        <v>1445</v>
      </c>
      <c r="J2804">
        <v>125747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0</v>
      </c>
      <c r="Q2804">
        <v>0</v>
      </c>
      <c r="R2804">
        <v>0</v>
      </c>
      <c r="S2804">
        <v>0</v>
      </c>
      <c r="T2804">
        <v>0</v>
      </c>
      <c r="U2804">
        <v>0</v>
      </c>
      <c r="V2804" t="s">
        <v>322</v>
      </c>
      <c r="W2804" s="4" t="str">
        <f t="shared" si="181"/>
        <v>390A</v>
      </c>
      <c r="X2804">
        <v>16</v>
      </c>
      <c r="Y2804" t="s">
        <v>109</v>
      </c>
      <c r="Z2804" t="s">
        <v>115</v>
      </c>
      <c r="AA2804">
        <v>0</v>
      </c>
      <c r="AB2804">
        <v>0</v>
      </c>
      <c r="AC2804" t="s">
        <v>225</v>
      </c>
      <c r="AD2804">
        <v>0</v>
      </c>
      <c r="AE2804">
        <v>0</v>
      </c>
      <c r="AF2804">
        <v>0</v>
      </c>
      <c r="AG2804">
        <v>753913.87</v>
      </c>
      <c r="AH2804">
        <v>0</v>
      </c>
      <c r="AI2804">
        <v>0</v>
      </c>
      <c r="AJ2804">
        <v>0</v>
      </c>
      <c r="AK2804">
        <v>0</v>
      </c>
      <c r="AL2804">
        <v>0</v>
      </c>
      <c r="AM2804">
        <v>0</v>
      </c>
      <c r="AN2804">
        <v>0</v>
      </c>
      <c r="AO2804">
        <v>1445</v>
      </c>
      <c r="AP2804" s="8">
        <f t="shared" si="177"/>
        <v>1445</v>
      </c>
      <c r="AQ2804" s="9">
        <f t="shared" si="178"/>
        <v>0</v>
      </c>
      <c r="AR2804" s="3">
        <f t="shared" si="179"/>
        <v>125747</v>
      </c>
      <c r="AS2804" s="10">
        <f t="shared" si="180"/>
        <v>1445</v>
      </c>
    </row>
    <row r="2805" spans="1:45" x14ac:dyDescent="0.25">
      <c r="A2805">
        <v>1</v>
      </c>
      <c r="B2805" s="7">
        <v>44470</v>
      </c>
      <c r="C2805" s="7">
        <v>44501</v>
      </c>
      <c r="D2805">
        <v>200332</v>
      </c>
      <c r="E2805" s="7">
        <v>44470</v>
      </c>
      <c r="F2805" s="13">
        <v>0</v>
      </c>
      <c r="G2805">
        <v>0</v>
      </c>
      <c r="H2805">
        <v>2.3E-2</v>
      </c>
      <c r="I2805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Q2805">
        <v>0</v>
      </c>
      <c r="R2805">
        <v>0</v>
      </c>
      <c r="S2805">
        <v>0</v>
      </c>
      <c r="T2805">
        <v>0</v>
      </c>
      <c r="U2805">
        <v>0</v>
      </c>
      <c r="V2805" t="s">
        <v>323</v>
      </c>
      <c r="W2805" s="4" t="str">
        <f t="shared" si="181"/>
        <v>390A</v>
      </c>
      <c r="X2805">
        <v>16</v>
      </c>
      <c r="Y2805" t="s">
        <v>109</v>
      </c>
      <c r="Z2805" t="s">
        <v>115</v>
      </c>
      <c r="AA2805">
        <v>0</v>
      </c>
      <c r="AB2805">
        <v>0</v>
      </c>
      <c r="AC2805" t="s">
        <v>225</v>
      </c>
      <c r="AD2805">
        <v>0</v>
      </c>
      <c r="AE2805">
        <v>0</v>
      </c>
      <c r="AF2805">
        <v>0</v>
      </c>
      <c r="AG2805">
        <v>0</v>
      </c>
      <c r="AH2805">
        <v>0</v>
      </c>
      <c r="AI2805">
        <v>0</v>
      </c>
      <c r="AJ2805">
        <v>0</v>
      </c>
      <c r="AK2805">
        <v>0</v>
      </c>
      <c r="AL2805">
        <v>0</v>
      </c>
      <c r="AM2805">
        <v>0</v>
      </c>
      <c r="AN2805">
        <v>0</v>
      </c>
      <c r="AO2805">
        <v>0</v>
      </c>
      <c r="AP2805" s="8">
        <f t="shared" si="177"/>
        <v>0</v>
      </c>
      <c r="AQ2805" s="9">
        <f t="shared" si="178"/>
        <v>0</v>
      </c>
      <c r="AR2805" s="3">
        <f t="shared" si="179"/>
        <v>0</v>
      </c>
      <c r="AS2805" s="10">
        <f t="shared" si="180"/>
        <v>0</v>
      </c>
    </row>
    <row r="2806" spans="1:45" x14ac:dyDescent="0.25">
      <c r="A2806">
        <v>1</v>
      </c>
      <c r="B2806" s="7">
        <v>44470</v>
      </c>
      <c r="C2806" s="7">
        <v>44501</v>
      </c>
      <c r="D2806">
        <v>200332</v>
      </c>
      <c r="E2806" s="7">
        <v>44501</v>
      </c>
      <c r="F2806" s="13">
        <v>0</v>
      </c>
      <c r="G2806">
        <v>0</v>
      </c>
      <c r="H2806">
        <v>2.3E-2</v>
      </c>
      <c r="I2806">
        <v>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0</v>
      </c>
      <c r="Q2806">
        <v>0</v>
      </c>
      <c r="R2806">
        <v>0</v>
      </c>
      <c r="S2806">
        <v>0</v>
      </c>
      <c r="T2806">
        <v>0</v>
      </c>
      <c r="U2806">
        <v>0</v>
      </c>
      <c r="V2806" t="s">
        <v>323</v>
      </c>
      <c r="W2806" s="4" t="str">
        <f t="shared" si="181"/>
        <v>390A</v>
      </c>
      <c r="X2806">
        <v>16</v>
      </c>
      <c r="Y2806" t="s">
        <v>109</v>
      </c>
      <c r="Z2806" t="s">
        <v>115</v>
      </c>
      <c r="AA2806">
        <v>0</v>
      </c>
      <c r="AB2806">
        <v>0</v>
      </c>
      <c r="AC2806" t="s">
        <v>225</v>
      </c>
      <c r="AD2806">
        <v>0</v>
      </c>
      <c r="AE2806">
        <v>0</v>
      </c>
      <c r="AF2806">
        <v>0</v>
      </c>
      <c r="AG2806">
        <v>0</v>
      </c>
      <c r="AH2806">
        <v>0</v>
      </c>
      <c r="AI2806">
        <v>0</v>
      </c>
      <c r="AJ2806">
        <v>0</v>
      </c>
      <c r="AK2806">
        <v>0</v>
      </c>
      <c r="AL2806">
        <v>0</v>
      </c>
      <c r="AM2806">
        <v>0</v>
      </c>
      <c r="AN2806">
        <v>0</v>
      </c>
      <c r="AO2806">
        <v>0</v>
      </c>
      <c r="AP2806" s="8">
        <f t="shared" si="177"/>
        <v>0</v>
      </c>
      <c r="AQ2806" s="9">
        <f t="shared" si="178"/>
        <v>0</v>
      </c>
      <c r="AR2806" s="3">
        <f t="shared" si="179"/>
        <v>0</v>
      </c>
      <c r="AS2806" s="10">
        <f t="shared" si="180"/>
        <v>0</v>
      </c>
    </row>
    <row r="2807" spans="1:45" x14ac:dyDescent="0.25">
      <c r="A2807">
        <v>1</v>
      </c>
      <c r="B2807" s="7">
        <v>44470</v>
      </c>
      <c r="C2807" s="7">
        <v>44501</v>
      </c>
      <c r="D2807">
        <v>169</v>
      </c>
      <c r="E2807" s="7">
        <v>44470</v>
      </c>
      <c r="F2807" s="13">
        <v>0</v>
      </c>
      <c r="G2807">
        <v>0</v>
      </c>
      <c r="H2807">
        <v>7.1428569999999997E-2</v>
      </c>
      <c r="I2807">
        <v>0</v>
      </c>
      <c r="J2807">
        <v>8031.24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0</v>
      </c>
      <c r="Q2807">
        <v>0</v>
      </c>
      <c r="R2807">
        <v>0</v>
      </c>
      <c r="S2807">
        <v>0</v>
      </c>
      <c r="T2807">
        <v>573.66</v>
      </c>
      <c r="U2807">
        <v>0</v>
      </c>
      <c r="V2807" t="s">
        <v>324</v>
      </c>
      <c r="W2807" s="4" t="str">
        <f t="shared" si="181"/>
        <v>3910</v>
      </c>
      <c r="X2807">
        <v>16</v>
      </c>
      <c r="Y2807" t="s">
        <v>109</v>
      </c>
      <c r="Z2807" t="s">
        <v>120</v>
      </c>
      <c r="AA2807">
        <v>0</v>
      </c>
      <c r="AB2807">
        <v>0</v>
      </c>
      <c r="AC2807" t="s">
        <v>225</v>
      </c>
      <c r="AD2807">
        <v>0</v>
      </c>
      <c r="AE2807">
        <v>0</v>
      </c>
      <c r="AF2807">
        <v>0</v>
      </c>
      <c r="AG2807">
        <v>0</v>
      </c>
      <c r="AH2807">
        <v>0</v>
      </c>
      <c r="AI2807">
        <v>0</v>
      </c>
      <c r="AJ2807">
        <v>0</v>
      </c>
      <c r="AK2807">
        <v>0</v>
      </c>
      <c r="AL2807">
        <v>0</v>
      </c>
      <c r="AM2807">
        <v>0</v>
      </c>
      <c r="AN2807">
        <v>0</v>
      </c>
      <c r="AO2807">
        <v>0</v>
      </c>
      <c r="AP2807" s="8">
        <f t="shared" si="177"/>
        <v>573.66</v>
      </c>
      <c r="AQ2807" s="9">
        <f t="shared" si="178"/>
        <v>0</v>
      </c>
      <c r="AR2807" s="3">
        <f t="shared" si="179"/>
        <v>8031.24</v>
      </c>
      <c r="AS2807" s="10">
        <f t="shared" si="180"/>
        <v>573.66</v>
      </c>
    </row>
    <row r="2808" spans="1:45" x14ac:dyDescent="0.25">
      <c r="A2808">
        <v>1</v>
      </c>
      <c r="B2808" s="7">
        <v>44470</v>
      </c>
      <c r="C2808" s="7">
        <v>44501</v>
      </c>
      <c r="D2808">
        <v>169</v>
      </c>
      <c r="E2808" s="7">
        <v>44501</v>
      </c>
      <c r="F2808" s="13">
        <v>0</v>
      </c>
      <c r="G2808">
        <v>0</v>
      </c>
      <c r="H2808">
        <v>7.1428569999999997E-2</v>
      </c>
      <c r="I2808">
        <v>0</v>
      </c>
      <c r="J2808">
        <v>8604.9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>
        <v>0</v>
      </c>
      <c r="R2808">
        <v>0</v>
      </c>
      <c r="S2808">
        <v>0</v>
      </c>
      <c r="T2808">
        <v>573.66</v>
      </c>
      <c r="U2808">
        <v>0</v>
      </c>
      <c r="V2808" t="s">
        <v>324</v>
      </c>
      <c r="W2808" s="4" t="str">
        <f t="shared" si="181"/>
        <v>3910</v>
      </c>
      <c r="X2808">
        <v>16</v>
      </c>
      <c r="Y2808" t="s">
        <v>109</v>
      </c>
      <c r="Z2808" t="s">
        <v>120</v>
      </c>
      <c r="AA2808">
        <v>0</v>
      </c>
      <c r="AB2808">
        <v>0</v>
      </c>
      <c r="AC2808" t="s">
        <v>225</v>
      </c>
      <c r="AD2808">
        <v>0</v>
      </c>
      <c r="AE2808">
        <v>0</v>
      </c>
      <c r="AF2808">
        <v>0</v>
      </c>
      <c r="AG2808">
        <v>0</v>
      </c>
      <c r="AH2808">
        <v>0</v>
      </c>
      <c r="AI2808">
        <v>0</v>
      </c>
      <c r="AJ2808">
        <v>0</v>
      </c>
      <c r="AK2808">
        <v>0</v>
      </c>
      <c r="AL2808">
        <v>0</v>
      </c>
      <c r="AM2808">
        <v>0</v>
      </c>
      <c r="AN2808">
        <v>0</v>
      </c>
      <c r="AO2808">
        <v>0</v>
      </c>
      <c r="AP2808" s="8">
        <f t="shared" si="177"/>
        <v>573.66</v>
      </c>
      <c r="AQ2808" s="9">
        <f t="shared" si="178"/>
        <v>0</v>
      </c>
      <c r="AR2808" s="3">
        <f t="shared" si="179"/>
        <v>8604.9</v>
      </c>
      <c r="AS2808" s="10">
        <f t="shared" si="180"/>
        <v>573.66</v>
      </c>
    </row>
    <row r="2809" spans="1:45" x14ac:dyDescent="0.25">
      <c r="A2809">
        <v>1</v>
      </c>
      <c r="B2809" s="7">
        <v>44470</v>
      </c>
      <c r="C2809" s="7">
        <v>44501</v>
      </c>
      <c r="D2809">
        <v>200241</v>
      </c>
      <c r="E2809" s="7">
        <v>44470</v>
      </c>
      <c r="F2809" s="13">
        <v>215580.69</v>
      </c>
      <c r="G2809">
        <v>215580.69</v>
      </c>
      <c r="H2809">
        <v>7.1428569999999997E-2</v>
      </c>
      <c r="I2809">
        <v>1283.22</v>
      </c>
      <c r="J2809">
        <v>69857.570000000007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0</v>
      </c>
      <c r="R2809">
        <v>0</v>
      </c>
      <c r="S2809">
        <v>0</v>
      </c>
      <c r="T2809">
        <v>0</v>
      </c>
      <c r="U2809">
        <v>0</v>
      </c>
      <c r="V2809" t="s">
        <v>325</v>
      </c>
      <c r="W2809" s="4" t="str">
        <f t="shared" si="181"/>
        <v>3910</v>
      </c>
      <c r="X2809">
        <v>16</v>
      </c>
      <c r="Y2809" t="s">
        <v>109</v>
      </c>
      <c r="Z2809" t="s">
        <v>120</v>
      </c>
      <c r="AA2809">
        <v>0</v>
      </c>
      <c r="AB2809">
        <v>0</v>
      </c>
      <c r="AC2809" t="s">
        <v>225</v>
      </c>
      <c r="AD2809">
        <v>0</v>
      </c>
      <c r="AE2809">
        <v>0</v>
      </c>
      <c r="AF2809">
        <v>0</v>
      </c>
      <c r="AG2809">
        <v>215580.69</v>
      </c>
      <c r="AH2809">
        <v>0</v>
      </c>
      <c r="AI2809">
        <v>0</v>
      </c>
      <c r="AJ2809">
        <v>0</v>
      </c>
      <c r="AK2809">
        <v>0</v>
      </c>
      <c r="AL2809">
        <v>0</v>
      </c>
      <c r="AM2809">
        <v>0</v>
      </c>
      <c r="AN2809">
        <v>0</v>
      </c>
      <c r="AO2809">
        <v>1283.22</v>
      </c>
      <c r="AP2809" s="8">
        <f t="shared" si="177"/>
        <v>1283.22</v>
      </c>
      <c r="AQ2809" s="9">
        <f t="shared" si="178"/>
        <v>0</v>
      </c>
      <c r="AR2809" s="3">
        <f t="shared" si="179"/>
        <v>69857.570000000007</v>
      </c>
      <c r="AS2809" s="10">
        <f t="shared" si="180"/>
        <v>1283.22</v>
      </c>
    </row>
    <row r="2810" spans="1:45" x14ac:dyDescent="0.25">
      <c r="A2810">
        <v>1</v>
      </c>
      <c r="B2810" s="7">
        <v>44470</v>
      </c>
      <c r="C2810" s="7">
        <v>44501</v>
      </c>
      <c r="D2810">
        <v>200241</v>
      </c>
      <c r="E2810" s="7">
        <v>44501</v>
      </c>
      <c r="F2810" s="13">
        <v>215580.69</v>
      </c>
      <c r="G2810">
        <v>215580.69</v>
      </c>
      <c r="H2810">
        <v>7.1428569999999997E-2</v>
      </c>
      <c r="I2810">
        <v>1283.22</v>
      </c>
      <c r="J2810">
        <v>71140.789999999994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0</v>
      </c>
      <c r="Q2810">
        <v>0</v>
      </c>
      <c r="R2810">
        <v>0</v>
      </c>
      <c r="S2810">
        <v>0</v>
      </c>
      <c r="T2810">
        <v>0</v>
      </c>
      <c r="U2810">
        <v>0</v>
      </c>
      <c r="V2810" t="s">
        <v>325</v>
      </c>
      <c r="W2810" s="4" t="str">
        <f t="shared" si="181"/>
        <v>3910</v>
      </c>
      <c r="X2810">
        <v>16</v>
      </c>
      <c r="Y2810" t="s">
        <v>109</v>
      </c>
      <c r="Z2810" t="s">
        <v>120</v>
      </c>
      <c r="AA2810">
        <v>0</v>
      </c>
      <c r="AB2810">
        <v>0</v>
      </c>
      <c r="AC2810" t="s">
        <v>225</v>
      </c>
      <c r="AD2810">
        <v>0</v>
      </c>
      <c r="AE2810">
        <v>0</v>
      </c>
      <c r="AF2810">
        <v>0</v>
      </c>
      <c r="AG2810">
        <v>215580.69</v>
      </c>
      <c r="AH2810">
        <v>0</v>
      </c>
      <c r="AI2810">
        <v>0</v>
      </c>
      <c r="AJ2810">
        <v>0</v>
      </c>
      <c r="AK2810">
        <v>0</v>
      </c>
      <c r="AL2810">
        <v>0</v>
      </c>
      <c r="AM2810">
        <v>0</v>
      </c>
      <c r="AN2810">
        <v>0</v>
      </c>
      <c r="AO2810">
        <v>1283.22</v>
      </c>
      <c r="AP2810" s="8">
        <f t="shared" si="177"/>
        <v>1283.22</v>
      </c>
      <c r="AQ2810" s="9">
        <f t="shared" si="178"/>
        <v>0</v>
      </c>
      <c r="AR2810" s="3">
        <f t="shared" si="179"/>
        <v>71140.789999999994</v>
      </c>
      <c r="AS2810" s="10">
        <f t="shared" si="180"/>
        <v>1283.22</v>
      </c>
    </row>
    <row r="2811" spans="1:45" x14ac:dyDescent="0.25">
      <c r="A2811">
        <v>1</v>
      </c>
      <c r="B2811" s="7">
        <v>44470</v>
      </c>
      <c r="C2811" s="7">
        <v>44501</v>
      </c>
      <c r="D2811">
        <v>200287</v>
      </c>
      <c r="E2811" s="7">
        <v>44470</v>
      </c>
      <c r="F2811" s="13">
        <v>4280.46</v>
      </c>
      <c r="G2811">
        <v>4280.46</v>
      </c>
      <c r="H2811">
        <v>7.1428569999999997E-2</v>
      </c>
      <c r="I2811">
        <v>25.48</v>
      </c>
      <c r="J2811">
        <v>1461.31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0</v>
      </c>
      <c r="Q2811">
        <v>0</v>
      </c>
      <c r="R2811">
        <v>0</v>
      </c>
      <c r="S2811">
        <v>0</v>
      </c>
      <c r="T2811">
        <v>0</v>
      </c>
      <c r="U2811">
        <v>0</v>
      </c>
      <c r="V2811" t="s">
        <v>326</v>
      </c>
      <c r="W2811" s="4" t="str">
        <f t="shared" si="181"/>
        <v>3910</v>
      </c>
      <c r="X2811">
        <v>16</v>
      </c>
      <c r="Y2811" t="s">
        <v>109</v>
      </c>
      <c r="Z2811" t="s">
        <v>120</v>
      </c>
      <c r="AA2811">
        <v>0</v>
      </c>
      <c r="AB2811">
        <v>0</v>
      </c>
      <c r="AC2811" t="s">
        <v>225</v>
      </c>
      <c r="AD2811">
        <v>0</v>
      </c>
      <c r="AE2811">
        <v>0</v>
      </c>
      <c r="AF2811">
        <v>0</v>
      </c>
      <c r="AG2811">
        <v>4280.46</v>
      </c>
      <c r="AH2811">
        <v>0</v>
      </c>
      <c r="AI2811">
        <v>0</v>
      </c>
      <c r="AJ2811">
        <v>0</v>
      </c>
      <c r="AK2811">
        <v>0</v>
      </c>
      <c r="AL2811">
        <v>0</v>
      </c>
      <c r="AM2811">
        <v>0</v>
      </c>
      <c r="AN2811">
        <v>0</v>
      </c>
      <c r="AO2811">
        <v>25.48</v>
      </c>
      <c r="AP2811" s="8">
        <f t="shared" si="177"/>
        <v>25.48</v>
      </c>
      <c r="AQ2811" s="9">
        <f t="shared" si="178"/>
        <v>0</v>
      </c>
      <c r="AR2811" s="3">
        <f t="shared" si="179"/>
        <v>1461.31</v>
      </c>
      <c r="AS2811" s="10">
        <f t="shared" si="180"/>
        <v>25.48</v>
      </c>
    </row>
    <row r="2812" spans="1:45" x14ac:dyDescent="0.25">
      <c r="A2812">
        <v>1</v>
      </c>
      <c r="B2812" s="7">
        <v>44470</v>
      </c>
      <c r="C2812" s="7">
        <v>44501</v>
      </c>
      <c r="D2812">
        <v>200287</v>
      </c>
      <c r="E2812" s="7">
        <v>44501</v>
      </c>
      <c r="F2812" s="13">
        <v>4280.46</v>
      </c>
      <c r="G2812">
        <v>4280.46</v>
      </c>
      <c r="H2812">
        <v>7.1428569999999997E-2</v>
      </c>
      <c r="I2812">
        <v>25.48</v>
      </c>
      <c r="J2812">
        <v>1486.79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0</v>
      </c>
      <c r="Q2812">
        <v>0</v>
      </c>
      <c r="R2812">
        <v>0</v>
      </c>
      <c r="S2812">
        <v>0</v>
      </c>
      <c r="T2812">
        <v>0</v>
      </c>
      <c r="U2812">
        <v>0</v>
      </c>
      <c r="V2812" t="s">
        <v>326</v>
      </c>
      <c r="W2812" s="4" t="str">
        <f t="shared" si="181"/>
        <v>3910</v>
      </c>
      <c r="X2812">
        <v>16</v>
      </c>
      <c r="Y2812" t="s">
        <v>109</v>
      </c>
      <c r="Z2812" t="s">
        <v>120</v>
      </c>
      <c r="AA2812">
        <v>0</v>
      </c>
      <c r="AB2812">
        <v>0</v>
      </c>
      <c r="AC2812" t="s">
        <v>225</v>
      </c>
      <c r="AD2812">
        <v>0</v>
      </c>
      <c r="AE2812">
        <v>0</v>
      </c>
      <c r="AF2812">
        <v>0</v>
      </c>
      <c r="AG2812">
        <v>4280.46</v>
      </c>
      <c r="AH2812">
        <v>0</v>
      </c>
      <c r="AI2812">
        <v>0</v>
      </c>
      <c r="AJ2812">
        <v>0</v>
      </c>
      <c r="AK2812">
        <v>0</v>
      </c>
      <c r="AL2812">
        <v>0</v>
      </c>
      <c r="AM2812">
        <v>0</v>
      </c>
      <c r="AN2812">
        <v>0</v>
      </c>
      <c r="AO2812">
        <v>25.48</v>
      </c>
      <c r="AP2812" s="8">
        <f t="shared" si="177"/>
        <v>25.48</v>
      </c>
      <c r="AQ2812" s="9">
        <f t="shared" si="178"/>
        <v>0</v>
      </c>
      <c r="AR2812" s="3">
        <f t="shared" si="179"/>
        <v>1486.79</v>
      </c>
      <c r="AS2812" s="10">
        <f t="shared" si="180"/>
        <v>25.48</v>
      </c>
    </row>
    <row r="2813" spans="1:45" x14ac:dyDescent="0.25">
      <c r="A2813">
        <v>1</v>
      </c>
      <c r="B2813" s="7">
        <v>44470</v>
      </c>
      <c r="C2813" s="7">
        <v>44501</v>
      </c>
      <c r="D2813">
        <v>200333</v>
      </c>
      <c r="E2813" s="7">
        <v>44470</v>
      </c>
      <c r="F2813" s="13">
        <v>756831.87</v>
      </c>
      <c r="G2813">
        <v>756831.87</v>
      </c>
      <c r="H2813">
        <v>7.1428569999999997E-2</v>
      </c>
      <c r="I2813">
        <v>4504.95</v>
      </c>
      <c r="J2813">
        <v>216401.84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0</v>
      </c>
      <c r="Q2813">
        <v>0</v>
      </c>
      <c r="R2813">
        <v>0</v>
      </c>
      <c r="S2813">
        <v>0</v>
      </c>
      <c r="T2813">
        <v>0</v>
      </c>
      <c r="U2813">
        <v>0</v>
      </c>
      <c r="V2813" t="s">
        <v>327</v>
      </c>
      <c r="W2813" s="4" t="str">
        <f t="shared" si="181"/>
        <v>3910</v>
      </c>
      <c r="X2813">
        <v>16</v>
      </c>
      <c r="Y2813" t="s">
        <v>109</v>
      </c>
      <c r="Z2813" t="s">
        <v>120</v>
      </c>
      <c r="AA2813">
        <v>0</v>
      </c>
      <c r="AB2813">
        <v>0</v>
      </c>
      <c r="AC2813" t="s">
        <v>225</v>
      </c>
      <c r="AD2813">
        <v>0</v>
      </c>
      <c r="AE2813">
        <v>0</v>
      </c>
      <c r="AF2813">
        <v>0</v>
      </c>
      <c r="AG2813">
        <v>756831.87</v>
      </c>
      <c r="AH2813">
        <v>0</v>
      </c>
      <c r="AI2813">
        <v>0</v>
      </c>
      <c r="AJ2813">
        <v>0</v>
      </c>
      <c r="AK2813">
        <v>0</v>
      </c>
      <c r="AL2813">
        <v>0</v>
      </c>
      <c r="AM2813">
        <v>0</v>
      </c>
      <c r="AN2813">
        <v>0</v>
      </c>
      <c r="AO2813">
        <v>4504.95</v>
      </c>
      <c r="AP2813" s="8">
        <f t="shared" si="177"/>
        <v>4504.95</v>
      </c>
      <c r="AQ2813" s="9">
        <f t="shared" si="178"/>
        <v>0</v>
      </c>
      <c r="AR2813" s="3">
        <f t="shared" si="179"/>
        <v>216401.84</v>
      </c>
      <c r="AS2813" s="10">
        <f t="shared" si="180"/>
        <v>4504.95</v>
      </c>
    </row>
    <row r="2814" spans="1:45" x14ac:dyDescent="0.25">
      <c r="A2814">
        <v>1</v>
      </c>
      <c r="B2814" s="7">
        <v>44470</v>
      </c>
      <c r="C2814" s="7">
        <v>44501</v>
      </c>
      <c r="D2814">
        <v>200333</v>
      </c>
      <c r="E2814" s="7">
        <v>44501</v>
      </c>
      <c r="F2814" s="13">
        <v>756831.87</v>
      </c>
      <c r="G2814">
        <v>756831.87</v>
      </c>
      <c r="H2814">
        <v>7.1428569999999997E-2</v>
      </c>
      <c r="I2814">
        <v>4504.95</v>
      </c>
      <c r="J2814">
        <v>220906.79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0</v>
      </c>
      <c r="Q2814">
        <v>0</v>
      </c>
      <c r="R2814">
        <v>0</v>
      </c>
      <c r="S2814">
        <v>0</v>
      </c>
      <c r="T2814">
        <v>0</v>
      </c>
      <c r="U2814">
        <v>0</v>
      </c>
      <c r="V2814" t="s">
        <v>327</v>
      </c>
      <c r="W2814" s="4" t="str">
        <f t="shared" si="181"/>
        <v>3910</v>
      </c>
      <c r="X2814">
        <v>16</v>
      </c>
      <c r="Y2814" t="s">
        <v>109</v>
      </c>
      <c r="Z2814" t="s">
        <v>120</v>
      </c>
      <c r="AA2814">
        <v>0</v>
      </c>
      <c r="AB2814">
        <v>0</v>
      </c>
      <c r="AC2814" t="s">
        <v>225</v>
      </c>
      <c r="AD2814">
        <v>0</v>
      </c>
      <c r="AE2814">
        <v>0</v>
      </c>
      <c r="AF2814">
        <v>0</v>
      </c>
      <c r="AG2814">
        <v>756831.87</v>
      </c>
      <c r="AH2814">
        <v>0</v>
      </c>
      <c r="AI2814">
        <v>0</v>
      </c>
      <c r="AJ2814">
        <v>0</v>
      </c>
      <c r="AK2814">
        <v>0</v>
      </c>
      <c r="AL2814">
        <v>0</v>
      </c>
      <c r="AM2814">
        <v>0</v>
      </c>
      <c r="AN2814">
        <v>0</v>
      </c>
      <c r="AO2814">
        <v>4504.95</v>
      </c>
      <c r="AP2814" s="8">
        <f t="shared" si="177"/>
        <v>4504.95</v>
      </c>
      <c r="AQ2814" s="9">
        <f t="shared" si="178"/>
        <v>0</v>
      </c>
      <c r="AR2814" s="3">
        <f t="shared" si="179"/>
        <v>220906.79</v>
      </c>
      <c r="AS2814" s="10">
        <f t="shared" si="180"/>
        <v>4504.95</v>
      </c>
    </row>
    <row r="2815" spans="1:45" x14ac:dyDescent="0.25">
      <c r="A2815">
        <v>1</v>
      </c>
      <c r="B2815" s="7">
        <v>44470</v>
      </c>
      <c r="C2815" s="7">
        <v>44501</v>
      </c>
      <c r="D2815">
        <v>170</v>
      </c>
      <c r="E2815" s="7">
        <v>44470</v>
      </c>
      <c r="F2815" s="13">
        <v>0</v>
      </c>
      <c r="G2815">
        <v>0</v>
      </c>
      <c r="H2815">
        <v>0.1</v>
      </c>
      <c r="I2815">
        <v>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0</v>
      </c>
      <c r="R2815">
        <v>0</v>
      </c>
      <c r="S2815">
        <v>0</v>
      </c>
      <c r="T2815">
        <v>0</v>
      </c>
      <c r="U2815">
        <v>0</v>
      </c>
      <c r="V2815" t="s">
        <v>328</v>
      </c>
      <c r="W2815" s="4" t="str">
        <f t="shared" si="181"/>
        <v>3911</v>
      </c>
      <c r="X2815">
        <v>16</v>
      </c>
      <c r="Y2815" t="s">
        <v>109</v>
      </c>
      <c r="Z2815" t="s">
        <v>330</v>
      </c>
      <c r="AA2815">
        <v>0</v>
      </c>
      <c r="AB2815">
        <v>0</v>
      </c>
      <c r="AC2815" t="s">
        <v>225</v>
      </c>
      <c r="AD2815">
        <v>0</v>
      </c>
      <c r="AE2815">
        <v>0</v>
      </c>
      <c r="AF2815">
        <v>0</v>
      </c>
      <c r="AG2815">
        <v>0</v>
      </c>
      <c r="AH2815">
        <v>0</v>
      </c>
      <c r="AI2815">
        <v>0</v>
      </c>
      <c r="AJ2815">
        <v>0</v>
      </c>
      <c r="AK2815">
        <v>0</v>
      </c>
      <c r="AL2815">
        <v>0</v>
      </c>
      <c r="AM2815">
        <v>0</v>
      </c>
      <c r="AN2815">
        <v>0</v>
      </c>
      <c r="AO2815">
        <v>0</v>
      </c>
      <c r="AP2815" s="8">
        <f t="shared" si="177"/>
        <v>0</v>
      </c>
      <c r="AQ2815" s="9">
        <f t="shared" si="178"/>
        <v>0</v>
      </c>
      <c r="AR2815" s="3">
        <f t="shared" si="179"/>
        <v>0</v>
      </c>
      <c r="AS2815" s="10">
        <f t="shared" si="180"/>
        <v>0</v>
      </c>
    </row>
    <row r="2816" spans="1:45" x14ac:dyDescent="0.25">
      <c r="A2816">
        <v>1</v>
      </c>
      <c r="B2816" s="7">
        <v>44470</v>
      </c>
      <c r="C2816" s="7">
        <v>44501</v>
      </c>
      <c r="D2816">
        <v>170</v>
      </c>
      <c r="E2816" s="7">
        <v>44501</v>
      </c>
      <c r="F2816" s="13">
        <v>0</v>
      </c>
      <c r="G2816">
        <v>0</v>
      </c>
      <c r="H2816">
        <v>0.1</v>
      </c>
      <c r="I2816">
        <v>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0</v>
      </c>
      <c r="Q2816">
        <v>0</v>
      </c>
      <c r="R2816">
        <v>0</v>
      </c>
      <c r="S2816">
        <v>0</v>
      </c>
      <c r="T2816">
        <v>0</v>
      </c>
      <c r="U2816">
        <v>0</v>
      </c>
      <c r="V2816" t="s">
        <v>328</v>
      </c>
      <c r="W2816" s="4" t="str">
        <f t="shared" si="181"/>
        <v>3911</v>
      </c>
      <c r="X2816">
        <v>16</v>
      </c>
      <c r="Y2816" t="s">
        <v>109</v>
      </c>
      <c r="Z2816" t="s">
        <v>330</v>
      </c>
      <c r="AA2816">
        <v>0</v>
      </c>
      <c r="AB2816">
        <v>0</v>
      </c>
      <c r="AC2816" t="s">
        <v>225</v>
      </c>
      <c r="AD2816">
        <v>0</v>
      </c>
      <c r="AE2816">
        <v>0</v>
      </c>
      <c r="AF2816">
        <v>0</v>
      </c>
      <c r="AG2816">
        <v>0</v>
      </c>
      <c r="AH2816">
        <v>0</v>
      </c>
      <c r="AI2816">
        <v>0</v>
      </c>
      <c r="AJ2816">
        <v>0</v>
      </c>
      <c r="AK2816">
        <v>0</v>
      </c>
      <c r="AL2816">
        <v>0</v>
      </c>
      <c r="AM2816">
        <v>0</v>
      </c>
      <c r="AN2816">
        <v>0</v>
      </c>
      <c r="AO2816">
        <v>0</v>
      </c>
      <c r="AP2816" s="8">
        <f t="shared" si="177"/>
        <v>0</v>
      </c>
      <c r="AQ2816" s="9">
        <f t="shared" si="178"/>
        <v>0</v>
      </c>
      <c r="AR2816" s="3">
        <f t="shared" si="179"/>
        <v>0</v>
      </c>
      <c r="AS2816" s="10">
        <f t="shared" si="180"/>
        <v>0</v>
      </c>
    </row>
    <row r="2817" spans="1:45" x14ac:dyDescent="0.25">
      <c r="A2817">
        <v>1</v>
      </c>
      <c r="B2817" s="7">
        <v>44470</v>
      </c>
      <c r="C2817" s="7">
        <v>44501</v>
      </c>
      <c r="D2817">
        <v>200242</v>
      </c>
      <c r="E2817" s="7">
        <v>44470</v>
      </c>
      <c r="F2817" s="13">
        <v>0</v>
      </c>
      <c r="G2817">
        <v>0</v>
      </c>
      <c r="H2817">
        <v>0.1</v>
      </c>
      <c r="I2817">
        <v>0</v>
      </c>
      <c r="J2817">
        <v>1192.03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  <c r="Q2817">
        <v>0</v>
      </c>
      <c r="R2817">
        <v>0</v>
      </c>
      <c r="S2817">
        <v>0</v>
      </c>
      <c r="T2817">
        <v>0</v>
      </c>
      <c r="U2817">
        <v>0</v>
      </c>
      <c r="V2817" t="s">
        <v>331</v>
      </c>
      <c r="W2817" s="4" t="str">
        <f t="shared" si="181"/>
        <v>3911</v>
      </c>
      <c r="X2817">
        <v>16</v>
      </c>
      <c r="Y2817" t="s">
        <v>109</v>
      </c>
      <c r="Z2817" t="s">
        <v>330</v>
      </c>
      <c r="AA2817">
        <v>0</v>
      </c>
      <c r="AB2817">
        <v>0</v>
      </c>
      <c r="AC2817" t="s">
        <v>225</v>
      </c>
      <c r="AD2817">
        <v>0</v>
      </c>
      <c r="AE2817">
        <v>0</v>
      </c>
      <c r="AF2817">
        <v>0</v>
      </c>
      <c r="AG2817">
        <v>0</v>
      </c>
      <c r="AH2817">
        <v>0</v>
      </c>
      <c r="AI2817">
        <v>0</v>
      </c>
      <c r="AJ2817">
        <v>0</v>
      </c>
      <c r="AK2817">
        <v>0</v>
      </c>
      <c r="AL2817">
        <v>0</v>
      </c>
      <c r="AM2817">
        <v>0</v>
      </c>
      <c r="AN2817">
        <v>0</v>
      </c>
      <c r="AO2817">
        <v>0</v>
      </c>
      <c r="AP2817" s="8">
        <f t="shared" si="177"/>
        <v>0</v>
      </c>
      <c r="AQ2817" s="9">
        <f t="shared" si="178"/>
        <v>0</v>
      </c>
      <c r="AR2817" s="3">
        <f t="shared" si="179"/>
        <v>1192.03</v>
      </c>
      <c r="AS2817" s="10">
        <f t="shared" si="180"/>
        <v>0</v>
      </c>
    </row>
    <row r="2818" spans="1:45" x14ac:dyDescent="0.25">
      <c r="A2818">
        <v>1</v>
      </c>
      <c r="B2818" s="7">
        <v>44470</v>
      </c>
      <c r="C2818" s="7">
        <v>44501</v>
      </c>
      <c r="D2818">
        <v>200242</v>
      </c>
      <c r="E2818" s="7">
        <v>44501</v>
      </c>
      <c r="F2818" s="13">
        <v>0</v>
      </c>
      <c r="G2818">
        <v>0</v>
      </c>
      <c r="H2818">
        <v>0.1</v>
      </c>
      <c r="I2818">
        <v>0</v>
      </c>
      <c r="J2818">
        <v>1192.03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0</v>
      </c>
      <c r="Q2818">
        <v>0</v>
      </c>
      <c r="R2818">
        <v>0</v>
      </c>
      <c r="S2818">
        <v>0</v>
      </c>
      <c r="T2818">
        <v>0</v>
      </c>
      <c r="U2818">
        <v>0</v>
      </c>
      <c r="V2818" t="s">
        <v>331</v>
      </c>
      <c r="W2818" s="4" t="str">
        <f t="shared" si="181"/>
        <v>3911</v>
      </c>
      <c r="X2818">
        <v>16</v>
      </c>
      <c r="Y2818" t="s">
        <v>109</v>
      </c>
      <c r="Z2818" t="s">
        <v>330</v>
      </c>
      <c r="AA2818">
        <v>0</v>
      </c>
      <c r="AB2818">
        <v>0</v>
      </c>
      <c r="AC2818" t="s">
        <v>225</v>
      </c>
      <c r="AD2818">
        <v>0</v>
      </c>
      <c r="AE2818">
        <v>0</v>
      </c>
      <c r="AF2818">
        <v>0</v>
      </c>
      <c r="AG2818">
        <v>0</v>
      </c>
      <c r="AH2818">
        <v>0</v>
      </c>
      <c r="AI2818">
        <v>0</v>
      </c>
      <c r="AJ2818">
        <v>0</v>
      </c>
      <c r="AK2818">
        <v>0</v>
      </c>
      <c r="AL2818">
        <v>0</v>
      </c>
      <c r="AM2818">
        <v>0</v>
      </c>
      <c r="AN2818">
        <v>0</v>
      </c>
      <c r="AO2818">
        <v>0</v>
      </c>
      <c r="AP2818" s="8">
        <f t="shared" ref="AP2818:AP2881" si="182">I2818+K2818+M2818+T2818</f>
        <v>0</v>
      </c>
      <c r="AQ2818" s="9">
        <f t="shared" ref="AQ2818:AQ2881" si="183">AD2818+AL2818</f>
        <v>0</v>
      </c>
      <c r="AR2818" s="3">
        <f t="shared" ref="AR2818:AR2881" si="184">AE2818+J2818</f>
        <v>1192.03</v>
      </c>
      <c r="AS2818" s="10">
        <f t="shared" ref="AS2818:AS2881" si="185">I2818+K2818+M2818+T2818+AD2818+AL2818</f>
        <v>0</v>
      </c>
    </row>
    <row r="2819" spans="1:45" x14ac:dyDescent="0.25">
      <c r="A2819">
        <v>1</v>
      </c>
      <c r="B2819" s="7">
        <v>44470</v>
      </c>
      <c r="C2819" s="7">
        <v>44501</v>
      </c>
      <c r="D2819">
        <v>200288</v>
      </c>
      <c r="E2819" s="7">
        <v>44470</v>
      </c>
      <c r="F2819" s="13">
        <v>0</v>
      </c>
      <c r="G2819">
        <v>0</v>
      </c>
      <c r="H2819">
        <v>0.1</v>
      </c>
      <c r="I2819">
        <v>0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0</v>
      </c>
      <c r="P2819">
        <v>0</v>
      </c>
      <c r="Q2819">
        <v>0</v>
      </c>
      <c r="R2819">
        <v>0</v>
      </c>
      <c r="S2819">
        <v>0</v>
      </c>
      <c r="T2819">
        <v>0</v>
      </c>
      <c r="U2819">
        <v>0</v>
      </c>
      <c r="V2819" t="s">
        <v>332</v>
      </c>
      <c r="W2819" s="4" t="str">
        <f t="shared" si="181"/>
        <v>3911</v>
      </c>
      <c r="X2819">
        <v>16</v>
      </c>
      <c r="Y2819" t="s">
        <v>109</v>
      </c>
      <c r="Z2819" t="s">
        <v>330</v>
      </c>
      <c r="AA2819">
        <v>0</v>
      </c>
      <c r="AB2819">
        <v>0</v>
      </c>
      <c r="AC2819" t="s">
        <v>225</v>
      </c>
      <c r="AD2819">
        <v>0</v>
      </c>
      <c r="AE2819">
        <v>0</v>
      </c>
      <c r="AF2819">
        <v>0</v>
      </c>
      <c r="AG2819">
        <v>0</v>
      </c>
      <c r="AH2819">
        <v>0</v>
      </c>
      <c r="AI2819">
        <v>0</v>
      </c>
      <c r="AJ2819">
        <v>0</v>
      </c>
      <c r="AK2819">
        <v>0</v>
      </c>
      <c r="AL2819">
        <v>0</v>
      </c>
      <c r="AM2819">
        <v>0</v>
      </c>
      <c r="AN2819">
        <v>0</v>
      </c>
      <c r="AO2819">
        <v>0</v>
      </c>
      <c r="AP2819" s="8">
        <f t="shared" si="182"/>
        <v>0</v>
      </c>
      <c r="AQ2819" s="9">
        <f t="shared" si="183"/>
        <v>0</v>
      </c>
      <c r="AR2819" s="3">
        <f t="shared" si="184"/>
        <v>0</v>
      </c>
      <c r="AS2819" s="10">
        <f t="shared" si="185"/>
        <v>0</v>
      </c>
    </row>
    <row r="2820" spans="1:45" x14ac:dyDescent="0.25">
      <c r="A2820">
        <v>1</v>
      </c>
      <c r="B2820" s="7">
        <v>44470</v>
      </c>
      <c r="C2820" s="7">
        <v>44501</v>
      </c>
      <c r="D2820">
        <v>200288</v>
      </c>
      <c r="E2820" s="7">
        <v>44501</v>
      </c>
      <c r="F2820" s="13">
        <v>0</v>
      </c>
      <c r="G2820">
        <v>0</v>
      </c>
      <c r="H2820">
        <v>0.1</v>
      </c>
      <c r="I2820">
        <v>0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0</v>
      </c>
      <c r="P2820">
        <v>0</v>
      </c>
      <c r="Q2820">
        <v>0</v>
      </c>
      <c r="R2820">
        <v>0</v>
      </c>
      <c r="S2820">
        <v>0</v>
      </c>
      <c r="T2820">
        <v>0</v>
      </c>
      <c r="U2820">
        <v>0</v>
      </c>
      <c r="V2820" t="s">
        <v>332</v>
      </c>
      <c r="W2820" s="4" t="str">
        <f t="shared" si="181"/>
        <v>3911</v>
      </c>
      <c r="X2820">
        <v>16</v>
      </c>
      <c r="Y2820" t="s">
        <v>109</v>
      </c>
      <c r="Z2820" t="s">
        <v>330</v>
      </c>
      <c r="AA2820">
        <v>0</v>
      </c>
      <c r="AB2820">
        <v>0</v>
      </c>
      <c r="AC2820" t="s">
        <v>225</v>
      </c>
      <c r="AD2820">
        <v>0</v>
      </c>
      <c r="AE2820">
        <v>0</v>
      </c>
      <c r="AF2820">
        <v>0</v>
      </c>
      <c r="AG2820">
        <v>0</v>
      </c>
      <c r="AH2820">
        <v>0</v>
      </c>
      <c r="AI2820">
        <v>0</v>
      </c>
      <c r="AJ2820">
        <v>0</v>
      </c>
      <c r="AK2820">
        <v>0</v>
      </c>
      <c r="AL2820">
        <v>0</v>
      </c>
      <c r="AM2820">
        <v>0</v>
      </c>
      <c r="AN2820">
        <v>0</v>
      </c>
      <c r="AO2820">
        <v>0</v>
      </c>
      <c r="AP2820" s="8">
        <f t="shared" si="182"/>
        <v>0</v>
      </c>
      <c r="AQ2820" s="9">
        <f t="shared" si="183"/>
        <v>0</v>
      </c>
      <c r="AR2820" s="3">
        <f t="shared" si="184"/>
        <v>0</v>
      </c>
      <c r="AS2820" s="10">
        <f t="shared" si="185"/>
        <v>0</v>
      </c>
    </row>
    <row r="2821" spans="1:45" x14ac:dyDescent="0.25">
      <c r="A2821">
        <v>1</v>
      </c>
      <c r="B2821" s="7">
        <v>44470</v>
      </c>
      <c r="C2821" s="7">
        <v>44501</v>
      </c>
      <c r="D2821">
        <v>200334</v>
      </c>
      <c r="E2821" s="7">
        <v>44470</v>
      </c>
      <c r="F2821" s="13">
        <v>143043.96</v>
      </c>
      <c r="G2821">
        <v>143043.96</v>
      </c>
      <c r="H2821">
        <v>0.1</v>
      </c>
      <c r="I2821">
        <v>1192.03</v>
      </c>
      <c r="J2821">
        <v>59944.03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  <c r="Q2821">
        <v>0</v>
      </c>
      <c r="R2821">
        <v>0</v>
      </c>
      <c r="S2821">
        <v>0</v>
      </c>
      <c r="T2821">
        <v>0</v>
      </c>
      <c r="U2821">
        <v>0</v>
      </c>
      <c r="V2821" t="s">
        <v>333</v>
      </c>
      <c r="W2821" s="4" t="str">
        <f t="shared" ref="W2821:W2884" si="186">MID(V2821,4,4)</f>
        <v>3911</v>
      </c>
      <c r="X2821">
        <v>16</v>
      </c>
      <c r="Y2821" t="s">
        <v>109</v>
      </c>
      <c r="Z2821" t="s">
        <v>330</v>
      </c>
      <c r="AA2821">
        <v>0</v>
      </c>
      <c r="AB2821">
        <v>0</v>
      </c>
      <c r="AC2821" t="s">
        <v>225</v>
      </c>
      <c r="AD2821">
        <v>0</v>
      </c>
      <c r="AE2821">
        <v>0</v>
      </c>
      <c r="AF2821">
        <v>0</v>
      </c>
      <c r="AG2821">
        <v>143043.96</v>
      </c>
      <c r="AH2821">
        <v>0</v>
      </c>
      <c r="AI2821">
        <v>0</v>
      </c>
      <c r="AJ2821">
        <v>0</v>
      </c>
      <c r="AK2821">
        <v>0</v>
      </c>
      <c r="AL2821">
        <v>0</v>
      </c>
      <c r="AM2821">
        <v>0</v>
      </c>
      <c r="AN2821">
        <v>0</v>
      </c>
      <c r="AO2821">
        <v>1192.03</v>
      </c>
      <c r="AP2821" s="8">
        <f t="shared" si="182"/>
        <v>1192.03</v>
      </c>
      <c r="AQ2821" s="9">
        <f t="shared" si="183"/>
        <v>0</v>
      </c>
      <c r="AR2821" s="3">
        <f t="shared" si="184"/>
        <v>59944.03</v>
      </c>
      <c r="AS2821" s="10">
        <f t="shared" si="185"/>
        <v>1192.03</v>
      </c>
    </row>
    <row r="2822" spans="1:45" x14ac:dyDescent="0.25">
      <c r="A2822">
        <v>1</v>
      </c>
      <c r="B2822" s="7">
        <v>44470</v>
      </c>
      <c r="C2822" s="7">
        <v>44501</v>
      </c>
      <c r="D2822">
        <v>200334</v>
      </c>
      <c r="E2822" s="7">
        <v>44501</v>
      </c>
      <c r="F2822" s="13">
        <v>143043.96</v>
      </c>
      <c r="G2822">
        <v>143043.96</v>
      </c>
      <c r="H2822">
        <v>0.1</v>
      </c>
      <c r="I2822">
        <v>1192.03</v>
      </c>
      <c r="J2822">
        <v>61136.06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  <c r="Q2822">
        <v>0</v>
      </c>
      <c r="R2822">
        <v>0</v>
      </c>
      <c r="S2822">
        <v>0</v>
      </c>
      <c r="T2822">
        <v>0</v>
      </c>
      <c r="U2822">
        <v>0</v>
      </c>
      <c r="V2822" t="s">
        <v>333</v>
      </c>
      <c r="W2822" s="4" t="str">
        <f t="shared" si="186"/>
        <v>3911</v>
      </c>
      <c r="X2822">
        <v>16</v>
      </c>
      <c r="Y2822" t="s">
        <v>109</v>
      </c>
      <c r="Z2822" t="s">
        <v>330</v>
      </c>
      <c r="AA2822">
        <v>0</v>
      </c>
      <c r="AB2822">
        <v>0</v>
      </c>
      <c r="AC2822" t="s">
        <v>225</v>
      </c>
      <c r="AD2822">
        <v>0</v>
      </c>
      <c r="AE2822">
        <v>0</v>
      </c>
      <c r="AF2822">
        <v>0</v>
      </c>
      <c r="AG2822">
        <v>143043.96</v>
      </c>
      <c r="AH2822">
        <v>0</v>
      </c>
      <c r="AI2822">
        <v>0</v>
      </c>
      <c r="AJ2822">
        <v>0</v>
      </c>
      <c r="AK2822">
        <v>0</v>
      </c>
      <c r="AL2822">
        <v>0</v>
      </c>
      <c r="AM2822">
        <v>0</v>
      </c>
      <c r="AN2822">
        <v>0</v>
      </c>
      <c r="AO2822">
        <v>1192.03</v>
      </c>
      <c r="AP2822" s="8">
        <f t="shared" si="182"/>
        <v>1192.03</v>
      </c>
      <c r="AQ2822" s="9">
        <f t="shared" si="183"/>
        <v>0</v>
      </c>
      <c r="AR2822" s="3">
        <f t="shared" si="184"/>
        <v>61136.06</v>
      </c>
      <c r="AS2822" s="10">
        <f t="shared" si="185"/>
        <v>1192.03</v>
      </c>
    </row>
    <row r="2823" spans="1:45" x14ac:dyDescent="0.25">
      <c r="A2823">
        <v>1</v>
      </c>
      <c r="B2823" s="7">
        <v>44470</v>
      </c>
      <c r="C2823" s="7">
        <v>44501</v>
      </c>
      <c r="D2823">
        <v>171</v>
      </c>
      <c r="E2823" s="7">
        <v>44470</v>
      </c>
      <c r="F2823" s="13">
        <v>0</v>
      </c>
      <c r="G2823">
        <v>0</v>
      </c>
      <c r="H2823">
        <v>0.1</v>
      </c>
      <c r="I2823">
        <v>0</v>
      </c>
      <c r="J2823">
        <v>9860.6200000000008</v>
      </c>
      <c r="K2823">
        <v>0</v>
      </c>
      <c r="L2823">
        <v>0</v>
      </c>
      <c r="M2823">
        <v>0</v>
      </c>
      <c r="N2823">
        <v>0</v>
      </c>
      <c r="O2823">
        <v>0</v>
      </c>
      <c r="P2823">
        <v>0</v>
      </c>
      <c r="Q2823">
        <v>0</v>
      </c>
      <c r="R2823">
        <v>0</v>
      </c>
      <c r="S2823">
        <v>0</v>
      </c>
      <c r="T2823">
        <v>704.33</v>
      </c>
      <c r="U2823">
        <v>0</v>
      </c>
      <c r="V2823" t="s">
        <v>334</v>
      </c>
      <c r="W2823" s="4" t="str">
        <f t="shared" si="186"/>
        <v>3912</v>
      </c>
      <c r="X2823">
        <v>16</v>
      </c>
      <c r="Y2823" t="s">
        <v>109</v>
      </c>
      <c r="Z2823" t="s">
        <v>123</v>
      </c>
      <c r="AA2823">
        <v>0</v>
      </c>
      <c r="AB2823">
        <v>0</v>
      </c>
      <c r="AC2823" t="s">
        <v>225</v>
      </c>
      <c r="AD2823">
        <v>0</v>
      </c>
      <c r="AE2823">
        <v>0</v>
      </c>
      <c r="AF2823">
        <v>0</v>
      </c>
      <c r="AG2823">
        <v>0</v>
      </c>
      <c r="AH2823">
        <v>0</v>
      </c>
      <c r="AI2823">
        <v>0</v>
      </c>
      <c r="AJ2823">
        <v>0</v>
      </c>
      <c r="AK2823">
        <v>0</v>
      </c>
      <c r="AL2823">
        <v>0</v>
      </c>
      <c r="AM2823">
        <v>0</v>
      </c>
      <c r="AN2823">
        <v>0</v>
      </c>
      <c r="AO2823">
        <v>0</v>
      </c>
      <c r="AP2823" s="8">
        <f t="shared" si="182"/>
        <v>704.33</v>
      </c>
      <c r="AQ2823" s="9">
        <f t="shared" si="183"/>
        <v>0</v>
      </c>
      <c r="AR2823" s="3">
        <f t="shared" si="184"/>
        <v>9860.6200000000008</v>
      </c>
      <c r="AS2823" s="10">
        <f t="shared" si="185"/>
        <v>704.33</v>
      </c>
    </row>
    <row r="2824" spans="1:45" x14ac:dyDescent="0.25">
      <c r="A2824">
        <v>1</v>
      </c>
      <c r="B2824" s="7">
        <v>44470</v>
      </c>
      <c r="C2824" s="7">
        <v>44501</v>
      </c>
      <c r="D2824">
        <v>171</v>
      </c>
      <c r="E2824" s="7">
        <v>44501</v>
      </c>
      <c r="F2824" s="13">
        <v>0</v>
      </c>
      <c r="G2824">
        <v>0</v>
      </c>
      <c r="H2824">
        <v>0.1</v>
      </c>
      <c r="I2824">
        <v>0</v>
      </c>
      <c r="J2824">
        <v>10564.95</v>
      </c>
      <c r="K2824">
        <v>0</v>
      </c>
      <c r="L2824">
        <v>0</v>
      </c>
      <c r="M2824">
        <v>0</v>
      </c>
      <c r="N2824">
        <v>0</v>
      </c>
      <c r="O2824">
        <v>0</v>
      </c>
      <c r="P2824">
        <v>0</v>
      </c>
      <c r="Q2824">
        <v>0</v>
      </c>
      <c r="R2824">
        <v>0</v>
      </c>
      <c r="S2824">
        <v>0</v>
      </c>
      <c r="T2824">
        <v>704.33</v>
      </c>
      <c r="U2824">
        <v>0</v>
      </c>
      <c r="V2824" t="s">
        <v>334</v>
      </c>
      <c r="W2824" s="4" t="str">
        <f t="shared" si="186"/>
        <v>3912</v>
      </c>
      <c r="X2824">
        <v>16</v>
      </c>
      <c r="Y2824" t="s">
        <v>109</v>
      </c>
      <c r="Z2824" t="s">
        <v>123</v>
      </c>
      <c r="AA2824">
        <v>0</v>
      </c>
      <c r="AB2824">
        <v>0</v>
      </c>
      <c r="AC2824" t="s">
        <v>225</v>
      </c>
      <c r="AD2824">
        <v>0</v>
      </c>
      <c r="AE2824">
        <v>0</v>
      </c>
      <c r="AF2824">
        <v>0</v>
      </c>
      <c r="AG2824">
        <v>0</v>
      </c>
      <c r="AH2824">
        <v>0</v>
      </c>
      <c r="AI2824">
        <v>0</v>
      </c>
      <c r="AJ2824">
        <v>0</v>
      </c>
      <c r="AK2824">
        <v>0</v>
      </c>
      <c r="AL2824">
        <v>0</v>
      </c>
      <c r="AM2824">
        <v>0</v>
      </c>
      <c r="AN2824">
        <v>0</v>
      </c>
      <c r="AO2824">
        <v>0</v>
      </c>
      <c r="AP2824" s="8">
        <f t="shared" si="182"/>
        <v>704.33</v>
      </c>
      <c r="AQ2824" s="9">
        <f t="shared" si="183"/>
        <v>0</v>
      </c>
      <c r="AR2824" s="3">
        <f t="shared" si="184"/>
        <v>10564.95</v>
      </c>
      <c r="AS2824" s="10">
        <f t="shared" si="185"/>
        <v>704.33</v>
      </c>
    </row>
    <row r="2825" spans="1:45" x14ac:dyDescent="0.25">
      <c r="A2825">
        <v>1</v>
      </c>
      <c r="B2825" s="7">
        <v>44470</v>
      </c>
      <c r="C2825" s="7">
        <v>44501</v>
      </c>
      <c r="D2825">
        <v>200243</v>
      </c>
      <c r="E2825" s="7">
        <v>44470</v>
      </c>
      <c r="F2825" s="13">
        <v>18941.330000000002</v>
      </c>
      <c r="G2825">
        <v>18941.330000000002</v>
      </c>
      <c r="H2825">
        <v>0.1</v>
      </c>
      <c r="I2825">
        <v>157.84</v>
      </c>
      <c r="J2825">
        <v>-175138.97</v>
      </c>
      <c r="K2825">
        <v>0</v>
      </c>
      <c r="L2825">
        <v>0</v>
      </c>
      <c r="M2825">
        <v>0</v>
      </c>
      <c r="N2825">
        <v>0</v>
      </c>
      <c r="O2825">
        <v>0</v>
      </c>
      <c r="P2825">
        <v>0</v>
      </c>
      <c r="Q2825">
        <v>0</v>
      </c>
      <c r="R2825">
        <v>0</v>
      </c>
      <c r="S2825">
        <v>0</v>
      </c>
      <c r="T2825">
        <v>0</v>
      </c>
      <c r="U2825">
        <v>0</v>
      </c>
      <c r="V2825" t="s">
        <v>335</v>
      </c>
      <c r="W2825" s="4" t="str">
        <f t="shared" si="186"/>
        <v>3912</v>
      </c>
      <c r="X2825">
        <v>16</v>
      </c>
      <c r="Y2825" t="s">
        <v>109</v>
      </c>
      <c r="Z2825" t="s">
        <v>123</v>
      </c>
      <c r="AA2825">
        <v>0</v>
      </c>
      <c r="AB2825">
        <v>0</v>
      </c>
      <c r="AC2825" t="s">
        <v>225</v>
      </c>
      <c r="AD2825">
        <v>0</v>
      </c>
      <c r="AE2825">
        <v>0</v>
      </c>
      <c r="AF2825">
        <v>0</v>
      </c>
      <c r="AG2825">
        <v>18941.330000000002</v>
      </c>
      <c r="AH2825">
        <v>0</v>
      </c>
      <c r="AI2825">
        <v>0</v>
      </c>
      <c r="AJ2825">
        <v>0</v>
      </c>
      <c r="AK2825">
        <v>0</v>
      </c>
      <c r="AL2825">
        <v>0</v>
      </c>
      <c r="AM2825">
        <v>0</v>
      </c>
      <c r="AN2825">
        <v>0</v>
      </c>
      <c r="AO2825">
        <v>157.84</v>
      </c>
      <c r="AP2825" s="8">
        <f t="shared" si="182"/>
        <v>157.84</v>
      </c>
      <c r="AQ2825" s="9">
        <f t="shared" si="183"/>
        <v>0</v>
      </c>
      <c r="AR2825" s="3">
        <f t="shared" si="184"/>
        <v>-175138.97</v>
      </c>
      <c r="AS2825" s="10">
        <f t="shared" si="185"/>
        <v>157.84</v>
      </c>
    </row>
    <row r="2826" spans="1:45" x14ac:dyDescent="0.25">
      <c r="A2826">
        <v>1</v>
      </c>
      <c r="B2826" s="7">
        <v>44470</v>
      </c>
      <c r="C2826" s="7">
        <v>44501</v>
      </c>
      <c r="D2826">
        <v>200243</v>
      </c>
      <c r="E2826" s="7">
        <v>44501</v>
      </c>
      <c r="F2826" s="13">
        <v>18941.330000000002</v>
      </c>
      <c r="G2826">
        <v>18941.330000000002</v>
      </c>
      <c r="H2826">
        <v>0.1</v>
      </c>
      <c r="I2826">
        <v>157.84</v>
      </c>
      <c r="J2826">
        <v>-174981.13</v>
      </c>
      <c r="K2826">
        <v>0</v>
      </c>
      <c r="L2826">
        <v>0</v>
      </c>
      <c r="M2826">
        <v>0</v>
      </c>
      <c r="N2826">
        <v>0</v>
      </c>
      <c r="O2826">
        <v>0</v>
      </c>
      <c r="P2826">
        <v>0</v>
      </c>
      <c r="Q2826">
        <v>0</v>
      </c>
      <c r="R2826">
        <v>0</v>
      </c>
      <c r="S2826">
        <v>0</v>
      </c>
      <c r="T2826">
        <v>0</v>
      </c>
      <c r="U2826">
        <v>0</v>
      </c>
      <c r="V2826" t="s">
        <v>335</v>
      </c>
      <c r="W2826" s="4" t="str">
        <f t="shared" si="186"/>
        <v>3912</v>
      </c>
      <c r="X2826">
        <v>16</v>
      </c>
      <c r="Y2826" t="s">
        <v>109</v>
      </c>
      <c r="Z2826" t="s">
        <v>123</v>
      </c>
      <c r="AA2826">
        <v>0</v>
      </c>
      <c r="AB2826">
        <v>0</v>
      </c>
      <c r="AC2826" t="s">
        <v>225</v>
      </c>
      <c r="AD2826">
        <v>0</v>
      </c>
      <c r="AE2826">
        <v>0</v>
      </c>
      <c r="AF2826">
        <v>0</v>
      </c>
      <c r="AG2826">
        <v>18941.330000000002</v>
      </c>
      <c r="AH2826">
        <v>0</v>
      </c>
      <c r="AI2826">
        <v>0</v>
      </c>
      <c r="AJ2826">
        <v>0</v>
      </c>
      <c r="AK2826">
        <v>0</v>
      </c>
      <c r="AL2826">
        <v>0</v>
      </c>
      <c r="AM2826">
        <v>0</v>
      </c>
      <c r="AN2826">
        <v>0</v>
      </c>
      <c r="AO2826">
        <v>157.84</v>
      </c>
      <c r="AP2826" s="8">
        <f t="shared" si="182"/>
        <v>157.84</v>
      </c>
      <c r="AQ2826" s="9">
        <f t="shared" si="183"/>
        <v>0</v>
      </c>
      <c r="AR2826" s="3">
        <f t="shared" si="184"/>
        <v>-174981.13</v>
      </c>
      <c r="AS2826" s="10">
        <f t="shared" si="185"/>
        <v>157.84</v>
      </c>
    </row>
    <row r="2827" spans="1:45" x14ac:dyDescent="0.25">
      <c r="A2827">
        <v>1</v>
      </c>
      <c r="B2827" s="7">
        <v>44470</v>
      </c>
      <c r="C2827" s="7">
        <v>44501</v>
      </c>
      <c r="D2827">
        <v>200289</v>
      </c>
      <c r="E2827" s="7">
        <v>44470</v>
      </c>
      <c r="F2827" s="13">
        <v>0</v>
      </c>
      <c r="G2827">
        <v>0</v>
      </c>
      <c r="H2827">
        <v>0.1</v>
      </c>
      <c r="I2827">
        <v>0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0</v>
      </c>
      <c r="S2827">
        <v>0</v>
      </c>
      <c r="T2827">
        <v>0</v>
      </c>
      <c r="U2827">
        <v>0</v>
      </c>
      <c r="V2827" t="s">
        <v>336</v>
      </c>
      <c r="W2827" s="4" t="str">
        <f t="shared" si="186"/>
        <v>3912</v>
      </c>
      <c r="X2827">
        <v>16</v>
      </c>
      <c r="Y2827" t="s">
        <v>109</v>
      </c>
      <c r="Z2827" t="s">
        <v>123</v>
      </c>
      <c r="AA2827">
        <v>0</v>
      </c>
      <c r="AB2827">
        <v>0</v>
      </c>
      <c r="AC2827" t="s">
        <v>225</v>
      </c>
      <c r="AD2827">
        <v>0</v>
      </c>
      <c r="AE2827">
        <v>0</v>
      </c>
      <c r="AF2827">
        <v>0</v>
      </c>
      <c r="AG2827">
        <v>0</v>
      </c>
      <c r="AH2827">
        <v>0</v>
      </c>
      <c r="AI2827">
        <v>0</v>
      </c>
      <c r="AJ2827">
        <v>0</v>
      </c>
      <c r="AK2827">
        <v>0</v>
      </c>
      <c r="AL2827">
        <v>0</v>
      </c>
      <c r="AM2827">
        <v>0</v>
      </c>
      <c r="AN2827">
        <v>0</v>
      </c>
      <c r="AO2827">
        <v>0</v>
      </c>
      <c r="AP2827" s="8">
        <f t="shared" si="182"/>
        <v>0</v>
      </c>
      <c r="AQ2827" s="9">
        <f t="shared" si="183"/>
        <v>0</v>
      </c>
      <c r="AR2827" s="3">
        <f t="shared" si="184"/>
        <v>0</v>
      </c>
      <c r="AS2827" s="10">
        <f t="shared" si="185"/>
        <v>0</v>
      </c>
    </row>
    <row r="2828" spans="1:45" x14ac:dyDescent="0.25">
      <c r="A2828">
        <v>1</v>
      </c>
      <c r="B2828" s="7">
        <v>44470</v>
      </c>
      <c r="C2828" s="7">
        <v>44501</v>
      </c>
      <c r="D2828">
        <v>200289</v>
      </c>
      <c r="E2828" s="7">
        <v>44501</v>
      </c>
      <c r="F2828" s="13">
        <v>0</v>
      </c>
      <c r="G2828">
        <v>0</v>
      </c>
      <c r="H2828">
        <v>0.1</v>
      </c>
      <c r="I2828">
        <v>0</v>
      </c>
      <c r="J2828">
        <v>0</v>
      </c>
      <c r="K2828">
        <v>0</v>
      </c>
      <c r="L2828">
        <v>0</v>
      </c>
      <c r="M2828">
        <v>0</v>
      </c>
      <c r="N2828">
        <v>0</v>
      </c>
      <c r="O2828">
        <v>0</v>
      </c>
      <c r="P2828">
        <v>0</v>
      </c>
      <c r="Q2828">
        <v>0</v>
      </c>
      <c r="R2828">
        <v>0</v>
      </c>
      <c r="S2828">
        <v>0</v>
      </c>
      <c r="T2828">
        <v>0</v>
      </c>
      <c r="U2828">
        <v>0</v>
      </c>
      <c r="V2828" t="s">
        <v>336</v>
      </c>
      <c r="W2828" s="4" t="str">
        <f t="shared" si="186"/>
        <v>3912</v>
      </c>
      <c r="X2828">
        <v>16</v>
      </c>
      <c r="Y2828" t="s">
        <v>109</v>
      </c>
      <c r="Z2828" t="s">
        <v>123</v>
      </c>
      <c r="AA2828">
        <v>0</v>
      </c>
      <c r="AB2828">
        <v>0</v>
      </c>
      <c r="AC2828" t="s">
        <v>225</v>
      </c>
      <c r="AD2828">
        <v>0</v>
      </c>
      <c r="AE2828">
        <v>0</v>
      </c>
      <c r="AF2828">
        <v>0</v>
      </c>
      <c r="AG2828">
        <v>0</v>
      </c>
      <c r="AH2828">
        <v>0</v>
      </c>
      <c r="AI2828">
        <v>0</v>
      </c>
      <c r="AJ2828">
        <v>0</v>
      </c>
      <c r="AK2828">
        <v>0</v>
      </c>
      <c r="AL2828">
        <v>0</v>
      </c>
      <c r="AM2828">
        <v>0</v>
      </c>
      <c r="AN2828">
        <v>0</v>
      </c>
      <c r="AO2828">
        <v>0</v>
      </c>
      <c r="AP2828" s="8">
        <f t="shared" si="182"/>
        <v>0</v>
      </c>
      <c r="AQ2828" s="9">
        <f t="shared" si="183"/>
        <v>0</v>
      </c>
      <c r="AR2828" s="3">
        <f t="shared" si="184"/>
        <v>0</v>
      </c>
      <c r="AS2828" s="10">
        <f t="shared" si="185"/>
        <v>0</v>
      </c>
    </row>
    <row r="2829" spans="1:45" x14ac:dyDescent="0.25">
      <c r="A2829">
        <v>1</v>
      </c>
      <c r="B2829" s="7">
        <v>44470</v>
      </c>
      <c r="C2829" s="7">
        <v>44501</v>
      </c>
      <c r="D2829">
        <v>200335</v>
      </c>
      <c r="E2829" s="7">
        <v>44470</v>
      </c>
      <c r="F2829" s="13">
        <v>49189.53</v>
      </c>
      <c r="G2829">
        <v>49189.53</v>
      </c>
      <c r="H2829">
        <v>0.1</v>
      </c>
      <c r="I2829">
        <v>409.91</v>
      </c>
      <c r="J2829">
        <v>-29975.87</v>
      </c>
      <c r="K2829">
        <v>0</v>
      </c>
      <c r="L2829">
        <v>0</v>
      </c>
      <c r="M2829">
        <v>0</v>
      </c>
      <c r="N2829">
        <v>0</v>
      </c>
      <c r="O2829">
        <v>0</v>
      </c>
      <c r="P2829">
        <v>0</v>
      </c>
      <c r="Q2829">
        <v>0</v>
      </c>
      <c r="R2829">
        <v>0</v>
      </c>
      <c r="S2829">
        <v>0</v>
      </c>
      <c r="T2829">
        <v>0</v>
      </c>
      <c r="U2829">
        <v>0</v>
      </c>
      <c r="V2829" t="s">
        <v>337</v>
      </c>
      <c r="W2829" s="4" t="str">
        <f t="shared" si="186"/>
        <v>3912</v>
      </c>
      <c r="X2829">
        <v>16</v>
      </c>
      <c r="Y2829" t="s">
        <v>109</v>
      </c>
      <c r="Z2829" t="s">
        <v>123</v>
      </c>
      <c r="AA2829">
        <v>0</v>
      </c>
      <c r="AB2829">
        <v>0</v>
      </c>
      <c r="AC2829" t="s">
        <v>225</v>
      </c>
      <c r="AD2829">
        <v>0</v>
      </c>
      <c r="AE2829">
        <v>0</v>
      </c>
      <c r="AF2829">
        <v>0</v>
      </c>
      <c r="AG2829">
        <v>49189.53</v>
      </c>
      <c r="AH2829">
        <v>0</v>
      </c>
      <c r="AI2829">
        <v>0</v>
      </c>
      <c r="AJ2829">
        <v>0</v>
      </c>
      <c r="AK2829">
        <v>0</v>
      </c>
      <c r="AL2829">
        <v>0</v>
      </c>
      <c r="AM2829">
        <v>0</v>
      </c>
      <c r="AN2829">
        <v>0</v>
      </c>
      <c r="AO2829">
        <v>409.91</v>
      </c>
      <c r="AP2829" s="8">
        <f t="shared" si="182"/>
        <v>409.91</v>
      </c>
      <c r="AQ2829" s="9">
        <f t="shared" si="183"/>
        <v>0</v>
      </c>
      <c r="AR2829" s="3">
        <f t="shared" si="184"/>
        <v>-29975.87</v>
      </c>
      <c r="AS2829" s="10">
        <f t="shared" si="185"/>
        <v>409.91</v>
      </c>
    </row>
    <row r="2830" spans="1:45" x14ac:dyDescent="0.25">
      <c r="A2830">
        <v>1</v>
      </c>
      <c r="B2830" s="7">
        <v>44470</v>
      </c>
      <c r="C2830" s="7">
        <v>44501</v>
      </c>
      <c r="D2830">
        <v>200335</v>
      </c>
      <c r="E2830" s="7">
        <v>44501</v>
      </c>
      <c r="F2830" s="13">
        <v>49189.53</v>
      </c>
      <c r="G2830">
        <v>49189.53</v>
      </c>
      <c r="H2830">
        <v>0.1</v>
      </c>
      <c r="I2830">
        <v>409.91</v>
      </c>
      <c r="J2830">
        <v>-29565.96</v>
      </c>
      <c r="K2830">
        <v>0</v>
      </c>
      <c r="L2830">
        <v>0</v>
      </c>
      <c r="M2830">
        <v>0</v>
      </c>
      <c r="N2830">
        <v>0</v>
      </c>
      <c r="O2830">
        <v>0</v>
      </c>
      <c r="P2830">
        <v>0</v>
      </c>
      <c r="Q2830">
        <v>0</v>
      </c>
      <c r="R2830">
        <v>0</v>
      </c>
      <c r="S2830">
        <v>0</v>
      </c>
      <c r="T2830">
        <v>0</v>
      </c>
      <c r="U2830">
        <v>0</v>
      </c>
      <c r="V2830" t="s">
        <v>337</v>
      </c>
      <c r="W2830" s="4" t="str">
        <f t="shared" si="186"/>
        <v>3912</v>
      </c>
      <c r="X2830">
        <v>16</v>
      </c>
      <c r="Y2830" t="s">
        <v>109</v>
      </c>
      <c r="Z2830" t="s">
        <v>123</v>
      </c>
      <c r="AA2830">
        <v>0</v>
      </c>
      <c r="AB2830">
        <v>0</v>
      </c>
      <c r="AC2830" t="s">
        <v>225</v>
      </c>
      <c r="AD2830">
        <v>0</v>
      </c>
      <c r="AE2830">
        <v>0</v>
      </c>
      <c r="AF2830">
        <v>0</v>
      </c>
      <c r="AG2830">
        <v>49189.53</v>
      </c>
      <c r="AH2830">
        <v>0</v>
      </c>
      <c r="AI2830">
        <v>0</v>
      </c>
      <c r="AJ2830">
        <v>0</v>
      </c>
      <c r="AK2830">
        <v>0</v>
      </c>
      <c r="AL2830">
        <v>0</v>
      </c>
      <c r="AM2830">
        <v>0</v>
      </c>
      <c r="AN2830">
        <v>0</v>
      </c>
      <c r="AO2830">
        <v>409.91</v>
      </c>
      <c r="AP2830" s="8">
        <f t="shared" si="182"/>
        <v>409.91</v>
      </c>
      <c r="AQ2830" s="9">
        <f t="shared" si="183"/>
        <v>0</v>
      </c>
      <c r="AR2830" s="3">
        <f t="shared" si="184"/>
        <v>-29565.96</v>
      </c>
      <c r="AS2830" s="10">
        <f t="shared" si="185"/>
        <v>409.91</v>
      </c>
    </row>
    <row r="2831" spans="1:45" x14ac:dyDescent="0.25">
      <c r="A2831">
        <v>1</v>
      </c>
      <c r="B2831" s="7">
        <v>44470</v>
      </c>
      <c r="C2831" s="7">
        <v>44501</v>
      </c>
      <c r="D2831">
        <v>172</v>
      </c>
      <c r="E2831" s="7">
        <v>44470</v>
      </c>
      <c r="F2831" s="13">
        <v>0</v>
      </c>
      <c r="G2831">
        <v>0</v>
      </c>
      <c r="H2831">
        <v>0.05</v>
      </c>
      <c r="I2831">
        <v>0</v>
      </c>
      <c r="J2831">
        <v>9599.3799999999992</v>
      </c>
      <c r="K2831">
        <v>0</v>
      </c>
      <c r="L2831">
        <v>0</v>
      </c>
      <c r="M2831">
        <v>0</v>
      </c>
      <c r="N2831">
        <v>0</v>
      </c>
      <c r="O2831">
        <v>0</v>
      </c>
      <c r="P2831">
        <v>0</v>
      </c>
      <c r="Q2831">
        <v>0</v>
      </c>
      <c r="R2831">
        <v>0</v>
      </c>
      <c r="S2831">
        <v>0</v>
      </c>
      <c r="T2831">
        <v>685.67</v>
      </c>
      <c r="U2831">
        <v>0</v>
      </c>
      <c r="V2831" t="s">
        <v>338</v>
      </c>
      <c r="W2831" s="4" t="str">
        <f t="shared" si="186"/>
        <v>3913</v>
      </c>
      <c r="X2831">
        <v>16</v>
      </c>
      <c r="Y2831" t="s">
        <v>109</v>
      </c>
      <c r="Z2831" t="s">
        <v>126</v>
      </c>
      <c r="AA2831">
        <v>0</v>
      </c>
      <c r="AB2831">
        <v>0</v>
      </c>
      <c r="AC2831" t="s">
        <v>225</v>
      </c>
      <c r="AD2831">
        <v>0</v>
      </c>
      <c r="AE2831">
        <v>0</v>
      </c>
      <c r="AF2831">
        <v>0</v>
      </c>
      <c r="AG2831">
        <v>0</v>
      </c>
      <c r="AH2831">
        <v>0</v>
      </c>
      <c r="AI2831">
        <v>0</v>
      </c>
      <c r="AJ2831">
        <v>0</v>
      </c>
      <c r="AK2831">
        <v>0</v>
      </c>
      <c r="AL2831">
        <v>0</v>
      </c>
      <c r="AM2831">
        <v>0</v>
      </c>
      <c r="AN2831">
        <v>0</v>
      </c>
      <c r="AO2831">
        <v>0</v>
      </c>
      <c r="AP2831" s="8">
        <f t="shared" si="182"/>
        <v>685.67</v>
      </c>
      <c r="AQ2831" s="9">
        <f t="shared" si="183"/>
        <v>0</v>
      </c>
      <c r="AR2831" s="3">
        <f t="shared" si="184"/>
        <v>9599.3799999999992</v>
      </c>
      <c r="AS2831" s="10">
        <f t="shared" si="185"/>
        <v>685.67</v>
      </c>
    </row>
    <row r="2832" spans="1:45" x14ac:dyDescent="0.25">
      <c r="A2832">
        <v>1</v>
      </c>
      <c r="B2832" s="7">
        <v>44470</v>
      </c>
      <c r="C2832" s="7">
        <v>44501</v>
      </c>
      <c r="D2832">
        <v>172</v>
      </c>
      <c r="E2832" s="7">
        <v>44501</v>
      </c>
      <c r="F2832" s="13">
        <v>0</v>
      </c>
      <c r="G2832">
        <v>0</v>
      </c>
      <c r="H2832">
        <v>0.05</v>
      </c>
      <c r="I2832">
        <v>0</v>
      </c>
      <c r="J2832">
        <v>10285.049999999999</v>
      </c>
      <c r="K2832">
        <v>0</v>
      </c>
      <c r="L2832">
        <v>0</v>
      </c>
      <c r="M2832">
        <v>0</v>
      </c>
      <c r="N2832">
        <v>0</v>
      </c>
      <c r="O2832">
        <v>0</v>
      </c>
      <c r="P2832">
        <v>0</v>
      </c>
      <c r="Q2832">
        <v>0</v>
      </c>
      <c r="R2832">
        <v>0</v>
      </c>
      <c r="S2832">
        <v>0</v>
      </c>
      <c r="T2832">
        <v>685.67</v>
      </c>
      <c r="U2832">
        <v>0</v>
      </c>
      <c r="V2832" t="s">
        <v>338</v>
      </c>
      <c r="W2832" s="4" t="str">
        <f t="shared" si="186"/>
        <v>3913</v>
      </c>
      <c r="X2832">
        <v>16</v>
      </c>
      <c r="Y2832" t="s">
        <v>109</v>
      </c>
      <c r="Z2832" t="s">
        <v>126</v>
      </c>
      <c r="AA2832">
        <v>0</v>
      </c>
      <c r="AB2832">
        <v>0</v>
      </c>
      <c r="AC2832" t="s">
        <v>225</v>
      </c>
      <c r="AD2832">
        <v>0</v>
      </c>
      <c r="AE2832">
        <v>0</v>
      </c>
      <c r="AF2832">
        <v>0</v>
      </c>
      <c r="AG2832">
        <v>0</v>
      </c>
      <c r="AH2832">
        <v>0</v>
      </c>
      <c r="AI2832">
        <v>0</v>
      </c>
      <c r="AJ2832">
        <v>0</v>
      </c>
      <c r="AK2832">
        <v>0</v>
      </c>
      <c r="AL2832">
        <v>0</v>
      </c>
      <c r="AM2832">
        <v>0</v>
      </c>
      <c r="AN2832">
        <v>0</v>
      </c>
      <c r="AO2832">
        <v>0</v>
      </c>
      <c r="AP2832" s="8">
        <f t="shared" si="182"/>
        <v>685.67</v>
      </c>
      <c r="AQ2832" s="9">
        <f t="shared" si="183"/>
        <v>0</v>
      </c>
      <c r="AR2832" s="3">
        <f t="shared" si="184"/>
        <v>10285.049999999999</v>
      </c>
      <c r="AS2832" s="10">
        <f t="shared" si="185"/>
        <v>685.67</v>
      </c>
    </row>
    <row r="2833" spans="1:45" x14ac:dyDescent="0.25">
      <c r="A2833">
        <v>1</v>
      </c>
      <c r="B2833" s="7">
        <v>44470</v>
      </c>
      <c r="C2833" s="7">
        <v>44501</v>
      </c>
      <c r="D2833">
        <v>200244</v>
      </c>
      <c r="E2833" s="7">
        <v>44470</v>
      </c>
      <c r="F2833" s="13">
        <v>62263.26</v>
      </c>
      <c r="G2833">
        <v>62263.26</v>
      </c>
      <c r="H2833">
        <v>0.05</v>
      </c>
      <c r="I2833">
        <v>259.43</v>
      </c>
      <c r="J2833">
        <v>-10646.76</v>
      </c>
      <c r="K2833">
        <v>0</v>
      </c>
      <c r="L2833">
        <v>0</v>
      </c>
      <c r="M2833">
        <v>0</v>
      </c>
      <c r="N2833">
        <v>0</v>
      </c>
      <c r="O2833">
        <v>0</v>
      </c>
      <c r="P2833">
        <v>0</v>
      </c>
      <c r="Q2833">
        <v>0</v>
      </c>
      <c r="R2833">
        <v>0</v>
      </c>
      <c r="S2833">
        <v>0</v>
      </c>
      <c r="T2833">
        <v>0</v>
      </c>
      <c r="U2833">
        <v>0</v>
      </c>
      <c r="V2833" t="s">
        <v>339</v>
      </c>
      <c r="W2833" s="4" t="str">
        <f t="shared" si="186"/>
        <v>3913</v>
      </c>
      <c r="X2833">
        <v>16</v>
      </c>
      <c r="Y2833" t="s">
        <v>109</v>
      </c>
      <c r="Z2833" t="s">
        <v>126</v>
      </c>
      <c r="AA2833">
        <v>0</v>
      </c>
      <c r="AB2833">
        <v>0</v>
      </c>
      <c r="AC2833" t="s">
        <v>225</v>
      </c>
      <c r="AD2833">
        <v>0</v>
      </c>
      <c r="AE2833">
        <v>0</v>
      </c>
      <c r="AF2833">
        <v>0</v>
      </c>
      <c r="AG2833">
        <v>62263.26</v>
      </c>
      <c r="AH2833">
        <v>0</v>
      </c>
      <c r="AI2833">
        <v>0</v>
      </c>
      <c r="AJ2833">
        <v>0</v>
      </c>
      <c r="AK2833">
        <v>0</v>
      </c>
      <c r="AL2833">
        <v>0</v>
      </c>
      <c r="AM2833">
        <v>0</v>
      </c>
      <c r="AN2833">
        <v>0</v>
      </c>
      <c r="AO2833">
        <v>259.43</v>
      </c>
      <c r="AP2833" s="8">
        <f t="shared" si="182"/>
        <v>259.43</v>
      </c>
      <c r="AQ2833" s="9">
        <f t="shared" si="183"/>
        <v>0</v>
      </c>
      <c r="AR2833" s="3">
        <f t="shared" si="184"/>
        <v>-10646.76</v>
      </c>
      <c r="AS2833" s="10">
        <f t="shared" si="185"/>
        <v>259.43</v>
      </c>
    </row>
    <row r="2834" spans="1:45" x14ac:dyDescent="0.25">
      <c r="A2834">
        <v>1</v>
      </c>
      <c r="B2834" s="7">
        <v>44470</v>
      </c>
      <c r="C2834" s="7">
        <v>44501</v>
      </c>
      <c r="D2834">
        <v>200244</v>
      </c>
      <c r="E2834" s="7">
        <v>44501</v>
      </c>
      <c r="F2834" s="13">
        <v>62263.26</v>
      </c>
      <c r="G2834">
        <v>62263.26</v>
      </c>
      <c r="H2834">
        <v>0.05</v>
      </c>
      <c r="I2834">
        <v>259.43</v>
      </c>
      <c r="J2834">
        <v>-10387.33</v>
      </c>
      <c r="K2834">
        <v>0</v>
      </c>
      <c r="L2834">
        <v>0</v>
      </c>
      <c r="M2834">
        <v>0</v>
      </c>
      <c r="N2834">
        <v>0</v>
      </c>
      <c r="O2834">
        <v>0</v>
      </c>
      <c r="P2834">
        <v>0</v>
      </c>
      <c r="Q2834">
        <v>0</v>
      </c>
      <c r="R2834">
        <v>0</v>
      </c>
      <c r="S2834">
        <v>0</v>
      </c>
      <c r="T2834">
        <v>0</v>
      </c>
      <c r="U2834">
        <v>0</v>
      </c>
      <c r="V2834" t="s">
        <v>339</v>
      </c>
      <c r="W2834" s="4" t="str">
        <f t="shared" si="186"/>
        <v>3913</v>
      </c>
      <c r="X2834">
        <v>16</v>
      </c>
      <c r="Y2834" t="s">
        <v>109</v>
      </c>
      <c r="Z2834" t="s">
        <v>126</v>
      </c>
      <c r="AA2834">
        <v>0</v>
      </c>
      <c r="AB2834">
        <v>0</v>
      </c>
      <c r="AC2834" t="s">
        <v>225</v>
      </c>
      <c r="AD2834">
        <v>0</v>
      </c>
      <c r="AE2834">
        <v>0</v>
      </c>
      <c r="AF2834">
        <v>0</v>
      </c>
      <c r="AG2834">
        <v>62263.26</v>
      </c>
      <c r="AH2834">
        <v>0</v>
      </c>
      <c r="AI2834">
        <v>0</v>
      </c>
      <c r="AJ2834">
        <v>0</v>
      </c>
      <c r="AK2834">
        <v>0</v>
      </c>
      <c r="AL2834">
        <v>0</v>
      </c>
      <c r="AM2834">
        <v>0</v>
      </c>
      <c r="AN2834">
        <v>0</v>
      </c>
      <c r="AO2834">
        <v>259.43</v>
      </c>
      <c r="AP2834" s="8">
        <f t="shared" si="182"/>
        <v>259.43</v>
      </c>
      <c r="AQ2834" s="9">
        <f t="shared" si="183"/>
        <v>0</v>
      </c>
      <c r="AR2834" s="3">
        <f t="shared" si="184"/>
        <v>-10387.33</v>
      </c>
      <c r="AS2834" s="10">
        <f t="shared" si="185"/>
        <v>259.43</v>
      </c>
    </row>
    <row r="2835" spans="1:45" x14ac:dyDescent="0.25">
      <c r="A2835">
        <v>1</v>
      </c>
      <c r="B2835" s="7">
        <v>44470</v>
      </c>
      <c r="C2835" s="7">
        <v>44501</v>
      </c>
      <c r="D2835">
        <v>200290</v>
      </c>
      <c r="E2835" s="7">
        <v>44470</v>
      </c>
      <c r="F2835" s="13">
        <v>0</v>
      </c>
      <c r="G2835">
        <v>0</v>
      </c>
      <c r="H2835">
        <v>0.05</v>
      </c>
      <c r="I2835">
        <v>0</v>
      </c>
      <c r="J2835">
        <v>0</v>
      </c>
      <c r="K2835">
        <v>0</v>
      </c>
      <c r="L2835">
        <v>0</v>
      </c>
      <c r="M2835">
        <v>0</v>
      </c>
      <c r="N2835">
        <v>0</v>
      </c>
      <c r="O2835">
        <v>0</v>
      </c>
      <c r="P2835">
        <v>0</v>
      </c>
      <c r="Q2835">
        <v>0</v>
      </c>
      <c r="R2835">
        <v>0</v>
      </c>
      <c r="S2835">
        <v>0</v>
      </c>
      <c r="T2835">
        <v>0</v>
      </c>
      <c r="U2835">
        <v>0</v>
      </c>
      <c r="V2835" t="s">
        <v>340</v>
      </c>
      <c r="W2835" s="4" t="str">
        <f t="shared" si="186"/>
        <v>3913</v>
      </c>
      <c r="X2835">
        <v>16</v>
      </c>
      <c r="Y2835" t="s">
        <v>109</v>
      </c>
      <c r="Z2835" t="s">
        <v>126</v>
      </c>
      <c r="AA2835">
        <v>0</v>
      </c>
      <c r="AB2835">
        <v>0</v>
      </c>
      <c r="AC2835" t="s">
        <v>225</v>
      </c>
      <c r="AD2835">
        <v>0</v>
      </c>
      <c r="AE2835">
        <v>0</v>
      </c>
      <c r="AF2835">
        <v>0</v>
      </c>
      <c r="AG2835">
        <v>0</v>
      </c>
      <c r="AH2835">
        <v>0</v>
      </c>
      <c r="AI2835">
        <v>0</v>
      </c>
      <c r="AJ2835">
        <v>0</v>
      </c>
      <c r="AK2835">
        <v>0</v>
      </c>
      <c r="AL2835">
        <v>0</v>
      </c>
      <c r="AM2835">
        <v>0</v>
      </c>
      <c r="AN2835">
        <v>0</v>
      </c>
      <c r="AO2835">
        <v>0</v>
      </c>
      <c r="AP2835" s="8">
        <f t="shared" si="182"/>
        <v>0</v>
      </c>
      <c r="AQ2835" s="9">
        <f t="shared" si="183"/>
        <v>0</v>
      </c>
      <c r="AR2835" s="3">
        <f t="shared" si="184"/>
        <v>0</v>
      </c>
      <c r="AS2835" s="10">
        <f t="shared" si="185"/>
        <v>0</v>
      </c>
    </row>
    <row r="2836" spans="1:45" x14ac:dyDescent="0.25">
      <c r="A2836">
        <v>1</v>
      </c>
      <c r="B2836" s="7">
        <v>44470</v>
      </c>
      <c r="C2836" s="7">
        <v>44501</v>
      </c>
      <c r="D2836">
        <v>200290</v>
      </c>
      <c r="E2836" s="7">
        <v>44501</v>
      </c>
      <c r="F2836" s="13">
        <v>0</v>
      </c>
      <c r="G2836">
        <v>0</v>
      </c>
      <c r="H2836">
        <v>0.05</v>
      </c>
      <c r="I2836">
        <v>0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0</v>
      </c>
      <c r="P2836">
        <v>0</v>
      </c>
      <c r="Q2836">
        <v>0</v>
      </c>
      <c r="R2836">
        <v>0</v>
      </c>
      <c r="S2836">
        <v>0</v>
      </c>
      <c r="T2836">
        <v>0</v>
      </c>
      <c r="U2836">
        <v>0</v>
      </c>
      <c r="V2836" t="s">
        <v>340</v>
      </c>
      <c r="W2836" s="4" t="str">
        <f t="shared" si="186"/>
        <v>3913</v>
      </c>
      <c r="X2836">
        <v>16</v>
      </c>
      <c r="Y2836" t="s">
        <v>109</v>
      </c>
      <c r="Z2836" t="s">
        <v>126</v>
      </c>
      <c r="AA2836">
        <v>0</v>
      </c>
      <c r="AB2836">
        <v>0</v>
      </c>
      <c r="AC2836" t="s">
        <v>225</v>
      </c>
      <c r="AD2836">
        <v>0</v>
      </c>
      <c r="AE2836">
        <v>0</v>
      </c>
      <c r="AF2836">
        <v>0</v>
      </c>
      <c r="AG2836">
        <v>0</v>
      </c>
      <c r="AH2836">
        <v>0</v>
      </c>
      <c r="AI2836">
        <v>0</v>
      </c>
      <c r="AJ2836">
        <v>0</v>
      </c>
      <c r="AK2836">
        <v>0</v>
      </c>
      <c r="AL2836">
        <v>0</v>
      </c>
      <c r="AM2836">
        <v>0</v>
      </c>
      <c r="AN2836">
        <v>0</v>
      </c>
      <c r="AO2836">
        <v>0</v>
      </c>
      <c r="AP2836" s="8">
        <f t="shared" si="182"/>
        <v>0</v>
      </c>
      <c r="AQ2836" s="9">
        <f t="shared" si="183"/>
        <v>0</v>
      </c>
      <c r="AR2836" s="3">
        <f t="shared" si="184"/>
        <v>0</v>
      </c>
      <c r="AS2836" s="10">
        <f t="shared" si="185"/>
        <v>0</v>
      </c>
    </row>
    <row r="2837" spans="1:45" x14ac:dyDescent="0.25">
      <c r="A2837">
        <v>1</v>
      </c>
      <c r="B2837" s="7">
        <v>44470</v>
      </c>
      <c r="C2837" s="7">
        <v>44501</v>
      </c>
      <c r="D2837">
        <v>200336</v>
      </c>
      <c r="E2837" s="7">
        <v>44470</v>
      </c>
      <c r="F2837" s="13">
        <v>2195.9</v>
      </c>
      <c r="G2837">
        <v>2195.9</v>
      </c>
      <c r="H2837">
        <v>0.05</v>
      </c>
      <c r="I2837">
        <v>9.15</v>
      </c>
      <c r="J2837">
        <v>61360.2</v>
      </c>
      <c r="K2837">
        <v>0</v>
      </c>
      <c r="L2837">
        <v>0</v>
      </c>
      <c r="M2837">
        <v>-9.15</v>
      </c>
      <c r="N2837">
        <v>0</v>
      </c>
      <c r="O2837">
        <v>0</v>
      </c>
      <c r="P2837">
        <v>0</v>
      </c>
      <c r="Q2837">
        <v>0</v>
      </c>
      <c r="R2837">
        <v>0</v>
      </c>
      <c r="S2837">
        <v>0</v>
      </c>
      <c r="T2837">
        <v>0</v>
      </c>
      <c r="U2837">
        <v>0</v>
      </c>
      <c r="V2837" t="s">
        <v>341</v>
      </c>
      <c r="W2837" s="4" t="str">
        <f t="shared" si="186"/>
        <v>3913</v>
      </c>
      <c r="X2837">
        <v>16</v>
      </c>
      <c r="Y2837" t="s">
        <v>109</v>
      </c>
      <c r="Z2837" t="s">
        <v>126</v>
      </c>
      <c r="AA2837">
        <v>0</v>
      </c>
      <c r="AB2837">
        <v>0</v>
      </c>
      <c r="AC2837" t="s">
        <v>225</v>
      </c>
      <c r="AD2837">
        <v>0</v>
      </c>
      <c r="AE2837">
        <v>0</v>
      </c>
      <c r="AF2837">
        <v>0</v>
      </c>
      <c r="AG2837">
        <v>2195.9</v>
      </c>
      <c r="AH2837">
        <v>0</v>
      </c>
      <c r="AI2837">
        <v>0</v>
      </c>
      <c r="AJ2837">
        <v>0</v>
      </c>
      <c r="AK2837">
        <v>0</v>
      </c>
      <c r="AL2837">
        <v>0</v>
      </c>
      <c r="AM2837">
        <v>0</v>
      </c>
      <c r="AN2837">
        <v>0</v>
      </c>
      <c r="AO2837">
        <v>0</v>
      </c>
      <c r="AP2837" s="8">
        <f t="shared" si="182"/>
        <v>0</v>
      </c>
      <c r="AQ2837" s="9">
        <f t="shared" si="183"/>
        <v>0</v>
      </c>
      <c r="AR2837" s="3">
        <f t="shared" si="184"/>
        <v>61360.2</v>
      </c>
      <c r="AS2837" s="10">
        <f t="shared" si="185"/>
        <v>0</v>
      </c>
    </row>
    <row r="2838" spans="1:45" x14ac:dyDescent="0.25">
      <c r="A2838">
        <v>1</v>
      </c>
      <c r="B2838" s="7">
        <v>44470</v>
      </c>
      <c r="C2838" s="7">
        <v>44501</v>
      </c>
      <c r="D2838">
        <v>200336</v>
      </c>
      <c r="E2838" s="7">
        <v>44501</v>
      </c>
      <c r="F2838" s="13">
        <v>2195.9</v>
      </c>
      <c r="G2838">
        <v>2195.9</v>
      </c>
      <c r="H2838">
        <v>0.05</v>
      </c>
      <c r="I2838">
        <v>9.15</v>
      </c>
      <c r="J2838">
        <v>61360.2</v>
      </c>
      <c r="K2838">
        <v>0</v>
      </c>
      <c r="L2838">
        <v>0</v>
      </c>
      <c r="M2838">
        <v>-9.15</v>
      </c>
      <c r="N2838">
        <v>0</v>
      </c>
      <c r="O2838">
        <v>0</v>
      </c>
      <c r="P2838">
        <v>0</v>
      </c>
      <c r="Q2838">
        <v>0</v>
      </c>
      <c r="R2838">
        <v>0</v>
      </c>
      <c r="S2838">
        <v>0</v>
      </c>
      <c r="T2838">
        <v>0</v>
      </c>
      <c r="U2838">
        <v>0</v>
      </c>
      <c r="V2838" t="s">
        <v>341</v>
      </c>
      <c r="W2838" s="4" t="str">
        <f t="shared" si="186"/>
        <v>3913</v>
      </c>
      <c r="X2838">
        <v>16</v>
      </c>
      <c r="Y2838" t="s">
        <v>109</v>
      </c>
      <c r="Z2838" t="s">
        <v>126</v>
      </c>
      <c r="AA2838">
        <v>0</v>
      </c>
      <c r="AB2838">
        <v>0</v>
      </c>
      <c r="AC2838" t="s">
        <v>225</v>
      </c>
      <c r="AD2838">
        <v>0</v>
      </c>
      <c r="AE2838">
        <v>0</v>
      </c>
      <c r="AF2838">
        <v>0</v>
      </c>
      <c r="AG2838">
        <v>2195.9</v>
      </c>
      <c r="AH2838">
        <v>0</v>
      </c>
      <c r="AI2838">
        <v>0</v>
      </c>
      <c r="AJ2838">
        <v>0</v>
      </c>
      <c r="AK2838">
        <v>0</v>
      </c>
      <c r="AL2838">
        <v>0</v>
      </c>
      <c r="AM2838">
        <v>0</v>
      </c>
      <c r="AN2838">
        <v>0</v>
      </c>
      <c r="AO2838">
        <v>0</v>
      </c>
      <c r="AP2838" s="8">
        <f t="shared" si="182"/>
        <v>0</v>
      </c>
      <c r="AQ2838" s="9">
        <f t="shared" si="183"/>
        <v>0</v>
      </c>
      <c r="AR2838" s="3">
        <f t="shared" si="184"/>
        <v>61360.2</v>
      </c>
      <c r="AS2838" s="10">
        <f t="shared" si="185"/>
        <v>0</v>
      </c>
    </row>
    <row r="2839" spans="1:45" x14ac:dyDescent="0.25">
      <c r="A2839">
        <v>1</v>
      </c>
      <c r="B2839" s="7">
        <v>44470</v>
      </c>
      <c r="C2839" s="7">
        <v>44501</v>
      </c>
      <c r="D2839">
        <v>173</v>
      </c>
      <c r="E2839" s="7">
        <v>44470</v>
      </c>
      <c r="F2839" s="13">
        <v>0</v>
      </c>
      <c r="G2839">
        <v>0</v>
      </c>
      <c r="H2839">
        <v>0.1</v>
      </c>
      <c r="I2839">
        <v>0</v>
      </c>
      <c r="J2839">
        <v>83526.94</v>
      </c>
      <c r="K2839">
        <v>0</v>
      </c>
      <c r="L2839">
        <v>0</v>
      </c>
      <c r="M2839">
        <v>0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0</v>
      </c>
      <c r="T2839">
        <v>11932.42</v>
      </c>
      <c r="U2839">
        <v>0</v>
      </c>
      <c r="V2839" t="s">
        <v>342</v>
      </c>
      <c r="W2839" s="4" t="str">
        <f t="shared" si="186"/>
        <v>3914</v>
      </c>
      <c r="X2839">
        <v>16</v>
      </c>
      <c r="Y2839" t="s">
        <v>109</v>
      </c>
      <c r="Z2839" t="s">
        <v>129</v>
      </c>
      <c r="AA2839">
        <v>0</v>
      </c>
      <c r="AB2839">
        <v>0</v>
      </c>
      <c r="AC2839" t="s">
        <v>225</v>
      </c>
      <c r="AD2839">
        <v>0</v>
      </c>
      <c r="AE2839">
        <v>0</v>
      </c>
      <c r="AF2839">
        <v>0</v>
      </c>
      <c r="AG2839">
        <v>0</v>
      </c>
      <c r="AH2839">
        <v>0</v>
      </c>
      <c r="AI2839">
        <v>0</v>
      </c>
      <c r="AJ2839">
        <v>0</v>
      </c>
      <c r="AK2839">
        <v>0</v>
      </c>
      <c r="AL2839">
        <v>0</v>
      </c>
      <c r="AM2839">
        <v>0</v>
      </c>
      <c r="AN2839">
        <v>0</v>
      </c>
      <c r="AO2839">
        <v>0</v>
      </c>
      <c r="AP2839" s="8">
        <f t="shared" si="182"/>
        <v>11932.42</v>
      </c>
      <c r="AQ2839" s="9">
        <f t="shared" si="183"/>
        <v>0</v>
      </c>
      <c r="AR2839" s="3">
        <f t="shared" si="184"/>
        <v>83526.94</v>
      </c>
      <c r="AS2839" s="10">
        <f t="shared" si="185"/>
        <v>11932.42</v>
      </c>
    </row>
    <row r="2840" spans="1:45" x14ac:dyDescent="0.25">
      <c r="A2840">
        <v>1</v>
      </c>
      <c r="B2840" s="7">
        <v>44470</v>
      </c>
      <c r="C2840" s="7">
        <v>44501</v>
      </c>
      <c r="D2840">
        <v>173</v>
      </c>
      <c r="E2840" s="7">
        <v>44501</v>
      </c>
      <c r="F2840" s="13">
        <v>0</v>
      </c>
      <c r="G2840">
        <v>0</v>
      </c>
      <c r="H2840">
        <v>0.1</v>
      </c>
      <c r="I2840">
        <v>0</v>
      </c>
      <c r="J2840">
        <v>95459.36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0</v>
      </c>
      <c r="R2840">
        <v>0</v>
      </c>
      <c r="S2840">
        <v>0</v>
      </c>
      <c r="T2840">
        <v>11932.42</v>
      </c>
      <c r="U2840">
        <v>0</v>
      </c>
      <c r="V2840" t="s">
        <v>342</v>
      </c>
      <c r="W2840" s="4" t="str">
        <f t="shared" si="186"/>
        <v>3914</v>
      </c>
      <c r="X2840">
        <v>16</v>
      </c>
      <c r="Y2840" t="s">
        <v>109</v>
      </c>
      <c r="Z2840" t="s">
        <v>129</v>
      </c>
      <c r="AA2840">
        <v>0</v>
      </c>
      <c r="AB2840">
        <v>0</v>
      </c>
      <c r="AC2840" t="s">
        <v>225</v>
      </c>
      <c r="AD2840">
        <v>0</v>
      </c>
      <c r="AE2840">
        <v>0</v>
      </c>
      <c r="AF2840">
        <v>0</v>
      </c>
      <c r="AG2840">
        <v>0</v>
      </c>
      <c r="AH2840">
        <v>0</v>
      </c>
      <c r="AI2840">
        <v>0</v>
      </c>
      <c r="AJ2840">
        <v>0</v>
      </c>
      <c r="AK2840">
        <v>0</v>
      </c>
      <c r="AL2840">
        <v>0</v>
      </c>
      <c r="AM2840">
        <v>0</v>
      </c>
      <c r="AN2840">
        <v>0</v>
      </c>
      <c r="AO2840">
        <v>0</v>
      </c>
      <c r="AP2840" s="8">
        <f t="shared" si="182"/>
        <v>11932.42</v>
      </c>
      <c r="AQ2840" s="9">
        <f t="shared" si="183"/>
        <v>0</v>
      </c>
      <c r="AR2840" s="3">
        <f t="shared" si="184"/>
        <v>95459.36</v>
      </c>
      <c r="AS2840" s="10">
        <f t="shared" si="185"/>
        <v>11932.42</v>
      </c>
    </row>
    <row r="2841" spans="1:45" x14ac:dyDescent="0.25">
      <c r="A2841">
        <v>1</v>
      </c>
      <c r="B2841" s="7">
        <v>44470</v>
      </c>
      <c r="C2841" s="7">
        <v>44501</v>
      </c>
      <c r="D2841">
        <v>200245</v>
      </c>
      <c r="E2841" s="7">
        <v>44470</v>
      </c>
      <c r="F2841" s="13">
        <v>926.98</v>
      </c>
      <c r="G2841">
        <v>926.98</v>
      </c>
      <c r="H2841">
        <v>0.1</v>
      </c>
      <c r="I2841">
        <v>7.72</v>
      </c>
      <c r="J2841">
        <v>34754.080000000002</v>
      </c>
      <c r="K2841">
        <v>0</v>
      </c>
      <c r="L2841">
        <v>0</v>
      </c>
      <c r="M2841">
        <v>-7.72</v>
      </c>
      <c r="N2841">
        <v>0</v>
      </c>
      <c r="O2841">
        <v>0</v>
      </c>
      <c r="P2841">
        <v>0</v>
      </c>
      <c r="Q2841">
        <v>0</v>
      </c>
      <c r="R2841">
        <v>0</v>
      </c>
      <c r="S2841">
        <v>0</v>
      </c>
      <c r="T2841">
        <v>0</v>
      </c>
      <c r="U2841">
        <v>0</v>
      </c>
      <c r="V2841" t="s">
        <v>343</v>
      </c>
      <c r="W2841" s="4" t="str">
        <f t="shared" si="186"/>
        <v>3914</v>
      </c>
      <c r="X2841">
        <v>16</v>
      </c>
      <c r="Y2841" t="s">
        <v>109</v>
      </c>
      <c r="Z2841" t="s">
        <v>129</v>
      </c>
      <c r="AA2841">
        <v>0</v>
      </c>
      <c r="AB2841">
        <v>0</v>
      </c>
      <c r="AC2841" t="s">
        <v>225</v>
      </c>
      <c r="AD2841">
        <v>0</v>
      </c>
      <c r="AE2841">
        <v>0</v>
      </c>
      <c r="AF2841">
        <v>0</v>
      </c>
      <c r="AG2841">
        <v>926.98</v>
      </c>
      <c r="AH2841">
        <v>0</v>
      </c>
      <c r="AI2841">
        <v>0</v>
      </c>
      <c r="AJ2841">
        <v>0</v>
      </c>
      <c r="AK2841">
        <v>0</v>
      </c>
      <c r="AL2841">
        <v>0</v>
      </c>
      <c r="AM2841">
        <v>0</v>
      </c>
      <c r="AN2841">
        <v>0</v>
      </c>
      <c r="AO2841">
        <v>0</v>
      </c>
      <c r="AP2841" s="8">
        <f t="shared" si="182"/>
        <v>0</v>
      </c>
      <c r="AQ2841" s="9">
        <f t="shared" si="183"/>
        <v>0</v>
      </c>
      <c r="AR2841" s="3">
        <f t="shared" si="184"/>
        <v>34754.080000000002</v>
      </c>
      <c r="AS2841" s="10">
        <f t="shared" si="185"/>
        <v>0</v>
      </c>
    </row>
    <row r="2842" spans="1:45" x14ac:dyDescent="0.25">
      <c r="A2842">
        <v>1</v>
      </c>
      <c r="B2842" s="7">
        <v>44470</v>
      </c>
      <c r="C2842" s="7">
        <v>44501</v>
      </c>
      <c r="D2842">
        <v>200245</v>
      </c>
      <c r="E2842" s="7">
        <v>44501</v>
      </c>
      <c r="F2842" s="13">
        <v>926.98</v>
      </c>
      <c r="G2842">
        <v>926.98</v>
      </c>
      <c r="H2842">
        <v>0.1</v>
      </c>
      <c r="I2842">
        <v>7.72</v>
      </c>
      <c r="J2842">
        <v>34754.080000000002</v>
      </c>
      <c r="K2842">
        <v>0</v>
      </c>
      <c r="L2842">
        <v>0</v>
      </c>
      <c r="M2842">
        <v>-7.72</v>
      </c>
      <c r="N2842">
        <v>0</v>
      </c>
      <c r="O2842">
        <v>0</v>
      </c>
      <c r="P2842">
        <v>0</v>
      </c>
      <c r="Q2842">
        <v>0</v>
      </c>
      <c r="R2842">
        <v>0</v>
      </c>
      <c r="S2842">
        <v>0</v>
      </c>
      <c r="T2842">
        <v>0</v>
      </c>
      <c r="U2842">
        <v>0</v>
      </c>
      <c r="V2842" t="s">
        <v>343</v>
      </c>
      <c r="W2842" s="4" t="str">
        <f t="shared" si="186"/>
        <v>3914</v>
      </c>
      <c r="X2842">
        <v>16</v>
      </c>
      <c r="Y2842" t="s">
        <v>109</v>
      </c>
      <c r="Z2842" t="s">
        <v>129</v>
      </c>
      <c r="AA2842">
        <v>0</v>
      </c>
      <c r="AB2842">
        <v>0</v>
      </c>
      <c r="AC2842" t="s">
        <v>225</v>
      </c>
      <c r="AD2842">
        <v>0</v>
      </c>
      <c r="AE2842">
        <v>0</v>
      </c>
      <c r="AF2842">
        <v>0</v>
      </c>
      <c r="AG2842">
        <v>926.98</v>
      </c>
      <c r="AH2842">
        <v>0</v>
      </c>
      <c r="AI2842">
        <v>0</v>
      </c>
      <c r="AJ2842">
        <v>0</v>
      </c>
      <c r="AK2842">
        <v>0</v>
      </c>
      <c r="AL2842">
        <v>0</v>
      </c>
      <c r="AM2842">
        <v>0</v>
      </c>
      <c r="AN2842">
        <v>0</v>
      </c>
      <c r="AO2842">
        <v>0</v>
      </c>
      <c r="AP2842" s="8">
        <f t="shared" si="182"/>
        <v>0</v>
      </c>
      <c r="AQ2842" s="9">
        <f t="shared" si="183"/>
        <v>0</v>
      </c>
      <c r="AR2842" s="3">
        <f t="shared" si="184"/>
        <v>34754.080000000002</v>
      </c>
      <c r="AS2842" s="10">
        <f t="shared" si="185"/>
        <v>0</v>
      </c>
    </row>
    <row r="2843" spans="1:45" x14ac:dyDescent="0.25">
      <c r="A2843">
        <v>1</v>
      </c>
      <c r="B2843" s="7">
        <v>44470</v>
      </c>
      <c r="C2843" s="7">
        <v>44501</v>
      </c>
      <c r="D2843">
        <v>200291</v>
      </c>
      <c r="E2843" s="7">
        <v>44470</v>
      </c>
      <c r="F2843" s="13">
        <v>0</v>
      </c>
      <c r="G2843">
        <v>0</v>
      </c>
      <c r="H2843">
        <v>0.1</v>
      </c>
      <c r="I2843">
        <v>0</v>
      </c>
      <c r="J2843">
        <v>0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  <c r="T2843">
        <v>0</v>
      </c>
      <c r="U2843">
        <v>0</v>
      </c>
      <c r="V2843" t="s">
        <v>344</v>
      </c>
      <c r="W2843" s="4" t="str">
        <f t="shared" si="186"/>
        <v>3914</v>
      </c>
      <c r="X2843">
        <v>16</v>
      </c>
      <c r="Y2843" t="s">
        <v>109</v>
      </c>
      <c r="Z2843" t="s">
        <v>129</v>
      </c>
      <c r="AA2843">
        <v>0</v>
      </c>
      <c r="AB2843">
        <v>0</v>
      </c>
      <c r="AC2843" t="s">
        <v>225</v>
      </c>
      <c r="AD2843">
        <v>0</v>
      </c>
      <c r="AE2843">
        <v>0</v>
      </c>
      <c r="AF2843">
        <v>0</v>
      </c>
      <c r="AG2843">
        <v>0</v>
      </c>
      <c r="AH2843">
        <v>0</v>
      </c>
      <c r="AI2843">
        <v>0</v>
      </c>
      <c r="AJ2843">
        <v>0</v>
      </c>
      <c r="AK2843">
        <v>0</v>
      </c>
      <c r="AL2843">
        <v>0</v>
      </c>
      <c r="AM2843">
        <v>0</v>
      </c>
      <c r="AN2843">
        <v>0</v>
      </c>
      <c r="AO2843">
        <v>0</v>
      </c>
      <c r="AP2843" s="8">
        <f t="shared" si="182"/>
        <v>0</v>
      </c>
      <c r="AQ2843" s="9">
        <f t="shared" si="183"/>
        <v>0</v>
      </c>
      <c r="AR2843" s="3">
        <f t="shared" si="184"/>
        <v>0</v>
      </c>
      <c r="AS2843" s="10">
        <f t="shared" si="185"/>
        <v>0</v>
      </c>
    </row>
    <row r="2844" spans="1:45" x14ac:dyDescent="0.25">
      <c r="A2844">
        <v>1</v>
      </c>
      <c r="B2844" s="7">
        <v>44470</v>
      </c>
      <c r="C2844" s="7">
        <v>44501</v>
      </c>
      <c r="D2844">
        <v>200291</v>
      </c>
      <c r="E2844" s="7">
        <v>44501</v>
      </c>
      <c r="F2844" s="13">
        <v>0</v>
      </c>
      <c r="G2844">
        <v>0</v>
      </c>
      <c r="H2844">
        <v>0.1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  <c r="T2844">
        <v>0</v>
      </c>
      <c r="U2844">
        <v>0</v>
      </c>
      <c r="V2844" t="s">
        <v>344</v>
      </c>
      <c r="W2844" s="4" t="str">
        <f t="shared" si="186"/>
        <v>3914</v>
      </c>
      <c r="X2844">
        <v>16</v>
      </c>
      <c r="Y2844" t="s">
        <v>109</v>
      </c>
      <c r="Z2844" t="s">
        <v>129</v>
      </c>
      <c r="AA2844">
        <v>0</v>
      </c>
      <c r="AB2844">
        <v>0</v>
      </c>
      <c r="AC2844" t="s">
        <v>225</v>
      </c>
      <c r="AD2844">
        <v>0</v>
      </c>
      <c r="AE2844">
        <v>0</v>
      </c>
      <c r="AF2844">
        <v>0</v>
      </c>
      <c r="AG2844">
        <v>0</v>
      </c>
      <c r="AH2844">
        <v>0</v>
      </c>
      <c r="AI2844">
        <v>0</v>
      </c>
      <c r="AJ2844">
        <v>0</v>
      </c>
      <c r="AK2844">
        <v>0</v>
      </c>
      <c r="AL2844">
        <v>0</v>
      </c>
      <c r="AM2844">
        <v>0</v>
      </c>
      <c r="AN2844">
        <v>0</v>
      </c>
      <c r="AO2844">
        <v>0</v>
      </c>
      <c r="AP2844" s="8">
        <f t="shared" si="182"/>
        <v>0</v>
      </c>
      <c r="AQ2844" s="9">
        <f t="shared" si="183"/>
        <v>0</v>
      </c>
      <c r="AR2844" s="3">
        <f t="shared" si="184"/>
        <v>0</v>
      </c>
      <c r="AS2844" s="10">
        <f t="shared" si="185"/>
        <v>0</v>
      </c>
    </row>
    <row r="2845" spans="1:45" x14ac:dyDescent="0.25">
      <c r="A2845">
        <v>1</v>
      </c>
      <c r="B2845" s="7">
        <v>44470</v>
      </c>
      <c r="C2845" s="7">
        <v>44501</v>
      </c>
      <c r="D2845">
        <v>200337</v>
      </c>
      <c r="E2845" s="7">
        <v>44470</v>
      </c>
      <c r="F2845" s="13">
        <v>4916072.3899999997</v>
      </c>
      <c r="G2845">
        <v>4916072.3899999997</v>
      </c>
      <c r="H2845">
        <v>0.1</v>
      </c>
      <c r="I2845">
        <v>40967.269999999997</v>
      </c>
      <c r="J2845">
        <v>2220279.9700000002</v>
      </c>
      <c r="K2845">
        <v>0</v>
      </c>
      <c r="L2845">
        <v>0</v>
      </c>
      <c r="M2845">
        <v>0</v>
      </c>
      <c r="N2845">
        <v>0</v>
      </c>
      <c r="O2845">
        <v>0</v>
      </c>
      <c r="P2845">
        <v>0</v>
      </c>
      <c r="Q2845">
        <v>0</v>
      </c>
      <c r="R2845">
        <v>0</v>
      </c>
      <c r="S2845">
        <v>0</v>
      </c>
      <c r="T2845">
        <v>0</v>
      </c>
      <c r="U2845">
        <v>0</v>
      </c>
      <c r="V2845" t="s">
        <v>345</v>
      </c>
      <c r="W2845" s="4" t="str">
        <f t="shared" si="186"/>
        <v>3914</v>
      </c>
      <c r="X2845">
        <v>16</v>
      </c>
      <c r="Y2845" t="s">
        <v>109</v>
      </c>
      <c r="Z2845" t="s">
        <v>129</v>
      </c>
      <c r="AA2845">
        <v>0</v>
      </c>
      <c r="AB2845">
        <v>-14447.79</v>
      </c>
      <c r="AC2845" t="s">
        <v>225</v>
      </c>
      <c r="AD2845">
        <v>0</v>
      </c>
      <c r="AE2845">
        <v>0</v>
      </c>
      <c r="AF2845">
        <v>0</v>
      </c>
      <c r="AG2845">
        <v>4916072.3899999997</v>
      </c>
      <c r="AH2845">
        <v>0</v>
      </c>
      <c r="AI2845">
        <v>0</v>
      </c>
      <c r="AJ2845">
        <v>0</v>
      </c>
      <c r="AK2845">
        <v>0</v>
      </c>
      <c r="AL2845">
        <v>0</v>
      </c>
      <c r="AM2845">
        <v>0</v>
      </c>
      <c r="AN2845">
        <v>0</v>
      </c>
      <c r="AO2845">
        <v>40967.270000000004</v>
      </c>
      <c r="AP2845" s="8">
        <f t="shared" si="182"/>
        <v>40967.269999999997</v>
      </c>
      <c r="AQ2845" s="9">
        <f t="shared" si="183"/>
        <v>0</v>
      </c>
      <c r="AR2845" s="3">
        <f t="shared" si="184"/>
        <v>2220279.9700000002</v>
      </c>
      <c r="AS2845" s="10">
        <f t="shared" si="185"/>
        <v>40967.269999999997</v>
      </c>
    </row>
    <row r="2846" spans="1:45" x14ac:dyDescent="0.25">
      <c r="A2846">
        <v>1</v>
      </c>
      <c r="B2846" s="7">
        <v>44470</v>
      </c>
      <c r="C2846" s="7">
        <v>44501</v>
      </c>
      <c r="D2846">
        <v>200337</v>
      </c>
      <c r="E2846" s="7">
        <v>44501</v>
      </c>
      <c r="F2846" s="13">
        <v>4902812.09</v>
      </c>
      <c r="G2846">
        <v>4902812.09</v>
      </c>
      <c r="H2846">
        <v>0.1</v>
      </c>
      <c r="I2846">
        <v>40856.769999999997</v>
      </c>
      <c r="J2846">
        <v>2261136.7400000002</v>
      </c>
      <c r="K2846">
        <v>0</v>
      </c>
      <c r="L2846">
        <v>0</v>
      </c>
      <c r="M2846">
        <v>0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0</v>
      </c>
      <c r="T2846">
        <v>0</v>
      </c>
      <c r="U2846">
        <v>0</v>
      </c>
      <c r="V2846" t="s">
        <v>345</v>
      </c>
      <c r="W2846" s="4" t="str">
        <f t="shared" si="186"/>
        <v>3914</v>
      </c>
      <c r="X2846">
        <v>16</v>
      </c>
      <c r="Y2846" t="s">
        <v>109</v>
      </c>
      <c r="Z2846" t="s">
        <v>129</v>
      </c>
      <c r="AA2846">
        <v>0</v>
      </c>
      <c r="AB2846">
        <v>0</v>
      </c>
      <c r="AC2846" t="s">
        <v>225</v>
      </c>
      <c r="AD2846">
        <v>0</v>
      </c>
      <c r="AE2846">
        <v>0</v>
      </c>
      <c r="AF2846">
        <v>0</v>
      </c>
      <c r="AG2846">
        <v>4902812.09</v>
      </c>
      <c r="AH2846">
        <v>0</v>
      </c>
      <c r="AI2846">
        <v>0</v>
      </c>
      <c r="AJ2846">
        <v>0</v>
      </c>
      <c r="AK2846">
        <v>0</v>
      </c>
      <c r="AL2846">
        <v>0</v>
      </c>
      <c r="AM2846">
        <v>0</v>
      </c>
      <c r="AN2846">
        <v>0</v>
      </c>
      <c r="AO2846">
        <v>40856.770000000004</v>
      </c>
      <c r="AP2846" s="8">
        <f t="shared" si="182"/>
        <v>40856.769999999997</v>
      </c>
      <c r="AQ2846" s="9">
        <f t="shared" si="183"/>
        <v>0</v>
      </c>
      <c r="AR2846" s="3">
        <f t="shared" si="184"/>
        <v>2261136.7400000002</v>
      </c>
      <c r="AS2846" s="10">
        <f t="shared" si="185"/>
        <v>40856.769999999997</v>
      </c>
    </row>
    <row r="2847" spans="1:45" x14ac:dyDescent="0.25">
      <c r="A2847">
        <v>1</v>
      </c>
      <c r="B2847" s="7">
        <v>44470</v>
      </c>
      <c r="C2847" s="7">
        <v>44501</v>
      </c>
      <c r="D2847">
        <v>174</v>
      </c>
      <c r="E2847" s="7">
        <v>44470</v>
      </c>
      <c r="F2847" s="13">
        <v>0</v>
      </c>
      <c r="G2847">
        <v>0</v>
      </c>
      <c r="H2847">
        <v>7.1428569999999997E-2</v>
      </c>
      <c r="I2847">
        <v>0</v>
      </c>
      <c r="J2847">
        <v>-1248.3800000000001</v>
      </c>
      <c r="K2847">
        <v>0</v>
      </c>
      <c r="L2847">
        <v>0</v>
      </c>
      <c r="M2847">
        <v>0</v>
      </c>
      <c r="N2847">
        <v>0</v>
      </c>
      <c r="O2847">
        <v>0</v>
      </c>
      <c r="P2847">
        <v>0</v>
      </c>
      <c r="Q2847">
        <v>0</v>
      </c>
      <c r="R2847">
        <v>0</v>
      </c>
      <c r="S2847">
        <v>0</v>
      </c>
      <c r="T2847">
        <v>-89.17</v>
      </c>
      <c r="U2847">
        <v>0</v>
      </c>
      <c r="V2847" t="s">
        <v>346</v>
      </c>
      <c r="W2847" s="4" t="str">
        <f t="shared" si="186"/>
        <v>391A</v>
      </c>
      <c r="X2847">
        <v>16</v>
      </c>
      <c r="Y2847" t="s">
        <v>109</v>
      </c>
      <c r="Z2847" t="s">
        <v>132</v>
      </c>
      <c r="AA2847">
        <v>0</v>
      </c>
      <c r="AB2847">
        <v>0</v>
      </c>
      <c r="AC2847" t="s">
        <v>225</v>
      </c>
      <c r="AD2847">
        <v>0</v>
      </c>
      <c r="AE2847">
        <v>0</v>
      </c>
      <c r="AF2847">
        <v>0</v>
      </c>
      <c r="AG2847">
        <v>0</v>
      </c>
      <c r="AH2847">
        <v>0</v>
      </c>
      <c r="AI2847">
        <v>0</v>
      </c>
      <c r="AJ2847">
        <v>0</v>
      </c>
      <c r="AK2847">
        <v>0</v>
      </c>
      <c r="AL2847">
        <v>0</v>
      </c>
      <c r="AM2847">
        <v>0</v>
      </c>
      <c r="AN2847">
        <v>0</v>
      </c>
      <c r="AO2847">
        <v>0</v>
      </c>
      <c r="AP2847" s="8">
        <f t="shared" si="182"/>
        <v>-89.17</v>
      </c>
      <c r="AQ2847" s="9">
        <f t="shared" si="183"/>
        <v>0</v>
      </c>
      <c r="AR2847" s="3">
        <f t="shared" si="184"/>
        <v>-1248.3800000000001</v>
      </c>
      <c r="AS2847" s="10">
        <f t="shared" si="185"/>
        <v>-89.17</v>
      </c>
    </row>
    <row r="2848" spans="1:45" x14ac:dyDescent="0.25">
      <c r="A2848">
        <v>1</v>
      </c>
      <c r="B2848" s="7">
        <v>44470</v>
      </c>
      <c r="C2848" s="7">
        <v>44501</v>
      </c>
      <c r="D2848">
        <v>174</v>
      </c>
      <c r="E2848" s="7">
        <v>44501</v>
      </c>
      <c r="F2848" s="13">
        <v>0</v>
      </c>
      <c r="G2848">
        <v>0</v>
      </c>
      <c r="H2848">
        <v>7.1428569999999997E-2</v>
      </c>
      <c r="I2848">
        <v>0</v>
      </c>
      <c r="J2848">
        <v>-1337.55</v>
      </c>
      <c r="K2848">
        <v>0</v>
      </c>
      <c r="L2848">
        <v>0</v>
      </c>
      <c r="M2848">
        <v>0</v>
      </c>
      <c r="N2848">
        <v>0</v>
      </c>
      <c r="O2848">
        <v>0</v>
      </c>
      <c r="P2848">
        <v>0</v>
      </c>
      <c r="Q2848">
        <v>0</v>
      </c>
      <c r="R2848">
        <v>0</v>
      </c>
      <c r="S2848">
        <v>0</v>
      </c>
      <c r="T2848">
        <v>-89.17</v>
      </c>
      <c r="U2848">
        <v>0</v>
      </c>
      <c r="V2848" t="s">
        <v>346</v>
      </c>
      <c r="W2848" s="4" t="str">
        <f t="shared" si="186"/>
        <v>391A</v>
      </c>
      <c r="X2848">
        <v>16</v>
      </c>
      <c r="Y2848" t="s">
        <v>109</v>
      </c>
      <c r="Z2848" t="s">
        <v>132</v>
      </c>
      <c r="AA2848">
        <v>0</v>
      </c>
      <c r="AB2848">
        <v>0</v>
      </c>
      <c r="AC2848" t="s">
        <v>225</v>
      </c>
      <c r="AD2848">
        <v>0</v>
      </c>
      <c r="AE2848">
        <v>0</v>
      </c>
      <c r="AF2848">
        <v>0</v>
      </c>
      <c r="AG2848">
        <v>0</v>
      </c>
      <c r="AH2848">
        <v>0</v>
      </c>
      <c r="AI2848">
        <v>0</v>
      </c>
      <c r="AJ2848">
        <v>0</v>
      </c>
      <c r="AK2848">
        <v>0</v>
      </c>
      <c r="AL2848">
        <v>0</v>
      </c>
      <c r="AM2848">
        <v>0</v>
      </c>
      <c r="AN2848">
        <v>0</v>
      </c>
      <c r="AO2848">
        <v>0</v>
      </c>
      <c r="AP2848" s="8">
        <f t="shared" si="182"/>
        <v>-89.17</v>
      </c>
      <c r="AQ2848" s="9">
        <f t="shared" si="183"/>
        <v>0</v>
      </c>
      <c r="AR2848" s="3">
        <f t="shared" si="184"/>
        <v>-1337.55</v>
      </c>
      <c r="AS2848" s="10">
        <f t="shared" si="185"/>
        <v>-89.17</v>
      </c>
    </row>
    <row r="2849" spans="1:45" x14ac:dyDescent="0.25">
      <c r="A2849">
        <v>1</v>
      </c>
      <c r="B2849" s="7">
        <v>44470</v>
      </c>
      <c r="C2849" s="7">
        <v>44501</v>
      </c>
      <c r="D2849">
        <v>200246</v>
      </c>
      <c r="E2849" s="7">
        <v>44470</v>
      </c>
      <c r="F2849" s="13">
        <v>0</v>
      </c>
      <c r="G2849">
        <v>0</v>
      </c>
      <c r="H2849">
        <v>7.1428569999999997E-2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0</v>
      </c>
      <c r="O2849">
        <v>0</v>
      </c>
      <c r="P2849">
        <v>0</v>
      </c>
      <c r="Q2849">
        <v>0</v>
      </c>
      <c r="R2849">
        <v>0</v>
      </c>
      <c r="S2849">
        <v>0</v>
      </c>
      <c r="T2849">
        <v>0</v>
      </c>
      <c r="U2849">
        <v>0</v>
      </c>
      <c r="V2849" t="s">
        <v>347</v>
      </c>
      <c r="W2849" s="4" t="str">
        <f t="shared" si="186"/>
        <v>391A</v>
      </c>
      <c r="X2849">
        <v>16</v>
      </c>
      <c r="Y2849" t="s">
        <v>109</v>
      </c>
      <c r="Z2849" t="s">
        <v>132</v>
      </c>
      <c r="AA2849">
        <v>0</v>
      </c>
      <c r="AB2849">
        <v>0</v>
      </c>
      <c r="AC2849" t="s">
        <v>225</v>
      </c>
      <c r="AD2849">
        <v>0</v>
      </c>
      <c r="AE2849">
        <v>0</v>
      </c>
      <c r="AF2849">
        <v>0</v>
      </c>
      <c r="AG2849">
        <v>0</v>
      </c>
      <c r="AH2849">
        <v>0</v>
      </c>
      <c r="AI2849">
        <v>0</v>
      </c>
      <c r="AJ2849">
        <v>0</v>
      </c>
      <c r="AK2849">
        <v>0</v>
      </c>
      <c r="AL2849">
        <v>0</v>
      </c>
      <c r="AM2849">
        <v>0</v>
      </c>
      <c r="AN2849">
        <v>0</v>
      </c>
      <c r="AO2849">
        <v>0</v>
      </c>
      <c r="AP2849" s="8">
        <f t="shared" si="182"/>
        <v>0</v>
      </c>
      <c r="AQ2849" s="9">
        <f t="shared" si="183"/>
        <v>0</v>
      </c>
      <c r="AR2849" s="3">
        <f t="shared" si="184"/>
        <v>0</v>
      </c>
      <c r="AS2849" s="10">
        <f t="shared" si="185"/>
        <v>0</v>
      </c>
    </row>
    <row r="2850" spans="1:45" x14ac:dyDescent="0.25">
      <c r="A2850">
        <v>1</v>
      </c>
      <c r="B2850" s="7">
        <v>44470</v>
      </c>
      <c r="C2850" s="7">
        <v>44501</v>
      </c>
      <c r="D2850">
        <v>200246</v>
      </c>
      <c r="E2850" s="7">
        <v>44501</v>
      </c>
      <c r="F2850" s="13">
        <v>0</v>
      </c>
      <c r="G2850">
        <v>0</v>
      </c>
      <c r="H2850">
        <v>7.1428569999999997E-2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0</v>
      </c>
      <c r="R2850">
        <v>0</v>
      </c>
      <c r="S2850">
        <v>0</v>
      </c>
      <c r="T2850">
        <v>0</v>
      </c>
      <c r="U2850">
        <v>0</v>
      </c>
      <c r="V2850" t="s">
        <v>347</v>
      </c>
      <c r="W2850" s="4" t="str">
        <f t="shared" si="186"/>
        <v>391A</v>
      </c>
      <c r="X2850">
        <v>16</v>
      </c>
      <c r="Y2850" t="s">
        <v>109</v>
      </c>
      <c r="Z2850" t="s">
        <v>132</v>
      </c>
      <c r="AA2850">
        <v>0</v>
      </c>
      <c r="AB2850">
        <v>0</v>
      </c>
      <c r="AC2850" t="s">
        <v>225</v>
      </c>
      <c r="AD2850">
        <v>0</v>
      </c>
      <c r="AE2850">
        <v>0</v>
      </c>
      <c r="AF2850">
        <v>0</v>
      </c>
      <c r="AG2850">
        <v>0</v>
      </c>
      <c r="AH2850">
        <v>0</v>
      </c>
      <c r="AI2850">
        <v>0</v>
      </c>
      <c r="AJ2850">
        <v>0</v>
      </c>
      <c r="AK2850">
        <v>0</v>
      </c>
      <c r="AL2850">
        <v>0</v>
      </c>
      <c r="AM2850">
        <v>0</v>
      </c>
      <c r="AN2850">
        <v>0</v>
      </c>
      <c r="AO2850">
        <v>0</v>
      </c>
      <c r="AP2850" s="8">
        <f t="shared" si="182"/>
        <v>0</v>
      </c>
      <c r="AQ2850" s="9">
        <f t="shared" si="183"/>
        <v>0</v>
      </c>
      <c r="AR2850" s="3">
        <f t="shared" si="184"/>
        <v>0</v>
      </c>
      <c r="AS2850" s="10">
        <f t="shared" si="185"/>
        <v>0</v>
      </c>
    </row>
    <row r="2851" spans="1:45" x14ac:dyDescent="0.25">
      <c r="A2851">
        <v>1</v>
      </c>
      <c r="B2851" s="7">
        <v>44470</v>
      </c>
      <c r="C2851" s="7">
        <v>44501</v>
      </c>
      <c r="D2851">
        <v>200292</v>
      </c>
      <c r="E2851" s="7">
        <v>44470</v>
      </c>
      <c r="F2851" s="13">
        <v>70324.75</v>
      </c>
      <c r="G2851">
        <v>70324.75</v>
      </c>
      <c r="H2851">
        <v>7.1428569999999997E-2</v>
      </c>
      <c r="I2851">
        <v>418.6</v>
      </c>
      <c r="J2851">
        <v>34719.68</v>
      </c>
      <c r="K2851">
        <v>0</v>
      </c>
      <c r="L2851">
        <v>0</v>
      </c>
      <c r="M2851">
        <v>0</v>
      </c>
      <c r="N2851">
        <v>0</v>
      </c>
      <c r="O2851">
        <v>0</v>
      </c>
      <c r="P2851">
        <v>0</v>
      </c>
      <c r="Q2851">
        <v>0</v>
      </c>
      <c r="R2851">
        <v>0</v>
      </c>
      <c r="S2851">
        <v>0</v>
      </c>
      <c r="T2851">
        <v>0</v>
      </c>
      <c r="U2851">
        <v>0</v>
      </c>
      <c r="V2851" t="s">
        <v>348</v>
      </c>
      <c r="W2851" s="4" t="str">
        <f t="shared" si="186"/>
        <v>391A</v>
      </c>
      <c r="X2851">
        <v>16</v>
      </c>
      <c r="Y2851" t="s">
        <v>109</v>
      </c>
      <c r="Z2851" t="s">
        <v>132</v>
      </c>
      <c r="AA2851">
        <v>0</v>
      </c>
      <c r="AB2851">
        <v>0</v>
      </c>
      <c r="AC2851" t="s">
        <v>225</v>
      </c>
      <c r="AD2851">
        <v>0</v>
      </c>
      <c r="AE2851">
        <v>0</v>
      </c>
      <c r="AF2851">
        <v>0</v>
      </c>
      <c r="AG2851">
        <v>70324.75</v>
      </c>
      <c r="AH2851">
        <v>0</v>
      </c>
      <c r="AI2851">
        <v>0</v>
      </c>
      <c r="AJ2851">
        <v>0</v>
      </c>
      <c r="AK2851">
        <v>0</v>
      </c>
      <c r="AL2851">
        <v>0</v>
      </c>
      <c r="AM2851">
        <v>0</v>
      </c>
      <c r="AN2851">
        <v>0</v>
      </c>
      <c r="AO2851">
        <v>418.6</v>
      </c>
      <c r="AP2851" s="8">
        <f t="shared" si="182"/>
        <v>418.6</v>
      </c>
      <c r="AQ2851" s="9">
        <f t="shared" si="183"/>
        <v>0</v>
      </c>
      <c r="AR2851" s="3">
        <f t="shared" si="184"/>
        <v>34719.68</v>
      </c>
      <c r="AS2851" s="10">
        <f t="shared" si="185"/>
        <v>418.6</v>
      </c>
    </row>
    <row r="2852" spans="1:45" x14ac:dyDescent="0.25">
      <c r="A2852">
        <v>1</v>
      </c>
      <c r="B2852" s="7">
        <v>44470</v>
      </c>
      <c r="C2852" s="7">
        <v>44501</v>
      </c>
      <c r="D2852">
        <v>200292</v>
      </c>
      <c r="E2852" s="7">
        <v>44501</v>
      </c>
      <c r="F2852" s="13">
        <v>70324.75</v>
      </c>
      <c r="G2852">
        <v>70324.75</v>
      </c>
      <c r="H2852">
        <v>7.1428569999999997E-2</v>
      </c>
      <c r="I2852">
        <v>418.6</v>
      </c>
      <c r="J2852">
        <v>35138.28</v>
      </c>
      <c r="K2852">
        <v>0</v>
      </c>
      <c r="L2852">
        <v>0</v>
      </c>
      <c r="M2852">
        <v>0</v>
      </c>
      <c r="N2852">
        <v>0</v>
      </c>
      <c r="O2852">
        <v>0</v>
      </c>
      <c r="P2852">
        <v>0</v>
      </c>
      <c r="Q2852">
        <v>0</v>
      </c>
      <c r="R2852">
        <v>0</v>
      </c>
      <c r="S2852">
        <v>0</v>
      </c>
      <c r="T2852">
        <v>0</v>
      </c>
      <c r="U2852">
        <v>0</v>
      </c>
      <c r="V2852" t="s">
        <v>348</v>
      </c>
      <c r="W2852" s="4" t="str">
        <f t="shared" si="186"/>
        <v>391A</v>
      </c>
      <c r="X2852">
        <v>16</v>
      </c>
      <c r="Y2852" t="s">
        <v>109</v>
      </c>
      <c r="Z2852" t="s">
        <v>132</v>
      </c>
      <c r="AA2852">
        <v>0</v>
      </c>
      <c r="AB2852">
        <v>0</v>
      </c>
      <c r="AC2852" t="s">
        <v>225</v>
      </c>
      <c r="AD2852">
        <v>0</v>
      </c>
      <c r="AE2852">
        <v>0</v>
      </c>
      <c r="AF2852">
        <v>0</v>
      </c>
      <c r="AG2852">
        <v>70324.75</v>
      </c>
      <c r="AH2852">
        <v>0</v>
      </c>
      <c r="AI2852">
        <v>0</v>
      </c>
      <c r="AJ2852">
        <v>0</v>
      </c>
      <c r="AK2852">
        <v>0</v>
      </c>
      <c r="AL2852">
        <v>0</v>
      </c>
      <c r="AM2852">
        <v>0</v>
      </c>
      <c r="AN2852">
        <v>0</v>
      </c>
      <c r="AO2852">
        <v>418.6</v>
      </c>
      <c r="AP2852" s="8">
        <f t="shared" si="182"/>
        <v>418.6</v>
      </c>
      <c r="AQ2852" s="9">
        <f t="shared" si="183"/>
        <v>0</v>
      </c>
      <c r="AR2852" s="3">
        <f t="shared" si="184"/>
        <v>35138.28</v>
      </c>
      <c r="AS2852" s="10">
        <f t="shared" si="185"/>
        <v>418.6</v>
      </c>
    </row>
    <row r="2853" spans="1:45" x14ac:dyDescent="0.25">
      <c r="A2853">
        <v>1</v>
      </c>
      <c r="B2853" s="7">
        <v>44470</v>
      </c>
      <c r="C2853" s="7">
        <v>44501</v>
      </c>
      <c r="D2853">
        <v>200338</v>
      </c>
      <c r="E2853" s="7">
        <v>44470</v>
      </c>
      <c r="F2853" s="13">
        <v>0</v>
      </c>
      <c r="G2853">
        <v>0</v>
      </c>
      <c r="H2853">
        <v>7.1428569999999997E-2</v>
      </c>
      <c r="I2853">
        <v>0</v>
      </c>
      <c r="J2853">
        <v>0</v>
      </c>
      <c r="K2853">
        <v>0</v>
      </c>
      <c r="L2853">
        <v>0</v>
      </c>
      <c r="M2853">
        <v>0</v>
      </c>
      <c r="N2853">
        <v>0</v>
      </c>
      <c r="O2853">
        <v>0</v>
      </c>
      <c r="P2853">
        <v>0</v>
      </c>
      <c r="Q2853">
        <v>0</v>
      </c>
      <c r="R2853">
        <v>0</v>
      </c>
      <c r="S2853">
        <v>0</v>
      </c>
      <c r="T2853">
        <v>0</v>
      </c>
      <c r="U2853">
        <v>0</v>
      </c>
      <c r="V2853" t="s">
        <v>349</v>
      </c>
      <c r="W2853" s="4" t="str">
        <f t="shared" si="186"/>
        <v>391A</v>
      </c>
      <c r="X2853">
        <v>16</v>
      </c>
      <c r="Y2853" t="s">
        <v>109</v>
      </c>
      <c r="Z2853" t="s">
        <v>132</v>
      </c>
      <c r="AA2853">
        <v>0</v>
      </c>
      <c r="AB2853">
        <v>0</v>
      </c>
      <c r="AC2853" t="s">
        <v>225</v>
      </c>
      <c r="AD2853">
        <v>0</v>
      </c>
      <c r="AE2853">
        <v>0</v>
      </c>
      <c r="AF2853">
        <v>0</v>
      </c>
      <c r="AG2853">
        <v>0</v>
      </c>
      <c r="AH2853">
        <v>0</v>
      </c>
      <c r="AI2853">
        <v>0</v>
      </c>
      <c r="AJ2853">
        <v>0</v>
      </c>
      <c r="AK2853">
        <v>0</v>
      </c>
      <c r="AL2853">
        <v>0</v>
      </c>
      <c r="AM2853">
        <v>0</v>
      </c>
      <c r="AN2853">
        <v>0</v>
      </c>
      <c r="AO2853">
        <v>0</v>
      </c>
      <c r="AP2853" s="8">
        <f t="shared" si="182"/>
        <v>0</v>
      </c>
      <c r="AQ2853" s="9">
        <f t="shared" si="183"/>
        <v>0</v>
      </c>
      <c r="AR2853" s="3">
        <f t="shared" si="184"/>
        <v>0</v>
      </c>
      <c r="AS2853" s="10">
        <f t="shared" si="185"/>
        <v>0</v>
      </c>
    </row>
    <row r="2854" spans="1:45" x14ac:dyDescent="0.25">
      <c r="A2854">
        <v>1</v>
      </c>
      <c r="B2854" s="7">
        <v>44470</v>
      </c>
      <c r="C2854" s="7">
        <v>44501</v>
      </c>
      <c r="D2854">
        <v>200338</v>
      </c>
      <c r="E2854" s="7">
        <v>44501</v>
      </c>
      <c r="F2854" s="13">
        <v>0</v>
      </c>
      <c r="G2854">
        <v>0</v>
      </c>
      <c r="H2854">
        <v>7.1428569999999997E-2</v>
      </c>
      <c r="I2854">
        <v>0</v>
      </c>
      <c r="J2854">
        <v>0</v>
      </c>
      <c r="K2854">
        <v>0</v>
      </c>
      <c r="L2854">
        <v>0</v>
      </c>
      <c r="M2854">
        <v>0</v>
      </c>
      <c r="N2854">
        <v>0</v>
      </c>
      <c r="O2854">
        <v>0</v>
      </c>
      <c r="P2854">
        <v>0</v>
      </c>
      <c r="Q2854">
        <v>0</v>
      </c>
      <c r="R2854">
        <v>0</v>
      </c>
      <c r="S2854">
        <v>0</v>
      </c>
      <c r="T2854">
        <v>0</v>
      </c>
      <c r="U2854">
        <v>0</v>
      </c>
      <c r="V2854" t="s">
        <v>349</v>
      </c>
      <c r="W2854" s="4" t="str">
        <f t="shared" si="186"/>
        <v>391A</v>
      </c>
      <c r="X2854">
        <v>16</v>
      </c>
      <c r="Y2854" t="s">
        <v>109</v>
      </c>
      <c r="Z2854" t="s">
        <v>132</v>
      </c>
      <c r="AA2854">
        <v>0</v>
      </c>
      <c r="AB2854">
        <v>0</v>
      </c>
      <c r="AC2854" t="s">
        <v>225</v>
      </c>
      <c r="AD2854">
        <v>0</v>
      </c>
      <c r="AE2854">
        <v>0</v>
      </c>
      <c r="AF2854">
        <v>0</v>
      </c>
      <c r="AG2854">
        <v>0</v>
      </c>
      <c r="AH2854">
        <v>0</v>
      </c>
      <c r="AI2854">
        <v>0</v>
      </c>
      <c r="AJ2854">
        <v>0</v>
      </c>
      <c r="AK2854">
        <v>0</v>
      </c>
      <c r="AL2854">
        <v>0</v>
      </c>
      <c r="AM2854">
        <v>0</v>
      </c>
      <c r="AN2854">
        <v>0</v>
      </c>
      <c r="AO2854">
        <v>0</v>
      </c>
      <c r="AP2854" s="8">
        <f t="shared" si="182"/>
        <v>0</v>
      </c>
      <c r="AQ2854" s="9">
        <f t="shared" si="183"/>
        <v>0</v>
      </c>
      <c r="AR2854" s="3">
        <f t="shared" si="184"/>
        <v>0</v>
      </c>
      <c r="AS2854" s="10">
        <f t="shared" si="185"/>
        <v>0</v>
      </c>
    </row>
    <row r="2855" spans="1:45" x14ac:dyDescent="0.25">
      <c r="A2855">
        <v>1</v>
      </c>
      <c r="B2855" s="7">
        <v>44470</v>
      </c>
      <c r="C2855" s="7">
        <v>44501</v>
      </c>
      <c r="D2855">
        <v>175</v>
      </c>
      <c r="E2855" s="7">
        <v>44470</v>
      </c>
      <c r="F2855" s="13">
        <v>0</v>
      </c>
      <c r="G2855">
        <v>0</v>
      </c>
      <c r="H2855">
        <v>0.1</v>
      </c>
      <c r="I2855">
        <v>0</v>
      </c>
      <c r="J2855">
        <v>0</v>
      </c>
      <c r="K2855">
        <v>0</v>
      </c>
      <c r="L2855">
        <v>0</v>
      </c>
      <c r="M2855">
        <v>0</v>
      </c>
      <c r="N2855">
        <v>0</v>
      </c>
      <c r="O2855">
        <v>0</v>
      </c>
      <c r="P2855">
        <v>0</v>
      </c>
      <c r="Q2855">
        <v>0</v>
      </c>
      <c r="R2855">
        <v>0</v>
      </c>
      <c r="S2855">
        <v>0</v>
      </c>
      <c r="T2855">
        <v>0</v>
      </c>
      <c r="U2855">
        <v>0</v>
      </c>
      <c r="V2855" t="s">
        <v>350</v>
      </c>
      <c r="W2855" s="4" t="str">
        <f t="shared" si="186"/>
        <v>391S</v>
      </c>
      <c r="X2855">
        <v>16</v>
      </c>
      <c r="Y2855" t="s">
        <v>109</v>
      </c>
      <c r="Z2855" t="s">
        <v>132</v>
      </c>
      <c r="AA2855">
        <v>0</v>
      </c>
      <c r="AB2855">
        <v>0</v>
      </c>
      <c r="AC2855" t="s">
        <v>225</v>
      </c>
      <c r="AD2855">
        <v>0</v>
      </c>
      <c r="AE2855">
        <v>0</v>
      </c>
      <c r="AF2855">
        <v>0</v>
      </c>
      <c r="AG2855">
        <v>0</v>
      </c>
      <c r="AH2855">
        <v>0</v>
      </c>
      <c r="AI2855">
        <v>0</v>
      </c>
      <c r="AJ2855">
        <v>0</v>
      </c>
      <c r="AK2855">
        <v>0</v>
      </c>
      <c r="AL2855">
        <v>0</v>
      </c>
      <c r="AM2855">
        <v>0</v>
      </c>
      <c r="AN2855">
        <v>0</v>
      </c>
      <c r="AO2855">
        <v>0</v>
      </c>
      <c r="AP2855" s="8">
        <f t="shared" si="182"/>
        <v>0</v>
      </c>
      <c r="AQ2855" s="9">
        <f t="shared" si="183"/>
        <v>0</v>
      </c>
      <c r="AR2855" s="3">
        <f t="shared" si="184"/>
        <v>0</v>
      </c>
      <c r="AS2855" s="10">
        <f t="shared" si="185"/>
        <v>0</v>
      </c>
    </row>
    <row r="2856" spans="1:45" x14ac:dyDescent="0.25">
      <c r="A2856">
        <v>1</v>
      </c>
      <c r="B2856" s="7">
        <v>44470</v>
      </c>
      <c r="C2856" s="7">
        <v>44501</v>
      </c>
      <c r="D2856">
        <v>175</v>
      </c>
      <c r="E2856" s="7">
        <v>44501</v>
      </c>
      <c r="F2856" s="13">
        <v>0</v>
      </c>
      <c r="G2856">
        <v>0</v>
      </c>
      <c r="H2856">
        <v>0.1</v>
      </c>
      <c r="I2856">
        <v>0</v>
      </c>
      <c r="J2856">
        <v>0</v>
      </c>
      <c r="K2856">
        <v>0</v>
      </c>
      <c r="L2856">
        <v>0</v>
      </c>
      <c r="M2856">
        <v>0</v>
      </c>
      <c r="N2856">
        <v>0</v>
      </c>
      <c r="O2856">
        <v>0</v>
      </c>
      <c r="P2856">
        <v>0</v>
      </c>
      <c r="Q2856">
        <v>0</v>
      </c>
      <c r="R2856">
        <v>0</v>
      </c>
      <c r="S2856">
        <v>0</v>
      </c>
      <c r="T2856">
        <v>0</v>
      </c>
      <c r="U2856">
        <v>0</v>
      </c>
      <c r="V2856" t="s">
        <v>350</v>
      </c>
      <c r="W2856" s="4" t="str">
        <f t="shared" si="186"/>
        <v>391S</v>
      </c>
      <c r="X2856">
        <v>16</v>
      </c>
      <c r="Y2856" t="s">
        <v>109</v>
      </c>
      <c r="Z2856" t="s">
        <v>132</v>
      </c>
      <c r="AA2856">
        <v>0</v>
      </c>
      <c r="AB2856">
        <v>0</v>
      </c>
      <c r="AC2856" t="s">
        <v>225</v>
      </c>
      <c r="AD2856">
        <v>0</v>
      </c>
      <c r="AE2856">
        <v>0</v>
      </c>
      <c r="AF2856">
        <v>0</v>
      </c>
      <c r="AG2856">
        <v>0</v>
      </c>
      <c r="AH2856">
        <v>0</v>
      </c>
      <c r="AI2856">
        <v>0</v>
      </c>
      <c r="AJ2856">
        <v>0</v>
      </c>
      <c r="AK2856">
        <v>0</v>
      </c>
      <c r="AL2856">
        <v>0</v>
      </c>
      <c r="AM2856">
        <v>0</v>
      </c>
      <c r="AN2856">
        <v>0</v>
      </c>
      <c r="AO2856">
        <v>0</v>
      </c>
      <c r="AP2856" s="8">
        <f t="shared" si="182"/>
        <v>0</v>
      </c>
      <c r="AQ2856" s="9">
        <f t="shared" si="183"/>
        <v>0</v>
      </c>
      <c r="AR2856" s="3">
        <f t="shared" si="184"/>
        <v>0</v>
      </c>
      <c r="AS2856" s="10">
        <f t="shared" si="185"/>
        <v>0</v>
      </c>
    </row>
    <row r="2857" spans="1:45" x14ac:dyDescent="0.25">
      <c r="A2857">
        <v>1</v>
      </c>
      <c r="B2857" s="7">
        <v>44470</v>
      </c>
      <c r="C2857" s="7">
        <v>44501</v>
      </c>
      <c r="D2857">
        <v>200247</v>
      </c>
      <c r="E2857" s="7">
        <v>44470</v>
      </c>
      <c r="F2857" s="13">
        <v>0</v>
      </c>
      <c r="G2857">
        <v>0</v>
      </c>
      <c r="H2857">
        <v>0.1</v>
      </c>
      <c r="I2857">
        <v>0</v>
      </c>
      <c r="J2857">
        <v>2256.73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0</v>
      </c>
      <c r="R2857">
        <v>0</v>
      </c>
      <c r="S2857">
        <v>0</v>
      </c>
      <c r="T2857">
        <v>0</v>
      </c>
      <c r="U2857">
        <v>0</v>
      </c>
      <c r="V2857" t="s">
        <v>351</v>
      </c>
      <c r="W2857" s="4" t="str">
        <f t="shared" si="186"/>
        <v>391S</v>
      </c>
      <c r="X2857">
        <v>16</v>
      </c>
      <c r="Y2857" t="s">
        <v>109</v>
      </c>
      <c r="Z2857" t="s">
        <v>132</v>
      </c>
      <c r="AA2857">
        <v>0</v>
      </c>
      <c r="AB2857">
        <v>0</v>
      </c>
      <c r="AC2857" t="s">
        <v>225</v>
      </c>
      <c r="AD2857">
        <v>0</v>
      </c>
      <c r="AE2857">
        <v>0</v>
      </c>
      <c r="AF2857">
        <v>0</v>
      </c>
      <c r="AG2857">
        <v>0</v>
      </c>
      <c r="AH2857">
        <v>0</v>
      </c>
      <c r="AI2857">
        <v>0</v>
      </c>
      <c r="AJ2857">
        <v>0</v>
      </c>
      <c r="AK2857">
        <v>0</v>
      </c>
      <c r="AL2857">
        <v>0</v>
      </c>
      <c r="AM2857">
        <v>0</v>
      </c>
      <c r="AN2857">
        <v>0</v>
      </c>
      <c r="AO2857">
        <v>0</v>
      </c>
      <c r="AP2857" s="8">
        <f t="shared" si="182"/>
        <v>0</v>
      </c>
      <c r="AQ2857" s="9">
        <f t="shared" si="183"/>
        <v>0</v>
      </c>
      <c r="AR2857" s="3">
        <f t="shared" si="184"/>
        <v>2256.73</v>
      </c>
      <c r="AS2857" s="10">
        <f t="shared" si="185"/>
        <v>0</v>
      </c>
    </row>
    <row r="2858" spans="1:45" x14ac:dyDescent="0.25">
      <c r="A2858">
        <v>1</v>
      </c>
      <c r="B2858" s="7">
        <v>44470</v>
      </c>
      <c r="C2858" s="7">
        <v>44501</v>
      </c>
      <c r="D2858">
        <v>200247</v>
      </c>
      <c r="E2858" s="7">
        <v>44501</v>
      </c>
      <c r="F2858" s="13">
        <v>0</v>
      </c>
      <c r="G2858">
        <v>0</v>
      </c>
      <c r="H2858">
        <v>0.1</v>
      </c>
      <c r="I2858">
        <v>0</v>
      </c>
      <c r="J2858">
        <v>2256.73</v>
      </c>
      <c r="K2858">
        <v>0</v>
      </c>
      <c r="L2858">
        <v>0</v>
      </c>
      <c r="M2858">
        <v>0</v>
      </c>
      <c r="N2858">
        <v>0</v>
      </c>
      <c r="O2858">
        <v>0</v>
      </c>
      <c r="P2858">
        <v>0</v>
      </c>
      <c r="Q2858">
        <v>0</v>
      </c>
      <c r="R2858">
        <v>0</v>
      </c>
      <c r="S2858">
        <v>0</v>
      </c>
      <c r="T2858">
        <v>0</v>
      </c>
      <c r="U2858">
        <v>0</v>
      </c>
      <c r="V2858" t="s">
        <v>351</v>
      </c>
      <c r="W2858" s="4" t="str">
        <f t="shared" si="186"/>
        <v>391S</v>
      </c>
      <c r="X2858">
        <v>16</v>
      </c>
      <c r="Y2858" t="s">
        <v>109</v>
      </c>
      <c r="Z2858" t="s">
        <v>132</v>
      </c>
      <c r="AA2858">
        <v>0</v>
      </c>
      <c r="AB2858">
        <v>0</v>
      </c>
      <c r="AC2858" t="s">
        <v>225</v>
      </c>
      <c r="AD2858">
        <v>0</v>
      </c>
      <c r="AE2858">
        <v>0</v>
      </c>
      <c r="AF2858">
        <v>0</v>
      </c>
      <c r="AG2858">
        <v>0</v>
      </c>
      <c r="AH2858">
        <v>0</v>
      </c>
      <c r="AI2858">
        <v>0</v>
      </c>
      <c r="AJ2858">
        <v>0</v>
      </c>
      <c r="AK2858">
        <v>0</v>
      </c>
      <c r="AL2858">
        <v>0</v>
      </c>
      <c r="AM2858">
        <v>0</v>
      </c>
      <c r="AN2858">
        <v>0</v>
      </c>
      <c r="AO2858">
        <v>0</v>
      </c>
      <c r="AP2858" s="8">
        <f t="shared" si="182"/>
        <v>0</v>
      </c>
      <c r="AQ2858" s="9">
        <f t="shared" si="183"/>
        <v>0</v>
      </c>
      <c r="AR2858" s="3">
        <f t="shared" si="184"/>
        <v>2256.73</v>
      </c>
      <c r="AS2858" s="10">
        <f t="shared" si="185"/>
        <v>0</v>
      </c>
    </row>
    <row r="2859" spans="1:45" x14ac:dyDescent="0.25">
      <c r="A2859">
        <v>1</v>
      </c>
      <c r="B2859" s="7">
        <v>44470</v>
      </c>
      <c r="C2859" s="7">
        <v>44501</v>
      </c>
      <c r="D2859">
        <v>200293</v>
      </c>
      <c r="E2859" s="7">
        <v>44470</v>
      </c>
      <c r="F2859" s="13">
        <v>0</v>
      </c>
      <c r="G2859">
        <v>0</v>
      </c>
      <c r="H2859">
        <v>0.1</v>
      </c>
      <c r="I2859">
        <v>0</v>
      </c>
      <c r="J2859">
        <v>0</v>
      </c>
      <c r="K2859">
        <v>0</v>
      </c>
      <c r="L2859">
        <v>0</v>
      </c>
      <c r="M2859">
        <v>0</v>
      </c>
      <c r="N2859">
        <v>0</v>
      </c>
      <c r="O2859">
        <v>0</v>
      </c>
      <c r="P2859">
        <v>0</v>
      </c>
      <c r="Q2859">
        <v>0</v>
      </c>
      <c r="R2859">
        <v>0</v>
      </c>
      <c r="S2859">
        <v>0</v>
      </c>
      <c r="T2859">
        <v>0</v>
      </c>
      <c r="U2859">
        <v>0</v>
      </c>
      <c r="V2859" t="s">
        <v>352</v>
      </c>
      <c r="W2859" s="4" t="str">
        <f t="shared" si="186"/>
        <v>391S</v>
      </c>
      <c r="X2859">
        <v>16</v>
      </c>
      <c r="Y2859" t="s">
        <v>109</v>
      </c>
      <c r="Z2859" t="s">
        <v>132</v>
      </c>
      <c r="AA2859">
        <v>0</v>
      </c>
      <c r="AB2859">
        <v>0</v>
      </c>
      <c r="AC2859" t="s">
        <v>225</v>
      </c>
      <c r="AD2859">
        <v>0</v>
      </c>
      <c r="AE2859">
        <v>0</v>
      </c>
      <c r="AF2859">
        <v>0</v>
      </c>
      <c r="AG2859">
        <v>0</v>
      </c>
      <c r="AH2859">
        <v>0</v>
      </c>
      <c r="AI2859">
        <v>0</v>
      </c>
      <c r="AJ2859">
        <v>0</v>
      </c>
      <c r="AK2859">
        <v>0</v>
      </c>
      <c r="AL2859">
        <v>0</v>
      </c>
      <c r="AM2859">
        <v>0</v>
      </c>
      <c r="AN2859">
        <v>0</v>
      </c>
      <c r="AO2859">
        <v>0</v>
      </c>
      <c r="AP2859" s="8">
        <f t="shared" si="182"/>
        <v>0</v>
      </c>
      <c r="AQ2859" s="9">
        <f t="shared" si="183"/>
        <v>0</v>
      </c>
      <c r="AR2859" s="3">
        <f t="shared" si="184"/>
        <v>0</v>
      </c>
      <c r="AS2859" s="10">
        <f t="shared" si="185"/>
        <v>0</v>
      </c>
    </row>
    <row r="2860" spans="1:45" x14ac:dyDescent="0.25">
      <c r="A2860">
        <v>1</v>
      </c>
      <c r="B2860" s="7">
        <v>44470</v>
      </c>
      <c r="C2860" s="7">
        <v>44501</v>
      </c>
      <c r="D2860">
        <v>200293</v>
      </c>
      <c r="E2860" s="7">
        <v>44501</v>
      </c>
      <c r="F2860" s="13">
        <v>0</v>
      </c>
      <c r="G2860">
        <v>0</v>
      </c>
      <c r="H2860">
        <v>0.1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0</v>
      </c>
      <c r="P2860">
        <v>0</v>
      </c>
      <c r="Q2860">
        <v>0</v>
      </c>
      <c r="R2860">
        <v>0</v>
      </c>
      <c r="S2860">
        <v>0</v>
      </c>
      <c r="T2860">
        <v>0</v>
      </c>
      <c r="U2860">
        <v>0</v>
      </c>
      <c r="V2860" t="s">
        <v>352</v>
      </c>
      <c r="W2860" s="4" t="str">
        <f t="shared" si="186"/>
        <v>391S</v>
      </c>
      <c r="X2860">
        <v>16</v>
      </c>
      <c r="Y2860" t="s">
        <v>109</v>
      </c>
      <c r="Z2860" t="s">
        <v>132</v>
      </c>
      <c r="AA2860">
        <v>0</v>
      </c>
      <c r="AB2860">
        <v>0</v>
      </c>
      <c r="AC2860" t="s">
        <v>225</v>
      </c>
      <c r="AD2860">
        <v>0</v>
      </c>
      <c r="AE2860">
        <v>0</v>
      </c>
      <c r="AF2860">
        <v>0</v>
      </c>
      <c r="AG2860">
        <v>0</v>
      </c>
      <c r="AH2860">
        <v>0</v>
      </c>
      <c r="AI2860">
        <v>0</v>
      </c>
      <c r="AJ2860">
        <v>0</v>
      </c>
      <c r="AK2860">
        <v>0</v>
      </c>
      <c r="AL2860">
        <v>0</v>
      </c>
      <c r="AM2860">
        <v>0</v>
      </c>
      <c r="AN2860">
        <v>0</v>
      </c>
      <c r="AO2860">
        <v>0</v>
      </c>
      <c r="AP2860" s="8">
        <f t="shared" si="182"/>
        <v>0</v>
      </c>
      <c r="AQ2860" s="9">
        <f t="shared" si="183"/>
        <v>0</v>
      </c>
      <c r="AR2860" s="3">
        <f t="shared" si="184"/>
        <v>0</v>
      </c>
      <c r="AS2860" s="10">
        <f t="shared" si="185"/>
        <v>0</v>
      </c>
    </row>
    <row r="2861" spans="1:45" x14ac:dyDescent="0.25">
      <c r="A2861">
        <v>1</v>
      </c>
      <c r="B2861" s="7">
        <v>44470</v>
      </c>
      <c r="C2861" s="7">
        <v>44501</v>
      </c>
      <c r="D2861">
        <v>200339</v>
      </c>
      <c r="E2861" s="7">
        <v>44470</v>
      </c>
      <c r="F2861" s="13">
        <v>270807.74</v>
      </c>
      <c r="G2861">
        <v>270807.74</v>
      </c>
      <c r="H2861">
        <v>0.1</v>
      </c>
      <c r="I2861">
        <v>2256.73</v>
      </c>
      <c r="J2861">
        <v>88888.77</v>
      </c>
      <c r="K2861">
        <v>0</v>
      </c>
      <c r="L2861">
        <v>0</v>
      </c>
      <c r="M2861">
        <v>0</v>
      </c>
      <c r="N2861">
        <v>0</v>
      </c>
      <c r="O2861">
        <v>0</v>
      </c>
      <c r="P2861">
        <v>0</v>
      </c>
      <c r="Q2861">
        <v>0</v>
      </c>
      <c r="R2861">
        <v>0</v>
      </c>
      <c r="S2861">
        <v>0</v>
      </c>
      <c r="T2861">
        <v>0</v>
      </c>
      <c r="U2861">
        <v>0</v>
      </c>
      <c r="V2861" t="s">
        <v>353</v>
      </c>
      <c r="W2861" s="4" t="str">
        <f t="shared" si="186"/>
        <v>391S</v>
      </c>
      <c r="X2861">
        <v>16</v>
      </c>
      <c r="Y2861" t="s">
        <v>109</v>
      </c>
      <c r="Z2861" t="s">
        <v>132</v>
      </c>
      <c r="AA2861">
        <v>0</v>
      </c>
      <c r="AB2861">
        <v>0</v>
      </c>
      <c r="AC2861" t="s">
        <v>225</v>
      </c>
      <c r="AD2861">
        <v>0</v>
      </c>
      <c r="AE2861">
        <v>0</v>
      </c>
      <c r="AF2861">
        <v>0</v>
      </c>
      <c r="AG2861">
        <v>270807.74</v>
      </c>
      <c r="AH2861">
        <v>0</v>
      </c>
      <c r="AI2861">
        <v>0</v>
      </c>
      <c r="AJ2861">
        <v>0</v>
      </c>
      <c r="AK2861">
        <v>0</v>
      </c>
      <c r="AL2861">
        <v>0</v>
      </c>
      <c r="AM2861">
        <v>0</v>
      </c>
      <c r="AN2861">
        <v>0</v>
      </c>
      <c r="AO2861">
        <v>2256.73</v>
      </c>
      <c r="AP2861" s="8">
        <f t="shared" si="182"/>
        <v>2256.73</v>
      </c>
      <c r="AQ2861" s="9">
        <f t="shared" si="183"/>
        <v>0</v>
      </c>
      <c r="AR2861" s="3">
        <f t="shared" si="184"/>
        <v>88888.77</v>
      </c>
      <c r="AS2861" s="10">
        <f t="shared" si="185"/>
        <v>2256.73</v>
      </c>
    </row>
    <row r="2862" spans="1:45" x14ac:dyDescent="0.25">
      <c r="A2862">
        <v>1</v>
      </c>
      <c r="B2862" s="7">
        <v>44470</v>
      </c>
      <c r="C2862" s="7">
        <v>44501</v>
      </c>
      <c r="D2862">
        <v>200339</v>
      </c>
      <c r="E2862" s="7">
        <v>44501</v>
      </c>
      <c r="F2862" s="13">
        <v>270807.74</v>
      </c>
      <c r="G2862">
        <v>270807.74</v>
      </c>
      <c r="H2862">
        <v>0.1</v>
      </c>
      <c r="I2862">
        <v>2256.73</v>
      </c>
      <c r="J2862">
        <v>91145.5</v>
      </c>
      <c r="K2862">
        <v>0</v>
      </c>
      <c r="L2862">
        <v>0</v>
      </c>
      <c r="M2862">
        <v>0</v>
      </c>
      <c r="N2862">
        <v>0</v>
      </c>
      <c r="O2862">
        <v>0</v>
      </c>
      <c r="P2862">
        <v>0</v>
      </c>
      <c r="Q2862">
        <v>0</v>
      </c>
      <c r="R2862">
        <v>0</v>
      </c>
      <c r="S2862">
        <v>0</v>
      </c>
      <c r="T2862">
        <v>0</v>
      </c>
      <c r="U2862">
        <v>0</v>
      </c>
      <c r="V2862" t="s">
        <v>353</v>
      </c>
      <c r="W2862" s="4" t="str">
        <f t="shared" si="186"/>
        <v>391S</v>
      </c>
      <c r="X2862">
        <v>16</v>
      </c>
      <c r="Y2862" t="s">
        <v>109</v>
      </c>
      <c r="Z2862" t="s">
        <v>132</v>
      </c>
      <c r="AA2862">
        <v>0</v>
      </c>
      <c r="AB2862">
        <v>0</v>
      </c>
      <c r="AC2862" t="s">
        <v>225</v>
      </c>
      <c r="AD2862">
        <v>0</v>
      </c>
      <c r="AE2862">
        <v>0</v>
      </c>
      <c r="AF2862">
        <v>0</v>
      </c>
      <c r="AG2862">
        <v>270807.74</v>
      </c>
      <c r="AH2862">
        <v>0</v>
      </c>
      <c r="AI2862">
        <v>0</v>
      </c>
      <c r="AJ2862">
        <v>0</v>
      </c>
      <c r="AK2862">
        <v>0</v>
      </c>
      <c r="AL2862">
        <v>0</v>
      </c>
      <c r="AM2862">
        <v>0</v>
      </c>
      <c r="AN2862">
        <v>0</v>
      </c>
      <c r="AO2862">
        <v>2256.73</v>
      </c>
      <c r="AP2862" s="8">
        <f t="shared" si="182"/>
        <v>2256.73</v>
      </c>
      <c r="AQ2862" s="9">
        <f t="shared" si="183"/>
        <v>0</v>
      </c>
      <c r="AR2862" s="3">
        <f t="shared" si="184"/>
        <v>91145.5</v>
      </c>
      <c r="AS2862" s="10">
        <f t="shared" si="185"/>
        <v>2256.73</v>
      </c>
    </row>
    <row r="2863" spans="1:45" x14ac:dyDescent="0.25">
      <c r="A2863">
        <v>1</v>
      </c>
      <c r="B2863" s="7">
        <v>44470</v>
      </c>
      <c r="C2863" s="7">
        <v>44501</v>
      </c>
      <c r="D2863">
        <v>176</v>
      </c>
      <c r="E2863" s="7">
        <v>44470</v>
      </c>
      <c r="F2863" s="13">
        <v>0</v>
      </c>
      <c r="G2863">
        <v>0</v>
      </c>
      <c r="H2863">
        <v>0.17399999999999999</v>
      </c>
      <c r="I2863">
        <v>0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0</v>
      </c>
      <c r="P2863">
        <v>0</v>
      </c>
      <c r="Q2863">
        <v>0</v>
      </c>
      <c r="R2863">
        <v>0</v>
      </c>
      <c r="S2863">
        <v>0</v>
      </c>
      <c r="T2863">
        <v>0</v>
      </c>
      <c r="U2863">
        <v>0</v>
      </c>
      <c r="V2863" t="s">
        <v>370</v>
      </c>
      <c r="W2863" s="4" t="str">
        <f t="shared" si="186"/>
        <v>3920</v>
      </c>
      <c r="X2863">
        <v>16</v>
      </c>
      <c r="Y2863" t="s">
        <v>109</v>
      </c>
      <c r="Z2863" t="s">
        <v>146</v>
      </c>
      <c r="AA2863">
        <v>0</v>
      </c>
      <c r="AB2863">
        <v>0</v>
      </c>
      <c r="AC2863" t="s">
        <v>225</v>
      </c>
      <c r="AD2863">
        <v>0</v>
      </c>
      <c r="AE2863">
        <v>0</v>
      </c>
      <c r="AF2863">
        <v>0</v>
      </c>
      <c r="AG2863">
        <v>0</v>
      </c>
      <c r="AH2863">
        <v>0</v>
      </c>
      <c r="AI2863">
        <v>0</v>
      </c>
      <c r="AJ2863">
        <v>0</v>
      </c>
      <c r="AK2863">
        <v>0</v>
      </c>
      <c r="AL2863">
        <v>0</v>
      </c>
      <c r="AM2863">
        <v>0</v>
      </c>
      <c r="AN2863">
        <v>0</v>
      </c>
      <c r="AO2863">
        <v>0</v>
      </c>
      <c r="AP2863" s="8">
        <f t="shared" si="182"/>
        <v>0</v>
      </c>
      <c r="AQ2863" s="9">
        <f t="shared" si="183"/>
        <v>0</v>
      </c>
      <c r="AR2863" s="3">
        <f t="shared" si="184"/>
        <v>0</v>
      </c>
      <c r="AS2863" s="10">
        <f t="shared" si="185"/>
        <v>0</v>
      </c>
    </row>
    <row r="2864" spans="1:45" x14ac:dyDescent="0.25">
      <c r="A2864">
        <v>1</v>
      </c>
      <c r="B2864" s="7">
        <v>44470</v>
      </c>
      <c r="C2864" s="7">
        <v>44501</v>
      </c>
      <c r="D2864">
        <v>176</v>
      </c>
      <c r="E2864" s="7">
        <v>44501</v>
      </c>
      <c r="F2864" s="13">
        <v>0</v>
      </c>
      <c r="G2864">
        <v>0</v>
      </c>
      <c r="H2864">
        <v>0.17399999999999999</v>
      </c>
      <c r="I2864">
        <v>0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0</v>
      </c>
      <c r="P2864">
        <v>0</v>
      </c>
      <c r="Q2864">
        <v>0</v>
      </c>
      <c r="R2864">
        <v>0</v>
      </c>
      <c r="S2864">
        <v>0</v>
      </c>
      <c r="T2864">
        <v>0</v>
      </c>
      <c r="U2864">
        <v>0</v>
      </c>
      <c r="V2864" t="s">
        <v>370</v>
      </c>
      <c r="W2864" s="4" t="str">
        <f t="shared" si="186"/>
        <v>3920</v>
      </c>
      <c r="X2864">
        <v>16</v>
      </c>
      <c r="Y2864" t="s">
        <v>109</v>
      </c>
      <c r="Z2864" t="s">
        <v>146</v>
      </c>
      <c r="AA2864">
        <v>0</v>
      </c>
      <c r="AB2864">
        <v>0</v>
      </c>
      <c r="AC2864" t="s">
        <v>225</v>
      </c>
      <c r="AD2864">
        <v>0</v>
      </c>
      <c r="AE2864">
        <v>0</v>
      </c>
      <c r="AF2864">
        <v>0</v>
      </c>
      <c r="AG2864">
        <v>0</v>
      </c>
      <c r="AH2864">
        <v>0</v>
      </c>
      <c r="AI2864">
        <v>0</v>
      </c>
      <c r="AJ2864">
        <v>0</v>
      </c>
      <c r="AK2864">
        <v>0</v>
      </c>
      <c r="AL2864">
        <v>0</v>
      </c>
      <c r="AM2864">
        <v>0</v>
      </c>
      <c r="AN2864">
        <v>0</v>
      </c>
      <c r="AO2864">
        <v>0</v>
      </c>
      <c r="AP2864" s="8">
        <f t="shared" si="182"/>
        <v>0</v>
      </c>
      <c r="AQ2864" s="9">
        <f t="shared" si="183"/>
        <v>0</v>
      </c>
      <c r="AR2864" s="3">
        <f t="shared" si="184"/>
        <v>0</v>
      </c>
      <c r="AS2864" s="10">
        <f t="shared" si="185"/>
        <v>0</v>
      </c>
    </row>
    <row r="2865" spans="1:45" x14ac:dyDescent="0.25">
      <c r="A2865">
        <v>1</v>
      </c>
      <c r="B2865" s="7">
        <v>44470</v>
      </c>
      <c r="C2865" s="7">
        <v>44501</v>
      </c>
      <c r="D2865">
        <v>200248</v>
      </c>
      <c r="E2865" s="7">
        <v>44470</v>
      </c>
      <c r="F2865" s="13">
        <v>0</v>
      </c>
      <c r="G2865">
        <v>0</v>
      </c>
      <c r="H2865">
        <v>0.17399999999999999</v>
      </c>
      <c r="I2865">
        <v>0</v>
      </c>
      <c r="J2865">
        <v>275.32</v>
      </c>
      <c r="K2865">
        <v>0</v>
      </c>
      <c r="L2865">
        <v>3809</v>
      </c>
      <c r="M2865">
        <v>0</v>
      </c>
      <c r="N2865">
        <v>0</v>
      </c>
      <c r="O2865">
        <v>0</v>
      </c>
      <c r="P2865">
        <v>0</v>
      </c>
      <c r="Q2865">
        <v>0</v>
      </c>
      <c r="R2865">
        <v>0</v>
      </c>
      <c r="S2865">
        <v>0</v>
      </c>
      <c r="T2865">
        <v>0</v>
      </c>
      <c r="U2865">
        <v>0</v>
      </c>
      <c r="V2865" t="s">
        <v>371</v>
      </c>
      <c r="W2865" s="4" t="str">
        <f t="shared" si="186"/>
        <v>3920</v>
      </c>
      <c r="X2865">
        <v>16</v>
      </c>
      <c r="Y2865" t="s">
        <v>109</v>
      </c>
      <c r="Z2865" t="s">
        <v>146</v>
      </c>
      <c r="AA2865">
        <v>0</v>
      </c>
      <c r="AB2865">
        <v>0</v>
      </c>
      <c r="AC2865" t="s">
        <v>225</v>
      </c>
      <c r="AD2865">
        <v>0</v>
      </c>
      <c r="AE2865">
        <v>3809</v>
      </c>
      <c r="AF2865">
        <v>0</v>
      </c>
      <c r="AG2865">
        <v>0</v>
      </c>
      <c r="AH2865">
        <v>0</v>
      </c>
      <c r="AI2865">
        <v>0</v>
      </c>
      <c r="AJ2865">
        <v>0</v>
      </c>
      <c r="AK2865">
        <v>0</v>
      </c>
      <c r="AL2865">
        <v>0</v>
      </c>
      <c r="AM2865">
        <v>0</v>
      </c>
      <c r="AN2865">
        <v>0</v>
      </c>
      <c r="AO2865">
        <v>0</v>
      </c>
      <c r="AP2865" s="8">
        <f t="shared" si="182"/>
        <v>0</v>
      </c>
      <c r="AQ2865" s="9">
        <f t="shared" si="183"/>
        <v>0</v>
      </c>
      <c r="AR2865" s="3">
        <f t="shared" si="184"/>
        <v>4084.32</v>
      </c>
      <c r="AS2865" s="10">
        <f t="shared" si="185"/>
        <v>0</v>
      </c>
    </row>
    <row r="2866" spans="1:45" x14ac:dyDescent="0.25">
      <c r="A2866">
        <v>1</v>
      </c>
      <c r="B2866" s="7">
        <v>44470</v>
      </c>
      <c r="C2866" s="7">
        <v>44501</v>
      </c>
      <c r="D2866">
        <v>200248</v>
      </c>
      <c r="E2866" s="7">
        <v>44501</v>
      </c>
      <c r="F2866" s="13">
        <v>0</v>
      </c>
      <c r="G2866">
        <v>0</v>
      </c>
      <c r="H2866">
        <v>0.17399999999999999</v>
      </c>
      <c r="I2866">
        <v>0</v>
      </c>
      <c r="J2866">
        <v>275.32</v>
      </c>
      <c r="K2866">
        <v>0</v>
      </c>
      <c r="L2866">
        <v>0</v>
      </c>
      <c r="M2866">
        <v>0</v>
      </c>
      <c r="N2866">
        <v>0</v>
      </c>
      <c r="O2866">
        <v>0</v>
      </c>
      <c r="P2866">
        <v>0</v>
      </c>
      <c r="Q2866">
        <v>0</v>
      </c>
      <c r="R2866">
        <v>0</v>
      </c>
      <c r="S2866">
        <v>0</v>
      </c>
      <c r="T2866">
        <v>0</v>
      </c>
      <c r="U2866">
        <v>0</v>
      </c>
      <c r="V2866" t="s">
        <v>371</v>
      </c>
      <c r="W2866" s="4" t="str">
        <f t="shared" si="186"/>
        <v>3920</v>
      </c>
      <c r="X2866">
        <v>16</v>
      </c>
      <c r="Y2866" t="s">
        <v>109</v>
      </c>
      <c r="Z2866" t="s">
        <v>146</v>
      </c>
      <c r="AA2866">
        <v>0</v>
      </c>
      <c r="AB2866">
        <v>0</v>
      </c>
      <c r="AC2866" t="s">
        <v>225</v>
      </c>
      <c r="AD2866">
        <v>0</v>
      </c>
      <c r="AE2866">
        <v>3809</v>
      </c>
      <c r="AF2866">
        <v>0</v>
      </c>
      <c r="AG2866">
        <v>0</v>
      </c>
      <c r="AH2866">
        <v>0</v>
      </c>
      <c r="AI2866">
        <v>0</v>
      </c>
      <c r="AJ2866">
        <v>0</v>
      </c>
      <c r="AK2866">
        <v>0</v>
      </c>
      <c r="AL2866">
        <v>0</v>
      </c>
      <c r="AM2866">
        <v>0</v>
      </c>
      <c r="AN2866">
        <v>0</v>
      </c>
      <c r="AO2866">
        <v>0</v>
      </c>
      <c r="AP2866" s="8">
        <f t="shared" si="182"/>
        <v>0</v>
      </c>
      <c r="AQ2866" s="9">
        <f t="shared" si="183"/>
        <v>0</v>
      </c>
      <c r="AR2866" s="3">
        <f t="shared" si="184"/>
        <v>4084.32</v>
      </c>
      <c r="AS2866" s="10">
        <f t="shared" si="185"/>
        <v>0</v>
      </c>
    </row>
    <row r="2867" spans="1:45" x14ac:dyDescent="0.25">
      <c r="A2867">
        <v>1</v>
      </c>
      <c r="B2867" s="7">
        <v>44470</v>
      </c>
      <c r="C2867" s="7">
        <v>44501</v>
      </c>
      <c r="D2867">
        <v>200294</v>
      </c>
      <c r="E2867" s="7">
        <v>44470</v>
      </c>
      <c r="F2867" s="13">
        <v>0</v>
      </c>
      <c r="G2867">
        <v>0</v>
      </c>
      <c r="H2867">
        <v>0.17399999999999999</v>
      </c>
      <c r="I2867">
        <v>0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</v>
      </c>
      <c r="P2867">
        <v>0</v>
      </c>
      <c r="Q2867">
        <v>0</v>
      </c>
      <c r="R2867">
        <v>0</v>
      </c>
      <c r="S2867">
        <v>0</v>
      </c>
      <c r="T2867">
        <v>0</v>
      </c>
      <c r="U2867">
        <v>0</v>
      </c>
      <c r="V2867" t="s">
        <v>372</v>
      </c>
      <c r="W2867" s="4" t="str">
        <f t="shared" si="186"/>
        <v>3920</v>
      </c>
      <c r="X2867">
        <v>16</v>
      </c>
      <c r="Y2867" t="s">
        <v>109</v>
      </c>
      <c r="Z2867" t="s">
        <v>146</v>
      </c>
      <c r="AA2867">
        <v>0</v>
      </c>
      <c r="AB2867">
        <v>0</v>
      </c>
      <c r="AC2867" t="s">
        <v>225</v>
      </c>
      <c r="AD2867">
        <v>0</v>
      </c>
      <c r="AE2867">
        <v>0</v>
      </c>
      <c r="AF2867">
        <v>0</v>
      </c>
      <c r="AG2867">
        <v>0</v>
      </c>
      <c r="AH2867">
        <v>0</v>
      </c>
      <c r="AI2867">
        <v>0</v>
      </c>
      <c r="AJ2867">
        <v>0</v>
      </c>
      <c r="AK2867">
        <v>0</v>
      </c>
      <c r="AL2867">
        <v>0</v>
      </c>
      <c r="AM2867">
        <v>0</v>
      </c>
      <c r="AN2867">
        <v>0</v>
      </c>
      <c r="AO2867">
        <v>0</v>
      </c>
      <c r="AP2867" s="8">
        <f t="shared" si="182"/>
        <v>0</v>
      </c>
      <c r="AQ2867" s="9">
        <f t="shared" si="183"/>
        <v>0</v>
      </c>
      <c r="AR2867" s="3">
        <f t="shared" si="184"/>
        <v>0</v>
      </c>
      <c r="AS2867" s="10">
        <f t="shared" si="185"/>
        <v>0</v>
      </c>
    </row>
    <row r="2868" spans="1:45" x14ac:dyDescent="0.25">
      <c r="A2868">
        <v>1</v>
      </c>
      <c r="B2868" s="7">
        <v>44470</v>
      </c>
      <c r="C2868" s="7">
        <v>44501</v>
      </c>
      <c r="D2868">
        <v>200294</v>
      </c>
      <c r="E2868" s="7">
        <v>44501</v>
      </c>
      <c r="F2868" s="13">
        <v>0</v>
      </c>
      <c r="G2868">
        <v>0</v>
      </c>
      <c r="H2868">
        <v>0.17399999999999999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>
        <v>0</v>
      </c>
      <c r="R2868">
        <v>0</v>
      </c>
      <c r="S2868">
        <v>0</v>
      </c>
      <c r="T2868">
        <v>0</v>
      </c>
      <c r="U2868">
        <v>0</v>
      </c>
      <c r="V2868" t="s">
        <v>372</v>
      </c>
      <c r="W2868" s="4" t="str">
        <f t="shared" si="186"/>
        <v>3920</v>
      </c>
      <c r="X2868">
        <v>16</v>
      </c>
      <c r="Y2868" t="s">
        <v>109</v>
      </c>
      <c r="Z2868" t="s">
        <v>146</v>
      </c>
      <c r="AA2868">
        <v>0</v>
      </c>
      <c r="AB2868">
        <v>0</v>
      </c>
      <c r="AC2868" t="s">
        <v>225</v>
      </c>
      <c r="AD2868">
        <v>0</v>
      </c>
      <c r="AE2868">
        <v>0</v>
      </c>
      <c r="AF2868">
        <v>0</v>
      </c>
      <c r="AG2868">
        <v>0</v>
      </c>
      <c r="AH2868">
        <v>0</v>
      </c>
      <c r="AI2868">
        <v>0</v>
      </c>
      <c r="AJ2868">
        <v>0</v>
      </c>
      <c r="AK2868">
        <v>0</v>
      </c>
      <c r="AL2868">
        <v>0</v>
      </c>
      <c r="AM2868">
        <v>0</v>
      </c>
      <c r="AN2868">
        <v>0</v>
      </c>
      <c r="AO2868">
        <v>0</v>
      </c>
      <c r="AP2868" s="8">
        <f t="shared" si="182"/>
        <v>0</v>
      </c>
      <c r="AQ2868" s="9">
        <f t="shared" si="183"/>
        <v>0</v>
      </c>
      <c r="AR2868" s="3">
        <f t="shared" si="184"/>
        <v>0</v>
      </c>
      <c r="AS2868" s="10">
        <f t="shared" si="185"/>
        <v>0</v>
      </c>
    </row>
    <row r="2869" spans="1:45" x14ac:dyDescent="0.25">
      <c r="A2869">
        <v>1</v>
      </c>
      <c r="B2869" s="7">
        <v>44470</v>
      </c>
      <c r="C2869" s="7">
        <v>44501</v>
      </c>
      <c r="D2869">
        <v>200340</v>
      </c>
      <c r="E2869" s="7">
        <v>44470</v>
      </c>
      <c r="F2869" s="13">
        <v>18987.63</v>
      </c>
      <c r="G2869">
        <v>18987.63</v>
      </c>
      <c r="H2869">
        <v>0.17399999999999999</v>
      </c>
      <c r="I2869">
        <v>275.32</v>
      </c>
      <c r="J2869">
        <v>1376.6</v>
      </c>
      <c r="K2869">
        <v>0</v>
      </c>
      <c r="L2869">
        <v>0</v>
      </c>
      <c r="M2869">
        <v>0</v>
      </c>
      <c r="N2869">
        <v>0</v>
      </c>
      <c r="O2869">
        <v>0</v>
      </c>
      <c r="P2869">
        <v>0</v>
      </c>
      <c r="Q2869">
        <v>0</v>
      </c>
      <c r="R2869">
        <v>0</v>
      </c>
      <c r="S2869">
        <v>0</v>
      </c>
      <c r="T2869">
        <v>0</v>
      </c>
      <c r="U2869">
        <v>0</v>
      </c>
      <c r="V2869" t="s">
        <v>373</v>
      </c>
      <c r="W2869" s="4" t="str">
        <f t="shared" si="186"/>
        <v>3920</v>
      </c>
      <c r="X2869">
        <v>16</v>
      </c>
      <c r="Y2869" t="s">
        <v>109</v>
      </c>
      <c r="Z2869" t="s">
        <v>146</v>
      </c>
      <c r="AA2869">
        <v>0</v>
      </c>
      <c r="AB2869">
        <v>0</v>
      </c>
      <c r="AC2869" t="s">
        <v>225</v>
      </c>
      <c r="AD2869">
        <v>0</v>
      </c>
      <c r="AE2869">
        <v>0</v>
      </c>
      <c r="AF2869">
        <v>0</v>
      </c>
      <c r="AG2869">
        <v>18987.63</v>
      </c>
      <c r="AH2869">
        <v>0</v>
      </c>
      <c r="AI2869">
        <v>0</v>
      </c>
      <c r="AJ2869">
        <v>0</v>
      </c>
      <c r="AK2869">
        <v>0</v>
      </c>
      <c r="AL2869">
        <v>0</v>
      </c>
      <c r="AM2869">
        <v>0</v>
      </c>
      <c r="AN2869">
        <v>0</v>
      </c>
      <c r="AO2869">
        <v>275.32</v>
      </c>
      <c r="AP2869" s="8">
        <f t="shared" si="182"/>
        <v>275.32</v>
      </c>
      <c r="AQ2869" s="9">
        <f t="shared" si="183"/>
        <v>0</v>
      </c>
      <c r="AR2869" s="3">
        <f t="shared" si="184"/>
        <v>1376.6</v>
      </c>
      <c r="AS2869" s="10">
        <f t="shared" si="185"/>
        <v>275.32</v>
      </c>
    </row>
    <row r="2870" spans="1:45" x14ac:dyDescent="0.25">
      <c r="A2870">
        <v>1</v>
      </c>
      <c r="B2870" s="7">
        <v>44470</v>
      </c>
      <c r="C2870" s="7">
        <v>44501</v>
      </c>
      <c r="D2870">
        <v>200340</v>
      </c>
      <c r="E2870" s="7">
        <v>44501</v>
      </c>
      <c r="F2870" s="13">
        <v>18987.63</v>
      </c>
      <c r="G2870">
        <v>18987.63</v>
      </c>
      <c r="H2870">
        <v>0.17399999999999999</v>
      </c>
      <c r="I2870">
        <v>275.32</v>
      </c>
      <c r="J2870">
        <v>1651.92</v>
      </c>
      <c r="K2870">
        <v>0</v>
      </c>
      <c r="L2870">
        <v>0</v>
      </c>
      <c r="M2870">
        <v>0</v>
      </c>
      <c r="N2870">
        <v>0</v>
      </c>
      <c r="O2870">
        <v>0</v>
      </c>
      <c r="P2870">
        <v>0</v>
      </c>
      <c r="Q2870">
        <v>0</v>
      </c>
      <c r="R2870">
        <v>0</v>
      </c>
      <c r="S2870">
        <v>0</v>
      </c>
      <c r="T2870">
        <v>0</v>
      </c>
      <c r="U2870">
        <v>0</v>
      </c>
      <c r="V2870" t="s">
        <v>373</v>
      </c>
      <c r="W2870" s="4" t="str">
        <f t="shared" si="186"/>
        <v>3920</v>
      </c>
      <c r="X2870">
        <v>16</v>
      </c>
      <c r="Y2870" t="s">
        <v>109</v>
      </c>
      <c r="Z2870" t="s">
        <v>146</v>
      </c>
      <c r="AA2870">
        <v>0</v>
      </c>
      <c r="AB2870">
        <v>0</v>
      </c>
      <c r="AC2870" t="s">
        <v>225</v>
      </c>
      <c r="AD2870">
        <v>0</v>
      </c>
      <c r="AE2870">
        <v>0</v>
      </c>
      <c r="AF2870">
        <v>0</v>
      </c>
      <c r="AG2870">
        <v>18987.63</v>
      </c>
      <c r="AH2870">
        <v>0</v>
      </c>
      <c r="AI2870">
        <v>0</v>
      </c>
      <c r="AJ2870">
        <v>0</v>
      </c>
      <c r="AK2870">
        <v>0</v>
      </c>
      <c r="AL2870">
        <v>0</v>
      </c>
      <c r="AM2870">
        <v>0</v>
      </c>
      <c r="AN2870">
        <v>0</v>
      </c>
      <c r="AO2870">
        <v>275.32</v>
      </c>
      <c r="AP2870" s="8">
        <f t="shared" si="182"/>
        <v>275.32</v>
      </c>
      <c r="AQ2870" s="9">
        <f t="shared" si="183"/>
        <v>0</v>
      </c>
      <c r="AR2870" s="3">
        <f t="shared" si="184"/>
        <v>1651.92</v>
      </c>
      <c r="AS2870" s="10">
        <f t="shared" si="185"/>
        <v>275.32</v>
      </c>
    </row>
    <row r="2871" spans="1:45" x14ac:dyDescent="0.25">
      <c r="A2871">
        <v>1</v>
      </c>
      <c r="B2871" s="7">
        <v>44470</v>
      </c>
      <c r="C2871" s="7">
        <v>44501</v>
      </c>
      <c r="D2871">
        <v>177</v>
      </c>
      <c r="E2871" s="7">
        <v>44470</v>
      </c>
      <c r="F2871" s="13">
        <v>0</v>
      </c>
      <c r="G2871">
        <v>0</v>
      </c>
      <c r="H2871">
        <v>0.17399999999999999</v>
      </c>
      <c r="I2871">
        <v>0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0</v>
      </c>
      <c r="T2871">
        <v>0</v>
      </c>
      <c r="U2871">
        <v>0</v>
      </c>
      <c r="V2871" t="s">
        <v>354</v>
      </c>
      <c r="W2871" s="4" t="str">
        <f t="shared" si="186"/>
        <v>3921</v>
      </c>
      <c r="X2871">
        <v>16</v>
      </c>
      <c r="Y2871" t="s">
        <v>109</v>
      </c>
      <c r="Z2871" t="s">
        <v>137</v>
      </c>
      <c r="AA2871">
        <v>0</v>
      </c>
      <c r="AB2871">
        <v>0</v>
      </c>
      <c r="AC2871" t="s">
        <v>225</v>
      </c>
      <c r="AD2871">
        <v>0</v>
      </c>
      <c r="AE2871">
        <v>0</v>
      </c>
      <c r="AF2871">
        <v>0</v>
      </c>
      <c r="AG2871">
        <v>0</v>
      </c>
      <c r="AH2871">
        <v>0</v>
      </c>
      <c r="AI2871">
        <v>0</v>
      </c>
      <c r="AJ2871">
        <v>0</v>
      </c>
      <c r="AK2871">
        <v>0</v>
      </c>
      <c r="AL2871">
        <v>0</v>
      </c>
      <c r="AM2871">
        <v>0</v>
      </c>
      <c r="AN2871">
        <v>0</v>
      </c>
      <c r="AO2871">
        <v>0</v>
      </c>
      <c r="AP2871" s="8">
        <f t="shared" si="182"/>
        <v>0</v>
      </c>
      <c r="AQ2871" s="9">
        <f t="shared" si="183"/>
        <v>0</v>
      </c>
      <c r="AR2871" s="3">
        <f t="shared" si="184"/>
        <v>0</v>
      </c>
      <c r="AS2871" s="10">
        <f t="shared" si="185"/>
        <v>0</v>
      </c>
    </row>
    <row r="2872" spans="1:45" x14ac:dyDescent="0.25">
      <c r="A2872">
        <v>1</v>
      </c>
      <c r="B2872" s="7">
        <v>44470</v>
      </c>
      <c r="C2872" s="7">
        <v>44501</v>
      </c>
      <c r="D2872">
        <v>177</v>
      </c>
      <c r="E2872" s="7">
        <v>44501</v>
      </c>
      <c r="F2872" s="13">
        <v>0</v>
      </c>
      <c r="G2872">
        <v>0</v>
      </c>
      <c r="H2872">
        <v>0.17399999999999999</v>
      </c>
      <c r="I2872">
        <v>0</v>
      </c>
      <c r="J2872">
        <v>0</v>
      </c>
      <c r="K2872">
        <v>0</v>
      </c>
      <c r="L2872">
        <v>0</v>
      </c>
      <c r="M2872">
        <v>0</v>
      </c>
      <c r="N2872">
        <v>0</v>
      </c>
      <c r="O2872">
        <v>0</v>
      </c>
      <c r="P2872">
        <v>0</v>
      </c>
      <c r="Q2872">
        <v>0</v>
      </c>
      <c r="R2872">
        <v>0</v>
      </c>
      <c r="S2872">
        <v>0</v>
      </c>
      <c r="T2872">
        <v>0</v>
      </c>
      <c r="U2872">
        <v>0</v>
      </c>
      <c r="V2872" t="s">
        <v>354</v>
      </c>
      <c r="W2872" s="4" t="str">
        <f t="shared" si="186"/>
        <v>3921</v>
      </c>
      <c r="X2872">
        <v>16</v>
      </c>
      <c r="Y2872" t="s">
        <v>109</v>
      </c>
      <c r="Z2872" t="s">
        <v>137</v>
      </c>
      <c r="AA2872">
        <v>0</v>
      </c>
      <c r="AB2872">
        <v>0</v>
      </c>
      <c r="AC2872" t="s">
        <v>225</v>
      </c>
      <c r="AD2872">
        <v>0</v>
      </c>
      <c r="AE2872">
        <v>0</v>
      </c>
      <c r="AF2872">
        <v>0</v>
      </c>
      <c r="AG2872">
        <v>0</v>
      </c>
      <c r="AH2872">
        <v>0</v>
      </c>
      <c r="AI2872">
        <v>0</v>
      </c>
      <c r="AJ2872">
        <v>0</v>
      </c>
      <c r="AK2872">
        <v>0</v>
      </c>
      <c r="AL2872">
        <v>0</v>
      </c>
      <c r="AM2872">
        <v>0</v>
      </c>
      <c r="AN2872">
        <v>0</v>
      </c>
      <c r="AO2872">
        <v>0</v>
      </c>
      <c r="AP2872" s="8">
        <f t="shared" si="182"/>
        <v>0</v>
      </c>
      <c r="AQ2872" s="9">
        <f t="shared" si="183"/>
        <v>0</v>
      </c>
      <c r="AR2872" s="3">
        <f t="shared" si="184"/>
        <v>0</v>
      </c>
      <c r="AS2872" s="10">
        <f t="shared" si="185"/>
        <v>0</v>
      </c>
    </row>
    <row r="2873" spans="1:45" x14ac:dyDescent="0.25">
      <c r="A2873">
        <v>1</v>
      </c>
      <c r="B2873" s="7">
        <v>44470</v>
      </c>
      <c r="C2873" s="7">
        <v>44501</v>
      </c>
      <c r="D2873">
        <v>200249</v>
      </c>
      <c r="E2873" s="7">
        <v>44470</v>
      </c>
      <c r="F2873" s="13">
        <v>34680.050000000003</v>
      </c>
      <c r="G2873">
        <v>34680.050000000003</v>
      </c>
      <c r="H2873">
        <v>0.17399999999999999</v>
      </c>
      <c r="I2873">
        <v>502.86</v>
      </c>
      <c r="J2873">
        <v>24142.18</v>
      </c>
      <c r="K2873">
        <v>0</v>
      </c>
      <c r="L2873">
        <v>0</v>
      </c>
      <c r="M2873">
        <v>0</v>
      </c>
      <c r="N2873">
        <v>0</v>
      </c>
      <c r="O2873">
        <v>0</v>
      </c>
      <c r="P2873">
        <v>0</v>
      </c>
      <c r="Q2873">
        <v>0</v>
      </c>
      <c r="R2873">
        <v>0</v>
      </c>
      <c r="S2873">
        <v>0</v>
      </c>
      <c r="T2873">
        <v>0</v>
      </c>
      <c r="U2873">
        <v>0</v>
      </c>
      <c r="V2873" t="s">
        <v>355</v>
      </c>
      <c r="W2873" s="4" t="str">
        <f t="shared" si="186"/>
        <v>3921</v>
      </c>
      <c r="X2873">
        <v>16</v>
      </c>
      <c r="Y2873" t="s">
        <v>109</v>
      </c>
      <c r="Z2873" t="s">
        <v>137</v>
      </c>
      <c r="AA2873">
        <v>0</v>
      </c>
      <c r="AB2873">
        <v>0</v>
      </c>
      <c r="AC2873" t="s">
        <v>225</v>
      </c>
      <c r="AD2873">
        <v>0</v>
      </c>
      <c r="AE2873">
        <v>0</v>
      </c>
      <c r="AF2873">
        <v>0</v>
      </c>
      <c r="AG2873">
        <v>34680.050000000003</v>
      </c>
      <c r="AH2873">
        <v>0</v>
      </c>
      <c r="AI2873">
        <v>0</v>
      </c>
      <c r="AJ2873">
        <v>0</v>
      </c>
      <c r="AK2873">
        <v>0</v>
      </c>
      <c r="AL2873">
        <v>0</v>
      </c>
      <c r="AM2873">
        <v>0</v>
      </c>
      <c r="AN2873">
        <v>0</v>
      </c>
      <c r="AO2873">
        <v>502.86</v>
      </c>
      <c r="AP2873" s="8">
        <f t="shared" si="182"/>
        <v>502.86</v>
      </c>
      <c r="AQ2873" s="9">
        <f t="shared" si="183"/>
        <v>0</v>
      </c>
      <c r="AR2873" s="3">
        <f t="shared" si="184"/>
        <v>24142.18</v>
      </c>
      <c r="AS2873" s="10">
        <f t="shared" si="185"/>
        <v>502.86</v>
      </c>
    </row>
    <row r="2874" spans="1:45" x14ac:dyDescent="0.25">
      <c r="A2874">
        <v>1</v>
      </c>
      <c r="B2874" s="7">
        <v>44470</v>
      </c>
      <c r="C2874" s="7">
        <v>44501</v>
      </c>
      <c r="D2874">
        <v>200249</v>
      </c>
      <c r="E2874" s="7">
        <v>44501</v>
      </c>
      <c r="F2874" s="13">
        <v>34680.050000000003</v>
      </c>
      <c r="G2874">
        <v>34680.050000000003</v>
      </c>
      <c r="H2874">
        <v>0.17399999999999999</v>
      </c>
      <c r="I2874">
        <v>502.86</v>
      </c>
      <c r="J2874">
        <v>24645.040000000001</v>
      </c>
      <c r="K2874">
        <v>0</v>
      </c>
      <c r="L2874">
        <v>0</v>
      </c>
      <c r="M2874">
        <v>0</v>
      </c>
      <c r="N2874">
        <v>0</v>
      </c>
      <c r="O2874">
        <v>0</v>
      </c>
      <c r="P2874">
        <v>0</v>
      </c>
      <c r="Q2874">
        <v>0</v>
      </c>
      <c r="R2874">
        <v>0</v>
      </c>
      <c r="S2874">
        <v>0</v>
      </c>
      <c r="T2874">
        <v>0</v>
      </c>
      <c r="U2874">
        <v>0</v>
      </c>
      <c r="V2874" t="s">
        <v>355</v>
      </c>
      <c r="W2874" s="4" t="str">
        <f t="shared" si="186"/>
        <v>3921</v>
      </c>
      <c r="X2874">
        <v>16</v>
      </c>
      <c r="Y2874" t="s">
        <v>109</v>
      </c>
      <c r="Z2874" t="s">
        <v>137</v>
      </c>
      <c r="AA2874">
        <v>0</v>
      </c>
      <c r="AB2874">
        <v>0</v>
      </c>
      <c r="AC2874" t="s">
        <v>225</v>
      </c>
      <c r="AD2874">
        <v>0</v>
      </c>
      <c r="AE2874">
        <v>0</v>
      </c>
      <c r="AF2874">
        <v>0</v>
      </c>
      <c r="AG2874">
        <v>34680.050000000003</v>
      </c>
      <c r="AH2874">
        <v>0</v>
      </c>
      <c r="AI2874">
        <v>0</v>
      </c>
      <c r="AJ2874">
        <v>0</v>
      </c>
      <c r="AK2874">
        <v>0</v>
      </c>
      <c r="AL2874">
        <v>0</v>
      </c>
      <c r="AM2874">
        <v>0</v>
      </c>
      <c r="AN2874">
        <v>0</v>
      </c>
      <c r="AO2874">
        <v>502.86</v>
      </c>
      <c r="AP2874" s="8">
        <f t="shared" si="182"/>
        <v>502.86</v>
      </c>
      <c r="AQ2874" s="9">
        <f t="shared" si="183"/>
        <v>0</v>
      </c>
      <c r="AR2874" s="3">
        <f t="shared" si="184"/>
        <v>24645.040000000001</v>
      </c>
      <c r="AS2874" s="10">
        <f t="shared" si="185"/>
        <v>502.86</v>
      </c>
    </row>
    <row r="2875" spans="1:45" x14ac:dyDescent="0.25">
      <c r="A2875">
        <v>1</v>
      </c>
      <c r="B2875" s="7">
        <v>44470</v>
      </c>
      <c r="C2875" s="7">
        <v>44501</v>
      </c>
      <c r="D2875">
        <v>200295</v>
      </c>
      <c r="E2875" s="7">
        <v>44470</v>
      </c>
      <c r="F2875" s="13">
        <v>0</v>
      </c>
      <c r="G2875">
        <v>0</v>
      </c>
      <c r="H2875">
        <v>0.17399999999999999</v>
      </c>
      <c r="I2875">
        <v>0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0</v>
      </c>
      <c r="Q2875">
        <v>0</v>
      </c>
      <c r="R2875">
        <v>0</v>
      </c>
      <c r="S2875">
        <v>0</v>
      </c>
      <c r="T2875">
        <v>0</v>
      </c>
      <c r="U2875">
        <v>0</v>
      </c>
      <c r="V2875" t="s">
        <v>356</v>
      </c>
      <c r="W2875" s="4" t="str">
        <f t="shared" si="186"/>
        <v>3921</v>
      </c>
      <c r="X2875">
        <v>16</v>
      </c>
      <c r="Y2875" t="s">
        <v>109</v>
      </c>
      <c r="Z2875" t="s">
        <v>137</v>
      </c>
      <c r="AA2875">
        <v>0</v>
      </c>
      <c r="AB2875">
        <v>0</v>
      </c>
      <c r="AC2875" t="s">
        <v>225</v>
      </c>
      <c r="AD2875">
        <v>0</v>
      </c>
      <c r="AE2875">
        <v>0</v>
      </c>
      <c r="AF2875">
        <v>0</v>
      </c>
      <c r="AG2875">
        <v>0</v>
      </c>
      <c r="AH2875">
        <v>0</v>
      </c>
      <c r="AI2875">
        <v>0</v>
      </c>
      <c r="AJ2875">
        <v>0</v>
      </c>
      <c r="AK2875">
        <v>0</v>
      </c>
      <c r="AL2875">
        <v>0</v>
      </c>
      <c r="AM2875">
        <v>0</v>
      </c>
      <c r="AN2875">
        <v>0</v>
      </c>
      <c r="AO2875">
        <v>0</v>
      </c>
      <c r="AP2875" s="8">
        <f t="shared" si="182"/>
        <v>0</v>
      </c>
      <c r="AQ2875" s="9">
        <f t="shared" si="183"/>
        <v>0</v>
      </c>
      <c r="AR2875" s="3">
        <f t="shared" si="184"/>
        <v>0</v>
      </c>
      <c r="AS2875" s="10">
        <f t="shared" si="185"/>
        <v>0</v>
      </c>
    </row>
    <row r="2876" spans="1:45" x14ac:dyDescent="0.25">
      <c r="A2876">
        <v>1</v>
      </c>
      <c r="B2876" s="7">
        <v>44470</v>
      </c>
      <c r="C2876" s="7">
        <v>44501</v>
      </c>
      <c r="D2876">
        <v>200295</v>
      </c>
      <c r="E2876" s="7">
        <v>44501</v>
      </c>
      <c r="F2876" s="13">
        <v>0</v>
      </c>
      <c r="G2876">
        <v>0</v>
      </c>
      <c r="H2876">
        <v>0.17399999999999999</v>
      </c>
      <c r="I2876">
        <v>0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0</v>
      </c>
      <c r="Q2876">
        <v>0</v>
      </c>
      <c r="R2876">
        <v>0</v>
      </c>
      <c r="S2876">
        <v>0</v>
      </c>
      <c r="T2876">
        <v>0</v>
      </c>
      <c r="U2876">
        <v>0</v>
      </c>
      <c r="V2876" t="s">
        <v>356</v>
      </c>
      <c r="W2876" s="4" t="str">
        <f t="shared" si="186"/>
        <v>3921</v>
      </c>
      <c r="X2876">
        <v>16</v>
      </c>
      <c r="Y2876" t="s">
        <v>109</v>
      </c>
      <c r="Z2876" t="s">
        <v>137</v>
      </c>
      <c r="AA2876">
        <v>0</v>
      </c>
      <c r="AB2876">
        <v>0</v>
      </c>
      <c r="AC2876" t="s">
        <v>225</v>
      </c>
      <c r="AD2876">
        <v>0</v>
      </c>
      <c r="AE2876">
        <v>0</v>
      </c>
      <c r="AF2876">
        <v>0</v>
      </c>
      <c r="AG2876">
        <v>0</v>
      </c>
      <c r="AH2876">
        <v>0</v>
      </c>
      <c r="AI2876">
        <v>0</v>
      </c>
      <c r="AJ2876">
        <v>0</v>
      </c>
      <c r="AK2876">
        <v>0</v>
      </c>
      <c r="AL2876">
        <v>0</v>
      </c>
      <c r="AM2876">
        <v>0</v>
      </c>
      <c r="AN2876">
        <v>0</v>
      </c>
      <c r="AO2876">
        <v>0</v>
      </c>
      <c r="AP2876" s="8">
        <f t="shared" si="182"/>
        <v>0</v>
      </c>
      <c r="AQ2876" s="9">
        <f t="shared" si="183"/>
        <v>0</v>
      </c>
      <c r="AR2876" s="3">
        <f t="shared" si="184"/>
        <v>0</v>
      </c>
      <c r="AS2876" s="10">
        <f t="shared" si="185"/>
        <v>0</v>
      </c>
    </row>
    <row r="2877" spans="1:45" x14ac:dyDescent="0.25">
      <c r="A2877">
        <v>1</v>
      </c>
      <c r="B2877" s="7">
        <v>44470</v>
      </c>
      <c r="C2877" s="7">
        <v>44501</v>
      </c>
      <c r="D2877">
        <v>200341</v>
      </c>
      <c r="E2877" s="7">
        <v>44470</v>
      </c>
      <c r="F2877" s="13">
        <v>24242.3</v>
      </c>
      <c r="G2877">
        <v>24242.3</v>
      </c>
      <c r="H2877">
        <v>0.17399999999999999</v>
      </c>
      <c r="I2877">
        <v>351.51</v>
      </c>
      <c r="J2877">
        <v>33606.58</v>
      </c>
      <c r="K2877">
        <v>0</v>
      </c>
      <c r="L2877">
        <v>0</v>
      </c>
      <c r="M2877">
        <v>-351.51</v>
      </c>
      <c r="N2877">
        <v>0</v>
      </c>
      <c r="O2877">
        <v>0</v>
      </c>
      <c r="P2877">
        <v>0</v>
      </c>
      <c r="Q2877">
        <v>0</v>
      </c>
      <c r="R2877">
        <v>0</v>
      </c>
      <c r="S2877">
        <v>0</v>
      </c>
      <c r="T2877">
        <v>0</v>
      </c>
      <c r="U2877">
        <v>0</v>
      </c>
      <c r="V2877" t="s">
        <v>357</v>
      </c>
      <c r="W2877" s="4" t="str">
        <f t="shared" si="186"/>
        <v>3921</v>
      </c>
      <c r="X2877">
        <v>16</v>
      </c>
      <c r="Y2877" t="s">
        <v>109</v>
      </c>
      <c r="Z2877" t="s">
        <v>137</v>
      </c>
      <c r="AA2877">
        <v>0</v>
      </c>
      <c r="AB2877">
        <v>0</v>
      </c>
      <c r="AC2877" t="s">
        <v>225</v>
      </c>
      <c r="AD2877">
        <v>0</v>
      </c>
      <c r="AE2877">
        <v>0</v>
      </c>
      <c r="AF2877">
        <v>0</v>
      </c>
      <c r="AG2877">
        <v>24242.3</v>
      </c>
      <c r="AH2877">
        <v>0</v>
      </c>
      <c r="AI2877">
        <v>0</v>
      </c>
      <c r="AJ2877">
        <v>0</v>
      </c>
      <c r="AK2877">
        <v>0</v>
      </c>
      <c r="AL2877">
        <v>0</v>
      </c>
      <c r="AM2877">
        <v>0</v>
      </c>
      <c r="AN2877">
        <v>0</v>
      </c>
      <c r="AO2877">
        <v>0</v>
      </c>
      <c r="AP2877" s="8">
        <f t="shared" si="182"/>
        <v>0</v>
      </c>
      <c r="AQ2877" s="9">
        <f t="shared" si="183"/>
        <v>0</v>
      </c>
      <c r="AR2877" s="3">
        <f t="shared" si="184"/>
        <v>33606.58</v>
      </c>
      <c r="AS2877" s="10">
        <f t="shared" si="185"/>
        <v>0</v>
      </c>
    </row>
    <row r="2878" spans="1:45" x14ac:dyDescent="0.25">
      <c r="A2878">
        <v>1</v>
      </c>
      <c r="B2878" s="7">
        <v>44470</v>
      </c>
      <c r="C2878" s="7">
        <v>44501</v>
      </c>
      <c r="D2878">
        <v>200341</v>
      </c>
      <c r="E2878" s="7">
        <v>44501</v>
      </c>
      <c r="F2878" s="13">
        <v>24242.3</v>
      </c>
      <c r="G2878">
        <v>24242.3</v>
      </c>
      <c r="H2878">
        <v>0.17399999999999999</v>
      </c>
      <c r="I2878">
        <v>351.51</v>
      </c>
      <c r="J2878">
        <v>33606.58</v>
      </c>
      <c r="K2878">
        <v>0</v>
      </c>
      <c r="L2878">
        <v>0</v>
      </c>
      <c r="M2878">
        <v>-351.51</v>
      </c>
      <c r="N2878">
        <v>0</v>
      </c>
      <c r="O2878">
        <v>0</v>
      </c>
      <c r="P2878">
        <v>0</v>
      </c>
      <c r="Q2878">
        <v>0</v>
      </c>
      <c r="R2878">
        <v>0</v>
      </c>
      <c r="S2878">
        <v>0</v>
      </c>
      <c r="T2878">
        <v>0</v>
      </c>
      <c r="U2878">
        <v>0</v>
      </c>
      <c r="V2878" t="s">
        <v>357</v>
      </c>
      <c r="W2878" s="4" t="str">
        <f t="shared" si="186"/>
        <v>3921</v>
      </c>
      <c r="X2878">
        <v>16</v>
      </c>
      <c r="Y2878" t="s">
        <v>109</v>
      </c>
      <c r="Z2878" t="s">
        <v>137</v>
      </c>
      <c r="AA2878">
        <v>0</v>
      </c>
      <c r="AB2878">
        <v>0</v>
      </c>
      <c r="AC2878" t="s">
        <v>225</v>
      </c>
      <c r="AD2878">
        <v>0</v>
      </c>
      <c r="AE2878">
        <v>0</v>
      </c>
      <c r="AF2878">
        <v>0</v>
      </c>
      <c r="AG2878">
        <v>24242.3</v>
      </c>
      <c r="AH2878">
        <v>0</v>
      </c>
      <c r="AI2878">
        <v>0</v>
      </c>
      <c r="AJ2878">
        <v>0</v>
      </c>
      <c r="AK2878">
        <v>0</v>
      </c>
      <c r="AL2878">
        <v>0</v>
      </c>
      <c r="AM2878">
        <v>0</v>
      </c>
      <c r="AN2878">
        <v>0</v>
      </c>
      <c r="AO2878">
        <v>0</v>
      </c>
      <c r="AP2878" s="8">
        <f t="shared" si="182"/>
        <v>0</v>
      </c>
      <c r="AQ2878" s="9">
        <f t="shared" si="183"/>
        <v>0</v>
      </c>
      <c r="AR2878" s="3">
        <f t="shared" si="184"/>
        <v>33606.58</v>
      </c>
      <c r="AS2878" s="10">
        <f t="shared" si="185"/>
        <v>0</v>
      </c>
    </row>
    <row r="2879" spans="1:45" x14ac:dyDescent="0.25">
      <c r="A2879">
        <v>1</v>
      </c>
      <c r="B2879" s="7">
        <v>44470</v>
      </c>
      <c r="C2879" s="7">
        <v>44501</v>
      </c>
      <c r="D2879">
        <v>178</v>
      </c>
      <c r="E2879" s="7">
        <v>44470</v>
      </c>
      <c r="F2879" s="13">
        <v>0</v>
      </c>
      <c r="G2879">
        <v>0</v>
      </c>
      <c r="H2879">
        <v>8.4000000000000005E-2</v>
      </c>
      <c r="I2879">
        <v>0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0</v>
      </c>
      <c r="Q2879">
        <v>0</v>
      </c>
      <c r="R2879">
        <v>0</v>
      </c>
      <c r="S2879">
        <v>0</v>
      </c>
      <c r="T2879">
        <v>0</v>
      </c>
      <c r="U2879">
        <v>0</v>
      </c>
      <c r="V2879" t="s">
        <v>358</v>
      </c>
      <c r="W2879" s="4" t="str">
        <f t="shared" si="186"/>
        <v>3922</v>
      </c>
      <c r="X2879">
        <v>16</v>
      </c>
      <c r="Y2879" t="s">
        <v>109</v>
      </c>
      <c r="Z2879" t="s">
        <v>140</v>
      </c>
      <c r="AA2879">
        <v>0</v>
      </c>
      <c r="AB2879">
        <v>0</v>
      </c>
      <c r="AC2879" t="s">
        <v>225</v>
      </c>
      <c r="AD2879">
        <v>0</v>
      </c>
      <c r="AE2879">
        <v>0</v>
      </c>
      <c r="AF2879">
        <v>0</v>
      </c>
      <c r="AG2879">
        <v>0</v>
      </c>
      <c r="AH2879">
        <v>0</v>
      </c>
      <c r="AI2879">
        <v>0</v>
      </c>
      <c r="AJ2879">
        <v>0</v>
      </c>
      <c r="AK2879">
        <v>0</v>
      </c>
      <c r="AL2879">
        <v>0</v>
      </c>
      <c r="AM2879">
        <v>0</v>
      </c>
      <c r="AN2879">
        <v>0</v>
      </c>
      <c r="AO2879">
        <v>0</v>
      </c>
      <c r="AP2879" s="8">
        <f t="shared" si="182"/>
        <v>0</v>
      </c>
      <c r="AQ2879" s="9">
        <f t="shared" si="183"/>
        <v>0</v>
      </c>
      <c r="AR2879" s="3">
        <f t="shared" si="184"/>
        <v>0</v>
      </c>
      <c r="AS2879" s="10">
        <f t="shared" si="185"/>
        <v>0</v>
      </c>
    </row>
    <row r="2880" spans="1:45" x14ac:dyDescent="0.25">
      <c r="A2880">
        <v>1</v>
      </c>
      <c r="B2880" s="7">
        <v>44470</v>
      </c>
      <c r="C2880" s="7">
        <v>44501</v>
      </c>
      <c r="D2880">
        <v>178</v>
      </c>
      <c r="E2880" s="7">
        <v>44501</v>
      </c>
      <c r="F2880" s="13">
        <v>0</v>
      </c>
      <c r="G2880">
        <v>0</v>
      </c>
      <c r="H2880">
        <v>8.4000000000000005E-2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  <c r="Q2880">
        <v>0</v>
      </c>
      <c r="R2880">
        <v>0</v>
      </c>
      <c r="S2880">
        <v>0</v>
      </c>
      <c r="T2880">
        <v>0</v>
      </c>
      <c r="U2880">
        <v>0</v>
      </c>
      <c r="V2880" t="s">
        <v>358</v>
      </c>
      <c r="W2880" s="4" t="str">
        <f t="shared" si="186"/>
        <v>3922</v>
      </c>
      <c r="X2880">
        <v>16</v>
      </c>
      <c r="Y2880" t="s">
        <v>109</v>
      </c>
      <c r="Z2880" t="s">
        <v>140</v>
      </c>
      <c r="AA2880">
        <v>0</v>
      </c>
      <c r="AB2880">
        <v>0</v>
      </c>
      <c r="AC2880" t="s">
        <v>225</v>
      </c>
      <c r="AD2880">
        <v>0</v>
      </c>
      <c r="AE2880">
        <v>0</v>
      </c>
      <c r="AF2880">
        <v>0</v>
      </c>
      <c r="AG2880">
        <v>0</v>
      </c>
      <c r="AH2880">
        <v>0</v>
      </c>
      <c r="AI2880">
        <v>0</v>
      </c>
      <c r="AJ2880">
        <v>0</v>
      </c>
      <c r="AK2880">
        <v>0</v>
      </c>
      <c r="AL2880">
        <v>0</v>
      </c>
      <c r="AM2880">
        <v>0</v>
      </c>
      <c r="AN2880">
        <v>0</v>
      </c>
      <c r="AO2880">
        <v>0</v>
      </c>
      <c r="AP2880" s="8">
        <f t="shared" si="182"/>
        <v>0</v>
      </c>
      <c r="AQ2880" s="9">
        <f t="shared" si="183"/>
        <v>0</v>
      </c>
      <c r="AR2880" s="3">
        <f t="shared" si="184"/>
        <v>0</v>
      </c>
      <c r="AS2880" s="10">
        <f t="shared" si="185"/>
        <v>0</v>
      </c>
    </row>
    <row r="2881" spans="1:45" x14ac:dyDescent="0.25">
      <c r="A2881">
        <v>1</v>
      </c>
      <c r="B2881" s="7">
        <v>44470</v>
      </c>
      <c r="C2881" s="7">
        <v>44501</v>
      </c>
      <c r="D2881">
        <v>200250</v>
      </c>
      <c r="E2881" s="7">
        <v>44470</v>
      </c>
      <c r="F2881" s="13">
        <v>1232396.6299999999</v>
      </c>
      <c r="G2881">
        <v>1232396.6299999999</v>
      </c>
      <c r="H2881">
        <v>8.4000000000000005E-2</v>
      </c>
      <c r="I2881">
        <v>8626.7800000000007</v>
      </c>
      <c r="J2881">
        <v>198913.13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0</v>
      </c>
      <c r="Q2881">
        <v>0</v>
      </c>
      <c r="R2881">
        <v>0</v>
      </c>
      <c r="S2881">
        <v>0</v>
      </c>
      <c r="T2881">
        <v>0</v>
      </c>
      <c r="U2881">
        <v>0</v>
      </c>
      <c r="V2881" t="s">
        <v>359</v>
      </c>
      <c r="W2881" s="4" t="str">
        <f t="shared" si="186"/>
        <v>3922</v>
      </c>
      <c r="X2881">
        <v>16</v>
      </c>
      <c r="Y2881" t="s">
        <v>109</v>
      </c>
      <c r="Z2881" t="s">
        <v>140</v>
      </c>
      <c r="AA2881">
        <v>0</v>
      </c>
      <c r="AB2881">
        <v>-38900.520000000004</v>
      </c>
      <c r="AC2881" t="s">
        <v>225</v>
      </c>
      <c r="AD2881">
        <v>0</v>
      </c>
      <c r="AE2881">
        <v>0</v>
      </c>
      <c r="AF2881">
        <v>0</v>
      </c>
      <c r="AG2881">
        <v>1232396.6299999999</v>
      </c>
      <c r="AH2881">
        <v>0</v>
      </c>
      <c r="AI2881">
        <v>0</v>
      </c>
      <c r="AJ2881">
        <v>0</v>
      </c>
      <c r="AK2881">
        <v>0</v>
      </c>
      <c r="AL2881">
        <v>0</v>
      </c>
      <c r="AM2881">
        <v>0</v>
      </c>
      <c r="AN2881">
        <v>0</v>
      </c>
      <c r="AO2881">
        <v>8626.7800000000007</v>
      </c>
      <c r="AP2881" s="8">
        <f t="shared" si="182"/>
        <v>8626.7800000000007</v>
      </c>
      <c r="AQ2881" s="9">
        <f t="shared" si="183"/>
        <v>0</v>
      </c>
      <c r="AR2881" s="3">
        <f t="shared" si="184"/>
        <v>198913.13</v>
      </c>
      <c r="AS2881" s="10">
        <f t="shared" si="185"/>
        <v>8626.7800000000007</v>
      </c>
    </row>
    <row r="2882" spans="1:45" x14ac:dyDescent="0.25">
      <c r="A2882">
        <v>1</v>
      </c>
      <c r="B2882" s="7">
        <v>44470</v>
      </c>
      <c r="C2882" s="7">
        <v>44501</v>
      </c>
      <c r="D2882">
        <v>200250</v>
      </c>
      <c r="E2882" s="7">
        <v>44501</v>
      </c>
      <c r="F2882" s="13">
        <v>1200956.1000000001</v>
      </c>
      <c r="G2882">
        <v>1200956.1000000001</v>
      </c>
      <c r="H2882">
        <v>8.4000000000000005E-2</v>
      </c>
      <c r="I2882">
        <v>8406.69</v>
      </c>
      <c r="J2882">
        <v>207319.82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0</v>
      </c>
      <c r="Q2882">
        <v>0</v>
      </c>
      <c r="R2882">
        <v>0</v>
      </c>
      <c r="S2882">
        <v>0</v>
      </c>
      <c r="T2882">
        <v>0</v>
      </c>
      <c r="U2882">
        <v>0</v>
      </c>
      <c r="V2882" t="s">
        <v>359</v>
      </c>
      <c r="W2882" s="4" t="str">
        <f t="shared" si="186"/>
        <v>3922</v>
      </c>
      <c r="X2882">
        <v>16</v>
      </c>
      <c r="Y2882" t="s">
        <v>109</v>
      </c>
      <c r="Z2882" t="s">
        <v>140</v>
      </c>
      <c r="AA2882">
        <v>0</v>
      </c>
      <c r="AB2882">
        <v>0</v>
      </c>
      <c r="AC2882" t="s">
        <v>225</v>
      </c>
      <c r="AD2882">
        <v>0</v>
      </c>
      <c r="AE2882">
        <v>0</v>
      </c>
      <c r="AF2882">
        <v>0</v>
      </c>
      <c r="AG2882">
        <v>1200956.1000000001</v>
      </c>
      <c r="AH2882">
        <v>0</v>
      </c>
      <c r="AI2882">
        <v>0</v>
      </c>
      <c r="AJ2882">
        <v>0</v>
      </c>
      <c r="AK2882">
        <v>0</v>
      </c>
      <c r="AL2882">
        <v>0</v>
      </c>
      <c r="AM2882">
        <v>0</v>
      </c>
      <c r="AN2882">
        <v>0</v>
      </c>
      <c r="AO2882">
        <v>8406.69</v>
      </c>
      <c r="AP2882" s="8">
        <f t="shared" ref="AP2882:AP2945" si="187">I2882+K2882+M2882+T2882</f>
        <v>8406.69</v>
      </c>
      <c r="AQ2882" s="9">
        <f t="shared" ref="AQ2882:AQ2945" si="188">AD2882+AL2882</f>
        <v>0</v>
      </c>
      <c r="AR2882" s="3">
        <f t="shared" ref="AR2882:AR2945" si="189">AE2882+J2882</f>
        <v>207319.82</v>
      </c>
      <c r="AS2882" s="10">
        <f t="shared" ref="AS2882:AS2945" si="190">I2882+K2882+M2882+T2882+AD2882+AL2882</f>
        <v>8406.69</v>
      </c>
    </row>
    <row r="2883" spans="1:45" x14ac:dyDescent="0.25">
      <c r="A2883">
        <v>1</v>
      </c>
      <c r="B2883" s="7">
        <v>44470</v>
      </c>
      <c r="C2883" s="7">
        <v>44501</v>
      </c>
      <c r="D2883">
        <v>200296</v>
      </c>
      <c r="E2883" s="7">
        <v>44470</v>
      </c>
      <c r="F2883" s="13">
        <v>298039.17</v>
      </c>
      <c r="G2883">
        <v>298039.17</v>
      </c>
      <c r="H2883">
        <v>8.4000000000000005E-2</v>
      </c>
      <c r="I2883">
        <v>2086.27</v>
      </c>
      <c r="J2883">
        <v>142607.04999999999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0</v>
      </c>
      <c r="Q2883">
        <v>0</v>
      </c>
      <c r="R2883">
        <v>0</v>
      </c>
      <c r="S2883">
        <v>0</v>
      </c>
      <c r="T2883">
        <v>0</v>
      </c>
      <c r="U2883">
        <v>0</v>
      </c>
      <c r="V2883" t="s">
        <v>360</v>
      </c>
      <c r="W2883" s="4" t="str">
        <f t="shared" si="186"/>
        <v>3922</v>
      </c>
      <c r="X2883">
        <v>16</v>
      </c>
      <c r="Y2883" t="s">
        <v>109</v>
      </c>
      <c r="Z2883" t="s">
        <v>140</v>
      </c>
      <c r="AA2883">
        <v>0</v>
      </c>
      <c r="AB2883">
        <v>0</v>
      </c>
      <c r="AC2883" t="s">
        <v>225</v>
      </c>
      <c r="AD2883">
        <v>0</v>
      </c>
      <c r="AE2883">
        <v>0</v>
      </c>
      <c r="AF2883">
        <v>0</v>
      </c>
      <c r="AG2883">
        <v>298039.17</v>
      </c>
      <c r="AH2883">
        <v>0</v>
      </c>
      <c r="AI2883">
        <v>0</v>
      </c>
      <c r="AJ2883">
        <v>0</v>
      </c>
      <c r="AK2883">
        <v>0</v>
      </c>
      <c r="AL2883">
        <v>0</v>
      </c>
      <c r="AM2883">
        <v>0</v>
      </c>
      <c r="AN2883">
        <v>0</v>
      </c>
      <c r="AO2883">
        <v>2086.27</v>
      </c>
      <c r="AP2883" s="8">
        <f t="shared" si="187"/>
        <v>2086.27</v>
      </c>
      <c r="AQ2883" s="9">
        <f t="shared" si="188"/>
        <v>0</v>
      </c>
      <c r="AR2883" s="3">
        <f t="shared" si="189"/>
        <v>142607.04999999999</v>
      </c>
      <c r="AS2883" s="10">
        <f t="shared" si="190"/>
        <v>2086.27</v>
      </c>
    </row>
    <row r="2884" spans="1:45" x14ac:dyDescent="0.25">
      <c r="A2884">
        <v>1</v>
      </c>
      <c r="B2884" s="7">
        <v>44470</v>
      </c>
      <c r="C2884" s="7">
        <v>44501</v>
      </c>
      <c r="D2884">
        <v>200296</v>
      </c>
      <c r="E2884" s="7">
        <v>44501</v>
      </c>
      <c r="F2884" s="13">
        <v>298039.17</v>
      </c>
      <c r="G2884">
        <v>298039.17</v>
      </c>
      <c r="H2884">
        <v>8.4000000000000005E-2</v>
      </c>
      <c r="I2884">
        <v>2086.27</v>
      </c>
      <c r="J2884">
        <v>144693.32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>
        <v>0</v>
      </c>
      <c r="R2884">
        <v>0</v>
      </c>
      <c r="S2884">
        <v>0</v>
      </c>
      <c r="T2884">
        <v>0</v>
      </c>
      <c r="U2884">
        <v>0</v>
      </c>
      <c r="V2884" t="s">
        <v>360</v>
      </c>
      <c r="W2884" s="4" t="str">
        <f t="shared" si="186"/>
        <v>3922</v>
      </c>
      <c r="X2884">
        <v>16</v>
      </c>
      <c r="Y2884" t="s">
        <v>109</v>
      </c>
      <c r="Z2884" t="s">
        <v>140</v>
      </c>
      <c r="AA2884">
        <v>0</v>
      </c>
      <c r="AB2884">
        <v>0</v>
      </c>
      <c r="AC2884" t="s">
        <v>225</v>
      </c>
      <c r="AD2884">
        <v>0</v>
      </c>
      <c r="AE2884">
        <v>0</v>
      </c>
      <c r="AF2884">
        <v>0</v>
      </c>
      <c r="AG2884">
        <v>298039.17</v>
      </c>
      <c r="AH2884">
        <v>0</v>
      </c>
      <c r="AI2884">
        <v>0</v>
      </c>
      <c r="AJ2884">
        <v>0</v>
      </c>
      <c r="AK2884">
        <v>0</v>
      </c>
      <c r="AL2884">
        <v>0</v>
      </c>
      <c r="AM2884">
        <v>0</v>
      </c>
      <c r="AN2884">
        <v>0</v>
      </c>
      <c r="AO2884">
        <v>2086.27</v>
      </c>
      <c r="AP2884" s="8">
        <f t="shared" si="187"/>
        <v>2086.27</v>
      </c>
      <c r="AQ2884" s="9">
        <f t="shared" si="188"/>
        <v>0</v>
      </c>
      <c r="AR2884" s="3">
        <f t="shared" si="189"/>
        <v>144693.32</v>
      </c>
      <c r="AS2884" s="10">
        <f t="shared" si="190"/>
        <v>2086.27</v>
      </c>
    </row>
    <row r="2885" spans="1:45" x14ac:dyDescent="0.25">
      <c r="A2885">
        <v>1</v>
      </c>
      <c r="B2885" s="7">
        <v>44470</v>
      </c>
      <c r="C2885" s="7">
        <v>44501</v>
      </c>
      <c r="D2885">
        <v>200342</v>
      </c>
      <c r="E2885" s="7">
        <v>44470</v>
      </c>
      <c r="F2885" s="13">
        <v>2623969.12</v>
      </c>
      <c r="G2885">
        <v>2623969.12</v>
      </c>
      <c r="H2885">
        <v>8.4000000000000005E-2</v>
      </c>
      <c r="I2885">
        <v>18367.78</v>
      </c>
      <c r="J2885">
        <v>1508219.4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0</v>
      </c>
      <c r="R2885">
        <v>0</v>
      </c>
      <c r="S2885">
        <v>0</v>
      </c>
      <c r="T2885">
        <v>0</v>
      </c>
      <c r="U2885">
        <v>0</v>
      </c>
      <c r="V2885" t="s">
        <v>361</v>
      </c>
      <c r="W2885" s="4" t="str">
        <f t="shared" ref="W2885:W2948" si="191">MID(V2885,4,4)</f>
        <v>3922</v>
      </c>
      <c r="X2885">
        <v>16</v>
      </c>
      <c r="Y2885" t="s">
        <v>109</v>
      </c>
      <c r="Z2885" t="s">
        <v>140</v>
      </c>
      <c r="AA2885">
        <v>0</v>
      </c>
      <c r="AB2885">
        <v>0</v>
      </c>
      <c r="AC2885" t="s">
        <v>225</v>
      </c>
      <c r="AD2885">
        <v>0</v>
      </c>
      <c r="AE2885">
        <v>15668</v>
      </c>
      <c r="AF2885">
        <v>0</v>
      </c>
      <c r="AG2885">
        <v>2623969.12</v>
      </c>
      <c r="AH2885">
        <v>0</v>
      </c>
      <c r="AI2885">
        <v>0</v>
      </c>
      <c r="AJ2885">
        <v>0</v>
      </c>
      <c r="AK2885">
        <v>0</v>
      </c>
      <c r="AL2885">
        <v>0</v>
      </c>
      <c r="AM2885">
        <v>0</v>
      </c>
      <c r="AN2885">
        <v>0</v>
      </c>
      <c r="AO2885">
        <v>18367.78</v>
      </c>
      <c r="AP2885" s="8">
        <f t="shared" si="187"/>
        <v>18367.78</v>
      </c>
      <c r="AQ2885" s="9">
        <f t="shared" si="188"/>
        <v>0</v>
      </c>
      <c r="AR2885" s="3">
        <f t="shared" si="189"/>
        <v>1523887.4</v>
      </c>
      <c r="AS2885" s="10">
        <f t="shared" si="190"/>
        <v>18367.78</v>
      </c>
    </row>
    <row r="2886" spans="1:45" x14ac:dyDescent="0.25">
      <c r="A2886">
        <v>1</v>
      </c>
      <c r="B2886" s="7">
        <v>44470</v>
      </c>
      <c r="C2886" s="7">
        <v>44501</v>
      </c>
      <c r="D2886">
        <v>200342</v>
      </c>
      <c r="E2886" s="7">
        <v>44501</v>
      </c>
      <c r="F2886" s="13">
        <v>2627464.77</v>
      </c>
      <c r="G2886">
        <v>2627464.77</v>
      </c>
      <c r="H2886">
        <v>8.4000000000000005E-2</v>
      </c>
      <c r="I2886">
        <v>18392.25</v>
      </c>
      <c r="J2886">
        <v>1526611.65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0</v>
      </c>
      <c r="Q2886">
        <v>0</v>
      </c>
      <c r="R2886">
        <v>0</v>
      </c>
      <c r="S2886">
        <v>0</v>
      </c>
      <c r="T2886">
        <v>0</v>
      </c>
      <c r="U2886">
        <v>0</v>
      </c>
      <c r="V2886" t="s">
        <v>361</v>
      </c>
      <c r="W2886" s="4" t="str">
        <f t="shared" si="191"/>
        <v>3922</v>
      </c>
      <c r="X2886">
        <v>16</v>
      </c>
      <c r="Y2886" t="s">
        <v>109</v>
      </c>
      <c r="Z2886" t="s">
        <v>140</v>
      </c>
      <c r="AA2886">
        <v>0</v>
      </c>
      <c r="AB2886">
        <v>0</v>
      </c>
      <c r="AC2886" t="s">
        <v>225</v>
      </c>
      <c r="AD2886">
        <v>0</v>
      </c>
      <c r="AE2886">
        <v>15668</v>
      </c>
      <c r="AF2886">
        <v>0</v>
      </c>
      <c r="AG2886">
        <v>2627464.77</v>
      </c>
      <c r="AH2886">
        <v>0</v>
      </c>
      <c r="AI2886">
        <v>0</v>
      </c>
      <c r="AJ2886">
        <v>0</v>
      </c>
      <c r="AK2886">
        <v>0</v>
      </c>
      <c r="AL2886">
        <v>0</v>
      </c>
      <c r="AM2886">
        <v>0</v>
      </c>
      <c r="AN2886">
        <v>0</v>
      </c>
      <c r="AO2886">
        <v>18392.25</v>
      </c>
      <c r="AP2886" s="8">
        <f t="shared" si="187"/>
        <v>18392.25</v>
      </c>
      <c r="AQ2886" s="9">
        <f t="shared" si="188"/>
        <v>0</v>
      </c>
      <c r="AR2886" s="3">
        <f t="shared" si="189"/>
        <v>1542279.65</v>
      </c>
      <c r="AS2886" s="10">
        <f t="shared" si="190"/>
        <v>18392.25</v>
      </c>
    </row>
    <row r="2887" spans="1:45" x14ac:dyDescent="0.25">
      <c r="A2887">
        <v>1</v>
      </c>
      <c r="B2887" s="7">
        <v>44470</v>
      </c>
      <c r="C2887" s="7">
        <v>44501</v>
      </c>
      <c r="D2887">
        <v>179</v>
      </c>
      <c r="E2887" s="7">
        <v>44470</v>
      </c>
      <c r="F2887" s="13">
        <v>0</v>
      </c>
      <c r="G2887">
        <v>0</v>
      </c>
      <c r="H2887">
        <v>0</v>
      </c>
      <c r="I2887">
        <v>0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v>0</v>
      </c>
      <c r="R2887">
        <v>0</v>
      </c>
      <c r="S2887">
        <v>0</v>
      </c>
      <c r="T2887">
        <v>0</v>
      </c>
      <c r="U2887">
        <v>0</v>
      </c>
      <c r="V2887" t="s">
        <v>362</v>
      </c>
      <c r="W2887" s="4" t="str">
        <f t="shared" si="191"/>
        <v>3923</v>
      </c>
      <c r="X2887">
        <v>16</v>
      </c>
      <c r="Y2887" t="s">
        <v>109</v>
      </c>
      <c r="Z2887" t="s">
        <v>214</v>
      </c>
      <c r="AA2887">
        <v>0</v>
      </c>
      <c r="AB2887">
        <v>0</v>
      </c>
      <c r="AC2887" t="s">
        <v>225</v>
      </c>
      <c r="AD2887">
        <v>0</v>
      </c>
      <c r="AE2887">
        <v>0</v>
      </c>
      <c r="AF2887">
        <v>0</v>
      </c>
      <c r="AG2887">
        <v>0</v>
      </c>
      <c r="AH2887">
        <v>0</v>
      </c>
      <c r="AI2887">
        <v>0</v>
      </c>
      <c r="AJ2887">
        <v>0</v>
      </c>
      <c r="AK2887">
        <v>0</v>
      </c>
      <c r="AL2887">
        <v>0</v>
      </c>
      <c r="AM2887">
        <v>0</v>
      </c>
      <c r="AN2887">
        <v>0</v>
      </c>
      <c r="AO2887">
        <v>0</v>
      </c>
      <c r="AP2887" s="8">
        <f t="shared" si="187"/>
        <v>0</v>
      </c>
      <c r="AQ2887" s="9">
        <f t="shared" si="188"/>
        <v>0</v>
      </c>
      <c r="AR2887" s="3">
        <f t="shared" si="189"/>
        <v>0</v>
      </c>
      <c r="AS2887" s="10">
        <f t="shared" si="190"/>
        <v>0</v>
      </c>
    </row>
    <row r="2888" spans="1:45" x14ac:dyDescent="0.25">
      <c r="A2888">
        <v>1</v>
      </c>
      <c r="B2888" s="7">
        <v>44470</v>
      </c>
      <c r="C2888" s="7">
        <v>44501</v>
      </c>
      <c r="D2888">
        <v>179</v>
      </c>
      <c r="E2888" s="7">
        <v>44501</v>
      </c>
      <c r="F2888" s="13">
        <v>0</v>
      </c>
      <c r="G2888">
        <v>0</v>
      </c>
      <c r="H2888">
        <v>0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0</v>
      </c>
      <c r="Q2888">
        <v>0</v>
      </c>
      <c r="R2888">
        <v>0</v>
      </c>
      <c r="S2888">
        <v>0</v>
      </c>
      <c r="T2888">
        <v>0</v>
      </c>
      <c r="U2888">
        <v>0</v>
      </c>
      <c r="V2888" t="s">
        <v>362</v>
      </c>
      <c r="W2888" s="4" t="str">
        <f t="shared" si="191"/>
        <v>3923</v>
      </c>
      <c r="X2888">
        <v>16</v>
      </c>
      <c r="Y2888" t="s">
        <v>109</v>
      </c>
      <c r="Z2888" t="s">
        <v>214</v>
      </c>
      <c r="AA2888">
        <v>0</v>
      </c>
      <c r="AB2888">
        <v>0</v>
      </c>
      <c r="AC2888" t="s">
        <v>225</v>
      </c>
      <c r="AD2888">
        <v>0</v>
      </c>
      <c r="AE2888">
        <v>0</v>
      </c>
      <c r="AF2888">
        <v>0</v>
      </c>
      <c r="AG2888">
        <v>0</v>
      </c>
      <c r="AH2888">
        <v>0</v>
      </c>
      <c r="AI2888">
        <v>0</v>
      </c>
      <c r="AJ2888">
        <v>0</v>
      </c>
      <c r="AK2888">
        <v>0</v>
      </c>
      <c r="AL2888">
        <v>0</v>
      </c>
      <c r="AM2888">
        <v>0</v>
      </c>
      <c r="AN2888">
        <v>0</v>
      </c>
      <c r="AO2888">
        <v>0</v>
      </c>
      <c r="AP2888" s="8">
        <f t="shared" si="187"/>
        <v>0</v>
      </c>
      <c r="AQ2888" s="9">
        <f t="shared" si="188"/>
        <v>0</v>
      </c>
      <c r="AR2888" s="3">
        <f t="shared" si="189"/>
        <v>0</v>
      </c>
      <c r="AS2888" s="10">
        <f t="shared" si="190"/>
        <v>0</v>
      </c>
    </row>
    <row r="2889" spans="1:45" x14ac:dyDescent="0.25">
      <c r="A2889">
        <v>1</v>
      </c>
      <c r="B2889" s="7">
        <v>44470</v>
      </c>
      <c r="C2889" s="7">
        <v>44501</v>
      </c>
      <c r="D2889">
        <v>200251</v>
      </c>
      <c r="E2889" s="7">
        <v>44470</v>
      </c>
      <c r="F2889" s="13">
        <v>0</v>
      </c>
      <c r="G2889">
        <v>0</v>
      </c>
      <c r="H2889">
        <v>0</v>
      </c>
      <c r="I2889">
        <v>0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</v>
      </c>
      <c r="P2889">
        <v>0</v>
      </c>
      <c r="Q2889">
        <v>0</v>
      </c>
      <c r="R2889">
        <v>0</v>
      </c>
      <c r="S2889">
        <v>0</v>
      </c>
      <c r="T2889">
        <v>0</v>
      </c>
      <c r="U2889">
        <v>0</v>
      </c>
      <c r="V2889" t="s">
        <v>363</v>
      </c>
      <c r="W2889" s="4" t="str">
        <f t="shared" si="191"/>
        <v>3923</v>
      </c>
      <c r="X2889">
        <v>16</v>
      </c>
      <c r="Y2889" t="s">
        <v>109</v>
      </c>
      <c r="Z2889" t="s">
        <v>214</v>
      </c>
      <c r="AA2889">
        <v>0</v>
      </c>
      <c r="AB2889">
        <v>0</v>
      </c>
      <c r="AC2889" t="s">
        <v>225</v>
      </c>
      <c r="AD2889">
        <v>0</v>
      </c>
      <c r="AE2889">
        <v>0</v>
      </c>
      <c r="AF2889">
        <v>0</v>
      </c>
      <c r="AG2889">
        <v>0</v>
      </c>
      <c r="AH2889">
        <v>0</v>
      </c>
      <c r="AI2889">
        <v>0</v>
      </c>
      <c r="AJ2889">
        <v>0</v>
      </c>
      <c r="AK2889">
        <v>0</v>
      </c>
      <c r="AL2889">
        <v>0</v>
      </c>
      <c r="AM2889">
        <v>0</v>
      </c>
      <c r="AN2889">
        <v>0</v>
      </c>
      <c r="AO2889">
        <v>0</v>
      </c>
      <c r="AP2889" s="8">
        <f t="shared" si="187"/>
        <v>0</v>
      </c>
      <c r="AQ2889" s="9">
        <f t="shared" si="188"/>
        <v>0</v>
      </c>
      <c r="AR2889" s="3">
        <f t="shared" si="189"/>
        <v>0</v>
      </c>
      <c r="AS2889" s="10">
        <f t="shared" si="190"/>
        <v>0</v>
      </c>
    </row>
    <row r="2890" spans="1:45" x14ac:dyDescent="0.25">
      <c r="A2890">
        <v>1</v>
      </c>
      <c r="B2890" s="7">
        <v>44470</v>
      </c>
      <c r="C2890" s="7">
        <v>44501</v>
      </c>
      <c r="D2890">
        <v>200251</v>
      </c>
      <c r="E2890" s="7">
        <v>44501</v>
      </c>
      <c r="F2890" s="13">
        <v>0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0</v>
      </c>
      <c r="R2890">
        <v>0</v>
      </c>
      <c r="S2890">
        <v>0</v>
      </c>
      <c r="T2890">
        <v>0</v>
      </c>
      <c r="U2890">
        <v>0</v>
      </c>
      <c r="V2890" t="s">
        <v>363</v>
      </c>
      <c r="W2890" s="4" t="str">
        <f t="shared" si="191"/>
        <v>3923</v>
      </c>
      <c r="X2890">
        <v>16</v>
      </c>
      <c r="Y2890" t="s">
        <v>109</v>
      </c>
      <c r="Z2890" t="s">
        <v>214</v>
      </c>
      <c r="AA2890">
        <v>0</v>
      </c>
      <c r="AB2890">
        <v>0</v>
      </c>
      <c r="AC2890" t="s">
        <v>225</v>
      </c>
      <c r="AD2890">
        <v>0</v>
      </c>
      <c r="AE2890">
        <v>0</v>
      </c>
      <c r="AF2890">
        <v>0</v>
      </c>
      <c r="AG2890">
        <v>0</v>
      </c>
      <c r="AH2890">
        <v>0</v>
      </c>
      <c r="AI2890">
        <v>0</v>
      </c>
      <c r="AJ2890">
        <v>0</v>
      </c>
      <c r="AK2890">
        <v>0</v>
      </c>
      <c r="AL2890">
        <v>0</v>
      </c>
      <c r="AM2890">
        <v>0</v>
      </c>
      <c r="AN2890">
        <v>0</v>
      </c>
      <c r="AO2890">
        <v>0</v>
      </c>
      <c r="AP2890" s="8">
        <f t="shared" si="187"/>
        <v>0</v>
      </c>
      <c r="AQ2890" s="9">
        <f t="shared" si="188"/>
        <v>0</v>
      </c>
      <c r="AR2890" s="3">
        <f t="shared" si="189"/>
        <v>0</v>
      </c>
      <c r="AS2890" s="10">
        <f t="shared" si="190"/>
        <v>0</v>
      </c>
    </row>
    <row r="2891" spans="1:45" x14ac:dyDescent="0.25">
      <c r="A2891">
        <v>1</v>
      </c>
      <c r="B2891" s="7">
        <v>44470</v>
      </c>
      <c r="C2891" s="7">
        <v>44501</v>
      </c>
      <c r="D2891">
        <v>200297</v>
      </c>
      <c r="E2891" s="7">
        <v>44470</v>
      </c>
      <c r="F2891" s="13">
        <v>0</v>
      </c>
      <c r="G2891">
        <v>0</v>
      </c>
      <c r="H2891">
        <v>0</v>
      </c>
      <c r="I2891">
        <v>0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0</v>
      </c>
      <c r="Q2891">
        <v>0</v>
      </c>
      <c r="R2891">
        <v>0</v>
      </c>
      <c r="S2891">
        <v>0</v>
      </c>
      <c r="T2891">
        <v>0</v>
      </c>
      <c r="U2891">
        <v>0</v>
      </c>
      <c r="V2891" t="s">
        <v>364</v>
      </c>
      <c r="W2891" s="4" t="str">
        <f t="shared" si="191"/>
        <v>3923</v>
      </c>
      <c r="X2891">
        <v>16</v>
      </c>
      <c r="Y2891" t="s">
        <v>109</v>
      </c>
      <c r="Z2891" t="s">
        <v>214</v>
      </c>
      <c r="AA2891">
        <v>0</v>
      </c>
      <c r="AB2891">
        <v>0</v>
      </c>
      <c r="AC2891" t="s">
        <v>225</v>
      </c>
      <c r="AD2891">
        <v>0</v>
      </c>
      <c r="AE2891">
        <v>0</v>
      </c>
      <c r="AF2891">
        <v>0</v>
      </c>
      <c r="AG2891">
        <v>0</v>
      </c>
      <c r="AH2891">
        <v>0</v>
      </c>
      <c r="AI2891">
        <v>0</v>
      </c>
      <c r="AJ2891">
        <v>0</v>
      </c>
      <c r="AK2891">
        <v>0</v>
      </c>
      <c r="AL2891">
        <v>0</v>
      </c>
      <c r="AM2891">
        <v>0</v>
      </c>
      <c r="AN2891">
        <v>0</v>
      </c>
      <c r="AO2891">
        <v>0</v>
      </c>
      <c r="AP2891" s="8">
        <f t="shared" si="187"/>
        <v>0</v>
      </c>
      <c r="AQ2891" s="9">
        <f t="shared" si="188"/>
        <v>0</v>
      </c>
      <c r="AR2891" s="3">
        <f t="shared" si="189"/>
        <v>0</v>
      </c>
      <c r="AS2891" s="10">
        <f t="shared" si="190"/>
        <v>0</v>
      </c>
    </row>
    <row r="2892" spans="1:45" x14ac:dyDescent="0.25">
      <c r="A2892">
        <v>1</v>
      </c>
      <c r="B2892" s="7">
        <v>44470</v>
      </c>
      <c r="C2892" s="7">
        <v>44501</v>
      </c>
      <c r="D2892">
        <v>200297</v>
      </c>
      <c r="E2892" s="7">
        <v>44501</v>
      </c>
      <c r="F2892" s="13">
        <v>0</v>
      </c>
      <c r="G2892">
        <v>0</v>
      </c>
      <c r="H2892">
        <v>0</v>
      </c>
      <c r="I2892">
        <v>0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0</v>
      </c>
      <c r="Q2892">
        <v>0</v>
      </c>
      <c r="R2892">
        <v>0</v>
      </c>
      <c r="S2892">
        <v>0</v>
      </c>
      <c r="T2892">
        <v>0</v>
      </c>
      <c r="U2892">
        <v>0</v>
      </c>
      <c r="V2892" t="s">
        <v>364</v>
      </c>
      <c r="W2892" s="4" t="str">
        <f t="shared" si="191"/>
        <v>3923</v>
      </c>
      <c r="X2892">
        <v>16</v>
      </c>
      <c r="Y2892" t="s">
        <v>109</v>
      </c>
      <c r="Z2892" t="s">
        <v>214</v>
      </c>
      <c r="AA2892">
        <v>0</v>
      </c>
      <c r="AB2892">
        <v>0</v>
      </c>
      <c r="AC2892" t="s">
        <v>225</v>
      </c>
      <c r="AD2892">
        <v>0</v>
      </c>
      <c r="AE2892">
        <v>0</v>
      </c>
      <c r="AF2892">
        <v>0</v>
      </c>
      <c r="AG2892">
        <v>0</v>
      </c>
      <c r="AH2892">
        <v>0</v>
      </c>
      <c r="AI2892">
        <v>0</v>
      </c>
      <c r="AJ2892">
        <v>0</v>
      </c>
      <c r="AK2892">
        <v>0</v>
      </c>
      <c r="AL2892">
        <v>0</v>
      </c>
      <c r="AM2892">
        <v>0</v>
      </c>
      <c r="AN2892">
        <v>0</v>
      </c>
      <c r="AO2892">
        <v>0</v>
      </c>
      <c r="AP2892" s="8">
        <f t="shared" si="187"/>
        <v>0</v>
      </c>
      <c r="AQ2892" s="9">
        <f t="shared" si="188"/>
        <v>0</v>
      </c>
      <c r="AR2892" s="3">
        <f t="shared" si="189"/>
        <v>0</v>
      </c>
      <c r="AS2892" s="10">
        <f t="shared" si="190"/>
        <v>0</v>
      </c>
    </row>
    <row r="2893" spans="1:45" x14ac:dyDescent="0.25">
      <c r="A2893">
        <v>1</v>
      </c>
      <c r="B2893" s="7">
        <v>44470</v>
      </c>
      <c r="C2893" s="7">
        <v>44501</v>
      </c>
      <c r="D2893">
        <v>200343</v>
      </c>
      <c r="E2893" s="7">
        <v>44470</v>
      </c>
      <c r="F2893" s="13">
        <v>0</v>
      </c>
      <c r="G2893">
        <v>0</v>
      </c>
      <c r="H2893">
        <v>0</v>
      </c>
      <c r="I2893">
        <v>0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0</v>
      </c>
      <c r="Q2893">
        <v>0</v>
      </c>
      <c r="R2893">
        <v>0</v>
      </c>
      <c r="S2893">
        <v>0</v>
      </c>
      <c r="T2893">
        <v>0</v>
      </c>
      <c r="U2893">
        <v>0</v>
      </c>
      <c r="V2893" t="s">
        <v>365</v>
      </c>
      <c r="W2893" s="4" t="str">
        <f t="shared" si="191"/>
        <v>3923</v>
      </c>
      <c r="X2893">
        <v>16</v>
      </c>
      <c r="Y2893" t="s">
        <v>109</v>
      </c>
      <c r="Z2893" t="s">
        <v>214</v>
      </c>
      <c r="AA2893">
        <v>0</v>
      </c>
      <c r="AB2893">
        <v>0</v>
      </c>
      <c r="AC2893" t="s">
        <v>225</v>
      </c>
      <c r="AD2893">
        <v>0</v>
      </c>
      <c r="AE2893">
        <v>0</v>
      </c>
      <c r="AF2893">
        <v>0</v>
      </c>
      <c r="AG2893">
        <v>0</v>
      </c>
      <c r="AH2893">
        <v>0</v>
      </c>
      <c r="AI2893">
        <v>0</v>
      </c>
      <c r="AJ2893">
        <v>0</v>
      </c>
      <c r="AK2893">
        <v>0</v>
      </c>
      <c r="AL2893">
        <v>0</v>
      </c>
      <c r="AM2893">
        <v>0</v>
      </c>
      <c r="AN2893">
        <v>0</v>
      </c>
      <c r="AO2893">
        <v>0</v>
      </c>
      <c r="AP2893" s="8">
        <f t="shared" si="187"/>
        <v>0</v>
      </c>
      <c r="AQ2893" s="9">
        <f t="shared" si="188"/>
        <v>0</v>
      </c>
      <c r="AR2893" s="3">
        <f t="shared" si="189"/>
        <v>0</v>
      </c>
      <c r="AS2893" s="10">
        <f t="shared" si="190"/>
        <v>0</v>
      </c>
    </row>
    <row r="2894" spans="1:45" x14ac:dyDescent="0.25">
      <c r="A2894">
        <v>1</v>
      </c>
      <c r="B2894" s="7">
        <v>44470</v>
      </c>
      <c r="C2894" s="7">
        <v>44501</v>
      </c>
      <c r="D2894">
        <v>200343</v>
      </c>
      <c r="E2894" s="7">
        <v>44501</v>
      </c>
      <c r="F2894" s="13">
        <v>0</v>
      </c>
      <c r="G2894">
        <v>0</v>
      </c>
      <c r="H2894">
        <v>0</v>
      </c>
      <c r="I2894">
        <v>0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</v>
      </c>
      <c r="P2894">
        <v>0</v>
      </c>
      <c r="Q2894">
        <v>0</v>
      </c>
      <c r="R2894">
        <v>0</v>
      </c>
      <c r="S2894">
        <v>0</v>
      </c>
      <c r="T2894">
        <v>0</v>
      </c>
      <c r="U2894">
        <v>0</v>
      </c>
      <c r="V2894" t="s">
        <v>365</v>
      </c>
      <c r="W2894" s="4" t="str">
        <f t="shared" si="191"/>
        <v>3923</v>
      </c>
      <c r="X2894">
        <v>16</v>
      </c>
      <c r="Y2894" t="s">
        <v>109</v>
      </c>
      <c r="Z2894" t="s">
        <v>214</v>
      </c>
      <c r="AA2894">
        <v>0</v>
      </c>
      <c r="AB2894">
        <v>0</v>
      </c>
      <c r="AC2894" t="s">
        <v>225</v>
      </c>
      <c r="AD2894">
        <v>0</v>
      </c>
      <c r="AE2894">
        <v>0</v>
      </c>
      <c r="AF2894">
        <v>0</v>
      </c>
      <c r="AG2894">
        <v>0</v>
      </c>
      <c r="AH2894">
        <v>0</v>
      </c>
      <c r="AI2894">
        <v>0</v>
      </c>
      <c r="AJ2894">
        <v>0</v>
      </c>
      <c r="AK2894">
        <v>0</v>
      </c>
      <c r="AL2894">
        <v>0</v>
      </c>
      <c r="AM2894">
        <v>0</v>
      </c>
      <c r="AN2894">
        <v>0</v>
      </c>
      <c r="AO2894">
        <v>0</v>
      </c>
      <c r="AP2894" s="8">
        <f t="shared" si="187"/>
        <v>0</v>
      </c>
      <c r="AQ2894" s="9">
        <f t="shared" si="188"/>
        <v>0</v>
      </c>
      <c r="AR2894" s="3">
        <f t="shared" si="189"/>
        <v>0</v>
      </c>
      <c r="AS2894" s="10">
        <f t="shared" si="190"/>
        <v>0</v>
      </c>
    </row>
    <row r="2895" spans="1:45" x14ac:dyDescent="0.25">
      <c r="A2895">
        <v>1</v>
      </c>
      <c r="B2895" s="7">
        <v>44470</v>
      </c>
      <c r="C2895" s="7">
        <v>44501</v>
      </c>
      <c r="D2895">
        <v>180</v>
      </c>
      <c r="E2895" s="7">
        <v>44470</v>
      </c>
      <c r="F2895" s="13">
        <v>0</v>
      </c>
      <c r="G2895">
        <v>0</v>
      </c>
      <c r="H2895">
        <v>5.8000000000000003E-2</v>
      </c>
      <c r="I2895">
        <v>0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0</v>
      </c>
      <c r="Q2895">
        <v>0</v>
      </c>
      <c r="R2895">
        <v>0</v>
      </c>
      <c r="S2895">
        <v>0</v>
      </c>
      <c r="T2895">
        <v>0</v>
      </c>
      <c r="U2895">
        <v>0</v>
      </c>
      <c r="V2895" t="s">
        <v>366</v>
      </c>
      <c r="W2895" s="4" t="str">
        <f t="shared" si="191"/>
        <v>3924</v>
      </c>
      <c r="X2895">
        <v>16</v>
      </c>
      <c r="Y2895" t="s">
        <v>109</v>
      </c>
      <c r="Z2895" t="s">
        <v>143</v>
      </c>
      <c r="AA2895">
        <v>0</v>
      </c>
      <c r="AB2895">
        <v>0</v>
      </c>
      <c r="AC2895" t="s">
        <v>225</v>
      </c>
      <c r="AD2895">
        <v>0</v>
      </c>
      <c r="AE2895">
        <v>0</v>
      </c>
      <c r="AF2895">
        <v>0</v>
      </c>
      <c r="AG2895">
        <v>0</v>
      </c>
      <c r="AH2895">
        <v>0</v>
      </c>
      <c r="AI2895">
        <v>0</v>
      </c>
      <c r="AJ2895">
        <v>0</v>
      </c>
      <c r="AK2895">
        <v>0</v>
      </c>
      <c r="AL2895">
        <v>0</v>
      </c>
      <c r="AM2895">
        <v>0</v>
      </c>
      <c r="AN2895">
        <v>0</v>
      </c>
      <c r="AO2895">
        <v>0</v>
      </c>
      <c r="AP2895" s="8">
        <f t="shared" si="187"/>
        <v>0</v>
      </c>
      <c r="AQ2895" s="9">
        <f t="shared" si="188"/>
        <v>0</v>
      </c>
      <c r="AR2895" s="3">
        <f t="shared" si="189"/>
        <v>0</v>
      </c>
      <c r="AS2895" s="10">
        <f t="shared" si="190"/>
        <v>0</v>
      </c>
    </row>
    <row r="2896" spans="1:45" x14ac:dyDescent="0.25">
      <c r="A2896">
        <v>1</v>
      </c>
      <c r="B2896" s="7">
        <v>44470</v>
      </c>
      <c r="C2896" s="7">
        <v>44501</v>
      </c>
      <c r="D2896">
        <v>180</v>
      </c>
      <c r="E2896" s="7">
        <v>44501</v>
      </c>
      <c r="F2896" s="13">
        <v>0</v>
      </c>
      <c r="G2896">
        <v>0</v>
      </c>
      <c r="H2896">
        <v>5.8000000000000003E-2</v>
      </c>
      <c r="I2896">
        <v>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</v>
      </c>
      <c r="P2896">
        <v>0</v>
      </c>
      <c r="Q2896">
        <v>0</v>
      </c>
      <c r="R2896">
        <v>0</v>
      </c>
      <c r="S2896">
        <v>0</v>
      </c>
      <c r="T2896">
        <v>0</v>
      </c>
      <c r="U2896">
        <v>0</v>
      </c>
      <c r="V2896" t="s">
        <v>366</v>
      </c>
      <c r="W2896" s="4" t="str">
        <f t="shared" si="191"/>
        <v>3924</v>
      </c>
      <c r="X2896">
        <v>16</v>
      </c>
      <c r="Y2896" t="s">
        <v>109</v>
      </c>
      <c r="Z2896" t="s">
        <v>143</v>
      </c>
      <c r="AA2896">
        <v>0</v>
      </c>
      <c r="AB2896">
        <v>0</v>
      </c>
      <c r="AC2896" t="s">
        <v>225</v>
      </c>
      <c r="AD2896">
        <v>0</v>
      </c>
      <c r="AE2896">
        <v>0</v>
      </c>
      <c r="AF2896">
        <v>0</v>
      </c>
      <c r="AG2896">
        <v>0</v>
      </c>
      <c r="AH2896">
        <v>0</v>
      </c>
      <c r="AI2896">
        <v>0</v>
      </c>
      <c r="AJ2896">
        <v>0</v>
      </c>
      <c r="AK2896">
        <v>0</v>
      </c>
      <c r="AL2896">
        <v>0</v>
      </c>
      <c r="AM2896">
        <v>0</v>
      </c>
      <c r="AN2896">
        <v>0</v>
      </c>
      <c r="AO2896">
        <v>0</v>
      </c>
      <c r="AP2896" s="8">
        <f t="shared" si="187"/>
        <v>0</v>
      </c>
      <c r="AQ2896" s="9">
        <f t="shared" si="188"/>
        <v>0</v>
      </c>
      <c r="AR2896" s="3">
        <f t="shared" si="189"/>
        <v>0</v>
      </c>
      <c r="AS2896" s="10">
        <f t="shared" si="190"/>
        <v>0</v>
      </c>
    </row>
    <row r="2897" spans="1:45" x14ac:dyDescent="0.25">
      <c r="A2897">
        <v>1</v>
      </c>
      <c r="B2897" s="7">
        <v>44470</v>
      </c>
      <c r="C2897" s="7">
        <v>44501</v>
      </c>
      <c r="D2897">
        <v>200252</v>
      </c>
      <c r="E2897" s="7">
        <v>44470</v>
      </c>
      <c r="F2897" s="13">
        <v>23894.04</v>
      </c>
      <c r="G2897">
        <v>23894.04</v>
      </c>
      <c r="H2897">
        <v>5.8000000000000003E-2</v>
      </c>
      <c r="I2897">
        <v>115.49</v>
      </c>
      <c r="J2897">
        <v>6592.31</v>
      </c>
      <c r="K2897">
        <v>0</v>
      </c>
      <c r="L2897">
        <v>0</v>
      </c>
      <c r="M2897">
        <v>0</v>
      </c>
      <c r="N2897">
        <v>0</v>
      </c>
      <c r="O2897">
        <v>0</v>
      </c>
      <c r="P2897">
        <v>0</v>
      </c>
      <c r="Q2897">
        <v>0</v>
      </c>
      <c r="R2897">
        <v>0</v>
      </c>
      <c r="S2897">
        <v>0</v>
      </c>
      <c r="T2897">
        <v>0</v>
      </c>
      <c r="U2897">
        <v>0</v>
      </c>
      <c r="V2897" t="s">
        <v>367</v>
      </c>
      <c r="W2897" s="4" t="str">
        <f t="shared" si="191"/>
        <v>3924</v>
      </c>
      <c r="X2897">
        <v>16</v>
      </c>
      <c r="Y2897" t="s">
        <v>109</v>
      </c>
      <c r="Z2897" t="s">
        <v>143</v>
      </c>
      <c r="AA2897">
        <v>0</v>
      </c>
      <c r="AB2897">
        <v>0</v>
      </c>
      <c r="AC2897" t="s">
        <v>225</v>
      </c>
      <c r="AD2897">
        <v>0</v>
      </c>
      <c r="AE2897">
        <v>0</v>
      </c>
      <c r="AF2897">
        <v>0</v>
      </c>
      <c r="AG2897">
        <v>23894.04</v>
      </c>
      <c r="AH2897">
        <v>0</v>
      </c>
      <c r="AI2897">
        <v>0</v>
      </c>
      <c r="AJ2897">
        <v>0</v>
      </c>
      <c r="AK2897">
        <v>0</v>
      </c>
      <c r="AL2897">
        <v>0</v>
      </c>
      <c r="AM2897">
        <v>0</v>
      </c>
      <c r="AN2897">
        <v>0</v>
      </c>
      <c r="AO2897">
        <v>115.49000000000001</v>
      </c>
      <c r="AP2897" s="8">
        <f t="shared" si="187"/>
        <v>115.49</v>
      </c>
      <c r="AQ2897" s="9">
        <f t="shared" si="188"/>
        <v>0</v>
      </c>
      <c r="AR2897" s="3">
        <f t="shared" si="189"/>
        <v>6592.31</v>
      </c>
      <c r="AS2897" s="10">
        <f t="shared" si="190"/>
        <v>115.49</v>
      </c>
    </row>
    <row r="2898" spans="1:45" x14ac:dyDescent="0.25">
      <c r="A2898">
        <v>1</v>
      </c>
      <c r="B2898" s="7">
        <v>44470</v>
      </c>
      <c r="C2898" s="7">
        <v>44501</v>
      </c>
      <c r="D2898">
        <v>200252</v>
      </c>
      <c r="E2898" s="7">
        <v>44501</v>
      </c>
      <c r="F2898" s="13">
        <v>23894.04</v>
      </c>
      <c r="G2898">
        <v>23894.04</v>
      </c>
      <c r="H2898">
        <v>5.8000000000000003E-2</v>
      </c>
      <c r="I2898">
        <v>115.49</v>
      </c>
      <c r="J2898">
        <v>6707.8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0</v>
      </c>
      <c r="Q2898">
        <v>0</v>
      </c>
      <c r="R2898">
        <v>0</v>
      </c>
      <c r="S2898">
        <v>0</v>
      </c>
      <c r="T2898">
        <v>0</v>
      </c>
      <c r="U2898">
        <v>0</v>
      </c>
      <c r="V2898" t="s">
        <v>367</v>
      </c>
      <c r="W2898" s="4" t="str">
        <f t="shared" si="191"/>
        <v>3924</v>
      </c>
      <c r="X2898">
        <v>16</v>
      </c>
      <c r="Y2898" t="s">
        <v>109</v>
      </c>
      <c r="Z2898" t="s">
        <v>143</v>
      </c>
      <c r="AA2898">
        <v>0</v>
      </c>
      <c r="AB2898">
        <v>0</v>
      </c>
      <c r="AC2898" t="s">
        <v>225</v>
      </c>
      <c r="AD2898">
        <v>0</v>
      </c>
      <c r="AE2898">
        <v>0</v>
      </c>
      <c r="AF2898">
        <v>0</v>
      </c>
      <c r="AG2898">
        <v>23894.04</v>
      </c>
      <c r="AH2898">
        <v>0</v>
      </c>
      <c r="AI2898">
        <v>0</v>
      </c>
      <c r="AJ2898">
        <v>0</v>
      </c>
      <c r="AK2898">
        <v>0</v>
      </c>
      <c r="AL2898">
        <v>0</v>
      </c>
      <c r="AM2898">
        <v>0</v>
      </c>
      <c r="AN2898">
        <v>0</v>
      </c>
      <c r="AO2898">
        <v>115.49000000000001</v>
      </c>
      <c r="AP2898" s="8">
        <f t="shared" si="187"/>
        <v>115.49</v>
      </c>
      <c r="AQ2898" s="9">
        <f t="shared" si="188"/>
        <v>0</v>
      </c>
      <c r="AR2898" s="3">
        <f t="shared" si="189"/>
        <v>6707.8</v>
      </c>
      <c r="AS2898" s="10">
        <f t="shared" si="190"/>
        <v>115.49</v>
      </c>
    </row>
    <row r="2899" spans="1:45" x14ac:dyDescent="0.25">
      <c r="A2899">
        <v>1</v>
      </c>
      <c r="B2899" s="7">
        <v>44470</v>
      </c>
      <c r="C2899" s="7">
        <v>44501</v>
      </c>
      <c r="D2899">
        <v>200298</v>
      </c>
      <c r="E2899" s="7">
        <v>44470</v>
      </c>
      <c r="F2899" s="13">
        <v>0</v>
      </c>
      <c r="G2899">
        <v>0</v>
      </c>
      <c r="H2899">
        <v>5.8000000000000003E-2</v>
      </c>
      <c r="I2899">
        <v>0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</v>
      </c>
      <c r="P2899">
        <v>0</v>
      </c>
      <c r="Q2899">
        <v>0</v>
      </c>
      <c r="R2899">
        <v>0</v>
      </c>
      <c r="S2899">
        <v>0</v>
      </c>
      <c r="T2899">
        <v>0</v>
      </c>
      <c r="U2899">
        <v>0</v>
      </c>
      <c r="V2899" t="s">
        <v>368</v>
      </c>
      <c r="W2899" s="4" t="str">
        <f t="shared" si="191"/>
        <v>3924</v>
      </c>
      <c r="X2899">
        <v>16</v>
      </c>
      <c r="Y2899" t="s">
        <v>109</v>
      </c>
      <c r="Z2899" t="s">
        <v>143</v>
      </c>
      <c r="AA2899">
        <v>0</v>
      </c>
      <c r="AB2899">
        <v>0</v>
      </c>
      <c r="AC2899" t="s">
        <v>225</v>
      </c>
      <c r="AD2899">
        <v>0</v>
      </c>
      <c r="AE2899">
        <v>0</v>
      </c>
      <c r="AF2899">
        <v>0</v>
      </c>
      <c r="AG2899">
        <v>0</v>
      </c>
      <c r="AH2899">
        <v>0</v>
      </c>
      <c r="AI2899">
        <v>0</v>
      </c>
      <c r="AJ2899">
        <v>0</v>
      </c>
      <c r="AK2899">
        <v>0</v>
      </c>
      <c r="AL2899">
        <v>0</v>
      </c>
      <c r="AM2899">
        <v>0</v>
      </c>
      <c r="AN2899">
        <v>0</v>
      </c>
      <c r="AO2899">
        <v>0</v>
      </c>
      <c r="AP2899" s="8">
        <f t="shared" si="187"/>
        <v>0</v>
      </c>
      <c r="AQ2899" s="9">
        <f t="shared" si="188"/>
        <v>0</v>
      </c>
      <c r="AR2899" s="3">
        <f t="shared" si="189"/>
        <v>0</v>
      </c>
      <c r="AS2899" s="10">
        <f t="shared" si="190"/>
        <v>0</v>
      </c>
    </row>
    <row r="2900" spans="1:45" x14ac:dyDescent="0.25">
      <c r="A2900">
        <v>1</v>
      </c>
      <c r="B2900" s="7">
        <v>44470</v>
      </c>
      <c r="C2900" s="7">
        <v>44501</v>
      </c>
      <c r="D2900">
        <v>200298</v>
      </c>
      <c r="E2900" s="7">
        <v>44501</v>
      </c>
      <c r="F2900" s="13">
        <v>0</v>
      </c>
      <c r="G2900">
        <v>0</v>
      </c>
      <c r="H2900">
        <v>5.8000000000000003E-2</v>
      </c>
      <c r="I2900">
        <v>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</v>
      </c>
      <c r="P2900">
        <v>0</v>
      </c>
      <c r="Q2900">
        <v>0</v>
      </c>
      <c r="R2900">
        <v>0</v>
      </c>
      <c r="S2900">
        <v>0</v>
      </c>
      <c r="T2900">
        <v>0</v>
      </c>
      <c r="U2900">
        <v>0</v>
      </c>
      <c r="V2900" t="s">
        <v>368</v>
      </c>
      <c r="W2900" s="4" t="str">
        <f t="shared" si="191"/>
        <v>3924</v>
      </c>
      <c r="X2900">
        <v>16</v>
      </c>
      <c r="Y2900" t="s">
        <v>109</v>
      </c>
      <c r="Z2900" t="s">
        <v>143</v>
      </c>
      <c r="AA2900">
        <v>0</v>
      </c>
      <c r="AB2900">
        <v>0</v>
      </c>
      <c r="AC2900" t="s">
        <v>225</v>
      </c>
      <c r="AD2900">
        <v>0</v>
      </c>
      <c r="AE2900">
        <v>0</v>
      </c>
      <c r="AF2900">
        <v>0</v>
      </c>
      <c r="AG2900">
        <v>0</v>
      </c>
      <c r="AH2900">
        <v>0</v>
      </c>
      <c r="AI2900">
        <v>0</v>
      </c>
      <c r="AJ2900">
        <v>0</v>
      </c>
      <c r="AK2900">
        <v>0</v>
      </c>
      <c r="AL2900">
        <v>0</v>
      </c>
      <c r="AM2900">
        <v>0</v>
      </c>
      <c r="AN2900">
        <v>0</v>
      </c>
      <c r="AO2900">
        <v>0</v>
      </c>
      <c r="AP2900" s="8">
        <f t="shared" si="187"/>
        <v>0</v>
      </c>
      <c r="AQ2900" s="9">
        <f t="shared" si="188"/>
        <v>0</v>
      </c>
      <c r="AR2900" s="3">
        <f t="shared" si="189"/>
        <v>0</v>
      </c>
      <c r="AS2900" s="10">
        <f t="shared" si="190"/>
        <v>0</v>
      </c>
    </row>
    <row r="2901" spans="1:45" x14ac:dyDescent="0.25">
      <c r="A2901">
        <v>1</v>
      </c>
      <c r="B2901" s="7">
        <v>44470</v>
      </c>
      <c r="C2901" s="7">
        <v>44501</v>
      </c>
      <c r="D2901">
        <v>200344</v>
      </c>
      <c r="E2901" s="7">
        <v>44470</v>
      </c>
      <c r="F2901" s="13">
        <v>45430.54</v>
      </c>
      <c r="G2901">
        <v>45430.54</v>
      </c>
      <c r="H2901">
        <v>5.8000000000000003E-2</v>
      </c>
      <c r="I2901">
        <v>219.58</v>
      </c>
      <c r="J2901">
        <v>39259.79</v>
      </c>
      <c r="K2901">
        <v>0</v>
      </c>
      <c r="L2901">
        <v>0</v>
      </c>
      <c r="M2901">
        <v>0</v>
      </c>
      <c r="N2901">
        <v>0</v>
      </c>
      <c r="O2901">
        <v>0</v>
      </c>
      <c r="P2901">
        <v>0</v>
      </c>
      <c r="Q2901">
        <v>0</v>
      </c>
      <c r="R2901">
        <v>0</v>
      </c>
      <c r="S2901">
        <v>0</v>
      </c>
      <c r="T2901">
        <v>0</v>
      </c>
      <c r="U2901">
        <v>0</v>
      </c>
      <c r="V2901" t="s">
        <v>369</v>
      </c>
      <c r="W2901" s="4" t="str">
        <f t="shared" si="191"/>
        <v>3924</v>
      </c>
      <c r="X2901">
        <v>16</v>
      </c>
      <c r="Y2901" t="s">
        <v>109</v>
      </c>
      <c r="Z2901" t="s">
        <v>143</v>
      </c>
      <c r="AA2901">
        <v>0</v>
      </c>
      <c r="AB2901">
        <v>0</v>
      </c>
      <c r="AC2901" t="s">
        <v>225</v>
      </c>
      <c r="AD2901">
        <v>0</v>
      </c>
      <c r="AE2901">
        <v>0</v>
      </c>
      <c r="AF2901">
        <v>0</v>
      </c>
      <c r="AG2901">
        <v>45430.54</v>
      </c>
      <c r="AH2901">
        <v>0</v>
      </c>
      <c r="AI2901">
        <v>0</v>
      </c>
      <c r="AJ2901">
        <v>0</v>
      </c>
      <c r="AK2901">
        <v>0</v>
      </c>
      <c r="AL2901">
        <v>0</v>
      </c>
      <c r="AM2901">
        <v>0</v>
      </c>
      <c r="AN2901">
        <v>0</v>
      </c>
      <c r="AO2901">
        <v>219.58</v>
      </c>
      <c r="AP2901" s="8">
        <f t="shared" si="187"/>
        <v>219.58</v>
      </c>
      <c r="AQ2901" s="9">
        <f t="shared" si="188"/>
        <v>0</v>
      </c>
      <c r="AR2901" s="3">
        <f t="shared" si="189"/>
        <v>39259.79</v>
      </c>
      <c r="AS2901" s="10">
        <f t="shared" si="190"/>
        <v>219.58</v>
      </c>
    </row>
    <row r="2902" spans="1:45" x14ac:dyDescent="0.25">
      <c r="A2902">
        <v>1</v>
      </c>
      <c r="B2902" s="7">
        <v>44470</v>
      </c>
      <c r="C2902" s="7">
        <v>44501</v>
      </c>
      <c r="D2902">
        <v>200344</v>
      </c>
      <c r="E2902" s="7">
        <v>44501</v>
      </c>
      <c r="F2902" s="13">
        <v>45430.54</v>
      </c>
      <c r="G2902">
        <v>45430.54</v>
      </c>
      <c r="H2902">
        <v>5.8000000000000003E-2</v>
      </c>
      <c r="I2902">
        <v>219.58</v>
      </c>
      <c r="J2902">
        <v>39479.370000000003</v>
      </c>
      <c r="K2902">
        <v>0</v>
      </c>
      <c r="L2902">
        <v>0</v>
      </c>
      <c r="M2902">
        <v>0</v>
      </c>
      <c r="N2902">
        <v>0</v>
      </c>
      <c r="O2902">
        <v>0</v>
      </c>
      <c r="P2902">
        <v>0</v>
      </c>
      <c r="Q2902">
        <v>0</v>
      </c>
      <c r="R2902">
        <v>0</v>
      </c>
      <c r="S2902">
        <v>0</v>
      </c>
      <c r="T2902">
        <v>0</v>
      </c>
      <c r="U2902">
        <v>0</v>
      </c>
      <c r="V2902" t="s">
        <v>369</v>
      </c>
      <c r="W2902" s="4" t="str">
        <f t="shared" si="191"/>
        <v>3924</v>
      </c>
      <c r="X2902">
        <v>16</v>
      </c>
      <c r="Y2902" t="s">
        <v>109</v>
      </c>
      <c r="Z2902" t="s">
        <v>143</v>
      </c>
      <c r="AA2902">
        <v>0</v>
      </c>
      <c r="AB2902">
        <v>0</v>
      </c>
      <c r="AC2902" t="s">
        <v>225</v>
      </c>
      <c r="AD2902">
        <v>0</v>
      </c>
      <c r="AE2902">
        <v>0</v>
      </c>
      <c r="AF2902">
        <v>0</v>
      </c>
      <c r="AG2902">
        <v>45430.54</v>
      </c>
      <c r="AH2902">
        <v>0</v>
      </c>
      <c r="AI2902">
        <v>0</v>
      </c>
      <c r="AJ2902">
        <v>0</v>
      </c>
      <c r="AK2902">
        <v>0</v>
      </c>
      <c r="AL2902">
        <v>0</v>
      </c>
      <c r="AM2902">
        <v>0</v>
      </c>
      <c r="AN2902">
        <v>0</v>
      </c>
      <c r="AO2902">
        <v>219.58</v>
      </c>
      <c r="AP2902" s="8">
        <f t="shared" si="187"/>
        <v>219.58</v>
      </c>
      <c r="AQ2902" s="9">
        <f t="shared" si="188"/>
        <v>0</v>
      </c>
      <c r="AR2902" s="3">
        <f t="shared" si="189"/>
        <v>39479.370000000003</v>
      </c>
      <c r="AS2902" s="10">
        <f t="shared" si="190"/>
        <v>219.58</v>
      </c>
    </row>
    <row r="2903" spans="1:45" x14ac:dyDescent="0.25">
      <c r="A2903">
        <v>1</v>
      </c>
      <c r="B2903" s="7">
        <v>44470</v>
      </c>
      <c r="C2903" s="7">
        <v>44501</v>
      </c>
      <c r="D2903">
        <v>181</v>
      </c>
      <c r="E2903" s="7">
        <v>44470</v>
      </c>
      <c r="F2903" s="13">
        <v>0</v>
      </c>
      <c r="G2903">
        <v>0</v>
      </c>
      <c r="H2903">
        <v>3.8461500000000003E-2</v>
      </c>
      <c r="I2903">
        <v>0</v>
      </c>
      <c r="J2903">
        <v>-213.5</v>
      </c>
      <c r="K2903">
        <v>0</v>
      </c>
      <c r="L2903">
        <v>0</v>
      </c>
      <c r="M2903">
        <v>0</v>
      </c>
      <c r="N2903">
        <v>0</v>
      </c>
      <c r="O2903">
        <v>0</v>
      </c>
      <c r="P2903">
        <v>0</v>
      </c>
      <c r="Q2903">
        <v>0</v>
      </c>
      <c r="R2903">
        <v>0</v>
      </c>
      <c r="S2903">
        <v>0</v>
      </c>
      <c r="T2903">
        <v>-15.25</v>
      </c>
      <c r="U2903">
        <v>0</v>
      </c>
      <c r="V2903" t="s">
        <v>374</v>
      </c>
      <c r="W2903" s="4" t="str">
        <f t="shared" si="191"/>
        <v>3930</v>
      </c>
      <c r="X2903">
        <v>16</v>
      </c>
      <c r="Y2903" t="s">
        <v>109</v>
      </c>
      <c r="Z2903" t="s">
        <v>219</v>
      </c>
      <c r="AA2903">
        <v>0</v>
      </c>
      <c r="AB2903">
        <v>0</v>
      </c>
      <c r="AC2903" t="s">
        <v>225</v>
      </c>
      <c r="AD2903">
        <v>0</v>
      </c>
      <c r="AE2903">
        <v>0</v>
      </c>
      <c r="AF2903">
        <v>0</v>
      </c>
      <c r="AG2903">
        <v>0</v>
      </c>
      <c r="AH2903">
        <v>0</v>
      </c>
      <c r="AI2903">
        <v>0</v>
      </c>
      <c r="AJ2903">
        <v>0</v>
      </c>
      <c r="AK2903">
        <v>0</v>
      </c>
      <c r="AL2903">
        <v>0</v>
      </c>
      <c r="AM2903">
        <v>0</v>
      </c>
      <c r="AN2903">
        <v>0</v>
      </c>
      <c r="AO2903">
        <v>0</v>
      </c>
      <c r="AP2903" s="8">
        <f t="shared" si="187"/>
        <v>-15.25</v>
      </c>
      <c r="AQ2903" s="9">
        <f t="shared" si="188"/>
        <v>0</v>
      </c>
      <c r="AR2903" s="3">
        <f t="shared" si="189"/>
        <v>-213.5</v>
      </c>
      <c r="AS2903" s="10">
        <f t="shared" si="190"/>
        <v>-15.25</v>
      </c>
    </row>
    <row r="2904" spans="1:45" x14ac:dyDescent="0.25">
      <c r="A2904">
        <v>1</v>
      </c>
      <c r="B2904" s="7">
        <v>44470</v>
      </c>
      <c r="C2904" s="7">
        <v>44501</v>
      </c>
      <c r="D2904">
        <v>181</v>
      </c>
      <c r="E2904" s="7">
        <v>44501</v>
      </c>
      <c r="F2904" s="13">
        <v>0</v>
      </c>
      <c r="G2904">
        <v>0</v>
      </c>
      <c r="H2904">
        <v>3.8461500000000003E-2</v>
      </c>
      <c r="I2904">
        <v>0</v>
      </c>
      <c r="J2904">
        <v>-228.75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0</v>
      </c>
      <c r="R2904">
        <v>0</v>
      </c>
      <c r="S2904">
        <v>0</v>
      </c>
      <c r="T2904">
        <v>-15.25</v>
      </c>
      <c r="U2904">
        <v>0</v>
      </c>
      <c r="V2904" t="s">
        <v>374</v>
      </c>
      <c r="W2904" s="4" t="str">
        <f t="shared" si="191"/>
        <v>3930</v>
      </c>
      <c r="X2904">
        <v>16</v>
      </c>
      <c r="Y2904" t="s">
        <v>109</v>
      </c>
      <c r="Z2904" t="s">
        <v>219</v>
      </c>
      <c r="AA2904">
        <v>0</v>
      </c>
      <c r="AB2904">
        <v>0</v>
      </c>
      <c r="AC2904" t="s">
        <v>225</v>
      </c>
      <c r="AD2904">
        <v>0</v>
      </c>
      <c r="AE2904">
        <v>0</v>
      </c>
      <c r="AF2904">
        <v>0</v>
      </c>
      <c r="AG2904">
        <v>0</v>
      </c>
      <c r="AH2904">
        <v>0</v>
      </c>
      <c r="AI2904">
        <v>0</v>
      </c>
      <c r="AJ2904">
        <v>0</v>
      </c>
      <c r="AK2904">
        <v>0</v>
      </c>
      <c r="AL2904">
        <v>0</v>
      </c>
      <c r="AM2904">
        <v>0</v>
      </c>
      <c r="AN2904">
        <v>0</v>
      </c>
      <c r="AO2904">
        <v>0</v>
      </c>
      <c r="AP2904" s="8">
        <f t="shared" si="187"/>
        <v>-15.25</v>
      </c>
      <c r="AQ2904" s="9">
        <f t="shared" si="188"/>
        <v>0</v>
      </c>
      <c r="AR2904" s="3">
        <f t="shared" si="189"/>
        <v>-228.75</v>
      </c>
      <c r="AS2904" s="10">
        <f t="shared" si="190"/>
        <v>-15.25</v>
      </c>
    </row>
    <row r="2905" spans="1:45" x14ac:dyDescent="0.25">
      <c r="A2905">
        <v>1</v>
      </c>
      <c r="B2905" s="7">
        <v>44470</v>
      </c>
      <c r="C2905" s="7">
        <v>44501</v>
      </c>
      <c r="D2905">
        <v>200253</v>
      </c>
      <c r="E2905" s="7">
        <v>44470</v>
      </c>
      <c r="F2905" s="13">
        <v>5773.36</v>
      </c>
      <c r="G2905">
        <v>5773.36</v>
      </c>
      <c r="H2905">
        <v>3.8461500000000003E-2</v>
      </c>
      <c r="I2905">
        <v>18.5</v>
      </c>
      <c r="J2905">
        <v>723.56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0</v>
      </c>
      <c r="Q2905">
        <v>0</v>
      </c>
      <c r="R2905">
        <v>0</v>
      </c>
      <c r="S2905">
        <v>0</v>
      </c>
      <c r="T2905">
        <v>0</v>
      </c>
      <c r="U2905">
        <v>0</v>
      </c>
      <c r="V2905" t="s">
        <v>375</v>
      </c>
      <c r="W2905" s="4" t="str">
        <f t="shared" si="191"/>
        <v>3930</v>
      </c>
      <c r="X2905">
        <v>16</v>
      </c>
      <c r="Y2905" t="s">
        <v>109</v>
      </c>
      <c r="Z2905" t="s">
        <v>219</v>
      </c>
      <c r="AA2905">
        <v>0</v>
      </c>
      <c r="AB2905">
        <v>0</v>
      </c>
      <c r="AC2905" t="s">
        <v>225</v>
      </c>
      <c r="AD2905">
        <v>0</v>
      </c>
      <c r="AE2905">
        <v>0</v>
      </c>
      <c r="AF2905">
        <v>0</v>
      </c>
      <c r="AG2905">
        <v>5773.36</v>
      </c>
      <c r="AH2905">
        <v>0</v>
      </c>
      <c r="AI2905">
        <v>0</v>
      </c>
      <c r="AJ2905">
        <v>0</v>
      </c>
      <c r="AK2905">
        <v>0</v>
      </c>
      <c r="AL2905">
        <v>0</v>
      </c>
      <c r="AM2905">
        <v>0</v>
      </c>
      <c r="AN2905">
        <v>0</v>
      </c>
      <c r="AO2905">
        <v>18.5</v>
      </c>
      <c r="AP2905" s="8">
        <f t="shared" si="187"/>
        <v>18.5</v>
      </c>
      <c r="AQ2905" s="9">
        <f t="shared" si="188"/>
        <v>0</v>
      </c>
      <c r="AR2905" s="3">
        <f t="shared" si="189"/>
        <v>723.56</v>
      </c>
      <c r="AS2905" s="10">
        <f t="shared" si="190"/>
        <v>18.5</v>
      </c>
    </row>
    <row r="2906" spans="1:45" x14ac:dyDescent="0.25">
      <c r="A2906">
        <v>1</v>
      </c>
      <c r="B2906" s="7">
        <v>44470</v>
      </c>
      <c r="C2906" s="7">
        <v>44501</v>
      </c>
      <c r="D2906">
        <v>200253</v>
      </c>
      <c r="E2906" s="7">
        <v>44501</v>
      </c>
      <c r="F2906" s="13">
        <v>5773.36</v>
      </c>
      <c r="G2906">
        <v>5773.36</v>
      </c>
      <c r="H2906">
        <v>3.8461500000000003E-2</v>
      </c>
      <c r="I2906">
        <v>18.5</v>
      </c>
      <c r="J2906">
        <v>742.06</v>
      </c>
      <c r="K2906">
        <v>0</v>
      </c>
      <c r="L2906">
        <v>0</v>
      </c>
      <c r="M2906">
        <v>0</v>
      </c>
      <c r="N2906">
        <v>0</v>
      </c>
      <c r="O2906">
        <v>0</v>
      </c>
      <c r="P2906">
        <v>0</v>
      </c>
      <c r="Q2906">
        <v>0</v>
      </c>
      <c r="R2906">
        <v>0</v>
      </c>
      <c r="S2906">
        <v>0</v>
      </c>
      <c r="T2906">
        <v>0</v>
      </c>
      <c r="U2906">
        <v>0</v>
      </c>
      <c r="V2906" t="s">
        <v>375</v>
      </c>
      <c r="W2906" s="4" t="str">
        <f t="shared" si="191"/>
        <v>3930</v>
      </c>
      <c r="X2906">
        <v>16</v>
      </c>
      <c r="Y2906" t="s">
        <v>109</v>
      </c>
      <c r="Z2906" t="s">
        <v>219</v>
      </c>
      <c r="AA2906">
        <v>0</v>
      </c>
      <c r="AB2906">
        <v>0</v>
      </c>
      <c r="AC2906" t="s">
        <v>225</v>
      </c>
      <c r="AD2906">
        <v>0</v>
      </c>
      <c r="AE2906">
        <v>0</v>
      </c>
      <c r="AF2906">
        <v>0</v>
      </c>
      <c r="AG2906">
        <v>5773.36</v>
      </c>
      <c r="AH2906">
        <v>0</v>
      </c>
      <c r="AI2906">
        <v>0</v>
      </c>
      <c r="AJ2906">
        <v>0</v>
      </c>
      <c r="AK2906">
        <v>0</v>
      </c>
      <c r="AL2906">
        <v>0</v>
      </c>
      <c r="AM2906">
        <v>0</v>
      </c>
      <c r="AN2906">
        <v>0</v>
      </c>
      <c r="AO2906">
        <v>18.5</v>
      </c>
      <c r="AP2906" s="8">
        <f t="shared" si="187"/>
        <v>18.5</v>
      </c>
      <c r="AQ2906" s="9">
        <f t="shared" si="188"/>
        <v>0</v>
      </c>
      <c r="AR2906" s="3">
        <f t="shared" si="189"/>
        <v>742.06</v>
      </c>
      <c r="AS2906" s="10">
        <f t="shared" si="190"/>
        <v>18.5</v>
      </c>
    </row>
    <row r="2907" spans="1:45" x14ac:dyDescent="0.25">
      <c r="A2907">
        <v>1</v>
      </c>
      <c r="B2907" s="7">
        <v>44470</v>
      </c>
      <c r="C2907" s="7">
        <v>44501</v>
      </c>
      <c r="D2907">
        <v>200299</v>
      </c>
      <c r="E2907" s="7">
        <v>44470</v>
      </c>
      <c r="F2907" s="13">
        <v>0</v>
      </c>
      <c r="G2907">
        <v>0</v>
      </c>
      <c r="H2907">
        <v>3.8461500000000003E-2</v>
      </c>
      <c r="I2907">
        <v>0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</v>
      </c>
      <c r="P2907">
        <v>0</v>
      </c>
      <c r="Q2907">
        <v>0</v>
      </c>
      <c r="R2907">
        <v>0</v>
      </c>
      <c r="S2907">
        <v>0</v>
      </c>
      <c r="T2907">
        <v>0</v>
      </c>
      <c r="U2907">
        <v>0</v>
      </c>
      <c r="V2907" t="s">
        <v>376</v>
      </c>
      <c r="W2907" s="4" t="str">
        <f t="shared" si="191"/>
        <v>3930</v>
      </c>
      <c r="X2907">
        <v>16</v>
      </c>
      <c r="Y2907" t="s">
        <v>109</v>
      </c>
      <c r="Z2907" t="s">
        <v>219</v>
      </c>
      <c r="AA2907">
        <v>0</v>
      </c>
      <c r="AB2907">
        <v>0</v>
      </c>
      <c r="AC2907" t="s">
        <v>225</v>
      </c>
      <c r="AD2907">
        <v>0</v>
      </c>
      <c r="AE2907">
        <v>0</v>
      </c>
      <c r="AF2907">
        <v>0</v>
      </c>
      <c r="AG2907">
        <v>0</v>
      </c>
      <c r="AH2907">
        <v>0</v>
      </c>
      <c r="AI2907">
        <v>0</v>
      </c>
      <c r="AJ2907">
        <v>0</v>
      </c>
      <c r="AK2907">
        <v>0</v>
      </c>
      <c r="AL2907">
        <v>0</v>
      </c>
      <c r="AM2907">
        <v>0</v>
      </c>
      <c r="AN2907">
        <v>0</v>
      </c>
      <c r="AO2907">
        <v>0</v>
      </c>
      <c r="AP2907" s="8">
        <f t="shared" si="187"/>
        <v>0</v>
      </c>
      <c r="AQ2907" s="9">
        <f t="shared" si="188"/>
        <v>0</v>
      </c>
      <c r="AR2907" s="3">
        <f t="shared" si="189"/>
        <v>0</v>
      </c>
      <c r="AS2907" s="10">
        <f t="shared" si="190"/>
        <v>0</v>
      </c>
    </row>
    <row r="2908" spans="1:45" x14ac:dyDescent="0.25">
      <c r="A2908">
        <v>1</v>
      </c>
      <c r="B2908" s="7">
        <v>44470</v>
      </c>
      <c r="C2908" s="7">
        <v>44501</v>
      </c>
      <c r="D2908">
        <v>200299</v>
      </c>
      <c r="E2908" s="7">
        <v>44501</v>
      </c>
      <c r="F2908" s="13">
        <v>0</v>
      </c>
      <c r="G2908">
        <v>0</v>
      </c>
      <c r="H2908">
        <v>3.8461500000000003E-2</v>
      </c>
      <c r="I2908">
        <v>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  <c r="Q2908">
        <v>0</v>
      </c>
      <c r="R2908">
        <v>0</v>
      </c>
      <c r="S2908">
        <v>0</v>
      </c>
      <c r="T2908">
        <v>0</v>
      </c>
      <c r="U2908">
        <v>0</v>
      </c>
      <c r="V2908" t="s">
        <v>376</v>
      </c>
      <c r="W2908" s="4" t="str">
        <f t="shared" si="191"/>
        <v>3930</v>
      </c>
      <c r="X2908">
        <v>16</v>
      </c>
      <c r="Y2908" t="s">
        <v>109</v>
      </c>
      <c r="Z2908" t="s">
        <v>219</v>
      </c>
      <c r="AA2908">
        <v>0</v>
      </c>
      <c r="AB2908">
        <v>0</v>
      </c>
      <c r="AC2908" t="s">
        <v>225</v>
      </c>
      <c r="AD2908">
        <v>0</v>
      </c>
      <c r="AE2908">
        <v>0</v>
      </c>
      <c r="AF2908">
        <v>0</v>
      </c>
      <c r="AG2908">
        <v>0</v>
      </c>
      <c r="AH2908">
        <v>0</v>
      </c>
      <c r="AI2908">
        <v>0</v>
      </c>
      <c r="AJ2908">
        <v>0</v>
      </c>
      <c r="AK2908">
        <v>0</v>
      </c>
      <c r="AL2908">
        <v>0</v>
      </c>
      <c r="AM2908">
        <v>0</v>
      </c>
      <c r="AN2908">
        <v>0</v>
      </c>
      <c r="AO2908">
        <v>0</v>
      </c>
      <c r="AP2908" s="8">
        <f t="shared" si="187"/>
        <v>0</v>
      </c>
      <c r="AQ2908" s="9">
        <f t="shared" si="188"/>
        <v>0</v>
      </c>
      <c r="AR2908" s="3">
        <f t="shared" si="189"/>
        <v>0</v>
      </c>
      <c r="AS2908" s="10">
        <f t="shared" si="190"/>
        <v>0</v>
      </c>
    </row>
    <row r="2909" spans="1:45" x14ac:dyDescent="0.25">
      <c r="A2909">
        <v>1</v>
      </c>
      <c r="B2909" s="7">
        <v>44470</v>
      </c>
      <c r="C2909" s="7">
        <v>44501</v>
      </c>
      <c r="D2909">
        <v>200345</v>
      </c>
      <c r="E2909" s="7">
        <v>44470</v>
      </c>
      <c r="F2909" s="13">
        <v>22736.77</v>
      </c>
      <c r="G2909">
        <v>22736.77</v>
      </c>
      <c r="H2909">
        <v>3.8461500000000003E-2</v>
      </c>
      <c r="I2909">
        <v>72.87</v>
      </c>
      <c r="J2909">
        <v>13707.55</v>
      </c>
      <c r="K2909">
        <v>0</v>
      </c>
      <c r="L2909">
        <v>0</v>
      </c>
      <c r="M2909">
        <v>0</v>
      </c>
      <c r="N2909">
        <v>0</v>
      </c>
      <c r="O2909">
        <v>0</v>
      </c>
      <c r="P2909">
        <v>0</v>
      </c>
      <c r="Q2909">
        <v>0</v>
      </c>
      <c r="R2909">
        <v>0</v>
      </c>
      <c r="S2909">
        <v>0</v>
      </c>
      <c r="T2909">
        <v>0</v>
      </c>
      <c r="U2909">
        <v>0</v>
      </c>
      <c r="V2909" t="s">
        <v>377</v>
      </c>
      <c r="W2909" s="4" t="str">
        <f t="shared" si="191"/>
        <v>3930</v>
      </c>
      <c r="X2909">
        <v>16</v>
      </c>
      <c r="Y2909" t="s">
        <v>109</v>
      </c>
      <c r="Z2909" t="s">
        <v>219</v>
      </c>
      <c r="AA2909">
        <v>0</v>
      </c>
      <c r="AB2909">
        <v>0</v>
      </c>
      <c r="AC2909" t="s">
        <v>225</v>
      </c>
      <c r="AD2909">
        <v>0</v>
      </c>
      <c r="AE2909">
        <v>0</v>
      </c>
      <c r="AF2909">
        <v>0</v>
      </c>
      <c r="AG2909">
        <v>22736.77</v>
      </c>
      <c r="AH2909">
        <v>0</v>
      </c>
      <c r="AI2909">
        <v>0</v>
      </c>
      <c r="AJ2909">
        <v>0</v>
      </c>
      <c r="AK2909">
        <v>0</v>
      </c>
      <c r="AL2909">
        <v>0</v>
      </c>
      <c r="AM2909">
        <v>0</v>
      </c>
      <c r="AN2909">
        <v>0</v>
      </c>
      <c r="AO2909">
        <v>72.87</v>
      </c>
      <c r="AP2909" s="8">
        <f t="shared" si="187"/>
        <v>72.87</v>
      </c>
      <c r="AQ2909" s="9">
        <f t="shared" si="188"/>
        <v>0</v>
      </c>
      <c r="AR2909" s="3">
        <f t="shared" si="189"/>
        <v>13707.55</v>
      </c>
      <c r="AS2909" s="10">
        <f t="shared" si="190"/>
        <v>72.87</v>
      </c>
    </row>
    <row r="2910" spans="1:45" x14ac:dyDescent="0.25">
      <c r="A2910">
        <v>1</v>
      </c>
      <c r="B2910" s="7">
        <v>44470</v>
      </c>
      <c r="C2910" s="7">
        <v>44501</v>
      </c>
      <c r="D2910">
        <v>200345</v>
      </c>
      <c r="E2910" s="7">
        <v>44501</v>
      </c>
      <c r="F2910" s="13">
        <v>24209.09</v>
      </c>
      <c r="G2910">
        <v>24209.09</v>
      </c>
      <c r="H2910">
        <v>3.8461500000000003E-2</v>
      </c>
      <c r="I2910">
        <v>77.59</v>
      </c>
      <c r="J2910">
        <v>13785.14</v>
      </c>
      <c r="K2910">
        <v>0</v>
      </c>
      <c r="L2910">
        <v>0</v>
      </c>
      <c r="M2910">
        <v>0</v>
      </c>
      <c r="N2910">
        <v>0</v>
      </c>
      <c r="O2910">
        <v>0</v>
      </c>
      <c r="P2910">
        <v>0</v>
      </c>
      <c r="Q2910">
        <v>0</v>
      </c>
      <c r="R2910">
        <v>0</v>
      </c>
      <c r="S2910">
        <v>0</v>
      </c>
      <c r="T2910">
        <v>0</v>
      </c>
      <c r="U2910">
        <v>0</v>
      </c>
      <c r="V2910" t="s">
        <v>377</v>
      </c>
      <c r="W2910" s="4" t="str">
        <f t="shared" si="191"/>
        <v>3930</v>
      </c>
      <c r="X2910">
        <v>16</v>
      </c>
      <c r="Y2910" t="s">
        <v>109</v>
      </c>
      <c r="Z2910" t="s">
        <v>219</v>
      </c>
      <c r="AA2910">
        <v>0</v>
      </c>
      <c r="AB2910">
        <v>0</v>
      </c>
      <c r="AC2910" t="s">
        <v>225</v>
      </c>
      <c r="AD2910">
        <v>0</v>
      </c>
      <c r="AE2910">
        <v>0</v>
      </c>
      <c r="AF2910">
        <v>0</v>
      </c>
      <c r="AG2910">
        <v>24209.09</v>
      </c>
      <c r="AH2910">
        <v>0</v>
      </c>
      <c r="AI2910">
        <v>0</v>
      </c>
      <c r="AJ2910">
        <v>0</v>
      </c>
      <c r="AK2910">
        <v>0</v>
      </c>
      <c r="AL2910">
        <v>0</v>
      </c>
      <c r="AM2910">
        <v>0</v>
      </c>
      <c r="AN2910">
        <v>0</v>
      </c>
      <c r="AO2910">
        <v>77.59</v>
      </c>
      <c r="AP2910" s="8">
        <f t="shared" si="187"/>
        <v>77.59</v>
      </c>
      <c r="AQ2910" s="9">
        <f t="shared" si="188"/>
        <v>0</v>
      </c>
      <c r="AR2910" s="3">
        <f t="shared" si="189"/>
        <v>13785.14</v>
      </c>
      <c r="AS2910" s="10">
        <f t="shared" si="190"/>
        <v>77.59</v>
      </c>
    </row>
    <row r="2911" spans="1:45" x14ac:dyDescent="0.25">
      <c r="A2911">
        <v>1</v>
      </c>
      <c r="B2911" s="7">
        <v>44470</v>
      </c>
      <c r="C2911" s="7">
        <v>44501</v>
      </c>
      <c r="D2911">
        <v>182</v>
      </c>
      <c r="E2911" s="7">
        <v>44470</v>
      </c>
      <c r="F2911" s="13">
        <v>0</v>
      </c>
      <c r="G2911">
        <v>0</v>
      </c>
      <c r="H2911">
        <v>6.6666699999999995E-2</v>
      </c>
      <c r="I2911">
        <v>0</v>
      </c>
      <c r="J2911">
        <v>13489</v>
      </c>
      <c r="K2911">
        <v>0</v>
      </c>
      <c r="L2911">
        <v>0</v>
      </c>
      <c r="M2911">
        <v>0</v>
      </c>
      <c r="N2911">
        <v>0</v>
      </c>
      <c r="O2911">
        <v>0</v>
      </c>
      <c r="P2911">
        <v>0</v>
      </c>
      <c r="Q2911">
        <v>0</v>
      </c>
      <c r="R2911">
        <v>0</v>
      </c>
      <c r="S2911">
        <v>0</v>
      </c>
      <c r="T2911">
        <v>963.5</v>
      </c>
      <c r="U2911">
        <v>0</v>
      </c>
      <c r="V2911" t="s">
        <v>378</v>
      </c>
      <c r="W2911" s="4" t="str">
        <f t="shared" si="191"/>
        <v>3940</v>
      </c>
      <c r="X2911">
        <v>16</v>
      </c>
      <c r="Y2911" t="s">
        <v>109</v>
      </c>
      <c r="Z2911" t="s">
        <v>149</v>
      </c>
      <c r="AA2911">
        <v>0</v>
      </c>
      <c r="AB2911">
        <v>0</v>
      </c>
      <c r="AC2911" t="s">
        <v>225</v>
      </c>
      <c r="AD2911">
        <v>0</v>
      </c>
      <c r="AE2911">
        <v>0</v>
      </c>
      <c r="AF2911">
        <v>0</v>
      </c>
      <c r="AG2911">
        <v>0</v>
      </c>
      <c r="AH2911">
        <v>0</v>
      </c>
      <c r="AI2911">
        <v>0</v>
      </c>
      <c r="AJ2911">
        <v>0</v>
      </c>
      <c r="AK2911">
        <v>0</v>
      </c>
      <c r="AL2911">
        <v>0</v>
      </c>
      <c r="AM2911">
        <v>0</v>
      </c>
      <c r="AN2911">
        <v>0</v>
      </c>
      <c r="AO2911">
        <v>0</v>
      </c>
      <c r="AP2911" s="8">
        <f t="shared" si="187"/>
        <v>963.5</v>
      </c>
      <c r="AQ2911" s="9">
        <f t="shared" si="188"/>
        <v>0</v>
      </c>
      <c r="AR2911" s="3">
        <f t="shared" si="189"/>
        <v>13489</v>
      </c>
      <c r="AS2911" s="10">
        <f t="shared" si="190"/>
        <v>963.5</v>
      </c>
    </row>
    <row r="2912" spans="1:45" x14ac:dyDescent="0.25">
      <c r="A2912">
        <v>1</v>
      </c>
      <c r="B2912" s="7">
        <v>44470</v>
      </c>
      <c r="C2912" s="7">
        <v>44501</v>
      </c>
      <c r="D2912">
        <v>182</v>
      </c>
      <c r="E2912" s="7">
        <v>44501</v>
      </c>
      <c r="F2912" s="13">
        <v>0</v>
      </c>
      <c r="G2912">
        <v>0</v>
      </c>
      <c r="H2912">
        <v>6.6666699999999995E-2</v>
      </c>
      <c r="I2912">
        <v>0</v>
      </c>
      <c r="J2912">
        <v>14452.5</v>
      </c>
      <c r="K2912">
        <v>0</v>
      </c>
      <c r="L2912">
        <v>0</v>
      </c>
      <c r="M2912">
        <v>0</v>
      </c>
      <c r="N2912">
        <v>0</v>
      </c>
      <c r="O2912">
        <v>0</v>
      </c>
      <c r="P2912">
        <v>0</v>
      </c>
      <c r="Q2912">
        <v>0</v>
      </c>
      <c r="R2912">
        <v>0</v>
      </c>
      <c r="S2912">
        <v>0</v>
      </c>
      <c r="T2912">
        <v>963.5</v>
      </c>
      <c r="U2912">
        <v>0</v>
      </c>
      <c r="V2912" t="s">
        <v>378</v>
      </c>
      <c r="W2912" s="4" t="str">
        <f t="shared" si="191"/>
        <v>3940</v>
      </c>
      <c r="X2912">
        <v>16</v>
      </c>
      <c r="Y2912" t="s">
        <v>109</v>
      </c>
      <c r="Z2912" t="s">
        <v>149</v>
      </c>
      <c r="AA2912">
        <v>0</v>
      </c>
      <c r="AB2912">
        <v>0</v>
      </c>
      <c r="AC2912" t="s">
        <v>225</v>
      </c>
      <c r="AD2912">
        <v>0</v>
      </c>
      <c r="AE2912">
        <v>0</v>
      </c>
      <c r="AF2912">
        <v>0</v>
      </c>
      <c r="AG2912">
        <v>0</v>
      </c>
      <c r="AH2912">
        <v>0</v>
      </c>
      <c r="AI2912">
        <v>0</v>
      </c>
      <c r="AJ2912">
        <v>0</v>
      </c>
      <c r="AK2912">
        <v>0</v>
      </c>
      <c r="AL2912">
        <v>0</v>
      </c>
      <c r="AM2912">
        <v>0</v>
      </c>
      <c r="AN2912">
        <v>0</v>
      </c>
      <c r="AO2912">
        <v>0</v>
      </c>
      <c r="AP2912" s="8">
        <f t="shared" si="187"/>
        <v>963.5</v>
      </c>
      <c r="AQ2912" s="9">
        <f t="shared" si="188"/>
        <v>0</v>
      </c>
      <c r="AR2912" s="3">
        <f t="shared" si="189"/>
        <v>14452.5</v>
      </c>
      <c r="AS2912" s="10">
        <f t="shared" si="190"/>
        <v>963.5</v>
      </c>
    </row>
    <row r="2913" spans="1:45" x14ac:dyDescent="0.25">
      <c r="A2913">
        <v>1</v>
      </c>
      <c r="B2913" s="7">
        <v>44470</v>
      </c>
      <c r="C2913" s="7">
        <v>44501</v>
      </c>
      <c r="D2913">
        <v>200254</v>
      </c>
      <c r="E2913" s="7">
        <v>44470</v>
      </c>
      <c r="F2913" s="13">
        <v>187521.45</v>
      </c>
      <c r="G2913">
        <v>187521.45</v>
      </c>
      <c r="H2913">
        <v>6.6666699999999995E-2</v>
      </c>
      <c r="I2913">
        <v>1041.79</v>
      </c>
      <c r="J2913">
        <v>-14720.83</v>
      </c>
      <c r="K2913">
        <v>0</v>
      </c>
      <c r="L2913">
        <v>0</v>
      </c>
      <c r="M2913">
        <v>0</v>
      </c>
      <c r="N2913">
        <v>0</v>
      </c>
      <c r="O2913">
        <v>0</v>
      </c>
      <c r="P2913">
        <v>0</v>
      </c>
      <c r="Q2913">
        <v>0</v>
      </c>
      <c r="R2913">
        <v>0</v>
      </c>
      <c r="S2913">
        <v>0</v>
      </c>
      <c r="T2913">
        <v>0</v>
      </c>
      <c r="U2913">
        <v>0</v>
      </c>
      <c r="V2913" t="s">
        <v>379</v>
      </c>
      <c r="W2913" s="4" t="str">
        <f t="shared" si="191"/>
        <v>3940</v>
      </c>
      <c r="X2913">
        <v>16</v>
      </c>
      <c r="Y2913" t="s">
        <v>109</v>
      </c>
      <c r="Z2913" t="s">
        <v>149</v>
      </c>
      <c r="AA2913">
        <v>0</v>
      </c>
      <c r="AB2913">
        <v>0</v>
      </c>
      <c r="AC2913" t="s">
        <v>225</v>
      </c>
      <c r="AD2913">
        <v>0</v>
      </c>
      <c r="AE2913">
        <v>0</v>
      </c>
      <c r="AF2913">
        <v>0</v>
      </c>
      <c r="AG2913">
        <v>187521.45</v>
      </c>
      <c r="AH2913">
        <v>0</v>
      </c>
      <c r="AI2913">
        <v>0</v>
      </c>
      <c r="AJ2913">
        <v>0</v>
      </c>
      <c r="AK2913">
        <v>0</v>
      </c>
      <c r="AL2913">
        <v>0</v>
      </c>
      <c r="AM2913">
        <v>0</v>
      </c>
      <c r="AN2913">
        <v>0</v>
      </c>
      <c r="AO2913">
        <v>1041.79</v>
      </c>
      <c r="AP2913" s="8">
        <f t="shared" si="187"/>
        <v>1041.79</v>
      </c>
      <c r="AQ2913" s="9">
        <f t="shared" si="188"/>
        <v>0</v>
      </c>
      <c r="AR2913" s="3">
        <f t="shared" si="189"/>
        <v>-14720.83</v>
      </c>
      <c r="AS2913" s="10">
        <f t="shared" si="190"/>
        <v>1041.79</v>
      </c>
    </row>
    <row r="2914" spans="1:45" x14ac:dyDescent="0.25">
      <c r="A2914">
        <v>1</v>
      </c>
      <c r="B2914" s="7">
        <v>44470</v>
      </c>
      <c r="C2914" s="7">
        <v>44501</v>
      </c>
      <c r="D2914">
        <v>200254</v>
      </c>
      <c r="E2914" s="7">
        <v>44501</v>
      </c>
      <c r="F2914" s="13">
        <v>187521.45</v>
      </c>
      <c r="G2914">
        <v>187521.45</v>
      </c>
      <c r="H2914">
        <v>6.6666699999999995E-2</v>
      </c>
      <c r="I2914">
        <v>1041.79</v>
      </c>
      <c r="J2914">
        <v>-13679.04</v>
      </c>
      <c r="K2914">
        <v>0</v>
      </c>
      <c r="L2914">
        <v>0</v>
      </c>
      <c r="M2914">
        <v>0</v>
      </c>
      <c r="N2914">
        <v>0</v>
      </c>
      <c r="O2914">
        <v>0</v>
      </c>
      <c r="P2914">
        <v>0</v>
      </c>
      <c r="Q2914">
        <v>0</v>
      </c>
      <c r="R2914">
        <v>0</v>
      </c>
      <c r="S2914">
        <v>0</v>
      </c>
      <c r="T2914">
        <v>0</v>
      </c>
      <c r="U2914">
        <v>0</v>
      </c>
      <c r="V2914" t="s">
        <v>379</v>
      </c>
      <c r="W2914" s="4" t="str">
        <f t="shared" si="191"/>
        <v>3940</v>
      </c>
      <c r="X2914">
        <v>16</v>
      </c>
      <c r="Y2914" t="s">
        <v>109</v>
      </c>
      <c r="Z2914" t="s">
        <v>149</v>
      </c>
      <c r="AA2914">
        <v>0</v>
      </c>
      <c r="AB2914">
        <v>0</v>
      </c>
      <c r="AC2914" t="s">
        <v>225</v>
      </c>
      <c r="AD2914">
        <v>0</v>
      </c>
      <c r="AE2914">
        <v>0</v>
      </c>
      <c r="AF2914">
        <v>0</v>
      </c>
      <c r="AG2914">
        <v>187521.45</v>
      </c>
      <c r="AH2914">
        <v>0</v>
      </c>
      <c r="AI2914">
        <v>0</v>
      </c>
      <c r="AJ2914">
        <v>0</v>
      </c>
      <c r="AK2914">
        <v>0</v>
      </c>
      <c r="AL2914">
        <v>0</v>
      </c>
      <c r="AM2914">
        <v>0</v>
      </c>
      <c r="AN2914">
        <v>0</v>
      </c>
      <c r="AO2914">
        <v>1041.79</v>
      </c>
      <c r="AP2914" s="8">
        <f t="shared" si="187"/>
        <v>1041.79</v>
      </c>
      <c r="AQ2914" s="9">
        <f t="shared" si="188"/>
        <v>0</v>
      </c>
      <c r="AR2914" s="3">
        <f t="shared" si="189"/>
        <v>-13679.04</v>
      </c>
      <c r="AS2914" s="10">
        <f t="shared" si="190"/>
        <v>1041.79</v>
      </c>
    </row>
    <row r="2915" spans="1:45" x14ac:dyDescent="0.25">
      <c r="A2915">
        <v>1</v>
      </c>
      <c r="B2915" s="7">
        <v>44470</v>
      </c>
      <c r="C2915" s="7">
        <v>44501</v>
      </c>
      <c r="D2915">
        <v>200300</v>
      </c>
      <c r="E2915" s="7">
        <v>44470</v>
      </c>
      <c r="F2915" s="13">
        <v>204989.86</v>
      </c>
      <c r="G2915">
        <v>204989.86</v>
      </c>
      <c r="H2915">
        <v>6.6666699999999995E-2</v>
      </c>
      <c r="I2915">
        <v>1138.83</v>
      </c>
      <c r="J2915">
        <v>70677.3</v>
      </c>
      <c r="K2915">
        <v>0</v>
      </c>
      <c r="L2915">
        <v>0</v>
      </c>
      <c r="M2915">
        <v>0</v>
      </c>
      <c r="N2915">
        <v>0</v>
      </c>
      <c r="O2915">
        <v>0</v>
      </c>
      <c r="P2915">
        <v>0</v>
      </c>
      <c r="Q2915">
        <v>0</v>
      </c>
      <c r="R2915">
        <v>0</v>
      </c>
      <c r="S2915">
        <v>0</v>
      </c>
      <c r="T2915">
        <v>0</v>
      </c>
      <c r="U2915">
        <v>0</v>
      </c>
      <c r="V2915" t="s">
        <v>380</v>
      </c>
      <c r="W2915" s="4" t="str">
        <f t="shared" si="191"/>
        <v>3940</v>
      </c>
      <c r="X2915">
        <v>16</v>
      </c>
      <c r="Y2915" t="s">
        <v>109</v>
      </c>
      <c r="Z2915" t="s">
        <v>149</v>
      </c>
      <c r="AA2915">
        <v>0</v>
      </c>
      <c r="AB2915">
        <v>0</v>
      </c>
      <c r="AC2915" t="s">
        <v>225</v>
      </c>
      <c r="AD2915">
        <v>0</v>
      </c>
      <c r="AE2915">
        <v>0</v>
      </c>
      <c r="AF2915">
        <v>0</v>
      </c>
      <c r="AG2915">
        <v>204989.86</v>
      </c>
      <c r="AH2915">
        <v>0</v>
      </c>
      <c r="AI2915">
        <v>0</v>
      </c>
      <c r="AJ2915">
        <v>0</v>
      </c>
      <c r="AK2915">
        <v>0</v>
      </c>
      <c r="AL2915">
        <v>0</v>
      </c>
      <c r="AM2915">
        <v>0</v>
      </c>
      <c r="AN2915">
        <v>0</v>
      </c>
      <c r="AO2915">
        <v>1138.83</v>
      </c>
      <c r="AP2915" s="8">
        <f t="shared" si="187"/>
        <v>1138.83</v>
      </c>
      <c r="AQ2915" s="9">
        <f t="shared" si="188"/>
        <v>0</v>
      </c>
      <c r="AR2915" s="3">
        <f t="shared" si="189"/>
        <v>70677.3</v>
      </c>
      <c r="AS2915" s="10">
        <f t="shared" si="190"/>
        <v>1138.83</v>
      </c>
    </row>
    <row r="2916" spans="1:45" x14ac:dyDescent="0.25">
      <c r="A2916">
        <v>1</v>
      </c>
      <c r="B2916" s="7">
        <v>44470</v>
      </c>
      <c r="C2916" s="7">
        <v>44501</v>
      </c>
      <c r="D2916">
        <v>200300</v>
      </c>
      <c r="E2916" s="7">
        <v>44501</v>
      </c>
      <c r="F2916" s="13">
        <v>204989.86</v>
      </c>
      <c r="G2916">
        <v>204989.86</v>
      </c>
      <c r="H2916">
        <v>6.6666699999999995E-2</v>
      </c>
      <c r="I2916">
        <v>1138.83</v>
      </c>
      <c r="J2916">
        <v>71816.13</v>
      </c>
      <c r="K2916">
        <v>0</v>
      </c>
      <c r="L2916">
        <v>0</v>
      </c>
      <c r="M2916">
        <v>0</v>
      </c>
      <c r="N2916">
        <v>0</v>
      </c>
      <c r="O2916">
        <v>0</v>
      </c>
      <c r="P2916">
        <v>0</v>
      </c>
      <c r="Q2916">
        <v>0</v>
      </c>
      <c r="R2916">
        <v>0</v>
      </c>
      <c r="S2916">
        <v>0</v>
      </c>
      <c r="T2916">
        <v>0</v>
      </c>
      <c r="U2916">
        <v>0</v>
      </c>
      <c r="V2916" t="s">
        <v>380</v>
      </c>
      <c r="W2916" s="4" t="str">
        <f t="shared" si="191"/>
        <v>3940</v>
      </c>
      <c r="X2916">
        <v>16</v>
      </c>
      <c r="Y2916" t="s">
        <v>109</v>
      </c>
      <c r="Z2916" t="s">
        <v>149</v>
      </c>
      <c r="AA2916">
        <v>0</v>
      </c>
      <c r="AB2916">
        <v>0</v>
      </c>
      <c r="AC2916" t="s">
        <v>225</v>
      </c>
      <c r="AD2916">
        <v>0</v>
      </c>
      <c r="AE2916">
        <v>0</v>
      </c>
      <c r="AF2916">
        <v>0</v>
      </c>
      <c r="AG2916">
        <v>204989.86</v>
      </c>
      <c r="AH2916">
        <v>0</v>
      </c>
      <c r="AI2916">
        <v>0</v>
      </c>
      <c r="AJ2916">
        <v>0</v>
      </c>
      <c r="AK2916">
        <v>0</v>
      </c>
      <c r="AL2916">
        <v>0</v>
      </c>
      <c r="AM2916">
        <v>0</v>
      </c>
      <c r="AN2916">
        <v>0</v>
      </c>
      <c r="AO2916">
        <v>1138.83</v>
      </c>
      <c r="AP2916" s="8">
        <f t="shared" si="187"/>
        <v>1138.83</v>
      </c>
      <c r="AQ2916" s="9">
        <f t="shared" si="188"/>
        <v>0</v>
      </c>
      <c r="AR2916" s="3">
        <f t="shared" si="189"/>
        <v>71816.13</v>
      </c>
      <c r="AS2916" s="10">
        <f t="shared" si="190"/>
        <v>1138.83</v>
      </c>
    </row>
    <row r="2917" spans="1:45" x14ac:dyDescent="0.25">
      <c r="A2917">
        <v>1</v>
      </c>
      <c r="B2917" s="7">
        <v>44470</v>
      </c>
      <c r="C2917" s="7">
        <v>44501</v>
      </c>
      <c r="D2917">
        <v>200346</v>
      </c>
      <c r="E2917" s="7">
        <v>44470</v>
      </c>
      <c r="F2917" s="13">
        <v>347342.04</v>
      </c>
      <c r="G2917">
        <v>347342.04</v>
      </c>
      <c r="H2917">
        <v>6.6666699999999995E-2</v>
      </c>
      <c r="I2917">
        <v>1929.68</v>
      </c>
      <c r="J2917">
        <v>356803.23</v>
      </c>
      <c r="K2917">
        <v>0</v>
      </c>
      <c r="L2917">
        <v>0</v>
      </c>
      <c r="M2917">
        <v>-1929.68</v>
      </c>
      <c r="N2917">
        <v>0</v>
      </c>
      <c r="O2917">
        <v>0</v>
      </c>
      <c r="P2917">
        <v>0</v>
      </c>
      <c r="Q2917">
        <v>0</v>
      </c>
      <c r="R2917">
        <v>0</v>
      </c>
      <c r="S2917">
        <v>0</v>
      </c>
      <c r="T2917">
        <v>0</v>
      </c>
      <c r="U2917">
        <v>0</v>
      </c>
      <c r="V2917" t="s">
        <v>381</v>
      </c>
      <c r="W2917" s="4" t="str">
        <f t="shared" si="191"/>
        <v>3940</v>
      </c>
      <c r="X2917">
        <v>16</v>
      </c>
      <c r="Y2917" t="s">
        <v>109</v>
      </c>
      <c r="Z2917" t="s">
        <v>149</v>
      </c>
      <c r="AA2917">
        <v>0</v>
      </c>
      <c r="AB2917">
        <v>0</v>
      </c>
      <c r="AC2917" t="s">
        <v>225</v>
      </c>
      <c r="AD2917">
        <v>0</v>
      </c>
      <c r="AE2917">
        <v>0</v>
      </c>
      <c r="AF2917">
        <v>0</v>
      </c>
      <c r="AG2917">
        <v>347342.04</v>
      </c>
      <c r="AH2917">
        <v>0</v>
      </c>
      <c r="AI2917">
        <v>0</v>
      </c>
      <c r="AJ2917">
        <v>0</v>
      </c>
      <c r="AK2917">
        <v>0</v>
      </c>
      <c r="AL2917">
        <v>0</v>
      </c>
      <c r="AM2917">
        <v>0</v>
      </c>
      <c r="AN2917">
        <v>0</v>
      </c>
      <c r="AO2917">
        <v>0</v>
      </c>
      <c r="AP2917" s="8">
        <f t="shared" si="187"/>
        <v>0</v>
      </c>
      <c r="AQ2917" s="9">
        <f t="shared" si="188"/>
        <v>0</v>
      </c>
      <c r="AR2917" s="3">
        <f t="shared" si="189"/>
        <v>356803.23</v>
      </c>
      <c r="AS2917" s="10">
        <f t="shared" si="190"/>
        <v>0</v>
      </c>
    </row>
    <row r="2918" spans="1:45" x14ac:dyDescent="0.25">
      <c r="A2918">
        <v>1</v>
      </c>
      <c r="B2918" s="7">
        <v>44470</v>
      </c>
      <c r="C2918" s="7">
        <v>44501</v>
      </c>
      <c r="D2918">
        <v>200346</v>
      </c>
      <c r="E2918" s="7">
        <v>44501</v>
      </c>
      <c r="F2918" s="13">
        <v>350646.04</v>
      </c>
      <c r="G2918">
        <v>350646.04</v>
      </c>
      <c r="H2918">
        <v>6.6666699999999995E-2</v>
      </c>
      <c r="I2918">
        <v>1948.03</v>
      </c>
      <c r="J2918">
        <v>356803.23</v>
      </c>
      <c r="K2918">
        <v>0</v>
      </c>
      <c r="L2918">
        <v>0</v>
      </c>
      <c r="M2918">
        <v>-1948.03</v>
      </c>
      <c r="N2918">
        <v>0</v>
      </c>
      <c r="O2918">
        <v>0</v>
      </c>
      <c r="P2918">
        <v>0</v>
      </c>
      <c r="Q2918">
        <v>0</v>
      </c>
      <c r="R2918">
        <v>0</v>
      </c>
      <c r="S2918">
        <v>0</v>
      </c>
      <c r="T2918">
        <v>0</v>
      </c>
      <c r="U2918">
        <v>0</v>
      </c>
      <c r="V2918" t="s">
        <v>381</v>
      </c>
      <c r="W2918" s="4" t="str">
        <f t="shared" si="191"/>
        <v>3940</v>
      </c>
      <c r="X2918">
        <v>16</v>
      </c>
      <c r="Y2918" t="s">
        <v>109</v>
      </c>
      <c r="Z2918" t="s">
        <v>149</v>
      </c>
      <c r="AA2918">
        <v>0</v>
      </c>
      <c r="AB2918">
        <v>0</v>
      </c>
      <c r="AC2918" t="s">
        <v>225</v>
      </c>
      <c r="AD2918">
        <v>0</v>
      </c>
      <c r="AE2918">
        <v>0</v>
      </c>
      <c r="AF2918">
        <v>0</v>
      </c>
      <c r="AG2918">
        <v>350646.04</v>
      </c>
      <c r="AH2918">
        <v>0</v>
      </c>
      <c r="AI2918">
        <v>0</v>
      </c>
      <c r="AJ2918">
        <v>0</v>
      </c>
      <c r="AK2918">
        <v>0</v>
      </c>
      <c r="AL2918">
        <v>0</v>
      </c>
      <c r="AM2918">
        <v>0</v>
      </c>
      <c r="AN2918">
        <v>0</v>
      </c>
      <c r="AO2918">
        <v>0</v>
      </c>
      <c r="AP2918" s="8">
        <f t="shared" si="187"/>
        <v>0</v>
      </c>
      <c r="AQ2918" s="9">
        <f t="shared" si="188"/>
        <v>0</v>
      </c>
      <c r="AR2918" s="3">
        <f t="shared" si="189"/>
        <v>356803.23</v>
      </c>
      <c r="AS2918" s="10">
        <f t="shared" si="190"/>
        <v>0</v>
      </c>
    </row>
    <row r="2919" spans="1:45" x14ac:dyDescent="0.25">
      <c r="A2919">
        <v>1</v>
      </c>
      <c r="B2919" s="7">
        <v>44470</v>
      </c>
      <c r="C2919" s="7">
        <v>44501</v>
      </c>
      <c r="D2919">
        <v>183</v>
      </c>
      <c r="E2919" s="7">
        <v>44470</v>
      </c>
      <c r="F2919" s="13">
        <v>0</v>
      </c>
      <c r="G2919">
        <v>0</v>
      </c>
      <c r="H2919">
        <v>0</v>
      </c>
      <c r="I2919">
        <v>0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0</v>
      </c>
      <c r="P2919">
        <v>0</v>
      </c>
      <c r="Q2919">
        <v>0</v>
      </c>
      <c r="R2919">
        <v>0</v>
      </c>
      <c r="S2919">
        <v>0</v>
      </c>
      <c r="T2919">
        <v>0</v>
      </c>
      <c r="U2919">
        <v>0</v>
      </c>
      <c r="V2919" t="s">
        <v>382</v>
      </c>
      <c r="W2919" s="4" t="str">
        <f t="shared" si="191"/>
        <v>3950</v>
      </c>
      <c r="X2919">
        <v>16</v>
      </c>
      <c r="Y2919" t="s">
        <v>109</v>
      </c>
      <c r="Z2919" t="s">
        <v>384</v>
      </c>
      <c r="AA2919">
        <v>0</v>
      </c>
      <c r="AB2919">
        <v>0</v>
      </c>
      <c r="AC2919" t="s">
        <v>225</v>
      </c>
      <c r="AD2919">
        <v>0</v>
      </c>
      <c r="AE2919">
        <v>0</v>
      </c>
      <c r="AF2919">
        <v>0</v>
      </c>
      <c r="AG2919">
        <v>0</v>
      </c>
      <c r="AH2919">
        <v>0</v>
      </c>
      <c r="AI2919">
        <v>0</v>
      </c>
      <c r="AJ2919">
        <v>0</v>
      </c>
      <c r="AK2919">
        <v>0</v>
      </c>
      <c r="AL2919">
        <v>0</v>
      </c>
      <c r="AM2919">
        <v>0</v>
      </c>
      <c r="AN2919">
        <v>0</v>
      </c>
      <c r="AO2919">
        <v>0</v>
      </c>
      <c r="AP2919" s="8">
        <f t="shared" si="187"/>
        <v>0</v>
      </c>
      <c r="AQ2919" s="9">
        <f t="shared" si="188"/>
        <v>0</v>
      </c>
      <c r="AR2919" s="3">
        <f t="shared" si="189"/>
        <v>0</v>
      </c>
      <c r="AS2919" s="10">
        <f t="shared" si="190"/>
        <v>0</v>
      </c>
    </row>
    <row r="2920" spans="1:45" x14ac:dyDescent="0.25">
      <c r="A2920">
        <v>1</v>
      </c>
      <c r="B2920" s="7">
        <v>44470</v>
      </c>
      <c r="C2920" s="7">
        <v>44501</v>
      </c>
      <c r="D2920">
        <v>183</v>
      </c>
      <c r="E2920" s="7">
        <v>44501</v>
      </c>
      <c r="F2920" s="13">
        <v>0</v>
      </c>
      <c r="G2920">
        <v>0</v>
      </c>
      <c r="H2920">
        <v>0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0</v>
      </c>
      <c r="R2920">
        <v>0</v>
      </c>
      <c r="S2920">
        <v>0</v>
      </c>
      <c r="T2920">
        <v>0</v>
      </c>
      <c r="U2920">
        <v>0</v>
      </c>
      <c r="V2920" t="s">
        <v>382</v>
      </c>
      <c r="W2920" s="4" t="str">
        <f t="shared" si="191"/>
        <v>3950</v>
      </c>
      <c r="X2920">
        <v>16</v>
      </c>
      <c r="Y2920" t="s">
        <v>109</v>
      </c>
      <c r="Z2920" t="s">
        <v>384</v>
      </c>
      <c r="AA2920">
        <v>0</v>
      </c>
      <c r="AB2920">
        <v>0</v>
      </c>
      <c r="AC2920" t="s">
        <v>225</v>
      </c>
      <c r="AD2920">
        <v>0</v>
      </c>
      <c r="AE2920">
        <v>0</v>
      </c>
      <c r="AF2920">
        <v>0</v>
      </c>
      <c r="AG2920">
        <v>0</v>
      </c>
      <c r="AH2920">
        <v>0</v>
      </c>
      <c r="AI2920">
        <v>0</v>
      </c>
      <c r="AJ2920">
        <v>0</v>
      </c>
      <c r="AK2920">
        <v>0</v>
      </c>
      <c r="AL2920">
        <v>0</v>
      </c>
      <c r="AM2920">
        <v>0</v>
      </c>
      <c r="AN2920">
        <v>0</v>
      </c>
      <c r="AO2920">
        <v>0</v>
      </c>
      <c r="AP2920" s="8">
        <f t="shared" si="187"/>
        <v>0</v>
      </c>
      <c r="AQ2920" s="9">
        <f t="shared" si="188"/>
        <v>0</v>
      </c>
      <c r="AR2920" s="3">
        <f t="shared" si="189"/>
        <v>0</v>
      </c>
      <c r="AS2920" s="10">
        <f t="shared" si="190"/>
        <v>0</v>
      </c>
    </row>
    <row r="2921" spans="1:45" x14ac:dyDescent="0.25">
      <c r="A2921">
        <v>1</v>
      </c>
      <c r="B2921" s="7">
        <v>44470</v>
      </c>
      <c r="C2921" s="7">
        <v>44501</v>
      </c>
      <c r="D2921">
        <v>200255</v>
      </c>
      <c r="E2921" s="7">
        <v>44470</v>
      </c>
      <c r="F2921" s="13">
        <v>0</v>
      </c>
      <c r="G2921">
        <v>0</v>
      </c>
      <c r="H2921">
        <v>0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v>0</v>
      </c>
      <c r="R2921">
        <v>0</v>
      </c>
      <c r="S2921">
        <v>0</v>
      </c>
      <c r="T2921">
        <v>0</v>
      </c>
      <c r="U2921">
        <v>0</v>
      </c>
      <c r="V2921" t="s">
        <v>385</v>
      </c>
      <c r="W2921" s="4" t="str">
        <f t="shared" si="191"/>
        <v>3950</v>
      </c>
      <c r="X2921">
        <v>16</v>
      </c>
      <c r="Y2921" t="s">
        <v>109</v>
      </c>
      <c r="Z2921" t="s">
        <v>384</v>
      </c>
      <c r="AA2921">
        <v>0</v>
      </c>
      <c r="AB2921">
        <v>0</v>
      </c>
      <c r="AC2921" t="s">
        <v>225</v>
      </c>
      <c r="AD2921">
        <v>0</v>
      </c>
      <c r="AE2921">
        <v>0</v>
      </c>
      <c r="AF2921">
        <v>0</v>
      </c>
      <c r="AG2921">
        <v>0</v>
      </c>
      <c r="AH2921">
        <v>0</v>
      </c>
      <c r="AI2921">
        <v>0</v>
      </c>
      <c r="AJ2921">
        <v>0</v>
      </c>
      <c r="AK2921">
        <v>0</v>
      </c>
      <c r="AL2921">
        <v>0</v>
      </c>
      <c r="AM2921">
        <v>0</v>
      </c>
      <c r="AN2921">
        <v>0</v>
      </c>
      <c r="AO2921">
        <v>0</v>
      </c>
      <c r="AP2921" s="8">
        <f t="shared" si="187"/>
        <v>0</v>
      </c>
      <c r="AQ2921" s="9">
        <f t="shared" si="188"/>
        <v>0</v>
      </c>
      <c r="AR2921" s="3">
        <f t="shared" si="189"/>
        <v>0</v>
      </c>
      <c r="AS2921" s="10">
        <f t="shared" si="190"/>
        <v>0</v>
      </c>
    </row>
    <row r="2922" spans="1:45" x14ac:dyDescent="0.25">
      <c r="A2922">
        <v>1</v>
      </c>
      <c r="B2922" s="7">
        <v>44470</v>
      </c>
      <c r="C2922" s="7">
        <v>44501</v>
      </c>
      <c r="D2922">
        <v>200255</v>
      </c>
      <c r="E2922" s="7">
        <v>44501</v>
      </c>
      <c r="F2922" s="13">
        <v>0</v>
      </c>
      <c r="G2922">
        <v>0</v>
      </c>
      <c r="H2922">
        <v>0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0</v>
      </c>
      <c r="P2922">
        <v>0</v>
      </c>
      <c r="Q2922">
        <v>0</v>
      </c>
      <c r="R2922">
        <v>0</v>
      </c>
      <c r="S2922">
        <v>0</v>
      </c>
      <c r="T2922">
        <v>0</v>
      </c>
      <c r="U2922">
        <v>0</v>
      </c>
      <c r="V2922" t="s">
        <v>385</v>
      </c>
      <c r="W2922" s="4" t="str">
        <f t="shared" si="191"/>
        <v>3950</v>
      </c>
      <c r="X2922">
        <v>16</v>
      </c>
      <c r="Y2922" t="s">
        <v>109</v>
      </c>
      <c r="Z2922" t="s">
        <v>384</v>
      </c>
      <c r="AA2922">
        <v>0</v>
      </c>
      <c r="AB2922">
        <v>0</v>
      </c>
      <c r="AC2922" t="s">
        <v>225</v>
      </c>
      <c r="AD2922">
        <v>0</v>
      </c>
      <c r="AE2922">
        <v>0</v>
      </c>
      <c r="AF2922">
        <v>0</v>
      </c>
      <c r="AG2922">
        <v>0</v>
      </c>
      <c r="AH2922">
        <v>0</v>
      </c>
      <c r="AI2922">
        <v>0</v>
      </c>
      <c r="AJ2922">
        <v>0</v>
      </c>
      <c r="AK2922">
        <v>0</v>
      </c>
      <c r="AL2922">
        <v>0</v>
      </c>
      <c r="AM2922">
        <v>0</v>
      </c>
      <c r="AN2922">
        <v>0</v>
      </c>
      <c r="AO2922">
        <v>0</v>
      </c>
      <c r="AP2922" s="8">
        <f t="shared" si="187"/>
        <v>0</v>
      </c>
      <c r="AQ2922" s="9">
        <f t="shared" si="188"/>
        <v>0</v>
      </c>
      <c r="AR2922" s="3">
        <f t="shared" si="189"/>
        <v>0</v>
      </c>
      <c r="AS2922" s="10">
        <f t="shared" si="190"/>
        <v>0</v>
      </c>
    </row>
    <row r="2923" spans="1:45" x14ac:dyDescent="0.25">
      <c r="A2923">
        <v>1</v>
      </c>
      <c r="B2923" s="7">
        <v>44470</v>
      </c>
      <c r="C2923" s="7">
        <v>44501</v>
      </c>
      <c r="D2923">
        <v>200301</v>
      </c>
      <c r="E2923" s="7">
        <v>44470</v>
      </c>
      <c r="F2923" s="13">
        <v>0</v>
      </c>
      <c r="G2923">
        <v>0</v>
      </c>
      <c r="H2923">
        <v>0</v>
      </c>
      <c r="I2923">
        <v>0</v>
      </c>
      <c r="J2923">
        <v>0</v>
      </c>
      <c r="K2923">
        <v>0</v>
      </c>
      <c r="L2923">
        <v>0</v>
      </c>
      <c r="M2923">
        <v>0</v>
      </c>
      <c r="N2923">
        <v>0</v>
      </c>
      <c r="O2923">
        <v>0</v>
      </c>
      <c r="P2923">
        <v>0</v>
      </c>
      <c r="Q2923">
        <v>0</v>
      </c>
      <c r="R2923">
        <v>0</v>
      </c>
      <c r="S2923">
        <v>0</v>
      </c>
      <c r="T2923">
        <v>0</v>
      </c>
      <c r="U2923">
        <v>0</v>
      </c>
      <c r="V2923" t="s">
        <v>386</v>
      </c>
      <c r="W2923" s="4" t="str">
        <f t="shared" si="191"/>
        <v>3950</v>
      </c>
      <c r="X2923">
        <v>16</v>
      </c>
      <c r="Y2923" t="s">
        <v>109</v>
      </c>
      <c r="Z2923" t="s">
        <v>384</v>
      </c>
      <c r="AA2923">
        <v>0</v>
      </c>
      <c r="AB2923">
        <v>0</v>
      </c>
      <c r="AC2923" t="s">
        <v>225</v>
      </c>
      <c r="AD2923">
        <v>0</v>
      </c>
      <c r="AE2923">
        <v>0</v>
      </c>
      <c r="AF2923">
        <v>0</v>
      </c>
      <c r="AG2923">
        <v>0</v>
      </c>
      <c r="AH2923">
        <v>0</v>
      </c>
      <c r="AI2923">
        <v>0</v>
      </c>
      <c r="AJ2923">
        <v>0</v>
      </c>
      <c r="AK2923">
        <v>0</v>
      </c>
      <c r="AL2923">
        <v>0</v>
      </c>
      <c r="AM2923">
        <v>0</v>
      </c>
      <c r="AN2923">
        <v>0</v>
      </c>
      <c r="AO2923">
        <v>0</v>
      </c>
      <c r="AP2923" s="8">
        <f t="shared" si="187"/>
        <v>0</v>
      </c>
      <c r="AQ2923" s="9">
        <f t="shared" si="188"/>
        <v>0</v>
      </c>
      <c r="AR2923" s="3">
        <f t="shared" si="189"/>
        <v>0</v>
      </c>
      <c r="AS2923" s="10">
        <f t="shared" si="190"/>
        <v>0</v>
      </c>
    </row>
    <row r="2924" spans="1:45" x14ac:dyDescent="0.25">
      <c r="A2924">
        <v>1</v>
      </c>
      <c r="B2924" s="7">
        <v>44470</v>
      </c>
      <c r="C2924" s="7">
        <v>44501</v>
      </c>
      <c r="D2924">
        <v>200301</v>
      </c>
      <c r="E2924" s="7">
        <v>44501</v>
      </c>
      <c r="F2924" s="13">
        <v>0</v>
      </c>
      <c r="G2924">
        <v>0</v>
      </c>
      <c r="H2924">
        <v>0</v>
      </c>
      <c r="I2924">
        <v>0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0</v>
      </c>
      <c r="P2924">
        <v>0</v>
      </c>
      <c r="Q2924">
        <v>0</v>
      </c>
      <c r="R2924">
        <v>0</v>
      </c>
      <c r="S2924">
        <v>0</v>
      </c>
      <c r="T2924">
        <v>0</v>
      </c>
      <c r="U2924">
        <v>0</v>
      </c>
      <c r="V2924" t="s">
        <v>386</v>
      </c>
      <c r="W2924" s="4" t="str">
        <f t="shared" si="191"/>
        <v>3950</v>
      </c>
      <c r="X2924">
        <v>16</v>
      </c>
      <c r="Y2924" t="s">
        <v>109</v>
      </c>
      <c r="Z2924" t="s">
        <v>384</v>
      </c>
      <c r="AA2924">
        <v>0</v>
      </c>
      <c r="AB2924">
        <v>0</v>
      </c>
      <c r="AC2924" t="s">
        <v>225</v>
      </c>
      <c r="AD2924">
        <v>0</v>
      </c>
      <c r="AE2924">
        <v>0</v>
      </c>
      <c r="AF2924">
        <v>0</v>
      </c>
      <c r="AG2924">
        <v>0</v>
      </c>
      <c r="AH2924">
        <v>0</v>
      </c>
      <c r="AI2924">
        <v>0</v>
      </c>
      <c r="AJ2924">
        <v>0</v>
      </c>
      <c r="AK2924">
        <v>0</v>
      </c>
      <c r="AL2924">
        <v>0</v>
      </c>
      <c r="AM2924">
        <v>0</v>
      </c>
      <c r="AN2924">
        <v>0</v>
      </c>
      <c r="AO2924">
        <v>0</v>
      </c>
      <c r="AP2924" s="8">
        <f t="shared" si="187"/>
        <v>0</v>
      </c>
      <c r="AQ2924" s="9">
        <f t="shared" si="188"/>
        <v>0</v>
      </c>
      <c r="AR2924" s="3">
        <f t="shared" si="189"/>
        <v>0</v>
      </c>
      <c r="AS2924" s="10">
        <f t="shared" si="190"/>
        <v>0</v>
      </c>
    </row>
    <row r="2925" spans="1:45" x14ac:dyDescent="0.25">
      <c r="A2925">
        <v>1</v>
      </c>
      <c r="B2925" s="7">
        <v>44470</v>
      </c>
      <c r="C2925" s="7">
        <v>44501</v>
      </c>
      <c r="D2925">
        <v>200347</v>
      </c>
      <c r="E2925" s="7">
        <v>44470</v>
      </c>
      <c r="F2925" s="13">
        <v>0</v>
      </c>
      <c r="G2925">
        <v>0</v>
      </c>
      <c r="H2925">
        <v>0</v>
      </c>
      <c r="I2925">
        <v>0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0</v>
      </c>
      <c r="R2925">
        <v>0</v>
      </c>
      <c r="S2925">
        <v>0</v>
      </c>
      <c r="T2925">
        <v>0</v>
      </c>
      <c r="U2925">
        <v>0</v>
      </c>
      <c r="V2925" t="s">
        <v>387</v>
      </c>
      <c r="W2925" s="4" t="str">
        <f t="shared" si="191"/>
        <v>3950</v>
      </c>
      <c r="X2925">
        <v>16</v>
      </c>
      <c r="Y2925" t="s">
        <v>109</v>
      </c>
      <c r="Z2925" t="s">
        <v>384</v>
      </c>
      <c r="AA2925">
        <v>0</v>
      </c>
      <c r="AB2925">
        <v>0</v>
      </c>
      <c r="AC2925" t="s">
        <v>225</v>
      </c>
      <c r="AD2925">
        <v>0</v>
      </c>
      <c r="AE2925">
        <v>0</v>
      </c>
      <c r="AF2925">
        <v>0</v>
      </c>
      <c r="AG2925">
        <v>0</v>
      </c>
      <c r="AH2925">
        <v>0</v>
      </c>
      <c r="AI2925">
        <v>0</v>
      </c>
      <c r="AJ2925">
        <v>0</v>
      </c>
      <c r="AK2925">
        <v>0</v>
      </c>
      <c r="AL2925">
        <v>0</v>
      </c>
      <c r="AM2925">
        <v>0</v>
      </c>
      <c r="AN2925">
        <v>0</v>
      </c>
      <c r="AO2925">
        <v>0</v>
      </c>
      <c r="AP2925" s="8">
        <f t="shared" si="187"/>
        <v>0</v>
      </c>
      <c r="AQ2925" s="9">
        <f t="shared" si="188"/>
        <v>0</v>
      </c>
      <c r="AR2925" s="3">
        <f t="shared" si="189"/>
        <v>0</v>
      </c>
      <c r="AS2925" s="10">
        <f t="shared" si="190"/>
        <v>0</v>
      </c>
    </row>
    <row r="2926" spans="1:45" x14ac:dyDescent="0.25">
      <c r="A2926">
        <v>1</v>
      </c>
      <c r="B2926" s="7">
        <v>44470</v>
      </c>
      <c r="C2926" s="7">
        <v>44501</v>
      </c>
      <c r="D2926">
        <v>200347</v>
      </c>
      <c r="E2926" s="7">
        <v>44501</v>
      </c>
      <c r="F2926" s="13">
        <v>0</v>
      </c>
      <c r="G2926">
        <v>0</v>
      </c>
      <c r="H2926">
        <v>0</v>
      </c>
      <c r="I2926">
        <v>0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0</v>
      </c>
      <c r="P2926">
        <v>0</v>
      </c>
      <c r="Q2926">
        <v>0</v>
      </c>
      <c r="R2926">
        <v>0</v>
      </c>
      <c r="S2926">
        <v>0</v>
      </c>
      <c r="T2926">
        <v>0</v>
      </c>
      <c r="U2926">
        <v>0</v>
      </c>
      <c r="V2926" t="s">
        <v>387</v>
      </c>
      <c r="W2926" s="4" t="str">
        <f t="shared" si="191"/>
        <v>3950</v>
      </c>
      <c r="X2926">
        <v>16</v>
      </c>
      <c r="Y2926" t="s">
        <v>109</v>
      </c>
      <c r="Z2926" t="s">
        <v>384</v>
      </c>
      <c r="AA2926">
        <v>0</v>
      </c>
      <c r="AB2926">
        <v>0</v>
      </c>
      <c r="AC2926" t="s">
        <v>225</v>
      </c>
      <c r="AD2926">
        <v>0</v>
      </c>
      <c r="AE2926">
        <v>0</v>
      </c>
      <c r="AF2926">
        <v>0</v>
      </c>
      <c r="AG2926">
        <v>0</v>
      </c>
      <c r="AH2926">
        <v>0</v>
      </c>
      <c r="AI2926">
        <v>0</v>
      </c>
      <c r="AJ2926">
        <v>0</v>
      </c>
      <c r="AK2926">
        <v>0</v>
      </c>
      <c r="AL2926">
        <v>0</v>
      </c>
      <c r="AM2926">
        <v>0</v>
      </c>
      <c r="AN2926">
        <v>0</v>
      </c>
      <c r="AO2926">
        <v>0</v>
      </c>
      <c r="AP2926" s="8">
        <f t="shared" si="187"/>
        <v>0</v>
      </c>
      <c r="AQ2926" s="9">
        <f t="shared" si="188"/>
        <v>0</v>
      </c>
      <c r="AR2926" s="3">
        <f t="shared" si="189"/>
        <v>0</v>
      </c>
      <c r="AS2926" s="10">
        <f t="shared" si="190"/>
        <v>0</v>
      </c>
    </row>
    <row r="2927" spans="1:45" x14ac:dyDescent="0.25">
      <c r="A2927">
        <v>1</v>
      </c>
      <c r="B2927" s="7">
        <v>44470</v>
      </c>
      <c r="C2927" s="7">
        <v>44501</v>
      </c>
      <c r="D2927">
        <v>184</v>
      </c>
      <c r="E2927" s="7">
        <v>44470</v>
      </c>
      <c r="F2927" s="13">
        <v>0</v>
      </c>
      <c r="G2927">
        <v>0</v>
      </c>
      <c r="H2927">
        <v>5.0999999999999997E-2</v>
      </c>
      <c r="I2927">
        <v>0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0</v>
      </c>
      <c r="P2927">
        <v>0</v>
      </c>
      <c r="Q2927">
        <v>0</v>
      </c>
      <c r="R2927">
        <v>0</v>
      </c>
      <c r="S2927">
        <v>0</v>
      </c>
      <c r="T2927">
        <v>0</v>
      </c>
      <c r="U2927">
        <v>0</v>
      </c>
      <c r="V2927" t="s">
        <v>388</v>
      </c>
      <c r="W2927" s="4" t="str">
        <f t="shared" si="191"/>
        <v>3960</v>
      </c>
      <c r="X2927">
        <v>16</v>
      </c>
      <c r="Y2927" t="s">
        <v>109</v>
      </c>
      <c r="Z2927" t="s">
        <v>152</v>
      </c>
      <c r="AA2927">
        <v>0</v>
      </c>
      <c r="AB2927">
        <v>0</v>
      </c>
      <c r="AC2927" t="s">
        <v>225</v>
      </c>
      <c r="AD2927">
        <v>0</v>
      </c>
      <c r="AE2927">
        <v>0</v>
      </c>
      <c r="AF2927">
        <v>0</v>
      </c>
      <c r="AG2927">
        <v>0</v>
      </c>
      <c r="AH2927">
        <v>0</v>
      </c>
      <c r="AI2927">
        <v>0</v>
      </c>
      <c r="AJ2927">
        <v>0</v>
      </c>
      <c r="AK2927">
        <v>0</v>
      </c>
      <c r="AL2927">
        <v>0</v>
      </c>
      <c r="AM2927">
        <v>0</v>
      </c>
      <c r="AN2927">
        <v>0</v>
      </c>
      <c r="AO2927">
        <v>0</v>
      </c>
      <c r="AP2927" s="8">
        <f t="shared" si="187"/>
        <v>0</v>
      </c>
      <c r="AQ2927" s="9">
        <f t="shared" si="188"/>
        <v>0</v>
      </c>
      <c r="AR2927" s="3">
        <f t="shared" si="189"/>
        <v>0</v>
      </c>
      <c r="AS2927" s="10">
        <f t="shared" si="190"/>
        <v>0</v>
      </c>
    </row>
    <row r="2928" spans="1:45" x14ac:dyDescent="0.25">
      <c r="A2928">
        <v>1</v>
      </c>
      <c r="B2928" s="7">
        <v>44470</v>
      </c>
      <c r="C2928" s="7">
        <v>44501</v>
      </c>
      <c r="D2928">
        <v>184</v>
      </c>
      <c r="E2928" s="7">
        <v>44501</v>
      </c>
      <c r="F2928" s="13">
        <v>0</v>
      </c>
      <c r="G2928">
        <v>0</v>
      </c>
      <c r="H2928">
        <v>5.0999999999999997E-2</v>
      </c>
      <c r="I2928">
        <v>0</v>
      </c>
      <c r="J2928">
        <v>0</v>
      </c>
      <c r="K2928">
        <v>0</v>
      </c>
      <c r="L2928">
        <v>0</v>
      </c>
      <c r="M2928">
        <v>0</v>
      </c>
      <c r="N2928">
        <v>0</v>
      </c>
      <c r="O2928">
        <v>0</v>
      </c>
      <c r="P2928">
        <v>0</v>
      </c>
      <c r="Q2928">
        <v>0</v>
      </c>
      <c r="R2928">
        <v>0</v>
      </c>
      <c r="S2928">
        <v>0</v>
      </c>
      <c r="T2928">
        <v>0</v>
      </c>
      <c r="U2928">
        <v>0</v>
      </c>
      <c r="V2928" t="s">
        <v>388</v>
      </c>
      <c r="W2928" s="4" t="str">
        <f t="shared" si="191"/>
        <v>3960</v>
      </c>
      <c r="X2928">
        <v>16</v>
      </c>
      <c r="Y2928" t="s">
        <v>109</v>
      </c>
      <c r="Z2928" t="s">
        <v>152</v>
      </c>
      <c r="AA2928">
        <v>0</v>
      </c>
      <c r="AB2928">
        <v>0</v>
      </c>
      <c r="AC2928" t="s">
        <v>225</v>
      </c>
      <c r="AD2928">
        <v>0</v>
      </c>
      <c r="AE2928">
        <v>0</v>
      </c>
      <c r="AF2928">
        <v>0</v>
      </c>
      <c r="AG2928">
        <v>0</v>
      </c>
      <c r="AH2928">
        <v>0</v>
      </c>
      <c r="AI2928">
        <v>0</v>
      </c>
      <c r="AJ2928">
        <v>0</v>
      </c>
      <c r="AK2928">
        <v>0</v>
      </c>
      <c r="AL2928">
        <v>0</v>
      </c>
      <c r="AM2928">
        <v>0</v>
      </c>
      <c r="AN2928">
        <v>0</v>
      </c>
      <c r="AO2928">
        <v>0</v>
      </c>
      <c r="AP2928" s="8">
        <f t="shared" si="187"/>
        <v>0</v>
      </c>
      <c r="AQ2928" s="9">
        <f t="shared" si="188"/>
        <v>0</v>
      </c>
      <c r="AR2928" s="3">
        <f t="shared" si="189"/>
        <v>0</v>
      </c>
      <c r="AS2928" s="10">
        <f t="shared" si="190"/>
        <v>0</v>
      </c>
    </row>
    <row r="2929" spans="1:45" x14ac:dyDescent="0.25">
      <c r="A2929">
        <v>1</v>
      </c>
      <c r="B2929" s="7">
        <v>44470</v>
      </c>
      <c r="C2929" s="7">
        <v>44501</v>
      </c>
      <c r="D2929">
        <v>200256</v>
      </c>
      <c r="E2929" s="7">
        <v>44470</v>
      </c>
      <c r="F2929" s="13">
        <v>355061.15</v>
      </c>
      <c r="G2929">
        <v>355061.15</v>
      </c>
      <c r="H2929">
        <v>5.0999999999999997E-2</v>
      </c>
      <c r="I2929">
        <v>1509.01</v>
      </c>
      <c r="J2929">
        <v>101269.13</v>
      </c>
      <c r="K2929">
        <v>0</v>
      </c>
      <c r="L2929">
        <v>0</v>
      </c>
      <c r="M2929">
        <v>0</v>
      </c>
      <c r="N2929">
        <v>0</v>
      </c>
      <c r="O2929">
        <v>0</v>
      </c>
      <c r="P2929">
        <v>0</v>
      </c>
      <c r="Q2929">
        <v>0</v>
      </c>
      <c r="R2929">
        <v>0</v>
      </c>
      <c r="S2929">
        <v>0</v>
      </c>
      <c r="T2929">
        <v>0</v>
      </c>
      <c r="U2929">
        <v>0</v>
      </c>
      <c r="V2929" t="s">
        <v>389</v>
      </c>
      <c r="W2929" s="4" t="str">
        <f t="shared" si="191"/>
        <v>3960</v>
      </c>
      <c r="X2929">
        <v>16</v>
      </c>
      <c r="Y2929" t="s">
        <v>109</v>
      </c>
      <c r="Z2929" t="s">
        <v>152</v>
      </c>
      <c r="AA2929">
        <v>0</v>
      </c>
      <c r="AB2929">
        <v>0</v>
      </c>
      <c r="AC2929" t="s">
        <v>225</v>
      </c>
      <c r="AD2929">
        <v>0</v>
      </c>
      <c r="AE2929">
        <v>0</v>
      </c>
      <c r="AF2929">
        <v>0</v>
      </c>
      <c r="AG2929">
        <v>355061.15</v>
      </c>
      <c r="AH2929">
        <v>0</v>
      </c>
      <c r="AI2929">
        <v>0</v>
      </c>
      <c r="AJ2929">
        <v>0</v>
      </c>
      <c r="AK2929">
        <v>0</v>
      </c>
      <c r="AL2929">
        <v>0</v>
      </c>
      <c r="AM2929">
        <v>0</v>
      </c>
      <c r="AN2929">
        <v>0</v>
      </c>
      <c r="AO2929">
        <v>1509.01</v>
      </c>
      <c r="AP2929" s="8">
        <f t="shared" si="187"/>
        <v>1509.01</v>
      </c>
      <c r="AQ2929" s="9">
        <f t="shared" si="188"/>
        <v>0</v>
      </c>
      <c r="AR2929" s="3">
        <f t="shared" si="189"/>
        <v>101269.13</v>
      </c>
      <c r="AS2929" s="10">
        <f t="shared" si="190"/>
        <v>1509.01</v>
      </c>
    </row>
    <row r="2930" spans="1:45" x14ac:dyDescent="0.25">
      <c r="A2930">
        <v>1</v>
      </c>
      <c r="B2930" s="7">
        <v>44470</v>
      </c>
      <c r="C2930" s="7">
        <v>44501</v>
      </c>
      <c r="D2930">
        <v>200256</v>
      </c>
      <c r="E2930" s="7">
        <v>44501</v>
      </c>
      <c r="F2930" s="13">
        <v>355061.15</v>
      </c>
      <c r="G2930">
        <v>355061.15</v>
      </c>
      <c r="H2930">
        <v>5.0999999999999997E-2</v>
      </c>
      <c r="I2930">
        <v>1509.01</v>
      </c>
      <c r="J2930">
        <v>102778.14</v>
      </c>
      <c r="K2930">
        <v>0</v>
      </c>
      <c r="L2930">
        <v>0</v>
      </c>
      <c r="M2930">
        <v>0</v>
      </c>
      <c r="N2930">
        <v>0</v>
      </c>
      <c r="O2930">
        <v>0</v>
      </c>
      <c r="P2930">
        <v>0</v>
      </c>
      <c r="Q2930">
        <v>0</v>
      </c>
      <c r="R2930">
        <v>0</v>
      </c>
      <c r="S2930">
        <v>0</v>
      </c>
      <c r="T2930">
        <v>0</v>
      </c>
      <c r="U2930">
        <v>0</v>
      </c>
      <c r="V2930" t="s">
        <v>389</v>
      </c>
      <c r="W2930" s="4" t="str">
        <f t="shared" si="191"/>
        <v>3960</v>
      </c>
      <c r="X2930">
        <v>16</v>
      </c>
      <c r="Y2930" t="s">
        <v>109</v>
      </c>
      <c r="Z2930" t="s">
        <v>152</v>
      </c>
      <c r="AA2930">
        <v>0</v>
      </c>
      <c r="AB2930">
        <v>0</v>
      </c>
      <c r="AC2930" t="s">
        <v>225</v>
      </c>
      <c r="AD2930">
        <v>0</v>
      </c>
      <c r="AE2930">
        <v>0</v>
      </c>
      <c r="AF2930">
        <v>0</v>
      </c>
      <c r="AG2930">
        <v>355061.15</v>
      </c>
      <c r="AH2930">
        <v>0</v>
      </c>
      <c r="AI2930">
        <v>0</v>
      </c>
      <c r="AJ2930">
        <v>0</v>
      </c>
      <c r="AK2930">
        <v>0</v>
      </c>
      <c r="AL2930">
        <v>0</v>
      </c>
      <c r="AM2930">
        <v>0</v>
      </c>
      <c r="AN2930">
        <v>0</v>
      </c>
      <c r="AO2930">
        <v>1509.01</v>
      </c>
      <c r="AP2930" s="8">
        <f t="shared" si="187"/>
        <v>1509.01</v>
      </c>
      <c r="AQ2930" s="9">
        <f t="shared" si="188"/>
        <v>0</v>
      </c>
      <c r="AR2930" s="3">
        <f t="shared" si="189"/>
        <v>102778.14</v>
      </c>
      <c r="AS2930" s="10">
        <f t="shared" si="190"/>
        <v>1509.01</v>
      </c>
    </row>
    <row r="2931" spans="1:45" x14ac:dyDescent="0.25">
      <c r="A2931">
        <v>1</v>
      </c>
      <c r="B2931" s="7">
        <v>44470</v>
      </c>
      <c r="C2931" s="7">
        <v>44501</v>
      </c>
      <c r="D2931">
        <v>200302</v>
      </c>
      <c r="E2931" s="7">
        <v>44470</v>
      </c>
      <c r="F2931" s="13">
        <v>95136.76</v>
      </c>
      <c r="G2931">
        <v>95136.76</v>
      </c>
      <c r="H2931">
        <v>5.0999999999999997E-2</v>
      </c>
      <c r="I2931">
        <v>404.33</v>
      </c>
      <c r="J2931">
        <v>16873.939999999999</v>
      </c>
      <c r="K2931">
        <v>0</v>
      </c>
      <c r="L2931">
        <v>0</v>
      </c>
      <c r="M2931">
        <v>0</v>
      </c>
      <c r="N2931">
        <v>0</v>
      </c>
      <c r="O2931">
        <v>0</v>
      </c>
      <c r="P2931">
        <v>0</v>
      </c>
      <c r="Q2931">
        <v>0</v>
      </c>
      <c r="R2931">
        <v>0</v>
      </c>
      <c r="S2931">
        <v>0</v>
      </c>
      <c r="T2931">
        <v>0</v>
      </c>
      <c r="U2931">
        <v>0</v>
      </c>
      <c r="V2931" t="s">
        <v>390</v>
      </c>
      <c r="W2931" s="4" t="str">
        <f t="shared" si="191"/>
        <v>3960</v>
      </c>
      <c r="X2931">
        <v>16</v>
      </c>
      <c r="Y2931" t="s">
        <v>109</v>
      </c>
      <c r="Z2931" t="s">
        <v>152</v>
      </c>
      <c r="AA2931">
        <v>0</v>
      </c>
      <c r="AB2931">
        <v>0</v>
      </c>
      <c r="AC2931" t="s">
        <v>225</v>
      </c>
      <c r="AD2931">
        <v>0</v>
      </c>
      <c r="AE2931">
        <v>0</v>
      </c>
      <c r="AF2931">
        <v>0</v>
      </c>
      <c r="AG2931">
        <v>95136.76</v>
      </c>
      <c r="AH2931">
        <v>0</v>
      </c>
      <c r="AI2931">
        <v>0</v>
      </c>
      <c r="AJ2931">
        <v>0</v>
      </c>
      <c r="AK2931">
        <v>0</v>
      </c>
      <c r="AL2931">
        <v>0</v>
      </c>
      <c r="AM2931">
        <v>0</v>
      </c>
      <c r="AN2931">
        <v>0</v>
      </c>
      <c r="AO2931">
        <v>404.33</v>
      </c>
      <c r="AP2931" s="8">
        <f t="shared" si="187"/>
        <v>404.33</v>
      </c>
      <c r="AQ2931" s="9">
        <f t="shared" si="188"/>
        <v>0</v>
      </c>
      <c r="AR2931" s="3">
        <f t="shared" si="189"/>
        <v>16873.939999999999</v>
      </c>
      <c r="AS2931" s="10">
        <f t="shared" si="190"/>
        <v>404.33</v>
      </c>
    </row>
    <row r="2932" spans="1:45" x14ac:dyDescent="0.25">
      <c r="A2932">
        <v>1</v>
      </c>
      <c r="B2932" s="7">
        <v>44470</v>
      </c>
      <c r="C2932" s="7">
        <v>44501</v>
      </c>
      <c r="D2932">
        <v>200302</v>
      </c>
      <c r="E2932" s="7">
        <v>44501</v>
      </c>
      <c r="F2932" s="13">
        <v>95136.76</v>
      </c>
      <c r="G2932">
        <v>95136.76</v>
      </c>
      <c r="H2932">
        <v>5.0999999999999997E-2</v>
      </c>
      <c r="I2932">
        <v>404.33</v>
      </c>
      <c r="J2932">
        <v>17278.27</v>
      </c>
      <c r="K2932">
        <v>0</v>
      </c>
      <c r="L2932">
        <v>0</v>
      </c>
      <c r="M2932">
        <v>0</v>
      </c>
      <c r="N2932">
        <v>0</v>
      </c>
      <c r="O2932">
        <v>0</v>
      </c>
      <c r="P2932">
        <v>0</v>
      </c>
      <c r="Q2932">
        <v>0</v>
      </c>
      <c r="R2932">
        <v>0</v>
      </c>
      <c r="S2932">
        <v>0</v>
      </c>
      <c r="T2932">
        <v>0</v>
      </c>
      <c r="U2932">
        <v>0</v>
      </c>
      <c r="V2932" t="s">
        <v>390</v>
      </c>
      <c r="W2932" s="4" t="str">
        <f t="shared" si="191"/>
        <v>3960</v>
      </c>
      <c r="X2932">
        <v>16</v>
      </c>
      <c r="Y2932" t="s">
        <v>109</v>
      </c>
      <c r="Z2932" t="s">
        <v>152</v>
      </c>
      <c r="AA2932">
        <v>0</v>
      </c>
      <c r="AB2932">
        <v>0</v>
      </c>
      <c r="AC2932" t="s">
        <v>225</v>
      </c>
      <c r="AD2932">
        <v>0</v>
      </c>
      <c r="AE2932">
        <v>0</v>
      </c>
      <c r="AF2932">
        <v>0</v>
      </c>
      <c r="AG2932">
        <v>95136.76</v>
      </c>
      <c r="AH2932">
        <v>0</v>
      </c>
      <c r="AI2932">
        <v>0</v>
      </c>
      <c r="AJ2932">
        <v>0</v>
      </c>
      <c r="AK2932">
        <v>0</v>
      </c>
      <c r="AL2932">
        <v>0</v>
      </c>
      <c r="AM2932">
        <v>0</v>
      </c>
      <c r="AN2932">
        <v>0</v>
      </c>
      <c r="AO2932">
        <v>404.33</v>
      </c>
      <c r="AP2932" s="8">
        <f t="shared" si="187"/>
        <v>404.33</v>
      </c>
      <c r="AQ2932" s="9">
        <f t="shared" si="188"/>
        <v>0</v>
      </c>
      <c r="AR2932" s="3">
        <f t="shared" si="189"/>
        <v>17278.27</v>
      </c>
      <c r="AS2932" s="10">
        <f t="shared" si="190"/>
        <v>404.33</v>
      </c>
    </row>
    <row r="2933" spans="1:45" x14ac:dyDescent="0.25">
      <c r="A2933">
        <v>1</v>
      </c>
      <c r="B2933" s="7">
        <v>44470</v>
      </c>
      <c r="C2933" s="7">
        <v>44501</v>
      </c>
      <c r="D2933">
        <v>200348</v>
      </c>
      <c r="E2933" s="7">
        <v>44470</v>
      </c>
      <c r="F2933" s="13">
        <v>512319.85</v>
      </c>
      <c r="G2933">
        <v>512319.85</v>
      </c>
      <c r="H2933">
        <v>5.0999999999999997E-2</v>
      </c>
      <c r="I2933">
        <v>2177.36</v>
      </c>
      <c r="J2933">
        <v>320654.52</v>
      </c>
      <c r="K2933">
        <v>0</v>
      </c>
      <c r="L2933">
        <v>0</v>
      </c>
      <c r="M2933">
        <v>0</v>
      </c>
      <c r="N2933">
        <v>0</v>
      </c>
      <c r="O2933">
        <v>0</v>
      </c>
      <c r="P2933">
        <v>0</v>
      </c>
      <c r="Q2933">
        <v>0</v>
      </c>
      <c r="R2933">
        <v>0</v>
      </c>
      <c r="S2933">
        <v>0</v>
      </c>
      <c r="T2933">
        <v>0</v>
      </c>
      <c r="U2933">
        <v>0</v>
      </c>
      <c r="V2933" t="s">
        <v>391</v>
      </c>
      <c r="W2933" s="4" t="str">
        <f t="shared" si="191"/>
        <v>3960</v>
      </c>
      <c r="X2933">
        <v>16</v>
      </c>
      <c r="Y2933" t="s">
        <v>109</v>
      </c>
      <c r="Z2933" t="s">
        <v>152</v>
      </c>
      <c r="AA2933">
        <v>0</v>
      </c>
      <c r="AB2933">
        <v>0</v>
      </c>
      <c r="AC2933" t="s">
        <v>225</v>
      </c>
      <c r="AD2933">
        <v>0</v>
      </c>
      <c r="AE2933">
        <v>0</v>
      </c>
      <c r="AF2933">
        <v>0</v>
      </c>
      <c r="AG2933">
        <v>512319.85</v>
      </c>
      <c r="AH2933">
        <v>0</v>
      </c>
      <c r="AI2933">
        <v>0</v>
      </c>
      <c r="AJ2933">
        <v>0</v>
      </c>
      <c r="AK2933">
        <v>0</v>
      </c>
      <c r="AL2933">
        <v>0</v>
      </c>
      <c r="AM2933">
        <v>0</v>
      </c>
      <c r="AN2933">
        <v>0</v>
      </c>
      <c r="AO2933">
        <v>2177.36</v>
      </c>
      <c r="AP2933" s="8">
        <f t="shared" si="187"/>
        <v>2177.36</v>
      </c>
      <c r="AQ2933" s="9">
        <f t="shared" si="188"/>
        <v>0</v>
      </c>
      <c r="AR2933" s="3">
        <f t="shared" si="189"/>
        <v>320654.52</v>
      </c>
      <c r="AS2933" s="10">
        <f t="shared" si="190"/>
        <v>2177.36</v>
      </c>
    </row>
    <row r="2934" spans="1:45" x14ac:dyDescent="0.25">
      <c r="A2934">
        <v>1</v>
      </c>
      <c r="B2934" s="7">
        <v>44470</v>
      </c>
      <c r="C2934" s="7">
        <v>44501</v>
      </c>
      <c r="D2934">
        <v>200348</v>
      </c>
      <c r="E2934" s="7">
        <v>44501</v>
      </c>
      <c r="F2934" s="13">
        <v>512319.85</v>
      </c>
      <c r="G2934">
        <v>512319.85</v>
      </c>
      <c r="H2934">
        <v>5.0999999999999997E-2</v>
      </c>
      <c r="I2934">
        <v>2177.36</v>
      </c>
      <c r="J2934">
        <v>322831.88</v>
      </c>
      <c r="K2934">
        <v>0</v>
      </c>
      <c r="L2934">
        <v>0</v>
      </c>
      <c r="M2934">
        <v>0</v>
      </c>
      <c r="N2934">
        <v>0</v>
      </c>
      <c r="O2934">
        <v>0</v>
      </c>
      <c r="P2934">
        <v>0</v>
      </c>
      <c r="Q2934">
        <v>0</v>
      </c>
      <c r="R2934">
        <v>0</v>
      </c>
      <c r="S2934">
        <v>0</v>
      </c>
      <c r="T2934">
        <v>0</v>
      </c>
      <c r="U2934">
        <v>0</v>
      </c>
      <c r="V2934" t="s">
        <v>391</v>
      </c>
      <c r="W2934" s="4" t="str">
        <f t="shared" si="191"/>
        <v>3960</v>
      </c>
      <c r="X2934">
        <v>16</v>
      </c>
      <c r="Y2934" t="s">
        <v>109</v>
      </c>
      <c r="Z2934" t="s">
        <v>152</v>
      </c>
      <c r="AA2934">
        <v>0</v>
      </c>
      <c r="AB2934">
        <v>0</v>
      </c>
      <c r="AC2934" t="s">
        <v>225</v>
      </c>
      <c r="AD2934">
        <v>0</v>
      </c>
      <c r="AE2934">
        <v>0</v>
      </c>
      <c r="AF2934">
        <v>0</v>
      </c>
      <c r="AG2934">
        <v>512319.85</v>
      </c>
      <c r="AH2934">
        <v>0</v>
      </c>
      <c r="AI2934">
        <v>0</v>
      </c>
      <c r="AJ2934">
        <v>0</v>
      </c>
      <c r="AK2934">
        <v>0</v>
      </c>
      <c r="AL2934">
        <v>0</v>
      </c>
      <c r="AM2934">
        <v>0</v>
      </c>
      <c r="AN2934">
        <v>0</v>
      </c>
      <c r="AO2934">
        <v>2177.36</v>
      </c>
      <c r="AP2934" s="8">
        <f t="shared" si="187"/>
        <v>2177.36</v>
      </c>
      <c r="AQ2934" s="9">
        <f t="shared" si="188"/>
        <v>0</v>
      </c>
      <c r="AR2934" s="3">
        <f t="shared" si="189"/>
        <v>322831.88</v>
      </c>
      <c r="AS2934" s="10">
        <f t="shared" si="190"/>
        <v>2177.36</v>
      </c>
    </row>
    <row r="2935" spans="1:45" x14ac:dyDescent="0.25">
      <c r="A2935">
        <v>1</v>
      </c>
      <c r="B2935" s="7">
        <v>44470</v>
      </c>
      <c r="C2935" s="7">
        <v>44501</v>
      </c>
      <c r="D2935">
        <v>185</v>
      </c>
      <c r="E2935" s="7">
        <v>44470</v>
      </c>
      <c r="F2935" s="13">
        <v>0</v>
      </c>
      <c r="G2935">
        <v>0</v>
      </c>
      <c r="H2935">
        <v>7.6923080000000005E-2</v>
      </c>
      <c r="I2935">
        <v>0</v>
      </c>
      <c r="J2935">
        <v>43315.86</v>
      </c>
      <c r="K2935">
        <v>0</v>
      </c>
      <c r="L2935">
        <v>0</v>
      </c>
      <c r="M2935">
        <v>0</v>
      </c>
      <c r="N2935">
        <v>0</v>
      </c>
      <c r="O2935">
        <v>0</v>
      </c>
      <c r="P2935">
        <v>0</v>
      </c>
      <c r="Q2935">
        <v>0</v>
      </c>
      <c r="R2935">
        <v>0</v>
      </c>
      <c r="S2935">
        <v>0</v>
      </c>
      <c r="T2935">
        <v>3093.99</v>
      </c>
      <c r="U2935">
        <v>0</v>
      </c>
      <c r="V2935" t="s">
        <v>392</v>
      </c>
      <c r="W2935" s="4" t="str">
        <f t="shared" si="191"/>
        <v>3970</v>
      </c>
      <c r="X2935">
        <v>16</v>
      </c>
      <c r="Y2935" t="s">
        <v>109</v>
      </c>
      <c r="Z2935" t="s">
        <v>155</v>
      </c>
      <c r="AA2935">
        <v>0</v>
      </c>
      <c r="AB2935">
        <v>0</v>
      </c>
      <c r="AC2935" t="s">
        <v>225</v>
      </c>
      <c r="AD2935">
        <v>0</v>
      </c>
      <c r="AE2935">
        <v>0</v>
      </c>
      <c r="AF2935">
        <v>0</v>
      </c>
      <c r="AG2935">
        <v>0</v>
      </c>
      <c r="AH2935">
        <v>0</v>
      </c>
      <c r="AI2935">
        <v>0</v>
      </c>
      <c r="AJ2935">
        <v>0</v>
      </c>
      <c r="AK2935">
        <v>0</v>
      </c>
      <c r="AL2935">
        <v>0</v>
      </c>
      <c r="AM2935">
        <v>0</v>
      </c>
      <c r="AN2935">
        <v>0</v>
      </c>
      <c r="AO2935">
        <v>0</v>
      </c>
      <c r="AP2935" s="8">
        <f t="shared" si="187"/>
        <v>3093.99</v>
      </c>
      <c r="AQ2935" s="9">
        <f t="shared" si="188"/>
        <v>0</v>
      </c>
      <c r="AR2935" s="3">
        <f t="shared" si="189"/>
        <v>43315.86</v>
      </c>
      <c r="AS2935" s="10">
        <f t="shared" si="190"/>
        <v>3093.99</v>
      </c>
    </row>
    <row r="2936" spans="1:45" x14ac:dyDescent="0.25">
      <c r="A2936">
        <v>1</v>
      </c>
      <c r="B2936" s="7">
        <v>44470</v>
      </c>
      <c r="C2936" s="7">
        <v>44501</v>
      </c>
      <c r="D2936">
        <v>185</v>
      </c>
      <c r="E2936" s="7">
        <v>44501</v>
      </c>
      <c r="F2936" s="13">
        <v>0</v>
      </c>
      <c r="G2936">
        <v>0</v>
      </c>
      <c r="H2936">
        <v>7.6923080000000005E-2</v>
      </c>
      <c r="I2936">
        <v>0</v>
      </c>
      <c r="J2936">
        <v>46409.85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  <c r="Q2936">
        <v>0</v>
      </c>
      <c r="R2936">
        <v>0</v>
      </c>
      <c r="S2936">
        <v>0</v>
      </c>
      <c r="T2936">
        <v>3093.99</v>
      </c>
      <c r="U2936">
        <v>0</v>
      </c>
      <c r="V2936" t="s">
        <v>392</v>
      </c>
      <c r="W2936" s="4" t="str">
        <f t="shared" si="191"/>
        <v>3970</v>
      </c>
      <c r="X2936">
        <v>16</v>
      </c>
      <c r="Y2936" t="s">
        <v>109</v>
      </c>
      <c r="Z2936" t="s">
        <v>155</v>
      </c>
      <c r="AA2936">
        <v>0</v>
      </c>
      <c r="AB2936">
        <v>0</v>
      </c>
      <c r="AC2936" t="s">
        <v>225</v>
      </c>
      <c r="AD2936">
        <v>0</v>
      </c>
      <c r="AE2936">
        <v>0</v>
      </c>
      <c r="AF2936">
        <v>0</v>
      </c>
      <c r="AG2936">
        <v>0</v>
      </c>
      <c r="AH2936">
        <v>0</v>
      </c>
      <c r="AI2936">
        <v>0</v>
      </c>
      <c r="AJ2936">
        <v>0</v>
      </c>
      <c r="AK2936">
        <v>0</v>
      </c>
      <c r="AL2936">
        <v>0</v>
      </c>
      <c r="AM2936">
        <v>0</v>
      </c>
      <c r="AN2936">
        <v>0</v>
      </c>
      <c r="AO2936">
        <v>0</v>
      </c>
      <c r="AP2936" s="8">
        <f t="shared" si="187"/>
        <v>3093.99</v>
      </c>
      <c r="AQ2936" s="9">
        <f t="shared" si="188"/>
        <v>0</v>
      </c>
      <c r="AR2936" s="3">
        <f t="shared" si="189"/>
        <v>46409.85</v>
      </c>
      <c r="AS2936" s="10">
        <f t="shared" si="190"/>
        <v>3093.99</v>
      </c>
    </row>
    <row r="2937" spans="1:45" x14ac:dyDescent="0.25">
      <c r="A2937">
        <v>1</v>
      </c>
      <c r="B2937" s="7">
        <v>44470</v>
      </c>
      <c r="C2937" s="7">
        <v>44501</v>
      </c>
      <c r="D2937">
        <v>200257</v>
      </c>
      <c r="E2937" s="7">
        <v>44470</v>
      </c>
      <c r="F2937" s="13">
        <v>292511.90000000002</v>
      </c>
      <c r="G2937">
        <v>292511.90000000002</v>
      </c>
      <c r="H2937">
        <v>7.6923080000000005E-2</v>
      </c>
      <c r="I2937">
        <v>1875.08</v>
      </c>
      <c r="J2937">
        <v>29334.55</v>
      </c>
      <c r="K2937">
        <v>0</v>
      </c>
      <c r="L2937">
        <v>0</v>
      </c>
      <c r="M2937">
        <v>0</v>
      </c>
      <c r="N2937">
        <v>0</v>
      </c>
      <c r="O2937">
        <v>0</v>
      </c>
      <c r="P2937">
        <v>0</v>
      </c>
      <c r="Q2937">
        <v>0</v>
      </c>
      <c r="R2937">
        <v>0</v>
      </c>
      <c r="S2937">
        <v>0</v>
      </c>
      <c r="T2937">
        <v>0</v>
      </c>
      <c r="U2937">
        <v>0</v>
      </c>
      <c r="V2937" t="s">
        <v>393</v>
      </c>
      <c r="W2937" s="4" t="str">
        <f t="shared" si="191"/>
        <v>3970</v>
      </c>
      <c r="X2937">
        <v>16</v>
      </c>
      <c r="Y2937" t="s">
        <v>109</v>
      </c>
      <c r="Z2937" t="s">
        <v>155</v>
      </c>
      <c r="AA2937">
        <v>0</v>
      </c>
      <c r="AB2937">
        <v>0</v>
      </c>
      <c r="AC2937" t="s">
        <v>225</v>
      </c>
      <c r="AD2937">
        <v>0</v>
      </c>
      <c r="AE2937">
        <v>0</v>
      </c>
      <c r="AF2937">
        <v>0</v>
      </c>
      <c r="AG2937">
        <v>292511.90000000002</v>
      </c>
      <c r="AH2937">
        <v>0</v>
      </c>
      <c r="AI2937">
        <v>0</v>
      </c>
      <c r="AJ2937">
        <v>0</v>
      </c>
      <c r="AK2937">
        <v>0</v>
      </c>
      <c r="AL2937">
        <v>0</v>
      </c>
      <c r="AM2937">
        <v>0</v>
      </c>
      <c r="AN2937">
        <v>0</v>
      </c>
      <c r="AO2937">
        <v>1875.08</v>
      </c>
      <c r="AP2937" s="8">
        <f t="shared" si="187"/>
        <v>1875.08</v>
      </c>
      <c r="AQ2937" s="9">
        <f t="shared" si="188"/>
        <v>0</v>
      </c>
      <c r="AR2937" s="3">
        <f t="shared" si="189"/>
        <v>29334.55</v>
      </c>
      <c r="AS2937" s="10">
        <f t="shared" si="190"/>
        <v>1875.08</v>
      </c>
    </row>
    <row r="2938" spans="1:45" x14ac:dyDescent="0.25">
      <c r="A2938">
        <v>1</v>
      </c>
      <c r="B2938" s="7">
        <v>44470</v>
      </c>
      <c r="C2938" s="7">
        <v>44501</v>
      </c>
      <c r="D2938">
        <v>200257</v>
      </c>
      <c r="E2938" s="7">
        <v>44501</v>
      </c>
      <c r="F2938" s="13">
        <v>292511.90000000002</v>
      </c>
      <c r="G2938">
        <v>292511.90000000002</v>
      </c>
      <c r="H2938">
        <v>7.6923080000000005E-2</v>
      </c>
      <c r="I2938">
        <v>1875.08</v>
      </c>
      <c r="J2938">
        <v>31209.63</v>
      </c>
      <c r="K2938">
        <v>0</v>
      </c>
      <c r="L2938">
        <v>0</v>
      </c>
      <c r="M2938">
        <v>0</v>
      </c>
      <c r="N2938">
        <v>0</v>
      </c>
      <c r="O2938">
        <v>0</v>
      </c>
      <c r="P2938">
        <v>0</v>
      </c>
      <c r="Q2938">
        <v>0</v>
      </c>
      <c r="R2938">
        <v>0</v>
      </c>
      <c r="S2938">
        <v>0</v>
      </c>
      <c r="T2938">
        <v>0</v>
      </c>
      <c r="U2938">
        <v>0</v>
      </c>
      <c r="V2938" t="s">
        <v>393</v>
      </c>
      <c r="W2938" s="4" t="str">
        <f t="shared" si="191"/>
        <v>3970</v>
      </c>
      <c r="X2938">
        <v>16</v>
      </c>
      <c r="Y2938" t="s">
        <v>109</v>
      </c>
      <c r="Z2938" t="s">
        <v>155</v>
      </c>
      <c r="AA2938">
        <v>0</v>
      </c>
      <c r="AB2938">
        <v>0</v>
      </c>
      <c r="AC2938" t="s">
        <v>225</v>
      </c>
      <c r="AD2938">
        <v>0</v>
      </c>
      <c r="AE2938">
        <v>0</v>
      </c>
      <c r="AF2938">
        <v>0</v>
      </c>
      <c r="AG2938">
        <v>292511.90000000002</v>
      </c>
      <c r="AH2938">
        <v>0</v>
      </c>
      <c r="AI2938">
        <v>0</v>
      </c>
      <c r="AJ2938">
        <v>0</v>
      </c>
      <c r="AK2938">
        <v>0</v>
      </c>
      <c r="AL2938">
        <v>0</v>
      </c>
      <c r="AM2938">
        <v>0</v>
      </c>
      <c r="AN2938">
        <v>0</v>
      </c>
      <c r="AO2938">
        <v>1875.08</v>
      </c>
      <c r="AP2938" s="8">
        <f t="shared" si="187"/>
        <v>1875.08</v>
      </c>
      <c r="AQ2938" s="9">
        <f t="shared" si="188"/>
        <v>0</v>
      </c>
      <c r="AR2938" s="3">
        <f t="shared" si="189"/>
        <v>31209.63</v>
      </c>
      <c r="AS2938" s="10">
        <f t="shared" si="190"/>
        <v>1875.08</v>
      </c>
    </row>
    <row r="2939" spans="1:45" x14ac:dyDescent="0.25">
      <c r="A2939">
        <v>1</v>
      </c>
      <c r="B2939" s="7">
        <v>44470</v>
      </c>
      <c r="C2939" s="7">
        <v>44501</v>
      </c>
      <c r="D2939">
        <v>200303</v>
      </c>
      <c r="E2939" s="7">
        <v>44470</v>
      </c>
      <c r="F2939" s="13">
        <v>19578.259999999998</v>
      </c>
      <c r="G2939">
        <v>19578.259999999998</v>
      </c>
      <c r="H2939">
        <v>7.6923080000000005E-2</v>
      </c>
      <c r="I2939">
        <v>125.5</v>
      </c>
      <c r="J2939">
        <v>4408.3999999999996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0</v>
      </c>
      <c r="Q2939">
        <v>0</v>
      </c>
      <c r="R2939">
        <v>0</v>
      </c>
      <c r="S2939">
        <v>0</v>
      </c>
      <c r="T2939">
        <v>0</v>
      </c>
      <c r="U2939">
        <v>0</v>
      </c>
      <c r="V2939" t="s">
        <v>394</v>
      </c>
      <c r="W2939" s="4" t="str">
        <f t="shared" si="191"/>
        <v>3970</v>
      </c>
      <c r="X2939">
        <v>16</v>
      </c>
      <c r="Y2939" t="s">
        <v>109</v>
      </c>
      <c r="Z2939" t="s">
        <v>155</v>
      </c>
      <c r="AA2939">
        <v>0</v>
      </c>
      <c r="AB2939">
        <v>0</v>
      </c>
      <c r="AC2939" t="s">
        <v>225</v>
      </c>
      <c r="AD2939">
        <v>0</v>
      </c>
      <c r="AE2939">
        <v>0</v>
      </c>
      <c r="AF2939">
        <v>0</v>
      </c>
      <c r="AG2939">
        <v>19578.259999999998</v>
      </c>
      <c r="AH2939">
        <v>0</v>
      </c>
      <c r="AI2939">
        <v>0</v>
      </c>
      <c r="AJ2939">
        <v>0</v>
      </c>
      <c r="AK2939">
        <v>0</v>
      </c>
      <c r="AL2939">
        <v>0</v>
      </c>
      <c r="AM2939">
        <v>0</v>
      </c>
      <c r="AN2939">
        <v>0</v>
      </c>
      <c r="AO2939">
        <v>125.5</v>
      </c>
      <c r="AP2939" s="8">
        <f t="shared" si="187"/>
        <v>125.5</v>
      </c>
      <c r="AQ2939" s="9">
        <f t="shared" si="188"/>
        <v>0</v>
      </c>
      <c r="AR2939" s="3">
        <f t="shared" si="189"/>
        <v>4408.3999999999996</v>
      </c>
      <c r="AS2939" s="10">
        <f t="shared" si="190"/>
        <v>125.5</v>
      </c>
    </row>
    <row r="2940" spans="1:45" x14ac:dyDescent="0.25">
      <c r="A2940">
        <v>1</v>
      </c>
      <c r="B2940" s="7">
        <v>44470</v>
      </c>
      <c r="C2940" s="7">
        <v>44501</v>
      </c>
      <c r="D2940">
        <v>200303</v>
      </c>
      <c r="E2940" s="7">
        <v>44501</v>
      </c>
      <c r="F2940" s="13">
        <v>19578.259999999998</v>
      </c>
      <c r="G2940">
        <v>19578.259999999998</v>
      </c>
      <c r="H2940">
        <v>7.6923080000000005E-2</v>
      </c>
      <c r="I2940">
        <v>125.5</v>
      </c>
      <c r="J2940">
        <v>4533.8999999999996</v>
      </c>
      <c r="K2940">
        <v>0</v>
      </c>
      <c r="L2940">
        <v>0</v>
      </c>
      <c r="M2940">
        <v>0</v>
      </c>
      <c r="N2940">
        <v>0</v>
      </c>
      <c r="O2940">
        <v>0</v>
      </c>
      <c r="P2940">
        <v>0</v>
      </c>
      <c r="Q2940">
        <v>0</v>
      </c>
      <c r="R2940">
        <v>0</v>
      </c>
      <c r="S2940">
        <v>0</v>
      </c>
      <c r="T2940">
        <v>0</v>
      </c>
      <c r="U2940">
        <v>0</v>
      </c>
      <c r="V2940" t="s">
        <v>394</v>
      </c>
      <c r="W2940" s="4" t="str">
        <f t="shared" si="191"/>
        <v>3970</v>
      </c>
      <c r="X2940">
        <v>16</v>
      </c>
      <c r="Y2940" t="s">
        <v>109</v>
      </c>
      <c r="Z2940" t="s">
        <v>155</v>
      </c>
      <c r="AA2940">
        <v>0</v>
      </c>
      <c r="AB2940">
        <v>0</v>
      </c>
      <c r="AC2940" t="s">
        <v>225</v>
      </c>
      <c r="AD2940">
        <v>0</v>
      </c>
      <c r="AE2940">
        <v>0</v>
      </c>
      <c r="AF2940">
        <v>0</v>
      </c>
      <c r="AG2940">
        <v>19578.259999999998</v>
      </c>
      <c r="AH2940">
        <v>0</v>
      </c>
      <c r="AI2940">
        <v>0</v>
      </c>
      <c r="AJ2940">
        <v>0</v>
      </c>
      <c r="AK2940">
        <v>0</v>
      </c>
      <c r="AL2940">
        <v>0</v>
      </c>
      <c r="AM2940">
        <v>0</v>
      </c>
      <c r="AN2940">
        <v>0</v>
      </c>
      <c r="AO2940">
        <v>125.5</v>
      </c>
      <c r="AP2940" s="8">
        <f t="shared" si="187"/>
        <v>125.5</v>
      </c>
      <c r="AQ2940" s="9">
        <f t="shared" si="188"/>
        <v>0</v>
      </c>
      <c r="AR2940" s="3">
        <f t="shared" si="189"/>
        <v>4533.8999999999996</v>
      </c>
      <c r="AS2940" s="10">
        <f t="shared" si="190"/>
        <v>125.5</v>
      </c>
    </row>
    <row r="2941" spans="1:45" x14ac:dyDescent="0.25">
      <c r="A2941">
        <v>1</v>
      </c>
      <c r="B2941" s="7">
        <v>44470</v>
      </c>
      <c r="C2941" s="7">
        <v>44501</v>
      </c>
      <c r="D2941">
        <v>200349</v>
      </c>
      <c r="E2941" s="7">
        <v>44470</v>
      </c>
      <c r="F2941" s="13">
        <v>850325.21</v>
      </c>
      <c r="G2941">
        <v>850325.21</v>
      </c>
      <c r="H2941">
        <v>7.6923080000000005E-2</v>
      </c>
      <c r="I2941">
        <v>5450.8</v>
      </c>
      <c r="J2941">
        <v>350715.88</v>
      </c>
      <c r="K2941">
        <v>0</v>
      </c>
      <c r="L2941">
        <v>0</v>
      </c>
      <c r="M2941">
        <v>0</v>
      </c>
      <c r="N2941">
        <v>0</v>
      </c>
      <c r="O2941">
        <v>0</v>
      </c>
      <c r="P2941">
        <v>0</v>
      </c>
      <c r="Q2941">
        <v>0</v>
      </c>
      <c r="R2941">
        <v>0</v>
      </c>
      <c r="S2941">
        <v>0</v>
      </c>
      <c r="T2941">
        <v>0</v>
      </c>
      <c r="U2941">
        <v>0</v>
      </c>
      <c r="V2941" t="s">
        <v>395</v>
      </c>
      <c r="W2941" s="4" t="str">
        <f t="shared" si="191"/>
        <v>3970</v>
      </c>
      <c r="X2941">
        <v>16</v>
      </c>
      <c r="Y2941" t="s">
        <v>109</v>
      </c>
      <c r="Z2941" t="s">
        <v>155</v>
      </c>
      <c r="AA2941">
        <v>0</v>
      </c>
      <c r="AB2941">
        <v>0</v>
      </c>
      <c r="AC2941" t="s">
        <v>225</v>
      </c>
      <c r="AD2941">
        <v>0</v>
      </c>
      <c r="AE2941">
        <v>0</v>
      </c>
      <c r="AF2941">
        <v>0</v>
      </c>
      <c r="AG2941">
        <v>850325.21</v>
      </c>
      <c r="AH2941">
        <v>0</v>
      </c>
      <c r="AI2941">
        <v>0</v>
      </c>
      <c r="AJ2941">
        <v>0</v>
      </c>
      <c r="AK2941">
        <v>0</v>
      </c>
      <c r="AL2941">
        <v>0</v>
      </c>
      <c r="AM2941">
        <v>0</v>
      </c>
      <c r="AN2941">
        <v>0</v>
      </c>
      <c r="AO2941">
        <v>5450.8</v>
      </c>
      <c r="AP2941" s="8">
        <f t="shared" si="187"/>
        <v>5450.8</v>
      </c>
      <c r="AQ2941" s="9">
        <f t="shared" si="188"/>
        <v>0</v>
      </c>
      <c r="AR2941" s="3">
        <f t="shared" si="189"/>
        <v>350715.88</v>
      </c>
      <c r="AS2941" s="10">
        <f t="shared" si="190"/>
        <v>5450.8</v>
      </c>
    </row>
    <row r="2942" spans="1:45" x14ac:dyDescent="0.25">
      <c r="A2942">
        <v>1</v>
      </c>
      <c r="B2942" s="7">
        <v>44470</v>
      </c>
      <c r="C2942" s="7">
        <v>44501</v>
      </c>
      <c r="D2942">
        <v>200349</v>
      </c>
      <c r="E2942" s="7">
        <v>44501</v>
      </c>
      <c r="F2942" s="13">
        <v>852840.78</v>
      </c>
      <c r="G2942">
        <v>852840.78</v>
      </c>
      <c r="H2942">
        <v>7.6923080000000005E-2</v>
      </c>
      <c r="I2942">
        <v>5466.93</v>
      </c>
      <c r="J2942">
        <v>353349.89</v>
      </c>
      <c r="K2942">
        <v>0</v>
      </c>
      <c r="L2942">
        <v>0</v>
      </c>
      <c r="M2942">
        <v>0</v>
      </c>
      <c r="N2942">
        <v>0</v>
      </c>
      <c r="O2942">
        <v>0</v>
      </c>
      <c r="P2942">
        <v>0</v>
      </c>
      <c r="Q2942">
        <v>0</v>
      </c>
      <c r="R2942">
        <v>0</v>
      </c>
      <c r="S2942">
        <v>0</v>
      </c>
      <c r="T2942">
        <v>0</v>
      </c>
      <c r="U2942">
        <v>0</v>
      </c>
      <c r="V2942" t="s">
        <v>395</v>
      </c>
      <c r="W2942" s="4" t="str">
        <f t="shared" si="191"/>
        <v>3970</v>
      </c>
      <c r="X2942">
        <v>16</v>
      </c>
      <c r="Y2942" t="s">
        <v>109</v>
      </c>
      <c r="Z2942" t="s">
        <v>155</v>
      </c>
      <c r="AA2942">
        <v>0</v>
      </c>
      <c r="AB2942">
        <v>-2832.92</v>
      </c>
      <c r="AC2942" t="s">
        <v>225</v>
      </c>
      <c r="AD2942">
        <v>0</v>
      </c>
      <c r="AE2942">
        <v>0</v>
      </c>
      <c r="AF2942">
        <v>0</v>
      </c>
      <c r="AG2942">
        <v>852840.78</v>
      </c>
      <c r="AH2942">
        <v>0</v>
      </c>
      <c r="AI2942">
        <v>0</v>
      </c>
      <c r="AJ2942">
        <v>0</v>
      </c>
      <c r="AK2942">
        <v>0</v>
      </c>
      <c r="AL2942">
        <v>0</v>
      </c>
      <c r="AM2942">
        <v>0</v>
      </c>
      <c r="AN2942">
        <v>0</v>
      </c>
      <c r="AO2942">
        <v>5466.93</v>
      </c>
      <c r="AP2942" s="8">
        <f t="shared" si="187"/>
        <v>5466.93</v>
      </c>
      <c r="AQ2942" s="9">
        <f t="shared" si="188"/>
        <v>0</v>
      </c>
      <c r="AR2942" s="3">
        <f t="shared" si="189"/>
        <v>353349.89</v>
      </c>
      <c r="AS2942" s="10">
        <f t="shared" si="190"/>
        <v>5466.93</v>
      </c>
    </row>
    <row r="2943" spans="1:45" x14ac:dyDescent="0.25">
      <c r="A2943">
        <v>1</v>
      </c>
      <c r="B2943" s="7">
        <v>44470</v>
      </c>
      <c r="C2943" s="7">
        <v>44501</v>
      </c>
      <c r="D2943">
        <v>186</v>
      </c>
      <c r="E2943" s="7">
        <v>44470</v>
      </c>
      <c r="F2943" s="13">
        <v>0</v>
      </c>
      <c r="G2943">
        <v>0</v>
      </c>
      <c r="H2943">
        <v>7.6999999999999999E-2</v>
      </c>
      <c r="I2943">
        <v>0</v>
      </c>
      <c r="J2943">
        <v>0</v>
      </c>
      <c r="K2943">
        <v>0</v>
      </c>
      <c r="L2943">
        <v>0</v>
      </c>
      <c r="M2943">
        <v>0</v>
      </c>
      <c r="N2943">
        <v>0</v>
      </c>
      <c r="O2943">
        <v>0</v>
      </c>
      <c r="P2943">
        <v>0</v>
      </c>
      <c r="Q2943">
        <v>0</v>
      </c>
      <c r="R2943">
        <v>0</v>
      </c>
      <c r="S2943">
        <v>0</v>
      </c>
      <c r="T2943">
        <v>0</v>
      </c>
      <c r="U2943">
        <v>0</v>
      </c>
      <c r="V2943" t="s">
        <v>396</v>
      </c>
      <c r="W2943" s="4" t="str">
        <f t="shared" si="191"/>
        <v>3971</v>
      </c>
      <c r="X2943">
        <v>16</v>
      </c>
      <c r="Y2943" t="s">
        <v>109</v>
      </c>
      <c r="Z2943" t="s">
        <v>155</v>
      </c>
      <c r="AA2943">
        <v>0</v>
      </c>
      <c r="AB2943">
        <v>0</v>
      </c>
      <c r="AC2943" t="s">
        <v>225</v>
      </c>
      <c r="AD2943">
        <v>0</v>
      </c>
      <c r="AE2943">
        <v>0</v>
      </c>
      <c r="AF2943">
        <v>0</v>
      </c>
      <c r="AG2943">
        <v>0</v>
      </c>
      <c r="AH2943">
        <v>0</v>
      </c>
      <c r="AI2943">
        <v>0</v>
      </c>
      <c r="AJ2943">
        <v>0</v>
      </c>
      <c r="AK2943">
        <v>0</v>
      </c>
      <c r="AL2943">
        <v>0</v>
      </c>
      <c r="AM2943">
        <v>0</v>
      </c>
      <c r="AN2943">
        <v>0</v>
      </c>
      <c r="AO2943">
        <v>0</v>
      </c>
      <c r="AP2943" s="8">
        <f t="shared" si="187"/>
        <v>0</v>
      </c>
      <c r="AQ2943" s="9">
        <f t="shared" si="188"/>
        <v>0</v>
      </c>
      <c r="AR2943" s="3">
        <f t="shared" si="189"/>
        <v>0</v>
      </c>
      <c r="AS2943" s="10">
        <f t="shared" si="190"/>
        <v>0</v>
      </c>
    </row>
    <row r="2944" spans="1:45" x14ac:dyDescent="0.25">
      <c r="A2944">
        <v>1</v>
      </c>
      <c r="B2944" s="7">
        <v>44470</v>
      </c>
      <c r="C2944" s="7">
        <v>44501</v>
      </c>
      <c r="D2944">
        <v>186</v>
      </c>
      <c r="E2944" s="7">
        <v>44501</v>
      </c>
      <c r="F2944" s="13">
        <v>0</v>
      </c>
      <c r="G2944">
        <v>0</v>
      </c>
      <c r="H2944">
        <v>7.6999999999999999E-2</v>
      </c>
      <c r="I2944">
        <v>0</v>
      </c>
      <c r="J2944">
        <v>0</v>
      </c>
      <c r="K2944">
        <v>0</v>
      </c>
      <c r="L2944">
        <v>0</v>
      </c>
      <c r="M2944">
        <v>0</v>
      </c>
      <c r="N2944">
        <v>0</v>
      </c>
      <c r="O2944">
        <v>0</v>
      </c>
      <c r="P2944">
        <v>0</v>
      </c>
      <c r="Q2944">
        <v>0</v>
      </c>
      <c r="R2944">
        <v>0</v>
      </c>
      <c r="S2944">
        <v>0</v>
      </c>
      <c r="T2944">
        <v>0</v>
      </c>
      <c r="U2944">
        <v>0</v>
      </c>
      <c r="V2944" t="s">
        <v>396</v>
      </c>
      <c r="W2944" s="4" t="str">
        <f t="shared" si="191"/>
        <v>3971</v>
      </c>
      <c r="X2944">
        <v>16</v>
      </c>
      <c r="Y2944" t="s">
        <v>109</v>
      </c>
      <c r="Z2944" t="s">
        <v>155</v>
      </c>
      <c r="AA2944">
        <v>0</v>
      </c>
      <c r="AB2944">
        <v>0</v>
      </c>
      <c r="AC2944" t="s">
        <v>225</v>
      </c>
      <c r="AD2944">
        <v>0</v>
      </c>
      <c r="AE2944">
        <v>0</v>
      </c>
      <c r="AF2944">
        <v>0</v>
      </c>
      <c r="AG2944">
        <v>0</v>
      </c>
      <c r="AH2944">
        <v>0</v>
      </c>
      <c r="AI2944">
        <v>0</v>
      </c>
      <c r="AJ2944">
        <v>0</v>
      </c>
      <c r="AK2944">
        <v>0</v>
      </c>
      <c r="AL2944">
        <v>0</v>
      </c>
      <c r="AM2944">
        <v>0</v>
      </c>
      <c r="AN2944">
        <v>0</v>
      </c>
      <c r="AO2944">
        <v>0</v>
      </c>
      <c r="AP2944" s="8">
        <f t="shared" si="187"/>
        <v>0</v>
      </c>
      <c r="AQ2944" s="9">
        <f t="shared" si="188"/>
        <v>0</v>
      </c>
      <c r="AR2944" s="3">
        <f t="shared" si="189"/>
        <v>0</v>
      </c>
      <c r="AS2944" s="10">
        <f t="shared" si="190"/>
        <v>0</v>
      </c>
    </row>
    <row r="2945" spans="1:45" x14ac:dyDescent="0.25">
      <c r="A2945">
        <v>1</v>
      </c>
      <c r="B2945" s="7">
        <v>44470</v>
      </c>
      <c r="C2945" s="7">
        <v>44501</v>
      </c>
      <c r="D2945">
        <v>200258</v>
      </c>
      <c r="E2945" s="7">
        <v>44470</v>
      </c>
      <c r="F2945" s="13">
        <v>0</v>
      </c>
      <c r="G2945">
        <v>0</v>
      </c>
      <c r="H2945">
        <v>7.6999999999999999E-2</v>
      </c>
      <c r="I2945">
        <v>0</v>
      </c>
      <c r="J2945">
        <v>0</v>
      </c>
      <c r="K2945">
        <v>0</v>
      </c>
      <c r="L2945">
        <v>0</v>
      </c>
      <c r="M2945">
        <v>0</v>
      </c>
      <c r="N2945">
        <v>0</v>
      </c>
      <c r="O2945">
        <v>0</v>
      </c>
      <c r="P2945">
        <v>0</v>
      </c>
      <c r="Q2945">
        <v>0</v>
      </c>
      <c r="R2945">
        <v>0</v>
      </c>
      <c r="S2945">
        <v>0</v>
      </c>
      <c r="T2945">
        <v>0</v>
      </c>
      <c r="U2945">
        <v>0</v>
      </c>
      <c r="V2945" t="s">
        <v>397</v>
      </c>
      <c r="W2945" s="4" t="str">
        <f t="shared" si="191"/>
        <v>3971</v>
      </c>
      <c r="X2945">
        <v>16</v>
      </c>
      <c r="Y2945" t="s">
        <v>109</v>
      </c>
      <c r="Z2945" t="s">
        <v>155</v>
      </c>
      <c r="AA2945">
        <v>0</v>
      </c>
      <c r="AB2945">
        <v>0</v>
      </c>
      <c r="AC2945" t="s">
        <v>225</v>
      </c>
      <c r="AD2945">
        <v>0</v>
      </c>
      <c r="AE2945">
        <v>0</v>
      </c>
      <c r="AF2945">
        <v>0</v>
      </c>
      <c r="AG2945">
        <v>0</v>
      </c>
      <c r="AH2945">
        <v>0</v>
      </c>
      <c r="AI2945">
        <v>0</v>
      </c>
      <c r="AJ2945">
        <v>0</v>
      </c>
      <c r="AK2945">
        <v>0</v>
      </c>
      <c r="AL2945">
        <v>0</v>
      </c>
      <c r="AM2945">
        <v>0</v>
      </c>
      <c r="AN2945">
        <v>0</v>
      </c>
      <c r="AO2945">
        <v>0</v>
      </c>
      <c r="AP2945" s="8">
        <f t="shared" si="187"/>
        <v>0</v>
      </c>
      <c r="AQ2945" s="9">
        <f t="shared" si="188"/>
        <v>0</v>
      </c>
      <c r="AR2945" s="3">
        <f t="shared" si="189"/>
        <v>0</v>
      </c>
      <c r="AS2945" s="10">
        <f t="shared" si="190"/>
        <v>0</v>
      </c>
    </row>
    <row r="2946" spans="1:45" x14ac:dyDescent="0.25">
      <c r="A2946">
        <v>1</v>
      </c>
      <c r="B2946" s="7">
        <v>44470</v>
      </c>
      <c r="C2946" s="7">
        <v>44501</v>
      </c>
      <c r="D2946">
        <v>200258</v>
      </c>
      <c r="E2946" s="7">
        <v>44501</v>
      </c>
      <c r="F2946" s="13">
        <v>0</v>
      </c>
      <c r="G2946">
        <v>0</v>
      </c>
      <c r="H2946">
        <v>7.6999999999999999E-2</v>
      </c>
      <c r="I2946">
        <v>0</v>
      </c>
      <c r="J2946">
        <v>0</v>
      </c>
      <c r="K2946">
        <v>0</v>
      </c>
      <c r="L2946">
        <v>0</v>
      </c>
      <c r="M2946">
        <v>0</v>
      </c>
      <c r="N2946">
        <v>0</v>
      </c>
      <c r="O2946">
        <v>0</v>
      </c>
      <c r="P2946">
        <v>0</v>
      </c>
      <c r="Q2946">
        <v>0</v>
      </c>
      <c r="R2946">
        <v>0</v>
      </c>
      <c r="S2946">
        <v>0</v>
      </c>
      <c r="T2946">
        <v>0</v>
      </c>
      <c r="U2946">
        <v>0</v>
      </c>
      <c r="V2946" t="s">
        <v>397</v>
      </c>
      <c r="W2946" s="4" t="str">
        <f t="shared" si="191"/>
        <v>3971</v>
      </c>
      <c r="X2946">
        <v>16</v>
      </c>
      <c r="Y2946" t="s">
        <v>109</v>
      </c>
      <c r="Z2946" t="s">
        <v>155</v>
      </c>
      <c r="AA2946">
        <v>0</v>
      </c>
      <c r="AB2946">
        <v>0</v>
      </c>
      <c r="AC2946" t="s">
        <v>225</v>
      </c>
      <c r="AD2946">
        <v>0</v>
      </c>
      <c r="AE2946">
        <v>0</v>
      </c>
      <c r="AF2946">
        <v>0</v>
      </c>
      <c r="AG2946">
        <v>0</v>
      </c>
      <c r="AH2946">
        <v>0</v>
      </c>
      <c r="AI2946">
        <v>0</v>
      </c>
      <c r="AJ2946">
        <v>0</v>
      </c>
      <c r="AK2946">
        <v>0</v>
      </c>
      <c r="AL2946">
        <v>0</v>
      </c>
      <c r="AM2946">
        <v>0</v>
      </c>
      <c r="AN2946">
        <v>0</v>
      </c>
      <c r="AO2946">
        <v>0</v>
      </c>
      <c r="AP2946" s="8">
        <f t="shared" ref="AP2946:AP3009" si="192">I2946+K2946+M2946+T2946</f>
        <v>0</v>
      </c>
      <c r="AQ2946" s="9">
        <f t="shared" ref="AQ2946:AQ3009" si="193">AD2946+AL2946</f>
        <v>0</v>
      </c>
      <c r="AR2946" s="3">
        <f t="shared" ref="AR2946:AR3009" si="194">AE2946+J2946</f>
        <v>0</v>
      </c>
      <c r="AS2946" s="10">
        <f t="shared" ref="AS2946:AS3009" si="195">I2946+K2946+M2946+T2946+AD2946+AL2946</f>
        <v>0</v>
      </c>
    </row>
    <row r="2947" spans="1:45" x14ac:dyDescent="0.25">
      <c r="A2947">
        <v>1</v>
      </c>
      <c r="B2947" s="7">
        <v>44470</v>
      </c>
      <c r="C2947" s="7">
        <v>44501</v>
      </c>
      <c r="D2947">
        <v>200304</v>
      </c>
      <c r="E2947" s="7">
        <v>44470</v>
      </c>
      <c r="F2947" s="13">
        <v>0</v>
      </c>
      <c r="G2947">
        <v>0</v>
      </c>
      <c r="H2947">
        <v>7.6999999999999999E-2</v>
      </c>
      <c r="I2947">
        <v>0</v>
      </c>
      <c r="J2947">
        <v>0</v>
      </c>
      <c r="K2947">
        <v>0</v>
      </c>
      <c r="L2947">
        <v>0</v>
      </c>
      <c r="M2947">
        <v>0</v>
      </c>
      <c r="N2947">
        <v>0</v>
      </c>
      <c r="O2947">
        <v>0</v>
      </c>
      <c r="P2947">
        <v>0</v>
      </c>
      <c r="Q2947">
        <v>0</v>
      </c>
      <c r="R2947">
        <v>0</v>
      </c>
      <c r="S2947">
        <v>0</v>
      </c>
      <c r="T2947">
        <v>0</v>
      </c>
      <c r="U2947">
        <v>0</v>
      </c>
      <c r="V2947" t="s">
        <v>398</v>
      </c>
      <c r="W2947" s="4" t="str">
        <f t="shared" si="191"/>
        <v>3971</v>
      </c>
      <c r="X2947">
        <v>16</v>
      </c>
      <c r="Y2947" t="s">
        <v>109</v>
      </c>
      <c r="Z2947" t="s">
        <v>155</v>
      </c>
      <c r="AA2947">
        <v>0</v>
      </c>
      <c r="AB2947">
        <v>0</v>
      </c>
      <c r="AC2947" t="s">
        <v>225</v>
      </c>
      <c r="AD2947">
        <v>0</v>
      </c>
      <c r="AE2947">
        <v>0</v>
      </c>
      <c r="AF2947">
        <v>0</v>
      </c>
      <c r="AG2947">
        <v>0</v>
      </c>
      <c r="AH2947">
        <v>0</v>
      </c>
      <c r="AI2947">
        <v>0</v>
      </c>
      <c r="AJ2947">
        <v>0</v>
      </c>
      <c r="AK2947">
        <v>0</v>
      </c>
      <c r="AL2947">
        <v>0</v>
      </c>
      <c r="AM2947">
        <v>0</v>
      </c>
      <c r="AN2947">
        <v>0</v>
      </c>
      <c r="AO2947">
        <v>0</v>
      </c>
      <c r="AP2947" s="8">
        <f t="shared" si="192"/>
        <v>0</v>
      </c>
      <c r="AQ2947" s="9">
        <f t="shared" si="193"/>
        <v>0</v>
      </c>
      <c r="AR2947" s="3">
        <f t="shared" si="194"/>
        <v>0</v>
      </c>
      <c r="AS2947" s="10">
        <f t="shared" si="195"/>
        <v>0</v>
      </c>
    </row>
    <row r="2948" spans="1:45" x14ac:dyDescent="0.25">
      <c r="A2948">
        <v>1</v>
      </c>
      <c r="B2948" s="7">
        <v>44470</v>
      </c>
      <c r="C2948" s="7">
        <v>44501</v>
      </c>
      <c r="D2948">
        <v>200304</v>
      </c>
      <c r="E2948" s="7">
        <v>44501</v>
      </c>
      <c r="F2948" s="13">
        <v>0</v>
      </c>
      <c r="G2948">
        <v>0</v>
      </c>
      <c r="H2948">
        <v>7.6999999999999999E-2</v>
      </c>
      <c r="I2948">
        <v>0</v>
      </c>
      <c r="J2948">
        <v>0</v>
      </c>
      <c r="K2948">
        <v>0</v>
      </c>
      <c r="L2948">
        <v>0</v>
      </c>
      <c r="M2948">
        <v>0</v>
      </c>
      <c r="N2948">
        <v>0</v>
      </c>
      <c r="O2948">
        <v>0</v>
      </c>
      <c r="P2948">
        <v>0</v>
      </c>
      <c r="Q2948">
        <v>0</v>
      </c>
      <c r="R2948">
        <v>0</v>
      </c>
      <c r="S2948">
        <v>0</v>
      </c>
      <c r="T2948">
        <v>0</v>
      </c>
      <c r="U2948">
        <v>0</v>
      </c>
      <c r="V2948" t="s">
        <v>398</v>
      </c>
      <c r="W2948" s="4" t="str">
        <f t="shared" si="191"/>
        <v>3971</v>
      </c>
      <c r="X2948">
        <v>16</v>
      </c>
      <c r="Y2948" t="s">
        <v>109</v>
      </c>
      <c r="Z2948" t="s">
        <v>155</v>
      </c>
      <c r="AA2948">
        <v>0</v>
      </c>
      <c r="AB2948">
        <v>0</v>
      </c>
      <c r="AC2948" t="s">
        <v>225</v>
      </c>
      <c r="AD2948">
        <v>0</v>
      </c>
      <c r="AE2948">
        <v>0</v>
      </c>
      <c r="AF2948">
        <v>0</v>
      </c>
      <c r="AG2948">
        <v>0</v>
      </c>
      <c r="AH2948">
        <v>0</v>
      </c>
      <c r="AI2948">
        <v>0</v>
      </c>
      <c r="AJ2948">
        <v>0</v>
      </c>
      <c r="AK2948">
        <v>0</v>
      </c>
      <c r="AL2948">
        <v>0</v>
      </c>
      <c r="AM2948">
        <v>0</v>
      </c>
      <c r="AN2948">
        <v>0</v>
      </c>
      <c r="AO2948">
        <v>0</v>
      </c>
      <c r="AP2948" s="8">
        <f t="shared" si="192"/>
        <v>0</v>
      </c>
      <c r="AQ2948" s="9">
        <f t="shared" si="193"/>
        <v>0</v>
      </c>
      <c r="AR2948" s="3">
        <f t="shared" si="194"/>
        <v>0</v>
      </c>
      <c r="AS2948" s="10">
        <f t="shared" si="195"/>
        <v>0</v>
      </c>
    </row>
    <row r="2949" spans="1:45" x14ac:dyDescent="0.25">
      <c r="A2949">
        <v>1</v>
      </c>
      <c r="B2949" s="7">
        <v>44470</v>
      </c>
      <c r="C2949" s="7">
        <v>44501</v>
      </c>
      <c r="D2949">
        <v>200350</v>
      </c>
      <c r="E2949" s="7">
        <v>44470</v>
      </c>
      <c r="F2949" s="13">
        <v>0</v>
      </c>
      <c r="G2949">
        <v>0</v>
      </c>
      <c r="H2949">
        <v>7.6999999999999999E-2</v>
      </c>
      <c r="I2949">
        <v>0</v>
      </c>
      <c r="J2949">
        <v>0</v>
      </c>
      <c r="K2949">
        <v>0</v>
      </c>
      <c r="L2949">
        <v>0</v>
      </c>
      <c r="M2949">
        <v>0</v>
      </c>
      <c r="N2949">
        <v>0</v>
      </c>
      <c r="O2949">
        <v>0</v>
      </c>
      <c r="P2949">
        <v>0</v>
      </c>
      <c r="Q2949">
        <v>0</v>
      </c>
      <c r="R2949">
        <v>0</v>
      </c>
      <c r="S2949">
        <v>0</v>
      </c>
      <c r="T2949">
        <v>0</v>
      </c>
      <c r="U2949">
        <v>0</v>
      </c>
      <c r="V2949" t="s">
        <v>399</v>
      </c>
      <c r="W2949" s="4" t="str">
        <f t="shared" ref="W2949:W3012" si="196">MID(V2949,4,4)</f>
        <v>3971</v>
      </c>
      <c r="X2949">
        <v>16</v>
      </c>
      <c r="Y2949" t="s">
        <v>109</v>
      </c>
      <c r="Z2949" t="s">
        <v>155</v>
      </c>
      <c r="AA2949">
        <v>0</v>
      </c>
      <c r="AB2949">
        <v>0</v>
      </c>
      <c r="AC2949" t="s">
        <v>225</v>
      </c>
      <c r="AD2949">
        <v>0</v>
      </c>
      <c r="AE2949">
        <v>0</v>
      </c>
      <c r="AF2949">
        <v>0</v>
      </c>
      <c r="AG2949">
        <v>0</v>
      </c>
      <c r="AH2949">
        <v>0</v>
      </c>
      <c r="AI2949">
        <v>0</v>
      </c>
      <c r="AJ2949">
        <v>0</v>
      </c>
      <c r="AK2949">
        <v>0</v>
      </c>
      <c r="AL2949">
        <v>0</v>
      </c>
      <c r="AM2949">
        <v>0</v>
      </c>
      <c r="AN2949">
        <v>0</v>
      </c>
      <c r="AO2949">
        <v>0</v>
      </c>
      <c r="AP2949" s="8">
        <f t="shared" si="192"/>
        <v>0</v>
      </c>
      <c r="AQ2949" s="9">
        <f t="shared" si="193"/>
        <v>0</v>
      </c>
      <c r="AR2949" s="3">
        <f t="shared" si="194"/>
        <v>0</v>
      </c>
      <c r="AS2949" s="10">
        <f t="shared" si="195"/>
        <v>0</v>
      </c>
    </row>
    <row r="2950" spans="1:45" x14ac:dyDescent="0.25">
      <c r="A2950">
        <v>1</v>
      </c>
      <c r="B2950" s="7">
        <v>44470</v>
      </c>
      <c r="C2950" s="7">
        <v>44501</v>
      </c>
      <c r="D2950">
        <v>200350</v>
      </c>
      <c r="E2950" s="7">
        <v>44501</v>
      </c>
      <c r="F2950" s="13">
        <v>0</v>
      </c>
      <c r="G2950">
        <v>0</v>
      </c>
      <c r="H2950">
        <v>7.6999999999999999E-2</v>
      </c>
      <c r="I2950">
        <v>0</v>
      </c>
      <c r="J2950">
        <v>0</v>
      </c>
      <c r="K2950">
        <v>0</v>
      </c>
      <c r="L2950">
        <v>0</v>
      </c>
      <c r="M2950">
        <v>0</v>
      </c>
      <c r="N2950">
        <v>0</v>
      </c>
      <c r="O2950">
        <v>0</v>
      </c>
      <c r="P2950">
        <v>0</v>
      </c>
      <c r="Q2950">
        <v>0</v>
      </c>
      <c r="R2950">
        <v>0</v>
      </c>
      <c r="S2950">
        <v>0</v>
      </c>
      <c r="T2950">
        <v>0</v>
      </c>
      <c r="U2950">
        <v>0</v>
      </c>
      <c r="V2950" t="s">
        <v>399</v>
      </c>
      <c r="W2950" s="4" t="str">
        <f t="shared" si="196"/>
        <v>3971</v>
      </c>
      <c r="X2950">
        <v>16</v>
      </c>
      <c r="Y2950" t="s">
        <v>109</v>
      </c>
      <c r="Z2950" t="s">
        <v>155</v>
      </c>
      <c r="AA2950">
        <v>0</v>
      </c>
      <c r="AB2950">
        <v>0</v>
      </c>
      <c r="AC2950" t="s">
        <v>225</v>
      </c>
      <c r="AD2950">
        <v>0</v>
      </c>
      <c r="AE2950">
        <v>0</v>
      </c>
      <c r="AF2950">
        <v>0</v>
      </c>
      <c r="AG2950">
        <v>0</v>
      </c>
      <c r="AH2950">
        <v>0</v>
      </c>
      <c r="AI2950">
        <v>0</v>
      </c>
      <c r="AJ2950">
        <v>0</v>
      </c>
      <c r="AK2950">
        <v>0</v>
      </c>
      <c r="AL2950">
        <v>0</v>
      </c>
      <c r="AM2950">
        <v>0</v>
      </c>
      <c r="AN2950">
        <v>0</v>
      </c>
      <c r="AO2950">
        <v>0</v>
      </c>
      <c r="AP2950" s="8">
        <f t="shared" si="192"/>
        <v>0</v>
      </c>
      <c r="AQ2950" s="9">
        <f t="shared" si="193"/>
        <v>0</v>
      </c>
      <c r="AR2950" s="3">
        <f t="shared" si="194"/>
        <v>0</v>
      </c>
      <c r="AS2950" s="10">
        <f t="shared" si="195"/>
        <v>0</v>
      </c>
    </row>
    <row r="2951" spans="1:45" x14ac:dyDescent="0.25">
      <c r="A2951">
        <v>1</v>
      </c>
      <c r="B2951" s="7">
        <v>44470</v>
      </c>
      <c r="C2951" s="7">
        <v>44501</v>
      </c>
      <c r="D2951">
        <v>187</v>
      </c>
      <c r="E2951" s="7">
        <v>44470</v>
      </c>
      <c r="F2951" s="13">
        <v>0</v>
      </c>
      <c r="G2951">
        <v>0</v>
      </c>
      <c r="H2951">
        <v>5.8823529999999999E-2</v>
      </c>
      <c r="I2951">
        <v>0</v>
      </c>
      <c r="J2951">
        <v>889</v>
      </c>
      <c r="K2951">
        <v>0</v>
      </c>
      <c r="L2951">
        <v>0</v>
      </c>
      <c r="M2951">
        <v>0</v>
      </c>
      <c r="N2951">
        <v>0</v>
      </c>
      <c r="O2951">
        <v>0</v>
      </c>
      <c r="P2951">
        <v>0</v>
      </c>
      <c r="Q2951">
        <v>0</v>
      </c>
      <c r="R2951">
        <v>0</v>
      </c>
      <c r="S2951">
        <v>0</v>
      </c>
      <c r="T2951">
        <v>63.5</v>
      </c>
      <c r="U2951">
        <v>0</v>
      </c>
      <c r="V2951" t="s">
        <v>400</v>
      </c>
      <c r="W2951" s="4" t="str">
        <f t="shared" si="196"/>
        <v>3980</v>
      </c>
      <c r="X2951">
        <v>16</v>
      </c>
      <c r="Y2951" t="s">
        <v>109</v>
      </c>
      <c r="Z2951" t="s">
        <v>160</v>
      </c>
      <c r="AA2951">
        <v>0</v>
      </c>
      <c r="AB2951">
        <v>0</v>
      </c>
      <c r="AC2951" t="s">
        <v>225</v>
      </c>
      <c r="AD2951">
        <v>0</v>
      </c>
      <c r="AE2951">
        <v>0</v>
      </c>
      <c r="AF2951">
        <v>0</v>
      </c>
      <c r="AG2951">
        <v>0</v>
      </c>
      <c r="AH2951">
        <v>0</v>
      </c>
      <c r="AI2951">
        <v>0</v>
      </c>
      <c r="AJ2951">
        <v>0</v>
      </c>
      <c r="AK2951">
        <v>0</v>
      </c>
      <c r="AL2951">
        <v>0</v>
      </c>
      <c r="AM2951">
        <v>0</v>
      </c>
      <c r="AN2951">
        <v>0</v>
      </c>
      <c r="AO2951">
        <v>0</v>
      </c>
      <c r="AP2951" s="8">
        <f t="shared" si="192"/>
        <v>63.5</v>
      </c>
      <c r="AQ2951" s="9">
        <f t="shared" si="193"/>
        <v>0</v>
      </c>
      <c r="AR2951" s="3">
        <f t="shared" si="194"/>
        <v>889</v>
      </c>
      <c r="AS2951" s="10">
        <f t="shared" si="195"/>
        <v>63.5</v>
      </c>
    </row>
    <row r="2952" spans="1:45" x14ac:dyDescent="0.25">
      <c r="A2952">
        <v>1</v>
      </c>
      <c r="B2952" s="7">
        <v>44470</v>
      </c>
      <c r="C2952" s="7">
        <v>44501</v>
      </c>
      <c r="D2952">
        <v>187</v>
      </c>
      <c r="E2952" s="7">
        <v>44501</v>
      </c>
      <c r="F2952" s="13">
        <v>0</v>
      </c>
      <c r="G2952">
        <v>0</v>
      </c>
      <c r="H2952">
        <v>5.8823529999999999E-2</v>
      </c>
      <c r="I2952">
        <v>0</v>
      </c>
      <c r="J2952">
        <v>952.5</v>
      </c>
      <c r="K2952">
        <v>0</v>
      </c>
      <c r="L2952">
        <v>0</v>
      </c>
      <c r="M2952">
        <v>0</v>
      </c>
      <c r="N2952">
        <v>0</v>
      </c>
      <c r="O2952">
        <v>0</v>
      </c>
      <c r="P2952">
        <v>0</v>
      </c>
      <c r="Q2952">
        <v>0</v>
      </c>
      <c r="R2952">
        <v>0</v>
      </c>
      <c r="S2952">
        <v>0</v>
      </c>
      <c r="T2952">
        <v>63.5</v>
      </c>
      <c r="U2952">
        <v>0</v>
      </c>
      <c r="V2952" t="s">
        <v>400</v>
      </c>
      <c r="W2952" s="4" t="str">
        <f t="shared" si="196"/>
        <v>3980</v>
      </c>
      <c r="X2952">
        <v>16</v>
      </c>
      <c r="Y2952" t="s">
        <v>109</v>
      </c>
      <c r="Z2952" t="s">
        <v>160</v>
      </c>
      <c r="AA2952">
        <v>0</v>
      </c>
      <c r="AB2952">
        <v>0</v>
      </c>
      <c r="AC2952" t="s">
        <v>225</v>
      </c>
      <c r="AD2952">
        <v>0</v>
      </c>
      <c r="AE2952">
        <v>0</v>
      </c>
      <c r="AF2952">
        <v>0</v>
      </c>
      <c r="AG2952">
        <v>0</v>
      </c>
      <c r="AH2952">
        <v>0</v>
      </c>
      <c r="AI2952">
        <v>0</v>
      </c>
      <c r="AJ2952">
        <v>0</v>
      </c>
      <c r="AK2952">
        <v>0</v>
      </c>
      <c r="AL2952">
        <v>0</v>
      </c>
      <c r="AM2952">
        <v>0</v>
      </c>
      <c r="AN2952">
        <v>0</v>
      </c>
      <c r="AO2952">
        <v>0</v>
      </c>
      <c r="AP2952" s="8">
        <f t="shared" si="192"/>
        <v>63.5</v>
      </c>
      <c r="AQ2952" s="9">
        <f t="shared" si="193"/>
        <v>0</v>
      </c>
      <c r="AR2952" s="3">
        <f t="shared" si="194"/>
        <v>952.5</v>
      </c>
      <c r="AS2952" s="10">
        <f t="shared" si="195"/>
        <v>63.5</v>
      </c>
    </row>
    <row r="2953" spans="1:45" x14ac:dyDescent="0.25">
      <c r="A2953">
        <v>1</v>
      </c>
      <c r="B2953" s="7">
        <v>44470</v>
      </c>
      <c r="C2953" s="7">
        <v>44501</v>
      </c>
      <c r="D2953">
        <v>200259</v>
      </c>
      <c r="E2953" s="7">
        <v>44470</v>
      </c>
      <c r="F2953" s="13">
        <v>66385.41</v>
      </c>
      <c r="G2953">
        <v>66385.41</v>
      </c>
      <c r="H2953">
        <v>5.8823529999999999E-2</v>
      </c>
      <c r="I2953">
        <v>325.42</v>
      </c>
      <c r="J2953">
        <v>12078.97</v>
      </c>
      <c r="K2953">
        <v>0</v>
      </c>
      <c r="L2953">
        <v>0</v>
      </c>
      <c r="M2953">
        <v>0</v>
      </c>
      <c r="N2953">
        <v>0</v>
      </c>
      <c r="O2953">
        <v>0</v>
      </c>
      <c r="P2953">
        <v>0</v>
      </c>
      <c r="Q2953">
        <v>0</v>
      </c>
      <c r="R2953">
        <v>0</v>
      </c>
      <c r="S2953">
        <v>0</v>
      </c>
      <c r="T2953">
        <v>0</v>
      </c>
      <c r="U2953">
        <v>0</v>
      </c>
      <c r="V2953" t="s">
        <v>401</v>
      </c>
      <c r="W2953" s="4" t="str">
        <f t="shared" si="196"/>
        <v>3980</v>
      </c>
      <c r="X2953">
        <v>16</v>
      </c>
      <c r="Y2953" t="s">
        <v>109</v>
      </c>
      <c r="Z2953" t="s">
        <v>160</v>
      </c>
      <c r="AA2953">
        <v>0</v>
      </c>
      <c r="AB2953">
        <v>0</v>
      </c>
      <c r="AC2953" t="s">
        <v>225</v>
      </c>
      <c r="AD2953">
        <v>0</v>
      </c>
      <c r="AE2953">
        <v>0</v>
      </c>
      <c r="AF2953">
        <v>0</v>
      </c>
      <c r="AG2953">
        <v>66385.41</v>
      </c>
      <c r="AH2953">
        <v>0</v>
      </c>
      <c r="AI2953">
        <v>0</v>
      </c>
      <c r="AJ2953">
        <v>0</v>
      </c>
      <c r="AK2953">
        <v>0</v>
      </c>
      <c r="AL2953">
        <v>0</v>
      </c>
      <c r="AM2953">
        <v>0</v>
      </c>
      <c r="AN2953">
        <v>0</v>
      </c>
      <c r="AO2953">
        <v>325.42</v>
      </c>
      <c r="AP2953" s="8">
        <f t="shared" si="192"/>
        <v>325.42</v>
      </c>
      <c r="AQ2953" s="9">
        <f t="shared" si="193"/>
        <v>0</v>
      </c>
      <c r="AR2953" s="3">
        <f t="shared" si="194"/>
        <v>12078.97</v>
      </c>
      <c r="AS2953" s="10">
        <f t="shared" si="195"/>
        <v>325.42</v>
      </c>
    </row>
    <row r="2954" spans="1:45" x14ac:dyDescent="0.25">
      <c r="A2954">
        <v>1</v>
      </c>
      <c r="B2954" s="7">
        <v>44470</v>
      </c>
      <c r="C2954" s="7">
        <v>44501</v>
      </c>
      <c r="D2954">
        <v>200259</v>
      </c>
      <c r="E2954" s="7">
        <v>44501</v>
      </c>
      <c r="F2954" s="13">
        <v>66385.41</v>
      </c>
      <c r="G2954">
        <v>66385.41</v>
      </c>
      <c r="H2954">
        <v>5.8823529999999999E-2</v>
      </c>
      <c r="I2954">
        <v>325.42</v>
      </c>
      <c r="J2954">
        <v>12404.39</v>
      </c>
      <c r="K2954">
        <v>0</v>
      </c>
      <c r="L2954">
        <v>0</v>
      </c>
      <c r="M2954">
        <v>0</v>
      </c>
      <c r="N2954">
        <v>0</v>
      </c>
      <c r="O2954">
        <v>0</v>
      </c>
      <c r="P2954">
        <v>0</v>
      </c>
      <c r="Q2954">
        <v>0</v>
      </c>
      <c r="R2954">
        <v>0</v>
      </c>
      <c r="S2954">
        <v>0</v>
      </c>
      <c r="T2954">
        <v>0</v>
      </c>
      <c r="U2954">
        <v>0</v>
      </c>
      <c r="V2954" t="s">
        <v>401</v>
      </c>
      <c r="W2954" s="4" t="str">
        <f t="shared" si="196"/>
        <v>3980</v>
      </c>
      <c r="X2954">
        <v>16</v>
      </c>
      <c r="Y2954" t="s">
        <v>109</v>
      </c>
      <c r="Z2954" t="s">
        <v>160</v>
      </c>
      <c r="AA2954">
        <v>0</v>
      </c>
      <c r="AB2954">
        <v>0</v>
      </c>
      <c r="AC2954" t="s">
        <v>225</v>
      </c>
      <c r="AD2954">
        <v>0</v>
      </c>
      <c r="AE2954">
        <v>0</v>
      </c>
      <c r="AF2954">
        <v>0</v>
      </c>
      <c r="AG2954">
        <v>66385.41</v>
      </c>
      <c r="AH2954">
        <v>0</v>
      </c>
      <c r="AI2954">
        <v>0</v>
      </c>
      <c r="AJ2954">
        <v>0</v>
      </c>
      <c r="AK2954">
        <v>0</v>
      </c>
      <c r="AL2954">
        <v>0</v>
      </c>
      <c r="AM2954">
        <v>0</v>
      </c>
      <c r="AN2954">
        <v>0</v>
      </c>
      <c r="AO2954">
        <v>325.42</v>
      </c>
      <c r="AP2954" s="8">
        <f t="shared" si="192"/>
        <v>325.42</v>
      </c>
      <c r="AQ2954" s="9">
        <f t="shared" si="193"/>
        <v>0</v>
      </c>
      <c r="AR2954" s="3">
        <f t="shared" si="194"/>
        <v>12404.39</v>
      </c>
      <c r="AS2954" s="10">
        <f t="shared" si="195"/>
        <v>325.42</v>
      </c>
    </row>
    <row r="2955" spans="1:45" x14ac:dyDescent="0.25">
      <c r="A2955">
        <v>1</v>
      </c>
      <c r="B2955" s="7">
        <v>44470</v>
      </c>
      <c r="C2955" s="7">
        <v>44501</v>
      </c>
      <c r="D2955">
        <v>200305</v>
      </c>
      <c r="E2955" s="7">
        <v>44470</v>
      </c>
      <c r="F2955" s="13">
        <v>0</v>
      </c>
      <c r="G2955">
        <v>0</v>
      </c>
      <c r="H2955">
        <v>5.8823529999999999E-2</v>
      </c>
      <c r="I2955">
        <v>0</v>
      </c>
      <c r="J2955">
        <v>0</v>
      </c>
      <c r="K2955">
        <v>0</v>
      </c>
      <c r="L2955">
        <v>0</v>
      </c>
      <c r="M2955">
        <v>0</v>
      </c>
      <c r="N2955">
        <v>0</v>
      </c>
      <c r="O2955">
        <v>0</v>
      </c>
      <c r="P2955">
        <v>0</v>
      </c>
      <c r="Q2955">
        <v>0</v>
      </c>
      <c r="R2955">
        <v>0</v>
      </c>
      <c r="S2955">
        <v>0</v>
      </c>
      <c r="T2955">
        <v>0</v>
      </c>
      <c r="U2955">
        <v>0</v>
      </c>
      <c r="V2955" t="s">
        <v>402</v>
      </c>
      <c r="W2955" s="4" t="str">
        <f t="shared" si="196"/>
        <v>3980</v>
      </c>
      <c r="X2955">
        <v>16</v>
      </c>
      <c r="Y2955" t="s">
        <v>109</v>
      </c>
      <c r="Z2955" t="s">
        <v>160</v>
      </c>
      <c r="AA2955">
        <v>0</v>
      </c>
      <c r="AB2955">
        <v>0</v>
      </c>
      <c r="AC2955" t="s">
        <v>225</v>
      </c>
      <c r="AD2955">
        <v>0</v>
      </c>
      <c r="AE2955">
        <v>0</v>
      </c>
      <c r="AF2955">
        <v>0</v>
      </c>
      <c r="AG2955">
        <v>0</v>
      </c>
      <c r="AH2955">
        <v>0</v>
      </c>
      <c r="AI2955">
        <v>0</v>
      </c>
      <c r="AJ2955">
        <v>0</v>
      </c>
      <c r="AK2955">
        <v>0</v>
      </c>
      <c r="AL2955">
        <v>0</v>
      </c>
      <c r="AM2955">
        <v>0</v>
      </c>
      <c r="AN2955">
        <v>0</v>
      </c>
      <c r="AO2955">
        <v>0</v>
      </c>
      <c r="AP2955" s="8">
        <f t="shared" si="192"/>
        <v>0</v>
      </c>
      <c r="AQ2955" s="9">
        <f t="shared" si="193"/>
        <v>0</v>
      </c>
      <c r="AR2955" s="3">
        <f t="shared" si="194"/>
        <v>0</v>
      </c>
      <c r="AS2955" s="10">
        <f t="shared" si="195"/>
        <v>0</v>
      </c>
    </row>
    <row r="2956" spans="1:45" x14ac:dyDescent="0.25">
      <c r="A2956">
        <v>1</v>
      </c>
      <c r="B2956" s="7">
        <v>44470</v>
      </c>
      <c r="C2956" s="7">
        <v>44501</v>
      </c>
      <c r="D2956">
        <v>200305</v>
      </c>
      <c r="E2956" s="7">
        <v>44501</v>
      </c>
      <c r="F2956" s="13">
        <v>0</v>
      </c>
      <c r="G2956">
        <v>0</v>
      </c>
      <c r="H2956">
        <v>5.8823529999999999E-2</v>
      </c>
      <c r="I2956">
        <v>0</v>
      </c>
      <c r="J2956">
        <v>0</v>
      </c>
      <c r="K2956">
        <v>0</v>
      </c>
      <c r="L2956">
        <v>0</v>
      </c>
      <c r="M2956">
        <v>0</v>
      </c>
      <c r="N2956">
        <v>0</v>
      </c>
      <c r="O2956">
        <v>0</v>
      </c>
      <c r="P2956">
        <v>0</v>
      </c>
      <c r="Q2956">
        <v>0</v>
      </c>
      <c r="R2956">
        <v>0</v>
      </c>
      <c r="S2956">
        <v>0</v>
      </c>
      <c r="T2956">
        <v>0</v>
      </c>
      <c r="U2956">
        <v>0</v>
      </c>
      <c r="V2956" t="s">
        <v>402</v>
      </c>
      <c r="W2956" s="4" t="str">
        <f t="shared" si="196"/>
        <v>3980</v>
      </c>
      <c r="X2956">
        <v>16</v>
      </c>
      <c r="Y2956" t="s">
        <v>109</v>
      </c>
      <c r="Z2956" t="s">
        <v>160</v>
      </c>
      <c r="AA2956">
        <v>0</v>
      </c>
      <c r="AB2956">
        <v>0</v>
      </c>
      <c r="AC2956" t="s">
        <v>225</v>
      </c>
      <c r="AD2956">
        <v>0</v>
      </c>
      <c r="AE2956">
        <v>0</v>
      </c>
      <c r="AF2956">
        <v>0</v>
      </c>
      <c r="AG2956">
        <v>0</v>
      </c>
      <c r="AH2956">
        <v>0</v>
      </c>
      <c r="AI2956">
        <v>0</v>
      </c>
      <c r="AJ2956">
        <v>0</v>
      </c>
      <c r="AK2956">
        <v>0</v>
      </c>
      <c r="AL2956">
        <v>0</v>
      </c>
      <c r="AM2956">
        <v>0</v>
      </c>
      <c r="AN2956">
        <v>0</v>
      </c>
      <c r="AO2956">
        <v>0</v>
      </c>
      <c r="AP2956" s="8">
        <f t="shared" si="192"/>
        <v>0</v>
      </c>
      <c r="AQ2956" s="9">
        <f t="shared" si="193"/>
        <v>0</v>
      </c>
      <c r="AR2956" s="3">
        <f t="shared" si="194"/>
        <v>0</v>
      </c>
      <c r="AS2956" s="10">
        <f t="shared" si="195"/>
        <v>0</v>
      </c>
    </row>
    <row r="2957" spans="1:45" x14ac:dyDescent="0.25">
      <c r="A2957">
        <v>1</v>
      </c>
      <c r="B2957" s="7">
        <v>44470</v>
      </c>
      <c r="C2957" s="7">
        <v>44501</v>
      </c>
      <c r="D2957">
        <v>200351</v>
      </c>
      <c r="E2957" s="7">
        <v>44470</v>
      </c>
      <c r="F2957" s="13">
        <v>128576.38</v>
      </c>
      <c r="G2957">
        <v>128576.38</v>
      </c>
      <c r="H2957">
        <v>5.8823529999999999E-2</v>
      </c>
      <c r="I2957">
        <v>630.28</v>
      </c>
      <c r="J2957">
        <v>117435.77</v>
      </c>
      <c r="K2957">
        <v>0</v>
      </c>
      <c r="L2957">
        <v>0</v>
      </c>
      <c r="M2957">
        <v>0</v>
      </c>
      <c r="N2957">
        <v>0</v>
      </c>
      <c r="O2957">
        <v>0</v>
      </c>
      <c r="P2957">
        <v>0</v>
      </c>
      <c r="Q2957">
        <v>0</v>
      </c>
      <c r="R2957">
        <v>0</v>
      </c>
      <c r="S2957">
        <v>0</v>
      </c>
      <c r="T2957">
        <v>0</v>
      </c>
      <c r="U2957">
        <v>0</v>
      </c>
      <c r="V2957" t="s">
        <v>403</v>
      </c>
      <c r="W2957" s="4" t="str">
        <f t="shared" si="196"/>
        <v>3980</v>
      </c>
      <c r="X2957">
        <v>16</v>
      </c>
      <c r="Y2957" t="s">
        <v>109</v>
      </c>
      <c r="Z2957" t="s">
        <v>160</v>
      </c>
      <c r="AA2957">
        <v>0</v>
      </c>
      <c r="AB2957">
        <v>0</v>
      </c>
      <c r="AC2957" t="s">
        <v>225</v>
      </c>
      <c r="AD2957">
        <v>0</v>
      </c>
      <c r="AE2957">
        <v>0</v>
      </c>
      <c r="AF2957">
        <v>0</v>
      </c>
      <c r="AG2957">
        <v>128576.38</v>
      </c>
      <c r="AH2957">
        <v>0</v>
      </c>
      <c r="AI2957">
        <v>0</v>
      </c>
      <c r="AJ2957">
        <v>0</v>
      </c>
      <c r="AK2957">
        <v>0</v>
      </c>
      <c r="AL2957">
        <v>0</v>
      </c>
      <c r="AM2957">
        <v>0</v>
      </c>
      <c r="AN2957">
        <v>0</v>
      </c>
      <c r="AO2957">
        <v>630.28</v>
      </c>
      <c r="AP2957" s="8">
        <f t="shared" si="192"/>
        <v>630.28</v>
      </c>
      <c r="AQ2957" s="9">
        <f t="shared" si="193"/>
        <v>0</v>
      </c>
      <c r="AR2957" s="3">
        <f t="shared" si="194"/>
        <v>117435.77</v>
      </c>
      <c r="AS2957" s="10">
        <f t="shared" si="195"/>
        <v>630.28</v>
      </c>
    </row>
    <row r="2958" spans="1:45" x14ac:dyDescent="0.25">
      <c r="A2958">
        <v>1</v>
      </c>
      <c r="B2958" s="7">
        <v>44470</v>
      </c>
      <c r="C2958" s="7">
        <v>44501</v>
      </c>
      <c r="D2958">
        <v>200351</v>
      </c>
      <c r="E2958" s="7">
        <v>44501</v>
      </c>
      <c r="F2958" s="13">
        <v>128576.38</v>
      </c>
      <c r="G2958">
        <v>128576.38</v>
      </c>
      <c r="H2958">
        <v>5.8823529999999999E-2</v>
      </c>
      <c r="I2958">
        <v>630.28</v>
      </c>
      <c r="J2958">
        <v>118066.05</v>
      </c>
      <c r="K2958">
        <v>0</v>
      </c>
      <c r="L2958">
        <v>0</v>
      </c>
      <c r="M2958">
        <v>0</v>
      </c>
      <c r="N2958">
        <v>0</v>
      </c>
      <c r="O2958">
        <v>0</v>
      </c>
      <c r="P2958">
        <v>0</v>
      </c>
      <c r="Q2958">
        <v>0</v>
      </c>
      <c r="R2958">
        <v>0</v>
      </c>
      <c r="S2958">
        <v>0</v>
      </c>
      <c r="T2958">
        <v>0</v>
      </c>
      <c r="U2958">
        <v>0</v>
      </c>
      <c r="V2958" t="s">
        <v>403</v>
      </c>
      <c r="W2958" s="4" t="str">
        <f t="shared" si="196"/>
        <v>3980</v>
      </c>
      <c r="X2958">
        <v>16</v>
      </c>
      <c r="Y2958" t="s">
        <v>109</v>
      </c>
      <c r="Z2958" t="s">
        <v>160</v>
      </c>
      <c r="AA2958">
        <v>0</v>
      </c>
      <c r="AB2958">
        <v>0</v>
      </c>
      <c r="AC2958" t="s">
        <v>225</v>
      </c>
      <c r="AD2958">
        <v>0</v>
      </c>
      <c r="AE2958">
        <v>0</v>
      </c>
      <c r="AF2958">
        <v>0</v>
      </c>
      <c r="AG2958">
        <v>128576.38</v>
      </c>
      <c r="AH2958">
        <v>0</v>
      </c>
      <c r="AI2958">
        <v>0</v>
      </c>
      <c r="AJ2958">
        <v>0</v>
      </c>
      <c r="AK2958">
        <v>0</v>
      </c>
      <c r="AL2958">
        <v>0</v>
      </c>
      <c r="AM2958">
        <v>0</v>
      </c>
      <c r="AN2958">
        <v>0</v>
      </c>
      <c r="AO2958">
        <v>630.28</v>
      </c>
      <c r="AP2958" s="8">
        <f t="shared" si="192"/>
        <v>630.28</v>
      </c>
      <c r="AQ2958" s="9">
        <f t="shared" si="193"/>
        <v>0</v>
      </c>
      <c r="AR2958" s="3">
        <f t="shared" si="194"/>
        <v>118066.05</v>
      </c>
      <c r="AS2958" s="10">
        <f t="shared" si="195"/>
        <v>630.28</v>
      </c>
    </row>
    <row r="2959" spans="1:45" x14ac:dyDescent="0.25">
      <c r="A2959">
        <v>1</v>
      </c>
      <c r="B2959" s="7">
        <v>44470</v>
      </c>
      <c r="C2959" s="7">
        <v>44501</v>
      </c>
      <c r="D2959">
        <v>188</v>
      </c>
      <c r="E2959" s="7">
        <v>44470</v>
      </c>
      <c r="F2959" s="13">
        <v>0</v>
      </c>
      <c r="G2959">
        <v>0</v>
      </c>
      <c r="H2959">
        <v>5.8823529999999999E-2</v>
      </c>
      <c r="I2959">
        <v>0</v>
      </c>
      <c r="J2959">
        <v>6588.12</v>
      </c>
      <c r="K2959">
        <v>0</v>
      </c>
      <c r="L2959">
        <v>0</v>
      </c>
      <c r="M2959">
        <v>0</v>
      </c>
      <c r="N2959">
        <v>0</v>
      </c>
      <c r="O2959">
        <v>0</v>
      </c>
      <c r="P2959">
        <v>0</v>
      </c>
      <c r="Q2959">
        <v>0</v>
      </c>
      <c r="R2959">
        <v>0</v>
      </c>
      <c r="S2959">
        <v>0</v>
      </c>
      <c r="T2959">
        <v>470.58</v>
      </c>
      <c r="U2959">
        <v>0</v>
      </c>
      <c r="V2959" t="s">
        <v>404</v>
      </c>
      <c r="W2959" s="4" t="str">
        <f t="shared" si="196"/>
        <v>398A</v>
      </c>
      <c r="X2959">
        <v>16</v>
      </c>
      <c r="Y2959" t="s">
        <v>109</v>
      </c>
      <c r="Z2959" t="s">
        <v>160</v>
      </c>
      <c r="AA2959">
        <v>0</v>
      </c>
      <c r="AB2959">
        <v>0</v>
      </c>
      <c r="AC2959" t="s">
        <v>225</v>
      </c>
      <c r="AD2959">
        <v>0</v>
      </c>
      <c r="AE2959">
        <v>0</v>
      </c>
      <c r="AF2959">
        <v>0</v>
      </c>
      <c r="AG2959">
        <v>0</v>
      </c>
      <c r="AH2959">
        <v>0</v>
      </c>
      <c r="AI2959">
        <v>0</v>
      </c>
      <c r="AJ2959">
        <v>0</v>
      </c>
      <c r="AK2959">
        <v>0</v>
      </c>
      <c r="AL2959">
        <v>0</v>
      </c>
      <c r="AM2959">
        <v>0</v>
      </c>
      <c r="AN2959">
        <v>0</v>
      </c>
      <c r="AO2959">
        <v>0</v>
      </c>
      <c r="AP2959" s="8">
        <f t="shared" si="192"/>
        <v>470.58</v>
      </c>
      <c r="AQ2959" s="9">
        <f t="shared" si="193"/>
        <v>0</v>
      </c>
      <c r="AR2959" s="3">
        <f t="shared" si="194"/>
        <v>6588.12</v>
      </c>
      <c r="AS2959" s="10">
        <f t="shared" si="195"/>
        <v>470.58</v>
      </c>
    </row>
    <row r="2960" spans="1:45" x14ac:dyDescent="0.25">
      <c r="A2960">
        <v>1</v>
      </c>
      <c r="B2960" s="7">
        <v>44470</v>
      </c>
      <c r="C2960" s="7">
        <v>44501</v>
      </c>
      <c r="D2960">
        <v>188</v>
      </c>
      <c r="E2960" s="7">
        <v>44501</v>
      </c>
      <c r="F2960" s="13">
        <v>0</v>
      </c>
      <c r="G2960">
        <v>0</v>
      </c>
      <c r="H2960">
        <v>5.8823529999999999E-2</v>
      </c>
      <c r="I2960">
        <v>0</v>
      </c>
      <c r="J2960">
        <v>7058.7</v>
      </c>
      <c r="K2960">
        <v>0</v>
      </c>
      <c r="L2960">
        <v>0</v>
      </c>
      <c r="M2960">
        <v>0</v>
      </c>
      <c r="N2960">
        <v>0</v>
      </c>
      <c r="O2960">
        <v>0</v>
      </c>
      <c r="P2960">
        <v>0</v>
      </c>
      <c r="Q2960">
        <v>0</v>
      </c>
      <c r="R2960">
        <v>0</v>
      </c>
      <c r="S2960">
        <v>0</v>
      </c>
      <c r="T2960">
        <v>470.58</v>
      </c>
      <c r="U2960">
        <v>0</v>
      </c>
      <c r="V2960" t="s">
        <v>404</v>
      </c>
      <c r="W2960" s="4" t="str">
        <f t="shared" si="196"/>
        <v>398A</v>
      </c>
      <c r="X2960">
        <v>16</v>
      </c>
      <c r="Y2960" t="s">
        <v>109</v>
      </c>
      <c r="Z2960" t="s">
        <v>160</v>
      </c>
      <c r="AA2960">
        <v>0</v>
      </c>
      <c r="AB2960">
        <v>0</v>
      </c>
      <c r="AC2960" t="s">
        <v>225</v>
      </c>
      <c r="AD2960">
        <v>0</v>
      </c>
      <c r="AE2960">
        <v>0</v>
      </c>
      <c r="AF2960">
        <v>0</v>
      </c>
      <c r="AG2960">
        <v>0</v>
      </c>
      <c r="AH2960">
        <v>0</v>
      </c>
      <c r="AI2960">
        <v>0</v>
      </c>
      <c r="AJ2960">
        <v>0</v>
      </c>
      <c r="AK2960">
        <v>0</v>
      </c>
      <c r="AL2960">
        <v>0</v>
      </c>
      <c r="AM2960">
        <v>0</v>
      </c>
      <c r="AN2960">
        <v>0</v>
      </c>
      <c r="AO2960">
        <v>0</v>
      </c>
      <c r="AP2960" s="8">
        <f t="shared" si="192"/>
        <v>470.58</v>
      </c>
      <c r="AQ2960" s="9">
        <f t="shared" si="193"/>
        <v>0</v>
      </c>
      <c r="AR2960" s="3">
        <f t="shared" si="194"/>
        <v>7058.7</v>
      </c>
      <c r="AS2960" s="10">
        <f t="shared" si="195"/>
        <v>470.58</v>
      </c>
    </row>
    <row r="2961" spans="1:45" x14ac:dyDescent="0.25">
      <c r="A2961">
        <v>1</v>
      </c>
      <c r="B2961" s="7">
        <v>44470</v>
      </c>
      <c r="C2961" s="7">
        <v>44501</v>
      </c>
      <c r="D2961">
        <v>200260</v>
      </c>
      <c r="E2961" s="7">
        <v>44470</v>
      </c>
      <c r="F2961" s="13">
        <v>0</v>
      </c>
      <c r="G2961">
        <v>0</v>
      </c>
      <c r="H2961">
        <v>5.8823529999999999E-2</v>
      </c>
      <c r="I2961">
        <v>0</v>
      </c>
      <c r="J2961">
        <v>0</v>
      </c>
      <c r="K2961">
        <v>0</v>
      </c>
      <c r="L2961">
        <v>0</v>
      </c>
      <c r="M2961">
        <v>0</v>
      </c>
      <c r="N2961">
        <v>0</v>
      </c>
      <c r="O2961">
        <v>0</v>
      </c>
      <c r="P2961">
        <v>0</v>
      </c>
      <c r="Q2961">
        <v>0</v>
      </c>
      <c r="R2961">
        <v>0</v>
      </c>
      <c r="S2961">
        <v>0</v>
      </c>
      <c r="T2961">
        <v>0</v>
      </c>
      <c r="U2961">
        <v>0</v>
      </c>
      <c r="V2961" t="s">
        <v>405</v>
      </c>
      <c r="W2961" s="4" t="str">
        <f t="shared" si="196"/>
        <v>398A</v>
      </c>
      <c r="X2961">
        <v>16</v>
      </c>
      <c r="Y2961" t="s">
        <v>109</v>
      </c>
      <c r="Z2961" t="s">
        <v>160</v>
      </c>
      <c r="AA2961">
        <v>0</v>
      </c>
      <c r="AB2961">
        <v>0</v>
      </c>
      <c r="AC2961" t="s">
        <v>225</v>
      </c>
      <c r="AD2961">
        <v>0</v>
      </c>
      <c r="AE2961">
        <v>0</v>
      </c>
      <c r="AF2961">
        <v>0</v>
      </c>
      <c r="AG2961">
        <v>0</v>
      </c>
      <c r="AH2961">
        <v>0</v>
      </c>
      <c r="AI2961">
        <v>0</v>
      </c>
      <c r="AJ2961">
        <v>0</v>
      </c>
      <c r="AK2961">
        <v>0</v>
      </c>
      <c r="AL2961">
        <v>0</v>
      </c>
      <c r="AM2961">
        <v>0</v>
      </c>
      <c r="AN2961">
        <v>0</v>
      </c>
      <c r="AO2961">
        <v>0</v>
      </c>
      <c r="AP2961" s="8">
        <f t="shared" si="192"/>
        <v>0</v>
      </c>
      <c r="AQ2961" s="9">
        <f t="shared" si="193"/>
        <v>0</v>
      </c>
      <c r="AR2961" s="3">
        <f t="shared" si="194"/>
        <v>0</v>
      </c>
      <c r="AS2961" s="10">
        <f t="shared" si="195"/>
        <v>0</v>
      </c>
    </row>
    <row r="2962" spans="1:45" x14ac:dyDescent="0.25">
      <c r="A2962">
        <v>1</v>
      </c>
      <c r="B2962" s="7">
        <v>44470</v>
      </c>
      <c r="C2962" s="7">
        <v>44501</v>
      </c>
      <c r="D2962">
        <v>200260</v>
      </c>
      <c r="E2962" s="7">
        <v>44501</v>
      </c>
      <c r="F2962" s="13">
        <v>0</v>
      </c>
      <c r="G2962">
        <v>0</v>
      </c>
      <c r="H2962">
        <v>5.8823529999999999E-2</v>
      </c>
      <c r="I2962">
        <v>0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0</v>
      </c>
      <c r="P2962">
        <v>0</v>
      </c>
      <c r="Q2962">
        <v>0</v>
      </c>
      <c r="R2962">
        <v>0</v>
      </c>
      <c r="S2962">
        <v>0</v>
      </c>
      <c r="T2962">
        <v>0</v>
      </c>
      <c r="U2962">
        <v>0</v>
      </c>
      <c r="V2962" t="s">
        <v>405</v>
      </c>
      <c r="W2962" s="4" t="str">
        <f t="shared" si="196"/>
        <v>398A</v>
      </c>
      <c r="X2962">
        <v>16</v>
      </c>
      <c r="Y2962" t="s">
        <v>109</v>
      </c>
      <c r="Z2962" t="s">
        <v>160</v>
      </c>
      <c r="AA2962">
        <v>0</v>
      </c>
      <c r="AB2962">
        <v>0</v>
      </c>
      <c r="AC2962" t="s">
        <v>225</v>
      </c>
      <c r="AD2962">
        <v>0</v>
      </c>
      <c r="AE2962">
        <v>0</v>
      </c>
      <c r="AF2962">
        <v>0</v>
      </c>
      <c r="AG2962">
        <v>0</v>
      </c>
      <c r="AH2962">
        <v>0</v>
      </c>
      <c r="AI2962">
        <v>0</v>
      </c>
      <c r="AJ2962">
        <v>0</v>
      </c>
      <c r="AK2962">
        <v>0</v>
      </c>
      <c r="AL2962">
        <v>0</v>
      </c>
      <c r="AM2962">
        <v>0</v>
      </c>
      <c r="AN2962">
        <v>0</v>
      </c>
      <c r="AO2962">
        <v>0</v>
      </c>
      <c r="AP2962" s="8">
        <f t="shared" si="192"/>
        <v>0</v>
      </c>
      <c r="AQ2962" s="9">
        <f t="shared" si="193"/>
        <v>0</v>
      </c>
      <c r="AR2962" s="3">
        <f t="shared" si="194"/>
        <v>0</v>
      </c>
      <c r="AS2962" s="10">
        <f t="shared" si="195"/>
        <v>0</v>
      </c>
    </row>
    <row r="2963" spans="1:45" x14ac:dyDescent="0.25">
      <c r="A2963">
        <v>1</v>
      </c>
      <c r="B2963" s="7">
        <v>44470</v>
      </c>
      <c r="C2963" s="7">
        <v>44501</v>
      </c>
      <c r="D2963">
        <v>200306</v>
      </c>
      <c r="E2963" s="7">
        <v>44470</v>
      </c>
      <c r="F2963" s="13">
        <v>69025.45</v>
      </c>
      <c r="G2963">
        <v>69025.45</v>
      </c>
      <c r="H2963">
        <v>5.8823529999999999E-2</v>
      </c>
      <c r="I2963">
        <v>338.36</v>
      </c>
      <c r="J2963">
        <v>32536.52</v>
      </c>
      <c r="K2963">
        <v>0</v>
      </c>
      <c r="L2963">
        <v>0</v>
      </c>
      <c r="M2963">
        <v>0</v>
      </c>
      <c r="N2963">
        <v>0</v>
      </c>
      <c r="O2963">
        <v>0</v>
      </c>
      <c r="P2963">
        <v>0</v>
      </c>
      <c r="Q2963">
        <v>0</v>
      </c>
      <c r="R2963">
        <v>0</v>
      </c>
      <c r="S2963">
        <v>0</v>
      </c>
      <c r="T2963">
        <v>0</v>
      </c>
      <c r="U2963">
        <v>0</v>
      </c>
      <c r="V2963" t="s">
        <v>406</v>
      </c>
      <c r="W2963" s="4" t="str">
        <f t="shared" si="196"/>
        <v>398A</v>
      </c>
      <c r="X2963">
        <v>16</v>
      </c>
      <c r="Y2963" t="s">
        <v>109</v>
      </c>
      <c r="Z2963" t="s">
        <v>160</v>
      </c>
      <c r="AA2963">
        <v>0</v>
      </c>
      <c r="AB2963">
        <v>0</v>
      </c>
      <c r="AC2963" t="s">
        <v>225</v>
      </c>
      <c r="AD2963">
        <v>0</v>
      </c>
      <c r="AE2963">
        <v>0</v>
      </c>
      <c r="AF2963">
        <v>0</v>
      </c>
      <c r="AG2963">
        <v>69025.45</v>
      </c>
      <c r="AH2963">
        <v>0</v>
      </c>
      <c r="AI2963">
        <v>0</v>
      </c>
      <c r="AJ2963">
        <v>0</v>
      </c>
      <c r="AK2963">
        <v>0</v>
      </c>
      <c r="AL2963">
        <v>0</v>
      </c>
      <c r="AM2963">
        <v>0</v>
      </c>
      <c r="AN2963">
        <v>0</v>
      </c>
      <c r="AO2963">
        <v>338.36</v>
      </c>
      <c r="AP2963" s="8">
        <f t="shared" si="192"/>
        <v>338.36</v>
      </c>
      <c r="AQ2963" s="9">
        <f t="shared" si="193"/>
        <v>0</v>
      </c>
      <c r="AR2963" s="3">
        <f t="shared" si="194"/>
        <v>32536.52</v>
      </c>
      <c r="AS2963" s="10">
        <f t="shared" si="195"/>
        <v>338.36</v>
      </c>
    </row>
    <row r="2964" spans="1:45" x14ac:dyDescent="0.25">
      <c r="A2964">
        <v>1</v>
      </c>
      <c r="B2964" s="7">
        <v>44470</v>
      </c>
      <c r="C2964" s="7">
        <v>44501</v>
      </c>
      <c r="D2964">
        <v>200306</v>
      </c>
      <c r="E2964" s="7">
        <v>44501</v>
      </c>
      <c r="F2964" s="13">
        <v>69025.45</v>
      </c>
      <c r="G2964">
        <v>69025.45</v>
      </c>
      <c r="H2964">
        <v>5.8823529999999999E-2</v>
      </c>
      <c r="I2964">
        <v>338.36</v>
      </c>
      <c r="J2964">
        <v>32874.879999999997</v>
      </c>
      <c r="K2964">
        <v>0</v>
      </c>
      <c r="L2964">
        <v>0</v>
      </c>
      <c r="M2964">
        <v>0</v>
      </c>
      <c r="N2964">
        <v>0</v>
      </c>
      <c r="O2964">
        <v>0</v>
      </c>
      <c r="P2964">
        <v>0</v>
      </c>
      <c r="Q2964">
        <v>0</v>
      </c>
      <c r="R2964">
        <v>0</v>
      </c>
      <c r="S2964">
        <v>0</v>
      </c>
      <c r="T2964">
        <v>0</v>
      </c>
      <c r="U2964">
        <v>0</v>
      </c>
      <c r="V2964" t="s">
        <v>406</v>
      </c>
      <c r="W2964" s="4" t="str">
        <f t="shared" si="196"/>
        <v>398A</v>
      </c>
      <c r="X2964">
        <v>16</v>
      </c>
      <c r="Y2964" t="s">
        <v>109</v>
      </c>
      <c r="Z2964" t="s">
        <v>160</v>
      </c>
      <c r="AA2964">
        <v>0</v>
      </c>
      <c r="AB2964">
        <v>0</v>
      </c>
      <c r="AC2964" t="s">
        <v>225</v>
      </c>
      <c r="AD2964">
        <v>0</v>
      </c>
      <c r="AE2964">
        <v>0</v>
      </c>
      <c r="AF2964">
        <v>0</v>
      </c>
      <c r="AG2964">
        <v>69025.45</v>
      </c>
      <c r="AH2964">
        <v>0</v>
      </c>
      <c r="AI2964">
        <v>0</v>
      </c>
      <c r="AJ2964">
        <v>0</v>
      </c>
      <c r="AK2964">
        <v>0</v>
      </c>
      <c r="AL2964">
        <v>0</v>
      </c>
      <c r="AM2964">
        <v>0</v>
      </c>
      <c r="AN2964">
        <v>0</v>
      </c>
      <c r="AO2964">
        <v>338.36</v>
      </c>
      <c r="AP2964" s="8">
        <f t="shared" si="192"/>
        <v>338.36</v>
      </c>
      <c r="AQ2964" s="9">
        <f t="shared" si="193"/>
        <v>0</v>
      </c>
      <c r="AR2964" s="3">
        <f t="shared" si="194"/>
        <v>32874.879999999997</v>
      </c>
      <c r="AS2964" s="10">
        <f t="shared" si="195"/>
        <v>338.36</v>
      </c>
    </row>
    <row r="2965" spans="1:45" x14ac:dyDescent="0.25">
      <c r="A2965">
        <v>1</v>
      </c>
      <c r="B2965" s="7">
        <v>44470</v>
      </c>
      <c r="C2965" s="7">
        <v>44501</v>
      </c>
      <c r="D2965">
        <v>200352</v>
      </c>
      <c r="E2965" s="7">
        <v>44470</v>
      </c>
      <c r="F2965" s="13">
        <v>0</v>
      </c>
      <c r="G2965">
        <v>0</v>
      </c>
      <c r="H2965">
        <v>5.8823529999999999E-2</v>
      </c>
      <c r="I2965">
        <v>0</v>
      </c>
      <c r="J2965">
        <v>0</v>
      </c>
      <c r="K2965">
        <v>0</v>
      </c>
      <c r="L2965">
        <v>0</v>
      </c>
      <c r="M2965">
        <v>0</v>
      </c>
      <c r="N2965">
        <v>0</v>
      </c>
      <c r="O2965">
        <v>0</v>
      </c>
      <c r="P2965">
        <v>0</v>
      </c>
      <c r="Q2965">
        <v>0</v>
      </c>
      <c r="R2965">
        <v>0</v>
      </c>
      <c r="S2965">
        <v>0</v>
      </c>
      <c r="T2965">
        <v>0</v>
      </c>
      <c r="U2965">
        <v>0</v>
      </c>
      <c r="V2965" t="s">
        <v>407</v>
      </c>
      <c r="W2965" s="4" t="str">
        <f t="shared" si="196"/>
        <v>398A</v>
      </c>
      <c r="X2965">
        <v>16</v>
      </c>
      <c r="Y2965" t="s">
        <v>109</v>
      </c>
      <c r="Z2965" t="s">
        <v>160</v>
      </c>
      <c r="AA2965">
        <v>0</v>
      </c>
      <c r="AB2965">
        <v>0</v>
      </c>
      <c r="AC2965" t="s">
        <v>225</v>
      </c>
      <c r="AD2965">
        <v>0</v>
      </c>
      <c r="AE2965">
        <v>0</v>
      </c>
      <c r="AF2965">
        <v>0</v>
      </c>
      <c r="AG2965">
        <v>0</v>
      </c>
      <c r="AH2965">
        <v>0</v>
      </c>
      <c r="AI2965">
        <v>0</v>
      </c>
      <c r="AJ2965">
        <v>0</v>
      </c>
      <c r="AK2965">
        <v>0</v>
      </c>
      <c r="AL2965">
        <v>0</v>
      </c>
      <c r="AM2965">
        <v>0</v>
      </c>
      <c r="AN2965">
        <v>0</v>
      </c>
      <c r="AO2965">
        <v>0</v>
      </c>
      <c r="AP2965" s="8">
        <f t="shared" si="192"/>
        <v>0</v>
      </c>
      <c r="AQ2965" s="9">
        <f t="shared" si="193"/>
        <v>0</v>
      </c>
      <c r="AR2965" s="3">
        <f t="shared" si="194"/>
        <v>0</v>
      </c>
      <c r="AS2965" s="10">
        <f t="shared" si="195"/>
        <v>0</v>
      </c>
    </row>
    <row r="2966" spans="1:45" x14ac:dyDescent="0.25">
      <c r="A2966">
        <v>1</v>
      </c>
      <c r="B2966" s="7">
        <v>44470</v>
      </c>
      <c r="C2966" s="7">
        <v>44501</v>
      </c>
      <c r="D2966">
        <v>200352</v>
      </c>
      <c r="E2966" s="7">
        <v>44501</v>
      </c>
      <c r="F2966" s="13">
        <v>0</v>
      </c>
      <c r="G2966">
        <v>0</v>
      </c>
      <c r="H2966">
        <v>5.8823529999999999E-2</v>
      </c>
      <c r="I2966">
        <v>0</v>
      </c>
      <c r="J2966">
        <v>0</v>
      </c>
      <c r="K2966">
        <v>0</v>
      </c>
      <c r="L2966">
        <v>0</v>
      </c>
      <c r="M2966">
        <v>0</v>
      </c>
      <c r="N2966">
        <v>0</v>
      </c>
      <c r="O2966">
        <v>0</v>
      </c>
      <c r="P2966">
        <v>0</v>
      </c>
      <c r="Q2966">
        <v>0</v>
      </c>
      <c r="R2966">
        <v>0</v>
      </c>
      <c r="S2966">
        <v>0</v>
      </c>
      <c r="T2966">
        <v>0</v>
      </c>
      <c r="U2966">
        <v>0</v>
      </c>
      <c r="V2966" t="s">
        <v>407</v>
      </c>
      <c r="W2966" s="4" t="str">
        <f t="shared" si="196"/>
        <v>398A</v>
      </c>
      <c r="X2966">
        <v>16</v>
      </c>
      <c r="Y2966" t="s">
        <v>109</v>
      </c>
      <c r="Z2966" t="s">
        <v>160</v>
      </c>
      <c r="AA2966">
        <v>0</v>
      </c>
      <c r="AB2966">
        <v>0</v>
      </c>
      <c r="AC2966" t="s">
        <v>225</v>
      </c>
      <c r="AD2966">
        <v>0</v>
      </c>
      <c r="AE2966">
        <v>0</v>
      </c>
      <c r="AF2966">
        <v>0</v>
      </c>
      <c r="AG2966">
        <v>0</v>
      </c>
      <c r="AH2966">
        <v>0</v>
      </c>
      <c r="AI2966">
        <v>0</v>
      </c>
      <c r="AJ2966">
        <v>0</v>
      </c>
      <c r="AK2966">
        <v>0</v>
      </c>
      <c r="AL2966">
        <v>0</v>
      </c>
      <c r="AM2966">
        <v>0</v>
      </c>
      <c r="AN2966">
        <v>0</v>
      </c>
      <c r="AO2966">
        <v>0</v>
      </c>
      <c r="AP2966" s="8">
        <f t="shared" si="192"/>
        <v>0</v>
      </c>
      <c r="AQ2966" s="9">
        <f t="shared" si="193"/>
        <v>0</v>
      </c>
      <c r="AR2966" s="3">
        <f t="shared" si="194"/>
        <v>0</v>
      </c>
      <c r="AS2966" s="10">
        <f t="shared" si="195"/>
        <v>0</v>
      </c>
    </row>
    <row r="2967" spans="1:45" x14ac:dyDescent="0.25">
      <c r="A2967">
        <v>1</v>
      </c>
      <c r="B2967" s="7">
        <v>44470</v>
      </c>
      <c r="C2967" s="7">
        <v>44501</v>
      </c>
      <c r="D2967">
        <v>189</v>
      </c>
      <c r="E2967" s="7">
        <v>44470</v>
      </c>
      <c r="F2967" s="13">
        <v>0</v>
      </c>
      <c r="G2967">
        <v>0</v>
      </c>
      <c r="H2967">
        <v>0</v>
      </c>
      <c r="I2967">
        <v>0</v>
      </c>
      <c r="J2967">
        <v>0</v>
      </c>
      <c r="K2967">
        <v>0</v>
      </c>
      <c r="L2967">
        <v>0</v>
      </c>
      <c r="M2967">
        <v>0</v>
      </c>
      <c r="N2967">
        <v>0</v>
      </c>
      <c r="O2967">
        <v>0</v>
      </c>
      <c r="P2967">
        <v>0</v>
      </c>
      <c r="Q2967">
        <v>0</v>
      </c>
      <c r="R2967">
        <v>0</v>
      </c>
      <c r="S2967">
        <v>0</v>
      </c>
      <c r="T2967">
        <v>0</v>
      </c>
      <c r="U2967">
        <v>0</v>
      </c>
      <c r="V2967" t="s">
        <v>187</v>
      </c>
      <c r="W2967" s="4" t="str">
        <f t="shared" si="196"/>
        <v>3030</v>
      </c>
      <c r="X2967">
        <v>18</v>
      </c>
      <c r="Y2967" t="s">
        <v>165</v>
      </c>
      <c r="Z2967" t="s">
        <v>189</v>
      </c>
      <c r="AA2967">
        <v>0</v>
      </c>
      <c r="AB2967">
        <v>0</v>
      </c>
      <c r="AC2967" t="s">
        <v>168</v>
      </c>
      <c r="AD2967">
        <v>0</v>
      </c>
      <c r="AE2967">
        <v>0</v>
      </c>
      <c r="AF2967">
        <v>0</v>
      </c>
      <c r="AG2967">
        <v>0</v>
      </c>
      <c r="AH2967">
        <v>0</v>
      </c>
      <c r="AI2967">
        <v>0</v>
      </c>
      <c r="AJ2967">
        <v>0</v>
      </c>
      <c r="AK2967">
        <v>0</v>
      </c>
      <c r="AL2967">
        <v>0</v>
      </c>
      <c r="AM2967">
        <v>0</v>
      </c>
      <c r="AN2967">
        <v>0</v>
      </c>
      <c r="AO2967">
        <v>0</v>
      </c>
      <c r="AP2967" s="8">
        <f t="shared" si="192"/>
        <v>0</v>
      </c>
      <c r="AQ2967" s="9">
        <f t="shared" si="193"/>
        <v>0</v>
      </c>
      <c r="AR2967" s="3">
        <f t="shared" si="194"/>
        <v>0</v>
      </c>
      <c r="AS2967" s="10">
        <f t="shared" si="195"/>
        <v>0</v>
      </c>
    </row>
    <row r="2968" spans="1:45" x14ac:dyDescent="0.25">
      <c r="A2968">
        <v>1</v>
      </c>
      <c r="B2968" s="7">
        <v>44470</v>
      </c>
      <c r="C2968" s="7">
        <v>44501</v>
      </c>
      <c r="D2968">
        <v>189</v>
      </c>
      <c r="E2968" s="7">
        <v>44501</v>
      </c>
      <c r="F2968" s="13">
        <v>0</v>
      </c>
      <c r="G2968">
        <v>0</v>
      </c>
      <c r="H2968">
        <v>0</v>
      </c>
      <c r="I2968">
        <v>0</v>
      </c>
      <c r="J2968">
        <v>0</v>
      </c>
      <c r="K2968">
        <v>0</v>
      </c>
      <c r="L2968">
        <v>0</v>
      </c>
      <c r="M2968">
        <v>0</v>
      </c>
      <c r="N2968">
        <v>0</v>
      </c>
      <c r="O2968">
        <v>0</v>
      </c>
      <c r="P2968">
        <v>0</v>
      </c>
      <c r="Q2968">
        <v>0</v>
      </c>
      <c r="R2968">
        <v>0</v>
      </c>
      <c r="S2968">
        <v>0</v>
      </c>
      <c r="T2968">
        <v>0</v>
      </c>
      <c r="U2968">
        <v>0</v>
      </c>
      <c r="V2968" t="s">
        <v>187</v>
      </c>
      <c r="W2968" s="4" t="str">
        <f t="shared" si="196"/>
        <v>3030</v>
      </c>
      <c r="X2968">
        <v>18</v>
      </c>
      <c r="Y2968" t="s">
        <v>165</v>
      </c>
      <c r="Z2968" t="s">
        <v>189</v>
      </c>
      <c r="AA2968">
        <v>0</v>
      </c>
      <c r="AB2968">
        <v>0</v>
      </c>
      <c r="AC2968" t="s">
        <v>168</v>
      </c>
      <c r="AD2968">
        <v>0</v>
      </c>
      <c r="AE2968">
        <v>0</v>
      </c>
      <c r="AF2968">
        <v>0</v>
      </c>
      <c r="AG2968">
        <v>0</v>
      </c>
      <c r="AH2968">
        <v>0</v>
      </c>
      <c r="AI2968">
        <v>0</v>
      </c>
      <c r="AJ2968">
        <v>0</v>
      </c>
      <c r="AK2968">
        <v>0</v>
      </c>
      <c r="AL2968">
        <v>0</v>
      </c>
      <c r="AM2968">
        <v>0</v>
      </c>
      <c r="AN2968">
        <v>0</v>
      </c>
      <c r="AO2968">
        <v>0</v>
      </c>
      <c r="AP2968" s="8">
        <f t="shared" si="192"/>
        <v>0</v>
      </c>
      <c r="AQ2968" s="9">
        <f t="shared" si="193"/>
        <v>0</v>
      </c>
      <c r="AR2968" s="3">
        <f t="shared" si="194"/>
        <v>0</v>
      </c>
      <c r="AS2968" s="10">
        <f t="shared" si="195"/>
        <v>0</v>
      </c>
    </row>
    <row r="2969" spans="1:45" x14ac:dyDescent="0.25">
      <c r="A2969">
        <v>1</v>
      </c>
      <c r="B2969" s="7">
        <v>44470</v>
      </c>
      <c r="C2969" s="7">
        <v>44501</v>
      </c>
      <c r="D2969">
        <v>542</v>
      </c>
      <c r="E2969" s="7">
        <v>44470</v>
      </c>
      <c r="F2969" s="13">
        <v>0</v>
      </c>
      <c r="G2969">
        <v>0</v>
      </c>
      <c r="H2969">
        <v>1.8100000000000002E-2</v>
      </c>
      <c r="I2969">
        <v>0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0</v>
      </c>
      <c r="P2969">
        <v>0</v>
      </c>
      <c r="Q2969">
        <v>0</v>
      </c>
      <c r="R2969">
        <v>0</v>
      </c>
      <c r="S2969">
        <v>0</v>
      </c>
      <c r="T2969">
        <v>0</v>
      </c>
      <c r="U2969">
        <v>0</v>
      </c>
      <c r="V2969" t="s">
        <v>171</v>
      </c>
      <c r="W2969" s="4" t="str">
        <f t="shared" si="196"/>
        <v>3760</v>
      </c>
      <c r="X2969">
        <v>15</v>
      </c>
      <c r="Y2969" t="s">
        <v>53</v>
      </c>
      <c r="Z2969" t="s">
        <v>173</v>
      </c>
      <c r="AA2969">
        <v>0</v>
      </c>
      <c r="AB2969">
        <v>0</v>
      </c>
      <c r="AC2969" t="s">
        <v>168</v>
      </c>
      <c r="AD2969">
        <v>0</v>
      </c>
      <c r="AE2969">
        <v>0</v>
      </c>
      <c r="AF2969">
        <v>2.8999999999999998E-3</v>
      </c>
      <c r="AG2969">
        <v>0</v>
      </c>
      <c r="AH2969">
        <v>0</v>
      </c>
      <c r="AI2969">
        <v>0</v>
      </c>
      <c r="AJ2969">
        <v>0</v>
      </c>
      <c r="AK2969">
        <v>0</v>
      </c>
      <c r="AL2969">
        <v>0</v>
      </c>
      <c r="AM2969">
        <v>0</v>
      </c>
      <c r="AN2969">
        <v>0</v>
      </c>
      <c r="AO2969">
        <v>0</v>
      </c>
      <c r="AP2969" s="8">
        <f t="shared" si="192"/>
        <v>0</v>
      </c>
      <c r="AQ2969" s="9">
        <f t="shared" si="193"/>
        <v>0</v>
      </c>
      <c r="AR2969" s="3">
        <f t="shared" si="194"/>
        <v>0</v>
      </c>
      <c r="AS2969" s="10">
        <f t="shared" si="195"/>
        <v>0</v>
      </c>
    </row>
    <row r="2970" spans="1:45" x14ac:dyDescent="0.25">
      <c r="A2970">
        <v>1</v>
      </c>
      <c r="B2970" s="7">
        <v>44470</v>
      </c>
      <c r="C2970" s="7">
        <v>44501</v>
      </c>
      <c r="D2970">
        <v>542</v>
      </c>
      <c r="E2970" s="7">
        <v>44501</v>
      </c>
      <c r="F2970" s="13">
        <v>0</v>
      </c>
      <c r="G2970">
        <v>0</v>
      </c>
      <c r="H2970">
        <v>1.8100000000000002E-2</v>
      </c>
      <c r="I2970">
        <v>0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0</v>
      </c>
      <c r="P2970">
        <v>0</v>
      </c>
      <c r="Q2970">
        <v>0</v>
      </c>
      <c r="R2970">
        <v>0</v>
      </c>
      <c r="S2970">
        <v>0</v>
      </c>
      <c r="T2970">
        <v>0</v>
      </c>
      <c r="U2970">
        <v>0</v>
      </c>
      <c r="V2970" t="s">
        <v>171</v>
      </c>
      <c r="W2970" s="4" t="str">
        <f t="shared" si="196"/>
        <v>3760</v>
      </c>
      <c r="X2970">
        <v>15</v>
      </c>
      <c r="Y2970" t="s">
        <v>53</v>
      </c>
      <c r="Z2970" t="s">
        <v>173</v>
      </c>
      <c r="AA2970">
        <v>0</v>
      </c>
      <c r="AB2970">
        <v>0</v>
      </c>
      <c r="AC2970" t="s">
        <v>168</v>
      </c>
      <c r="AD2970">
        <v>0</v>
      </c>
      <c r="AE2970">
        <v>0</v>
      </c>
      <c r="AF2970">
        <v>2.8999999999999998E-3</v>
      </c>
      <c r="AG2970">
        <v>0</v>
      </c>
      <c r="AH2970">
        <v>0</v>
      </c>
      <c r="AI2970">
        <v>0</v>
      </c>
      <c r="AJ2970">
        <v>0</v>
      </c>
      <c r="AK2970">
        <v>0</v>
      </c>
      <c r="AL2970">
        <v>0</v>
      </c>
      <c r="AM2970">
        <v>0</v>
      </c>
      <c r="AN2970">
        <v>0</v>
      </c>
      <c r="AO2970">
        <v>0</v>
      </c>
      <c r="AP2970" s="8">
        <f t="shared" si="192"/>
        <v>0</v>
      </c>
      <c r="AQ2970" s="9">
        <f t="shared" si="193"/>
        <v>0</v>
      </c>
      <c r="AR2970" s="3">
        <f t="shared" si="194"/>
        <v>0</v>
      </c>
      <c r="AS2970" s="10">
        <f t="shared" si="195"/>
        <v>0</v>
      </c>
    </row>
    <row r="2971" spans="1:45" x14ac:dyDescent="0.25">
      <c r="A2971">
        <v>1</v>
      </c>
      <c r="B2971" s="7">
        <v>44470</v>
      </c>
      <c r="C2971" s="7">
        <v>44501</v>
      </c>
      <c r="D2971">
        <v>190</v>
      </c>
      <c r="E2971" s="7">
        <v>44470</v>
      </c>
      <c r="F2971" s="13">
        <v>194120.82</v>
      </c>
      <c r="G2971">
        <v>194120.82</v>
      </c>
      <c r="H2971">
        <v>1.8100000000000002E-2</v>
      </c>
      <c r="I2971">
        <v>292.8</v>
      </c>
      <c r="J2971">
        <v>26908.83</v>
      </c>
      <c r="K2971">
        <v>0</v>
      </c>
      <c r="L2971">
        <v>0</v>
      </c>
      <c r="M2971">
        <v>0</v>
      </c>
      <c r="N2971">
        <v>0</v>
      </c>
      <c r="O2971">
        <v>0</v>
      </c>
      <c r="P2971">
        <v>0</v>
      </c>
      <c r="Q2971">
        <v>0</v>
      </c>
      <c r="R2971">
        <v>0</v>
      </c>
      <c r="S2971">
        <v>0</v>
      </c>
      <c r="T2971">
        <v>0</v>
      </c>
      <c r="U2971">
        <v>0</v>
      </c>
      <c r="V2971" t="s">
        <v>167</v>
      </c>
      <c r="W2971" s="4" t="str">
        <f t="shared" si="196"/>
        <v>3761</v>
      </c>
      <c r="X2971">
        <v>15</v>
      </c>
      <c r="Y2971" t="s">
        <v>53</v>
      </c>
      <c r="Z2971" t="s">
        <v>63</v>
      </c>
      <c r="AA2971">
        <v>0</v>
      </c>
      <c r="AB2971">
        <v>0</v>
      </c>
      <c r="AC2971" t="s">
        <v>168</v>
      </c>
      <c r="AD2971">
        <v>46.91</v>
      </c>
      <c r="AE2971">
        <v>-1883.19</v>
      </c>
      <c r="AF2971">
        <v>2.8999999999999998E-3</v>
      </c>
      <c r="AG2971">
        <v>194120.82</v>
      </c>
      <c r="AH2971">
        <v>0</v>
      </c>
      <c r="AI2971">
        <v>0</v>
      </c>
      <c r="AJ2971">
        <v>0</v>
      </c>
      <c r="AK2971">
        <v>0</v>
      </c>
      <c r="AL2971">
        <v>0</v>
      </c>
      <c r="AM2971">
        <v>0</v>
      </c>
      <c r="AN2971">
        <v>46.910000000000004</v>
      </c>
      <c r="AO2971">
        <v>292.8</v>
      </c>
      <c r="AP2971" s="8">
        <f t="shared" si="192"/>
        <v>292.8</v>
      </c>
      <c r="AQ2971" s="9">
        <f t="shared" si="193"/>
        <v>46.91</v>
      </c>
      <c r="AR2971" s="3">
        <f t="shared" si="194"/>
        <v>25025.640000000003</v>
      </c>
      <c r="AS2971" s="10">
        <f t="shared" si="195"/>
        <v>339.71000000000004</v>
      </c>
    </row>
    <row r="2972" spans="1:45" x14ac:dyDescent="0.25">
      <c r="A2972">
        <v>1</v>
      </c>
      <c r="B2972" s="7">
        <v>44470</v>
      </c>
      <c r="C2972" s="7">
        <v>44501</v>
      </c>
      <c r="D2972">
        <v>190</v>
      </c>
      <c r="E2972" s="7">
        <v>44501</v>
      </c>
      <c r="F2972" s="13">
        <v>214465.82</v>
      </c>
      <c r="G2972">
        <v>214465.82</v>
      </c>
      <c r="H2972">
        <v>1.8100000000000002E-2</v>
      </c>
      <c r="I2972">
        <v>323.49</v>
      </c>
      <c r="J2972">
        <v>27232.32</v>
      </c>
      <c r="K2972">
        <v>0</v>
      </c>
      <c r="L2972">
        <v>0</v>
      </c>
      <c r="M2972">
        <v>0</v>
      </c>
      <c r="N2972">
        <v>0</v>
      </c>
      <c r="O2972">
        <v>0</v>
      </c>
      <c r="P2972">
        <v>0</v>
      </c>
      <c r="Q2972">
        <v>0</v>
      </c>
      <c r="R2972">
        <v>0</v>
      </c>
      <c r="S2972">
        <v>0</v>
      </c>
      <c r="T2972">
        <v>0</v>
      </c>
      <c r="U2972">
        <v>0</v>
      </c>
      <c r="V2972" t="s">
        <v>167</v>
      </c>
      <c r="W2972" s="4" t="str">
        <f t="shared" si="196"/>
        <v>3761</v>
      </c>
      <c r="X2972">
        <v>15</v>
      </c>
      <c r="Y2972" t="s">
        <v>53</v>
      </c>
      <c r="Z2972" t="s">
        <v>63</v>
      </c>
      <c r="AA2972">
        <v>0</v>
      </c>
      <c r="AB2972">
        <v>0</v>
      </c>
      <c r="AC2972" t="s">
        <v>168</v>
      </c>
      <c r="AD2972">
        <v>51.83</v>
      </c>
      <c r="AE2972">
        <v>-1831.36</v>
      </c>
      <c r="AF2972">
        <v>2.8999999999999998E-3</v>
      </c>
      <c r="AG2972">
        <v>214465.82</v>
      </c>
      <c r="AH2972">
        <v>0</v>
      </c>
      <c r="AI2972">
        <v>0</v>
      </c>
      <c r="AJ2972">
        <v>0</v>
      </c>
      <c r="AK2972">
        <v>0</v>
      </c>
      <c r="AL2972">
        <v>0</v>
      </c>
      <c r="AM2972">
        <v>0</v>
      </c>
      <c r="AN2972">
        <v>51.83</v>
      </c>
      <c r="AO2972">
        <v>323.49</v>
      </c>
      <c r="AP2972" s="8">
        <f t="shared" si="192"/>
        <v>323.49</v>
      </c>
      <c r="AQ2972" s="9">
        <f t="shared" si="193"/>
        <v>51.83</v>
      </c>
      <c r="AR2972" s="3">
        <f t="shared" si="194"/>
        <v>25400.959999999999</v>
      </c>
      <c r="AS2972" s="10">
        <f t="shared" si="195"/>
        <v>375.32</v>
      </c>
    </row>
    <row r="2973" spans="1:45" x14ac:dyDescent="0.25">
      <c r="A2973">
        <v>1</v>
      </c>
      <c r="B2973" s="7">
        <v>44470</v>
      </c>
      <c r="C2973" s="7">
        <v>44501</v>
      </c>
      <c r="D2973">
        <v>191</v>
      </c>
      <c r="E2973" s="7">
        <v>44470</v>
      </c>
      <c r="F2973" s="13">
        <v>282457.31</v>
      </c>
      <c r="G2973">
        <v>282457.31</v>
      </c>
      <c r="H2973">
        <v>1.719E-2</v>
      </c>
      <c r="I2973">
        <v>404.62</v>
      </c>
      <c r="J2973">
        <v>138098.70000000001</v>
      </c>
      <c r="K2973">
        <v>0</v>
      </c>
      <c r="L2973">
        <v>0</v>
      </c>
      <c r="M2973">
        <v>0</v>
      </c>
      <c r="N2973">
        <v>0</v>
      </c>
      <c r="O2973">
        <v>0</v>
      </c>
      <c r="P2973">
        <v>0</v>
      </c>
      <c r="Q2973">
        <v>0</v>
      </c>
      <c r="R2973">
        <v>0</v>
      </c>
      <c r="S2973">
        <v>0</v>
      </c>
      <c r="T2973">
        <v>0</v>
      </c>
      <c r="U2973">
        <v>0</v>
      </c>
      <c r="V2973" t="s">
        <v>169</v>
      </c>
      <c r="W2973" s="4" t="str">
        <f t="shared" si="196"/>
        <v>3762</v>
      </c>
      <c r="X2973">
        <v>15</v>
      </c>
      <c r="Y2973" t="s">
        <v>53</v>
      </c>
      <c r="Z2973" t="s">
        <v>66</v>
      </c>
      <c r="AA2973">
        <v>0</v>
      </c>
      <c r="AB2973">
        <v>0</v>
      </c>
      <c r="AC2973" t="s">
        <v>168</v>
      </c>
      <c r="AD2973">
        <v>113.22</v>
      </c>
      <c r="AE2973">
        <v>32134.76</v>
      </c>
      <c r="AF2973">
        <v>4.81E-3</v>
      </c>
      <c r="AG2973">
        <v>282457.31</v>
      </c>
      <c r="AH2973">
        <v>0</v>
      </c>
      <c r="AI2973">
        <v>0</v>
      </c>
      <c r="AJ2973">
        <v>0</v>
      </c>
      <c r="AK2973">
        <v>0</v>
      </c>
      <c r="AL2973">
        <v>0</v>
      </c>
      <c r="AM2973">
        <v>0</v>
      </c>
      <c r="AN2973">
        <v>113.22</v>
      </c>
      <c r="AO2973">
        <v>404.62</v>
      </c>
      <c r="AP2973" s="8">
        <f t="shared" si="192"/>
        <v>404.62</v>
      </c>
      <c r="AQ2973" s="9">
        <f t="shared" si="193"/>
        <v>113.22</v>
      </c>
      <c r="AR2973" s="3">
        <f t="shared" si="194"/>
        <v>170233.46000000002</v>
      </c>
      <c r="AS2973" s="10">
        <f t="shared" si="195"/>
        <v>517.84</v>
      </c>
    </row>
    <row r="2974" spans="1:45" x14ac:dyDescent="0.25">
      <c r="A2974">
        <v>1</v>
      </c>
      <c r="B2974" s="7">
        <v>44470</v>
      </c>
      <c r="C2974" s="7">
        <v>44501</v>
      </c>
      <c r="D2974">
        <v>191</v>
      </c>
      <c r="E2974" s="7">
        <v>44501</v>
      </c>
      <c r="F2974" s="13">
        <v>282457.31</v>
      </c>
      <c r="G2974">
        <v>282457.31</v>
      </c>
      <c r="H2974">
        <v>1.719E-2</v>
      </c>
      <c r="I2974">
        <v>404.62</v>
      </c>
      <c r="J2974">
        <v>138503.32</v>
      </c>
      <c r="K2974">
        <v>0</v>
      </c>
      <c r="L2974">
        <v>0</v>
      </c>
      <c r="M2974">
        <v>0</v>
      </c>
      <c r="N2974">
        <v>0</v>
      </c>
      <c r="O2974">
        <v>0</v>
      </c>
      <c r="P2974">
        <v>0</v>
      </c>
      <c r="Q2974">
        <v>0</v>
      </c>
      <c r="R2974">
        <v>0</v>
      </c>
      <c r="S2974">
        <v>0</v>
      </c>
      <c r="T2974">
        <v>0</v>
      </c>
      <c r="U2974">
        <v>0</v>
      </c>
      <c r="V2974" t="s">
        <v>169</v>
      </c>
      <c r="W2974" s="4" t="str">
        <f t="shared" si="196"/>
        <v>3762</v>
      </c>
      <c r="X2974">
        <v>15</v>
      </c>
      <c r="Y2974" t="s">
        <v>53</v>
      </c>
      <c r="Z2974" t="s">
        <v>66</v>
      </c>
      <c r="AA2974">
        <v>0</v>
      </c>
      <c r="AB2974">
        <v>0</v>
      </c>
      <c r="AC2974" t="s">
        <v>168</v>
      </c>
      <c r="AD2974">
        <v>113.22</v>
      </c>
      <c r="AE2974">
        <v>32247.98</v>
      </c>
      <c r="AF2974">
        <v>4.81E-3</v>
      </c>
      <c r="AG2974">
        <v>282457.31</v>
      </c>
      <c r="AH2974">
        <v>0</v>
      </c>
      <c r="AI2974">
        <v>0</v>
      </c>
      <c r="AJ2974">
        <v>0</v>
      </c>
      <c r="AK2974">
        <v>0</v>
      </c>
      <c r="AL2974">
        <v>0</v>
      </c>
      <c r="AM2974">
        <v>0</v>
      </c>
      <c r="AN2974">
        <v>113.22</v>
      </c>
      <c r="AO2974">
        <v>404.62</v>
      </c>
      <c r="AP2974" s="8">
        <f t="shared" si="192"/>
        <v>404.62</v>
      </c>
      <c r="AQ2974" s="9">
        <f t="shared" si="193"/>
        <v>113.22</v>
      </c>
      <c r="AR2974" s="3">
        <f t="shared" si="194"/>
        <v>170751.30000000002</v>
      </c>
      <c r="AS2974" s="10">
        <f t="shared" si="195"/>
        <v>517.84</v>
      </c>
    </row>
    <row r="2975" spans="1:45" x14ac:dyDescent="0.25">
      <c r="A2975">
        <v>1</v>
      </c>
      <c r="B2975" s="7">
        <v>44470</v>
      </c>
      <c r="C2975" s="7">
        <v>44501</v>
      </c>
      <c r="D2975">
        <v>192</v>
      </c>
      <c r="E2975" s="7">
        <v>44470</v>
      </c>
      <c r="F2975" s="13">
        <v>0</v>
      </c>
      <c r="G2975">
        <v>0</v>
      </c>
      <c r="H2975">
        <v>2.1000000000000001E-2</v>
      </c>
      <c r="I2975">
        <v>0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0</v>
      </c>
      <c r="P2975">
        <v>0</v>
      </c>
      <c r="Q2975">
        <v>0</v>
      </c>
      <c r="R2975">
        <v>0</v>
      </c>
      <c r="S2975">
        <v>0</v>
      </c>
      <c r="T2975">
        <v>0</v>
      </c>
      <c r="U2975">
        <v>0</v>
      </c>
      <c r="V2975" t="s">
        <v>170</v>
      </c>
      <c r="W2975" s="4" t="str">
        <f t="shared" si="196"/>
        <v>376G</v>
      </c>
      <c r="X2975">
        <v>15</v>
      </c>
      <c r="Y2975" t="s">
        <v>53</v>
      </c>
      <c r="Z2975" t="s">
        <v>69</v>
      </c>
      <c r="AA2975">
        <v>0</v>
      </c>
      <c r="AB2975">
        <v>0</v>
      </c>
      <c r="AC2975" t="s">
        <v>168</v>
      </c>
      <c r="AD2975">
        <v>0</v>
      </c>
      <c r="AE2975">
        <v>0</v>
      </c>
      <c r="AF2975">
        <v>2.8999999999999998E-3</v>
      </c>
      <c r="AG2975">
        <v>0</v>
      </c>
      <c r="AH2975">
        <v>0</v>
      </c>
      <c r="AI2975">
        <v>0</v>
      </c>
      <c r="AJ2975">
        <v>0</v>
      </c>
      <c r="AK2975">
        <v>0</v>
      </c>
      <c r="AL2975">
        <v>0</v>
      </c>
      <c r="AM2975">
        <v>0</v>
      </c>
      <c r="AN2975">
        <v>0</v>
      </c>
      <c r="AO2975">
        <v>0</v>
      </c>
      <c r="AP2975" s="8">
        <f t="shared" si="192"/>
        <v>0</v>
      </c>
      <c r="AQ2975" s="9">
        <f t="shared" si="193"/>
        <v>0</v>
      </c>
      <c r="AR2975" s="3">
        <f t="shared" si="194"/>
        <v>0</v>
      </c>
      <c r="AS2975" s="10">
        <f t="shared" si="195"/>
        <v>0</v>
      </c>
    </row>
    <row r="2976" spans="1:45" x14ac:dyDescent="0.25">
      <c r="A2976">
        <v>1</v>
      </c>
      <c r="B2976" s="7">
        <v>44470</v>
      </c>
      <c r="C2976" s="7">
        <v>44501</v>
      </c>
      <c r="D2976">
        <v>192</v>
      </c>
      <c r="E2976" s="7">
        <v>44501</v>
      </c>
      <c r="F2976" s="13">
        <v>0</v>
      </c>
      <c r="G2976">
        <v>0</v>
      </c>
      <c r="H2976">
        <v>2.1000000000000001E-2</v>
      </c>
      <c r="I2976">
        <v>0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0</v>
      </c>
      <c r="P2976">
        <v>0</v>
      </c>
      <c r="Q2976">
        <v>0</v>
      </c>
      <c r="R2976">
        <v>0</v>
      </c>
      <c r="S2976">
        <v>0</v>
      </c>
      <c r="T2976">
        <v>0</v>
      </c>
      <c r="U2976">
        <v>0</v>
      </c>
      <c r="V2976" t="s">
        <v>170</v>
      </c>
      <c r="W2976" s="4" t="str">
        <f t="shared" si="196"/>
        <v>376G</v>
      </c>
      <c r="X2976">
        <v>15</v>
      </c>
      <c r="Y2976" t="s">
        <v>53</v>
      </c>
      <c r="Z2976" t="s">
        <v>69</v>
      </c>
      <c r="AA2976">
        <v>0</v>
      </c>
      <c r="AB2976">
        <v>0</v>
      </c>
      <c r="AC2976" t="s">
        <v>168</v>
      </c>
      <c r="AD2976">
        <v>0</v>
      </c>
      <c r="AE2976">
        <v>0</v>
      </c>
      <c r="AF2976">
        <v>2.8999999999999998E-3</v>
      </c>
      <c r="AG2976">
        <v>0</v>
      </c>
      <c r="AH2976">
        <v>0</v>
      </c>
      <c r="AI2976">
        <v>0</v>
      </c>
      <c r="AJ2976">
        <v>0</v>
      </c>
      <c r="AK2976">
        <v>0</v>
      </c>
      <c r="AL2976">
        <v>0</v>
      </c>
      <c r="AM2976">
        <v>0</v>
      </c>
      <c r="AN2976">
        <v>0</v>
      </c>
      <c r="AO2976">
        <v>0</v>
      </c>
      <c r="AP2976" s="8">
        <f t="shared" si="192"/>
        <v>0</v>
      </c>
      <c r="AQ2976" s="9">
        <f t="shared" si="193"/>
        <v>0</v>
      </c>
      <c r="AR2976" s="3">
        <f t="shared" si="194"/>
        <v>0</v>
      </c>
      <c r="AS2976" s="10">
        <f t="shared" si="195"/>
        <v>0</v>
      </c>
    </row>
    <row r="2977" spans="1:45" x14ac:dyDescent="0.25">
      <c r="A2977">
        <v>1</v>
      </c>
      <c r="B2977" s="7">
        <v>44470</v>
      </c>
      <c r="C2977" s="7">
        <v>44501</v>
      </c>
      <c r="D2977">
        <v>193</v>
      </c>
      <c r="E2977" s="7">
        <v>44470</v>
      </c>
      <c r="F2977" s="13">
        <v>1068.8</v>
      </c>
      <c r="G2977">
        <v>1068.8</v>
      </c>
      <c r="H2977">
        <v>3.3329999999999999E-2</v>
      </c>
      <c r="I2977">
        <v>2.97</v>
      </c>
      <c r="J2977">
        <v>1068.8</v>
      </c>
      <c r="K2977">
        <v>0</v>
      </c>
      <c r="L2977">
        <v>0</v>
      </c>
      <c r="M2977">
        <v>-2.97</v>
      </c>
      <c r="N2977">
        <v>0</v>
      </c>
      <c r="O2977">
        <v>0</v>
      </c>
      <c r="P2977">
        <v>0</v>
      </c>
      <c r="Q2977">
        <v>0</v>
      </c>
      <c r="R2977">
        <v>0</v>
      </c>
      <c r="S2977">
        <v>0</v>
      </c>
      <c r="T2977">
        <v>0</v>
      </c>
      <c r="U2977">
        <v>0</v>
      </c>
      <c r="V2977" t="s">
        <v>174</v>
      </c>
      <c r="W2977" s="4" t="str">
        <f t="shared" si="196"/>
        <v>3780</v>
      </c>
      <c r="X2977">
        <v>15</v>
      </c>
      <c r="Y2977" t="s">
        <v>53</v>
      </c>
      <c r="Z2977" t="s">
        <v>72</v>
      </c>
      <c r="AA2977">
        <v>0</v>
      </c>
      <c r="AB2977">
        <v>0</v>
      </c>
      <c r="AC2977" t="s">
        <v>168</v>
      </c>
      <c r="AD2977">
        <v>0.15</v>
      </c>
      <c r="AE2977">
        <v>2.7</v>
      </c>
      <c r="AF2977">
        <v>1.67E-3</v>
      </c>
      <c r="AG2977">
        <v>1068.8</v>
      </c>
      <c r="AH2977">
        <v>0</v>
      </c>
      <c r="AI2977">
        <v>0</v>
      </c>
      <c r="AJ2977">
        <v>0</v>
      </c>
      <c r="AK2977">
        <v>0</v>
      </c>
      <c r="AL2977">
        <v>0</v>
      </c>
      <c r="AM2977">
        <v>0</v>
      </c>
      <c r="AN2977">
        <v>0.15</v>
      </c>
      <c r="AO2977">
        <v>0</v>
      </c>
      <c r="AP2977" s="8">
        <f t="shared" si="192"/>
        <v>0</v>
      </c>
      <c r="AQ2977" s="9">
        <f t="shared" si="193"/>
        <v>0.15</v>
      </c>
      <c r="AR2977" s="3">
        <f t="shared" si="194"/>
        <v>1071.5</v>
      </c>
      <c r="AS2977" s="10">
        <f t="shared" si="195"/>
        <v>0.15</v>
      </c>
    </row>
    <row r="2978" spans="1:45" x14ac:dyDescent="0.25">
      <c r="A2978">
        <v>1</v>
      </c>
      <c r="B2978" s="7">
        <v>44470</v>
      </c>
      <c r="C2978" s="7">
        <v>44501</v>
      </c>
      <c r="D2978">
        <v>193</v>
      </c>
      <c r="E2978" s="7">
        <v>44501</v>
      </c>
      <c r="F2978" s="13">
        <v>1068.8</v>
      </c>
      <c r="G2978">
        <v>1068.8</v>
      </c>
      <c r="H2978">
        <v>3.3329999999999999E-2</v>
      </c>
      <c r="I2978">
        <v>2.97</v>
      </c>
      <c r="J2978">
        <v>1068.8</v>
      </c>
      <c r="K2978">
        <v>0</v>
      </c>
      <c r="L2978">
        <v>0</v>
      </c>
      <c r="M2978">
        <v>-2.97</v>
      </c>
      <c r="N2978">
        <v>0</v>
      </c>
      <c r="O2978">
        <v>0</v>
      </c>
      <c r="P2978">
        <v>0</v>
      </c>
      <c r="Q2978">
        <v>0</v>
      </c>
      <c r="R2978">
        <v>0</v>
      </c>
      <c r="S2978">
        <v>0</v>
      </c>
      <c r="T2978">
        <v>0</v>
      </c>
      <c r="U2978">
        <v>0</v>
      </c>
      <c r="V2978" t="s">
        <v>174</v>
      </c>
      <c r="W2978" s="4" t="str">
        <f t="shared" si="196"/>
        <v>3780</v>
      </c>
      <c r="X2978">
        <v>15</v>
      </c>
      <c r="Y2978" t="s">
        <v>53</v>
      </c>
      <c r="Z2978" t="s">
        <v>72</v>
      </c>
      <c r="AA2978">
        <v>0</v>
      </c>
      <c r="AB2978">
        <v>0</v>
      </c>
      <c r="AC2978" t="s">
        <v>168</v>
      </c>
      <c r="AD2978">
        <v>0.15</v>
      </c>
      <c r="AE2978">
        <v>2.85</v>
      </c>
      <c r="AF2978">
        <v>1.67E-3</v>
      </c>
      <c r="AG2978">
        <v>1068.8</v>
      </c>
      <c r="AH2978">
        <v>0</v>
      </c>
      <c r="AI2978">
        <v>0</v>
      </c>
      <c r="AJ2978">
        <v>0</v>
      </c>
      <c r="AK2978">
        <v>0</v>
      </c>
      <c r="AL2978">
        <v>0</v>
      </c>
      <c r="AM2978">
        <v>0</v>
      </c>
      <c r="AN2978">
        <v>0.15</v>
      </c>
      <c r="AO2978">
        <v>0</v>
      </c>
      <c r="AP2978" s="8">
        <f t="shared" si="192"/>
        <v>0</v>
      </c>
      <c r="AQ2978" s="9">
        <f t="shared" si="193"/>
        <v>0.15</v>
      </c>
      <c r="AR2978" s="3">
        <f t="shared" si="194"/>
        <v>1071.6499999999999</v>
      </c>
      <c r="AS2978" s="10">
        <f t="shared" si="195"/>
        <v>0.15</v>
      </c>
    </row>
    <row r="2979" spans="1:45" x14ac:dyDescent="0.25">
      <c r="A2979">
        <v>1</v>
      </c>
      <c r="B2979" s="7">
        <v>44470</v>
      </c>
      <c r="C2979" s="7">
        <v>44501</v>
      </c>
      <c r="D2979">
        <v>194</v>
      </c>
      <c r="E2979" s="7">
        <v>44470</v>
      </c>
      <c r="F2979" s="13">
        <v>162952.04999999999</v>
      </c>
      <c r="G2979">
        <v>162952.04999999999</v>
      </c>
      <c r="H2979">
        <v>2.9520000000000001E-2</v>
      </c>
      <c r="I2979">
        <v>400.86</v>
      </c>
      <c r="J2979">
        <v>26391.48</v>
      </c>
      <c r="K2979">
        <v>0</v>
      </c>
      <c r="L2979">
        <v>0</v>
      </c>
      <c r="M2979">
        <v>0</v>
      </c>
      <c r="N2979">
        <v>0</v>
      </c>
      <c r="O2979">
        <v>0</v>
      </c>
      <c r="P2979">
        <v>0</v>
      </c>
      <c r="Q2979">
        <v>0</v>
      </c>
      <c r="R2979">
        <v>0</v>
      </c>
      <c r="S2979">
        <v>0</v>
      </c>
      <c r="T2979">
        <v>0</v>
      </c>
      <c r="U2979">
        <v>0</v>
      </c>
      <c r="V2979" t="s">
        <v>175</v>
      </c>
      <c r="W2979" s="4" t="str">
        <f t="shared" si="196"/>
        <v>3790</v>
      </c>
      <c r="X2979">
        <v>15</v>
      </c>
      <c r="Y2979" t="s">
        <v>53</v>
      </c>
      <c r="Z2979" t="s">
        <v>75</v>
      </c>
      <c r="AA2979">
        <v>0</v>
      </c>
      <c r="AB2979">
        <v>0</v>
      </c>
      <c r="AC2979" t="s">
        <v>168</v>
      </c>
      <c r="AD2979">
        <v>20.100000000000001</v>
      </c>
      <c r="AE2979">
        <v>-14027.95</v>
      </c>
      <c r="AF2979">
        <v>1.48E-3</v>
      </c>
      <c r="AG2979">
        <v>162952.04999999999</v>
      </c>
      <c r="AH2979">
        <v>0</v>
      </c>
      <c r="AI2979">
        <v>0</v>
      </c>
      <c r="AJ2979">
        <v>0</v>
      </c>
      <c r="AK2979">
        <v>0</v>
      </c>
      <c r="AL2979">
        <v>0</v>
      </c>
      <c r="AM2979">
        <v>0</v>
      </c>
      <c r="AN2979">
        <v>20.100000000000001</v>
      </c>
      <c r="AO2979">
        <v>400.86</v>
      </c>
      <c r="AP2979" s="8">
        <f t="shared" si="192"/>
        <v>400.86</v>
      </c>
      <c r="AQ2979" s="9">
        <f t="shared" si="193"/>
        <v>20.100000000000001</v>
      </c>
      <c r="AR2979" s="3">
        <f t="shared" si="194"/>
        <v>12363.529999999999</v>
      </c>
      <c r="AS2979" s="10">
        <f t="shared" si="195"/>
        <v>420.96000000000004</v>
      </c>
    </row>
    <row r="2980" spans="1:45" x14ac:dyDescent="0.25">
      <c r="A2980">
        <v>1</v>
      </c>
      <c r="B2980" s="7">
        <v>44470</v>
      </c>
      <c r="C2980" s="7">
        <v>44501</v>
      </c>
      <c r="D2980">
        <v>194</v>
      </c>
      <c r="E2980" s="7">
        <v>44501</v>
      </c>
      <c r="F2980" s="13">
        <v>162952.04999999999</v>
      </c>
      <c r="G2980">
        <v>162952.04999999999</v>
      </c>
      <c r="H2980">
        <v>2.9520000000000001E-2</v>
      </c>
      <c r="I2980">
        <v>400.86</v>
      </c>
      <c r="J2980">
        <v>26792.34</v>
      </c>
      <c r="K2980">
        <v>0</v>
      </c>
      <c r="L2980">
        <v>0</v>
      </c>
      <c r="M2980">
        <v>0</v>
      </c>
      <c r="N2980">
        <v>0</v>
      </c>
      <c r="O2980">
        <v>0</v>
      </c>
      <c r="P2980">
        <v>0</v>
      </c>
      <c r="Q2980">
        <v>0</v>
      </c>
      <c r="R2980">
        <v>0</v>
      </c>
      <c r="S2980">
        <v>0</v>
      </c>
      <c r="T2980">
        <v>0</v>
      </c>
      <c r="U2980">
        <v>0</v>
      </c>
      <c r="V2980" t="s">
        <v>175</v>
      </c>
      <c r="W2980" s="4" t="str">
        <f t="shared" si="196"/>
        <v>3790</v>
      </c>
      <c r="X2980">
        <v>15</v>
      </c>
      <c r="Y2980" t="s">
        <v>53</v>
      </c>
      <c r="Z2980" t="s">
        <v>75</v>
      </c>
      <c r="AA2980">
        <v>0</v>
      </c>
      <c r="AB2980">
        <v>0</v>
      </c>
      <c r="AC2980" t="s">
        <v>168</v>
      </c>
      <c r="AD2980">
        <v>20.100000000000001</v>
      </c>
      <c r="AE2980">
        <v>-14007.85</v>
      </c>
      <c r="AF2980">
        <v>1.48E-3</v>
      </c>
      <c r="AG2980">
        <v>162952.04999999999</v>
      </c>
      <c r="AH2980">
        <v>0</v>
      </c>
      <c r="AI2980">
        <v>0</v>
      </c>
      <c r="AJ2980">
        <v>0</v>
      </c>
      <c r="AK2980">
        <v>0</v>
      </c>
      <c r="AL2980">
        <v>0</v>
      </c>
      <c r="AM2980">
        <v>0</v>
      </c>
      <c r="AN2980">
        <v>20.100000000000001</v>
      </c>
      <c r="AO2980">
        <v>400.86</v>
      </c>
      <c r="AP2980" s="8">
        <f t="shared" si="192"/>
        <v>400.86</v>
      </c>
      <c r="AQ2980" s="9">
        <f t="shared" si="193"/>
        <v>20.100000000000001</v>
      </c>
      <c r="AR2980" s="3">
        <f t="shared" si="194"/>
        <v>12784.49</v>
      </c>
      <c r="AS2980" s="10">
        <f t="shared" si="195"/>
        <v>420.96000000000004</v>
      </c>
    </row>
    <row r="2981" spans="1:45" x14ac:dyDescent="0.25">
      <c r="A2981">
        <v>1</v>
      </c>
      <c r="B2981" s="7">
        <v>44470</v>
      </c>
      <c r="C2981" s="7">
        <v>44501</v>
      </c>
      <c r="D2981">
        <v>195</v>
      </c>
      <c r="E2981" s="7">
        <v>44470</v>
      </c>
      <c r="F2981" s="13">
        <v>74611.289999999994</v>
      </c>
      <c r="G2981">
        <v>74611.289999999994</v>
      </c>
      <c r="H2981">
        <v>1.8030000000000001E-2</v>
      </c>
      <c r="I2981">
        <v>112.1</v>
      </c>
      <c r="J2981">
        <v>24108.52</v>
      </c>
      <c r="K2981">
        <v>0</v>
      </c>
      <c r="L2981">
        <v>0</v>
      </c>
      <c r="M2981">
        <v>0</v>
      </c>
      <c r="N2981">
        <v>0</v>
      </c>
      <c r="O2981">
        <v>0</v>
      </c>
      <c r="P2981">
        <v>0</v>
      </c>
      <c r="Q2981">
        <v>0</v>
      </c>
      <c r="R2981">
        <v>0</v>
      </c>
      <c r="S2981">
        <v>0</v>
      </c>
      <c r="T2981">
        <v>0</v>
      </c>
      <c r="U2981">
        <v>0</v>
      </c>
      <c r="V2981" t="s">
        <v>176</v>
      </c>
      <c r="W2981" s="4" t="str">
        <f t="shared" si="196"/>
        <v>3801</v>
      </c>
      <c r="X2981">
        <v>15</v>
      </c>
      <c r="Y2981" t="s">
        <v>53</v>
      </c>
      <c r="Z2981" t="s">
        <v>78</v>
      </c>
      <c r="AA2981">
        <v>0</v>
      </c>
      <c r="AB2981">
        <v>0</v>
      </c>
      <c r="AC2981" t="s">
        <v>168</v>
      </c>
      <c r="AD2981">
        <v>24.68</v>
      </c>
      <c r="AE2981">
        <v>-13761.17</v>
      </c>
      <c r="AF2981">
        <v>3.9699999999999996E-3</v>
      </c>
      <c r="AG2981">
        <v>74611.289999999994</v>
      </c>
      <c r="AH2981">
        <v>0</v>
      </c>
      <c r="AI2981">
        <v>0</v>
      </c>
      <c r="AJ2981">
        <v>0</v>
      </c>
      <c r="AK2981">
        <v>0</v>
      </c>
      <c r="AL2981">
        <v>0</v>
      </c>
      <c r="AM2981">
        <v>0</v>
      </c>
      <c r="AN2981">
        <v>24.68</v>
      </c>
      <c r="AO2981">
        <v>112.10000000000001</v>
      </c>
      <c r="AP2981" s="8">
        <f t="shared" si="192"/>
        <v>112.1</v>
      </c>
      <c r="AQ2981" s="9">
        <f t="shared" si="193"/>
        <v>24.68</v>
      </c>
      <c r="AR2981" s="3">
        <f t="shared" si="194"/>
        <v>10347.35</v>
      </c>
      <c r="AS2981" s="10">
        <f t="shared" si="195"/>
        <v>136.78</v>
      </c>
    </row>
    <row r="2982" spans="1:45" x14ac:dyDescent="0.25">
      <c r="A2982">
        <v>1</v>
      </c>
      <c r="B2982" s="7">
        <v>44470</v>
      </c>
      <c r="C2982" s="7">
        <v>44501</v>
      </c>
      <c r="D2982">
        <v>195</v>
      </c>
      <c r="E2982" s="7">
        <v>44501</v>
      </c>
      <c r="F2982" s="13">
        <v>74611.289999999994</v>
      </c>
      <c r="G2982">
        <v>74611.289999999994</v>
      </c>
      <c r="H2982">
        <v>1.8030000000000001E-2</v>
      </c>
      <c r="I2982">
        <v>112.1</v>
      </c>
      <c r="J2982">
        <v>24220.62</v>
      </c>
      <c r="K2982">
        <v>0</v>
      </c>
      <c r="L2982">
        <v>0</v>
      </c>
      <c r="M2982">
        <v>0</v>
      </c>
      <c r="N2982">
        <v>0</v>
      </c>
      <c r="O2982">
        <v>0</v>
      </c>
      <c r="P2982">
        <v>0</v>
      </c>
      <c r="Q2982">
        <v>0</v>
      </c>
      <c r="R2982">
        <v>0</v>
      </c>
      <c r="S2982">
        <v>0</v>
      </c>
      <c r="T2982">
        <v>0</v>
      </c>
      <c r="U2982">
        <v>0</v>
      </c>
      <c r="V2982" t="s">
        <v>176</v>
      </c>
      <c r="W2982" s="4" t="str">
        <f t="shared" si="196"/>
        <v>3801</v>
      </c>
      <c r="X2982">
        <v>15</v>
      </c>
      <c r="Y2982" t="s">
        <v>53</v>
      </c>
      <c r="Z2982" t="s">
        <v>78</v>
      </c>
      <c r="AA2982">
        <v>0</v>
      </c>
      <c r="AB2982">
        <v>0</v>
      </c>
      <c r="AC2982" t="s">
        <v>168</v>
      </c>
      <c r="AD2982">
        <v>24.68</v>
      </c>
      <c r="AE2982">
        <v>-13736.49</v>
      </c>
      <c r="AF2982">
        <v>3.9699999999999996E-3</v>
      </c>
      <c r="AG2982">
        <v>74611.289999999994</v>
      </c>
      <c r="AH2982">
        <v>0</v>
      </c>
      <c r="AI2982">
        <v>0</v>
      </c>
      <c r="AJ2982">
        <v>0</v>
      </c>
      <c r="AK2982">
        <v>0</v>
      </c>
      <c r="AL2982">
        <v>0</v>
      </c>
      <c r="AM2982">
        <v>0</v>
      </c>
      <c r="AN2982">
        <v>24.68</v>
      </c>
      <c r="AO2982">
        <v>112.10000000000001</v>
      </c>
      <c r="AP2982" s="8">
        <f t="shared" si="192"/>
        <v>112.1</v>
      </c>
      <c r="AQ2982" s="9">
        <f t="shared" si="193"/>
        <v>24.68</v>
      </c>
      <c r="AR2982" s="3">
        <f t="shared" si="194"/>
        <v>10484.129999999999</v>
      </c>
      <c r="AS2982" s="10">
        <f t="shared" si="195"/>
        <v>136.78</v>
      </c>
    </row>
    <row r="2983" spans="1:45" x14ac:dyDescent="0.25">
      <c r="A2983">
        <v>1</v>
      </c>
      <c r="B2983" s="7">
        <v>44470</v>
      </c>
      <c r="C2983" s="7">
        <v>44501</v>
      </c>
      <c r="D2983">
        <v>196</v>
      </c>
      <c r="E2983" s="7">
        <v>44470</v>
      </c>
      <c r="F2983" s="13">
        <v>62198.23</v>
      </c>
      <c r="G2983">
        <v>62198.23</v>
      </c>
      <c r="H2983">
        <v>4.0890000000000003E-2</v>
      </c>
      <c r="I2983">
        <v>211.94</v>
      </c>
      <c r="J2983">
        <v>-46360</v>
      </c>
      <c r="K2983">
        <v>0</v>
      </c>
      <c r="L2983">
        <v>0</v>
      </c>
      <c r="M2983">
        <v>0</v>
      </c>
      <c r="N2983">
        <v>0</v>
      </c>
      <c r="O2983">
        <v>0</v>
      </c>
      <c r="P2983">
        <v>0</v>
      </c>
      <c r="Q2983">
        <v>0</v>
      </c>
      <c r="R2983">
        <v>0</v>
      </c>
      <c r="S2983">
        <v>0</v>
      </c>
      <c r="T2983">
        <v>0</v>
      </c>
      <c r="U2983">
        <v>0</v>
      </c>
      <c r="V2983" t="s">
        <v>177</v>
      </c>
      <c r="W2983" s="4" t="str">
        <f t="shared" si="196"/>
        <v>3802</v>
      </c>
      <c r="X2983">
        <v>15</v>
      </c>
      <c r="Y2983" t="s">
        <v>53</v>
      </c>
      <c r="Z2983" t="s">
        <v>81</v>
      </c>
      <c r="AA2983">
        <v>0</v>
      </c>
      <c r="AB2983">
        <v>0</v>
      </c>
      <c r="AC2983" t="s">
        <v>168</v>
      </c>
      <c r="AD2983">
        <v>264.91000000000003</v>
      </c>
      <c r="AE2983">
        <v>71462.05</v>
      </c>
      <c r="AF2983">
        <v>5.1110000000000003E-2</v>
      </c>
      <c r="AG2983">
        <v>62198.23</v>
      </c>
      <c r="AH2983">
        <v>0</v>
      </c>
      <c r="AI2983">
        <v>0</v>
      </c>
      <c r="AJ2983">
        <v>0</v>
      </c>
      <c r="AK2983">
        <v>0</v>
      </c>
      <c r="AL2983">
        <v>0</v>
      </c>
      <c r="AM2983">
        <v>0</v>
      </c>
      <c r="AN2983">
        <v>264.91000000000003</v>
      </c>
      <c r="AO2983">
        <v>211.94</v>
      </c>
      <c r="AP2983" s="8">
        <f t="shared" si="192"/>
        <v>211.94</v>
      </c>
      <c r="AQ2983" s="9">
        <f t="shared" si="193"/>
        <v>264.91000000000003</v>
      </c>
      <c r="AR2983" s="3">
        <f t="shared" si="194"/>
        <v>25102.050000000003</v>
      </c>
      <c r="AS2983" s="10">
        <f t="shared" si="195"/>
        <v>476.85</v>
      </c>
    </row>
    <row r="2984" spans="1:45" x14ac:dyDescent="0.25">
      <c r="A2984">
        <v>1</v>
      </c>
      <c r="B2984" s="7">
        <v>44470</v>
      </c>
      <c r="C2984" s="7">
        <v>44501</v>
      </c>
      <c r="D2984">
        <v>196</v>
      </c>
      <c r="E2984" s="7">
        <v>44501</v>
      </c>
      <c r="F2984" s="13">
        <v>62198.23</v>
      </c>
      <c r="G2984">
        <v>62198.23</v>
      </c>
      <c r="H2984">
        <v>4.0890000000000003E-2</v>
      </c>
      <c r="I2984">
        <v>211.94</v>
      </c>
      <c r="J2984">
        <v>-46148.06</v>
      </c>
      <c r="K2984">
        <v>0</v>
      </c>
      <c r="L2984">
        <v>0</v>
      </c>
      <c r="M2984">
        <v>0</v>
      </c>
      <c r="N2984">
        <v>0</v>
      </c>
      <c r="O2984">
        <v>0</v>
      </c>
      <c r="P2984">
        <v>0</v>
      </c>
      <c r="Q2984">
        <v>0</v>
      </c>
      <c r="R2984">
        <v>0</v>
      </c>
      <c r="S2984">
        <v>0</v>
      </c>
      <c r="T2984">
        <v>0</v>
      </c>
      <c r="U2984">
        <v>0</v>
      </c>
      <c r="V2984" t="s">
        <v>177</v>
      </c>
      <c r="W2984" s="4" t="str">
        <f t="shared" si="196"/>
        <v>3802</v>
      </c>
      <c r="X2984">
        <v>15</v>
      </c>
      <c r="Y2984" t="s">
        <v>53</v>
      </c>
      <c r="Z2984" t="s">
        <v>81</v>
      </c>
      <c r="AA2984">
        <v>0</v>
      </c>
      <c r="AB2984">
        <v>0</v>
      </c>
      <c r="AC2984" t="s">
        <v>168</v>
      </c>
      <c r="AD2984">
        <v>264.91000000000003</v>
      </c>
      <c r="AE2984">
        <v>71726.960000000006</v>
      </c>
      <c r="AF2984">
        <v>5.1110000000000003E-2</v>
      </c>
      <c r="AG2984">
        <v>62198.23</v>
      </c>
      <c r="AH2984">
        <v>0</v>
      </c>
      <c r="AI2984">
        <v>0</v>
      </c>
      <c r="AJ2984">
        <v>0</v>
      </c>
      <c r="AK2984">
        <v>0</v>
      </c>
      <c r="AL2984">
        <v>0</v>
      </c>
      <c r="AM2984">
        <v>0</v>
      </c>
      <c r="AN2984">
        <v>264.91000000000003</v>
      </c>
      <c r="AO2984">
        <v>211.94</v>
      </c>
      <c r="AP2984" s="8">
        <f t="shared" si="192"/>
        <v>211.94</v>
      </c>
      <c r="AQ2984" s="9">
        <f t="shared" si="193"/>
        <v>264.91000000000003</v>
      </c>
      <c r="AR2984" s="3">
        <f t="shared" si="194"/>
        <v>25578.900000000009</v>
      </c>
      <c r="AS2984" s="10">
        <f t="shared" si="195"/>
        <v>476.85</v>
      </c>
    </row>
    <row r="2985" spans="1:45" x14ac:dyDescent="0.25">
      <c r="A2985">
        <v>1</v>
      </c>
      <c r="B2985" s="7">
        <v>44470</v>
      </c>
      <c r="C2985" s="7">
        <v>44501</v>
      </c>
      <c r="D2985">
        <v>197</v>
      </c>
      <c r="E2985" s="7">
        <v>44470</v>
      </c>
      <c r="F2985" s="13">
        <v>253934.16</v>
      </c>
      <c r="G2985">
        <v>253934.16</v>
      </c>
      <c r="H2985">
        <v>1.8030000000000001E-2</v>
      </c>
      <c r="I2985">
        <v>381.54</v>
      </c>
      <c r="J2985">
        <v>20641.72</v>
      </c>
      <c r="K2985">
        <v>0</v>
      </c>
      <c r="L2985">
        <v>0</v>
      </c>
      <c r="M2985">
        <v>0</v>
      </c>
      <c r="N2985">
        <v>0</v>
      </c>
      <c r="O2985">
        <v>0</v>
      </c>
      <c r="P2985">
        <v>0</v>
      </c>
      <c r="Q2985">
        <v>0</v>
      </c>
      <c r="R2985">
        <v>0</v>
      </c>
      <c r="S2985">
        <v>0</v>
      </c>
      <c r="T2985">
        <v>0</v>
      </c>
      <c r="U2985">
        <v>0</v>
      </c>
      <c r="V2985" t="s">
        <v>178</v>
      </c>
      <c r="W2985" s="4" t="str">
        <f t="shared" si="196"/>
        <v>380G</v>
      </c>
      <c r="X2985">
        <v>15</v>
      </c>
      <c r="Y2985" t="s">
        <v>53</v>
      </c>
      <c r="Z2985" t="s">
        <v>84</v>
      </c>
      <c r="AA2985">
        <v>0</v>
      </c>
      <c r="AB2985">
        <v>0</v>
      </c>
      <c r="AC2985" t="s">
        <v>168</v>
      </c>
      <c r="AD2985">
        <v>84.01</v>
      </c>
      <c r="AE2985">
        <v>-110084.82</v>
      </c>
      <c r="AF2985">
        <v>3.9699999999999996E-3</v>
      </c>
      <c r="AG2985">
        <v>253934.16</v>
      </c>
      <c r="AH2985">
        <v>0</v>
      </c>
      <c r="AI2985">
        <v>0</v>
      </c>
      <c r="AJ2985">
        <v>0</v>
      </c>
      <c r="AK2985">
        <v>0</v>
      </c>
      <c r="AL2985">
        <v>0</v>
      </c>
      <c r="AM2985">
        <v>0</v>
      </c>
      <c r="AN2985">
        <v>84.01</v>
      </c>
      <c r="AO2985">
        <v>381.54</v>
      </c>
      <c r="AP2985" s="8">
        <f t="shared" si="192"/>
        <v>381.54</v>
      </c>
      <c r="AQ2985" s="9">
        <f t="shared" si="193"/>
        <v>84.01</v>
      </c>
      <c r="AR2985" s="3">
        <f t="shared" si="194"/>
        <v>-89443.1</v>
      </c>
      <c r="AS2985" s="10">
        <f t="shared" si="195"/>
        <v>465.55</v>
      </c>
    </row>
    <row r="2986" spans="1:45" x14ac:dyDescent="0.25">
      <c r="A2986">
        <v>1</v>
      </c>
      <c r="B2986" s="7">
        <v>44470</v>
      </c>
      <c r="C2986" s="7">
        <v>44501</v>
      </c>
      <c r="D2986">
        <v>197</v>
      </c>
      <c r="E2986" s="7">
        <v>44501</v>
      </c>
      <c r="F2986" s="13">
        <v>253934.16</v>
      </c>
      <c r="G2986">
        <v>253934.16</v>
      </c>
      <c r="H2986">
        <v>1.8030000000000001E-2</v>
      </c>
      <c r="I2986">
        <v>381.54</v>
      </c>
      <c r="J2986">
        <v>21023.26</v>
      </c>
      <c r="K2986">
        <v>0</v>
      </c>
      <c r="L2986">
        <v>0</v>
      </c>
      <c r="M2986">
        <v>0</v>
      </c>
      <c r="N2986">
        <v>0</v>
      </c>
      <c r="O2986">
        <v>0</v>
      </c>
      <c r="P2986">
        <v>0</v>
      </c>
      <c r="Q2986">
        <v>0</v>
      </c>
      <c r="R2986">
        <v>0</v>
      </c>
      <c r="S2986">
        <v>0</v>
      </c>
      <c r="T2986">
        <v>0</v>
      </c>
      <c r="U2986">
        <v>0</v>
      </c>
      <c r="V2986" t="s">
        <v>178</v>
      </c>
      <c r="W2986" s="4" t="str">
        <f t="shared" si="196"/>
        <v>380G</v>
      </c>
      <c r="X2986">
        <v>15</v>
      </c>
      <c r="Y2986" t="s">
        <v>53</v>
      </c>
      <c r="Z2986" t="s">
        <v>84</v>
      </c>
      <c r="AA2986">
        <v>0</v>
      </c>
      <c r="AB2986">
        <v>0</v>
      </c>
      <c r="AC2986" t="s">
        <v>168</v>
      </c>
      <c r="AD2986">
        <v>84.01</v>
      </c>
      <c r="AE2986">
        <v>-110000.81</v>
      </c>
      <c r="AF2986">
        <v>3.9699999999999996E-3</v>
      </c>
      <c r="AG2986">
        <v>253934.16</v>
      </c>
      <c r="AH2986">
        <v>0</v>
      </c>
      <c r="AI2986">
        <v>0</v>
      </c>
      <c r="AJ2986">
        <v>0</v>
      </c>
      <c r="AK2986">
        <v>0</v>
      </c>
      <c r="AL2986">
        <v>0</v>
      </c>
      <c r="AM2986">
        <v>0</v>
      </c>
      <c r="AN2986">
        <v>84.01</v>
      </c>
      <c r="AO2986">
        <v>381.54</v>
      </c>
      <c r="AP2986" s="8">
        <f t="shared" si="192"/>
        <v>381.54</v>
      </c>
      <c r="AQ2986" s="9">
        <f t="shared" si="193"/>
        <v>84.01</v>
      </c>
      <c r="AR2986" s="3">
        <f t="shared" si="194"/>
        <v>-88977.55</v>
      </c>
      <c r="AS2986" s="10">
        <f t="shared" si="195"/>
        <v>465.55</v>
      </c>
    </row>
    <row r="2987" spans="1:45" x14ac:dyDescent="0.25">
      <c r="A2987">
        <v>1</v>
      </c>
      <c r="B2987" s="7">
        <v>44470</v>
      </c>
      <c r="C2987" s="7">
        <v>44501</v>
      </c>
      <c r="D2987">
        <v>198</v>
      </c>
      <c r="E2987" s="7">
        <v>44470</v>
      </c>
      <c r="F2987" s="13">
        <v>149776.34</v>
      </c>
      <c r="G2987">
        <v>149776.34</v>
      </c>
      <c r="H2987">
        <v>3.5999999999999997E-2</v>
      </c>
      <c r="I2987">
        <v>449.33</v>
      </c>
      <c r="J2987">
        <v>34004.94</v>
      </c>
      <c r="K2987">
        <v>0</v>
      </c>
      <c r="L2987">
        <v>0</v>
      </c>
      <c r="M2987">
        <v>0</v>
      </c>
      <c r="N2987">
        <v>0</v>
      </c>
      <c r="O2987">
        <v>0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 t="s">
        <v>179</v>
      </c>
      <c r="W2987" s="4" t="str">
        <f t="shared" si="196"/>
        <v>3810</v>
      </c>
      <c r="X2987">
        <v>15</v>
      </c>
      <c r="Y2987" t="s">
        <v>53</v>
      </c>
      <c r="Z2987" t="s">
        <v>87</v>
      </c>
      <c r="AA2987">
        <v>0</v>
      </c>
      <c r="AB2987">
        <v>0</v>
      </c>
      <c r="AC2987" t="s">
        <v>168</v>
      </c>
      <c r="AD2987">
        <v>0</v>
      </c>
      <c r="AE2987">
        <v>-721.02</v>
      </c>
      <c r="AF2987">
        <v>0</v>
      </c>
      <c r="AG2987">
        <v>149776.34</v>
      </c>
      <c r="AH2987">
        <v>0</v>
      </c>
      <c r="AI2987">
        <v>0</v>
      </c>
      <c r="AJ2987">
        <v>0</v>
      </c>
      <c r="AK2987">
        <v>0</v>
      </c>
      <c r="AL2987">
        <v>0</v>
      </c>
      <c r="AM2987">
        <v>0</v>
      </c>
      <c r="AN2987">
        <v>0</v>
      </c>
      <c r="AO2987">
        <v>449.33</v>
      </c>
      <c r="AP2987" s="8">
        <f t="shared" si="192"/>
        <v>449.33</v>
      </c>
      <c r="AQ2987" s="9">
        <f t="shared" si="193"/>
        <v>0</v>
      </c>
      <c r="AR2987" s="3">
        <f t="shared" si="194"/>
        <v>33283.920000000006</v>
      </c>
      <c r="AS2987" s="10">
        <f t="shared" si="195"/>
        <v>449.33</v>
      </c>
    </row>
    <row r="2988" spans="1:45" x14ac:dyDescent="0.25">
      <c r="A2988">
        <v>1</v>
      </c>
      <c r="B2988" s="7">
        <v>44470</v>
      </c>
      <c r="C2988" s="7">
        <v>44501</v>
      </c>
      <c r="D2988">
        <v>198</v>
      </c>
      <c r="E2988" s="7">
        <v>44501</v>
      </c>
      <c r="F2988" s="13">
        <v>149776.34</v>
      </c>
      <c r="G2988">
        <v>149776.34</v>
      </c>
      <c r="H2988">
        <v>3.5999999999999997E-2</v>
      </c>
      <c r="I2988">
        <v>449.33</v>
      </c>
      <c r="J2988">
        <v>34454.269999999997</v>
      </c>
      <c r="K2988">
        <v>0</v>
      </c>
      <c r="L2988">
        <v>0</v>
      </c>
      <c r="M2988">
        <v>0</v>
      </c>
      <c r="N2988">
        <v>0</v>
      </c>
      <c r="O2988">
        <v>0</v>
      </c>
      <c r="P2988">
        <v>0</v>
      </c>
      <c r="Q2988">
        <v>0</v>
      </c>
      <c r="R2988">
        <v>0</v>
      </c>
      <c r="S2988">
        <v>0</v>
      </c>
      <c r="T2988">
        <v>0</v>
      </c>
      <c r="U2988">
        <v>0</v>
      </c>
      <c r="V2988" t="s">
        <v>179</v>
      </c>
      <c r="W2988" s="4" t="str">
        <f t="shared" si="196"/>
        <v>3810</v>
      </c>
      <c r="X2988">
        <v>15</v>
      </c>
      <c r="Y2988" t="s">
        <v>53</v>
      </c>
      <c r="Z2988" t="s">
        <v>87</v>
      </c>
      <c r="AA2988">
        <v>0</v>
      </c>
      <c r="AB2988">
        <v>0</v>
      </c>
      <c r="AC2988" t="s">
        <v>168</v>
      </c>
      <c r="AD2988">
        <v>0</v>
      </c>
      <c r="AE2988">
        <v>-721.02</v>
      </c>
      <c r="AF2988">
        <v>0</v>
      </c>
      <c r="AG2988">
        <v>149776.34</v>
      </c>
      <c r="AH2988">
        <v>0</v>
      </c>
      <c r="AI2988">
        <v>0</v>
      </c>
      <c r="AJ2988">
        <v>0</v>
      </c>
      <c r="AK2988">
        <v>0</v>
      </c>
      <c r="AL2988">
        <v>0</v>
      </c>
      <c r="AM2988">
        <v>0</v>
      </c>
      <c r="AN2988">
        <v>0</v>
      </c>
      <c r="AO2988">
        <v>449.33</v>
      </c>
      <c r="AP2988" s="8">
        <f t="shared" si="192"/>
        <v>449.33</v>
      </c>
      <c r="AQ2988" s="9">
        <f t="shared" si="193"/>
        <v>0</v>
      </c>
      <c r="AR2988" s="3">
        <f t="shared" si="194"/>
        <v>33733.25</v>
      </c>
      <c r="AS2988" s="10">
        <f t="shared" si="195"/>
        <v>449.33</v>
      </c>
    </row>
    <row r="2989" spans="1:45" x14ac:dyDescent="0.25">
      <c r="A2989">
        <v>1</v>
      </c>
      <c r="B2989" s="7">
        <v>44470</v>
      </c>
      <c r="C2989" s="7">
        <v>44501</v>
      </c>
      <c r="D2989">
        <v>199</v>
      </c>
      <c r="E2989" s="7">
        <v>44470</v>
      </c>
      <c r="F2989" s="13">
        <v>63251.15</v>
      </c>
      <c r="G2989">
        <v>63251.15</v>
      </c>
      <c r="H2989">
        <v>2.9090000000000001E-2</v>
      </c>
      <c r="I2989">
        <v>153.33000000000001</v>
      </c>
      <c r="J2989">
        <v>9433.3799999999992</v>
      </c>
      <c r="K2989">
        <v>0</v>
      </c>
      <c r="L2989">
        <v>-42.77</v>
      </c>
      <c r="M2989">
        <v>0</v>
      </c>
      <c r="N2989">
        <v>0</v>
      </c>
      <c r="O2989">
        <v>0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 t="s">
        <v>180</v>
      </c>
      <c r="W2989" s="4" t="str">
        <f t="shared" si="196"/>
        <v>3820</v>
      </c>
      <c r="X2989">
        <v>15</v>
      </c>
      <c r="Y2989" t="s">
        <v>53</v>
      </c>
      <c r="Z2989" t="s">
        <v>92</v>
      </c>
      <c r="AA2989">
        <v>0</v>
      </c>
      <c r="AB2989">
        <v>0</v>
      </c>
      <c r="AC2989" t="s">
        <v>168</v>
      </c>
      <c r="AD2989">
        <v>15.34</v>
      </c>
      <c r="AE2989">
        <v>-19216.22</v>
      </c>
      <c r="AF2989">
        <v>2.9099999999999998E-3</v>
      </c>
      <c r="AG2989">
        <v>63251.15</v>
      </c>
      <c r="AH2989">
        <v>0</v>
      </c>
      <c r="AI2989">
        <v>0</v>
      </c>
      <c r="AJ2989">
        <v>0</v>
      </c>
      <c r="AK2989">
        <v>0</v>
      </c>
      <c r="AL2989">
        <v>0</v>
      </c>
      <c r="AM2989">
        <v>0</v>
      </c>
      <c r="AN2989">
        <v>15.34</v>
      </c>
      <c r="AO2989">
        <v>153.33000000000001</v>
      </c>
      <c r="AP2989" s="8">
        <f t="shared" si="192"/>
        <v>153.33000000000001</v>
      </c>
      <c r="AQ2989" s="9">
        <f t="shared" si="193"/>
        <v>15.34</v>
      </c>
      <c r="AR2989" s="3">
        <f t="shared" si="194"/>
        <v>-9782.840000000002</v>
      </c>
      <c r="AS2989" s="10">
        <f t="shared" si="195"/>
        <v>168.67000000000002</v>
      </c>
    </row>
    <row r="2990" spans="1:45" x14ac:dyDescent="0.25">
      <c r="A2990">
        <v>1</v>
      </c>
      <c r="B2990" s="7">
        <v>44470</v>
      </c>
      <c r="C2990" s="7">
        <v>44501</v>
      </c>
      <c r="D2990">
        <v>199</v>
      </c>
      <c r="E2990" s="7">
        <v>44501</v>
      </c>
      <c r="F2990" s="13">
        <v>63578.38</v>
      </c>
      <c r="G2990">
        <v>63578.38</v>
      </c>
      <c r="H2990">
        <v>2.9090000000000001E-2</v>
      </c>
      <c r="I2990">
        <v>154.12</v>
      </c>
      <c r="J2990">
        <v>9587.5</v>
      </c>
      <c r="K2990">
        <v>0</v>
      </c>
      <c r="L2990">
        <v>-23.7</v>
      </c>
      <c r="M2990">
        <v>0</v>
      </c>
      <c r="N2990">
        <v>0</v>
      </c>
      <c r="O2990">
        <v>0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v>0</v>
      </c>
      <c r="V2990" t="s">
        <v>180</v>
      </c>
      <c r="W2990" s="4" t="str">
        <f t="shared" si="196"/>
        <v>3820</v>
      </c>
      <c r="X2990">
        <v>15</v>
      </c>
      <c r="Y2990" t="s">
        <v>53</v>
      </c>
      <c r="Z2990" t="s">
        <v>92</v>
      </c>
      <c r="AA2990">
        <v>0</v>
      </c>
      <c r="AB2990">
        <v>0</v>
      </c>
      <c r="AC2990" t="s">
        <v>168</v>
      </c>
      <c r="AD2990">
        <v>15.42</v>
      </c>
      <c r="AE2990">
        <v>-19224.5</v>
      </c>
      <c r="AF2990">
        <v>2.9099999999999998E-3</v>
      </c>
      <c r="AG2990">
        <v>63578.38</v>
      </c>
      <c r="AH2990">
        <v>0</v>
      </c>
      <c r="AI2990">
        <v>0</v>
      </c>
      <c r="AJ2990">
        <v>0</v>
      </c>
      <c r="AK2990">
        <v>0</v>
      </c>
      <c r="AL2990">
        <v>0</v>
      </c>
      <c r="AM2990">
        <v>0</v>
      </c>
      <c r="AN2990">
        <v>15.42</v>
      </c>
      <c r="AO2990">
        <v>154.12</v>
      </c>
      <c r="AP2990" s="8">
        <f t="shared" si="192"/>
        <v>154.12</v>
      </c>
      <c r="AQ2990" s="9">
        <f t="shared" si="193"/>
        <v>15.42</v>
      </c>
      <c r="AR2990" s="3">
        <f t="shared" si="194"/>
        <v>-9637</v>
      </c>
      <c r="AS2990" s="10">
        <f t="shared" si="195"/>
        <v>169.54</v>
      </c>
    </row>
    <row r="2991" spans="1:45" x14ac:dyDescent="0.25">
      <c r="A2991">
        <v>1</v>
      </c>
      <c r="B2991" s="7">
        <v>44470</v>
      </c>
      <c r="C2991" s="7">
        <v>44501</v>
      </c>
      <c r="D2991">
        <v>200418</v>
      </c>
      <c r="E2991" s="7">
        <v>44470</v>
      </c>
      <c r="F2991" s="13">
        <v>0</v>
      </c>
      <c r="G2991">
        <v>0</v>
      </c>
      <c r="H2991">
        <v>2.3E-2</v>
      </c>
      <c r="I2991">
        <v>0</v>
      </c>
      <c r="J2991">
        <v>0</v>
      </c>
      <c r="K2991">
        <v>0</v>
      </c>
      <c r="L2991">
        <v>0</v>
      </c>
      <c r="M2991">
        <v>0</v>
      </c>
      <c r="N2991">
        <v>0</v>
      </c>
      <c r="O2991">
        <v>0</v>
      </c>
      <c r="P2991">
        <v>0</v>
      </c>
      <c r="Q2991">
        <v>0</v>
      </c>
      <c r="R2991">
        <v>0</v>
      </c>
      <c r="S2991">
        <v>0</v>
      </c>
      <c r="T2991">
        <v>0</v>
      </c>
      <c r="U2991">
        <v>0</v>
      </c>
      <c r="V2991" t="s">
        <v>181</v>
      </c>
      <c r="W2991" s="4" t="str">
        <f t="shared" si="196"/>
        <v>3850</v>
      </c>
      <c r="X2991">
        <v>15</v>
      </c>
      <c r="Y2991" t="s">
        <v>53</v>
      </c>
      <c r="Z2991" t="s">
        <v>103</v>
      </c>
      <c r="AA2991">
        <v>0</v>
      </c>
      <c r="AB2991">
        <v>0</v>
      </c>
      <c r="AC2991" t="s">
        <v>168</v>
      </c>
      <c r="AD2991">
        <v>0</v>
      </c>
      <c r="AE2991">
        <v>0</v>
      </c>
      <c r="AF2991">
        <v>0</v>
      </c>
      <c r="AG2991">
        <v>0</v>
      </c>
      <c r="AH2991">
        <v>0</v>
      </c>
      <c r="AI2991">
        <v>0</v>
      </c>
      <c r="AJ2991">
        <v>0</v>
      </c>
      <c r="AK2991">
        <v>0</v>
      </c>
      <c r="AL2991">
        <v>0</v>
      </c>
      <c r="AM2991">
        <v>0</v>
      </c>
      <c r="AN2991">
        <v>0</v>
      </c>
      <c r="AO2991">
        <v>0</v>
      </c>
      <c r="AP2991" s="8">
        <f t="shared" si="192"/>
        <v>0</v>
      </c>
      <c r="AQ2991" s="9">
        <f t="shared" si="193"/>
        <v>0</v>
      </c>
      <c r="AR2991" s="3">
        <f t="shared" si="194"/>
        <v>0</v>
      </c>
      <c r="AS2991" s="10">
        <f t="shared" si="195"/>
        <v>0</v>
      </c>
    </row>
    <row r="2992" spans="1:45" x14ac:dyDescent="0.25">
      <c r="A2992">
        <v>1</v>
      </c>
      <c r="B2992" s="7">
        <v>44470</v>
      </c>
      <c r="C2992" s="7">
        <v>44501</v>
      </c>
      <c r="D2992">
        <v>200418</v>
      </c>
      <c r="E2992" s="7">
        <v>44501</v>
      </c>
      <c r="F2992" s="13">
        <v>0</v>
      </c>
      <c r="G2992">
        <v>0</v>
      </c>
      <c r="H2992">
        <v>2.3E-2</v>
      </c>
      <c r="I2992">
        <v>0</v>
      </c>
      <c r="J2992">
        <v>0</v>
      </c>
      <c r="K2992">
        <v>0</v>
      </c>
      <c r="L2992">
        <v>0</v>
      </c>
      <c r="M2992">
        <v>0</v>
      </c>
      <c r="N2992">
        <v>0</v>
      </c>
      <c r="O2992">
        <v>0</v>
      </c>
      <c r="P2992">
        <v>0</v>
      </c>
      <c r="Q2992">
        <v>0</v>
      </c>
      <c r="R2992">
        <v>0</v>
      </c>
      <c r="S2992">
        <v>0</v>
      </c>
      <c r="T2992">
        <v>0</v>
      </c>
      <c r="U2992">
        <v>0</v>
      </c>
      <c r="V2992" t="s">
        <v>181</v>
      </c>
      <c r="W2992" s="4" t="str">
        <f t="shared" si="196"/>
        <v>3850</v>
      </c>
      <c r="X2992">
        <v>15</v>
      </c>
      <c r="Y2992" t="s">
        <v>53</v>
      </c>
      <c r="Z2992" t="s">
        <v>103</v>
      </c>
      <c r="AA2992">
        <v>0</v>
      </c>
      <c r="AB2992">
        <v>0</v>
      </c>
      <c r="AC2992" t="s">
        <v>168</v>
      </c>
      <c r="AD2992">
        <v>0</v>
      </c>
      <c r="AE2992">
        <v>0</v>
      </c>
      <c r="AF2992">
        <v>0</v>
      </c>
      <c r="AG2992">
        <v>0</v>
      </c>
      <c r="AH2992">
        <v>0</v>
      </c>
      <c r="AI2992">
        <v>0</v>
      </c>
      <c r="AJ2992">
        <v>0</v>
      </c>
      <c r="AK2992">
        <v>0</v>
      </c>
      <c r="AL2992">
        <v>0</v>
      </c>
      <c r="AM2992">
        <v>0</v>
      </c>
      <c r="AN2992">
        <v>0</v>
      </c>
      <c r="AO2992">
        <v>0</v>
      </c>
      <c r="AP2992" s="8">
        <f t="shared" si="192"/>
        <v>0</v>
      </c>
      <c r="AQ2992" s="9">
        <f t="shared" si="193"/>
        <v>0</v>
      </c>
      <c r="AR2992" s="3">
        <f t="shared" si="194"/>
        <v>0</v>
      </c>
      <c r="AS2992" s="10">
        <f t="shared" si="195"/>
        <v>0</v>
      </c>
    </row>
    <row r="2993" spans="1:45" x14ac:dyDescent="0.25">
      <c r="A2993">
        <v>1</v>
      </c>
      <c r="B2993" s="7">
        <v>44470</v>
      </c>
      <c r="C2993" s="7">
        <v>44501</v>
      </c>
      <c r="D2993">
        <v>200</v>
      </c>
      <c r="E2993" s="7">
        <v>44470</v>
      </c>
      <c r="F2993" s="13">
        <v>24376.11</v>
      </c>
      <c r="G2993">
        <v>24376.11</v>
      </c>
      <c r="H2993">
        <v>0.04</v>
      </c>
      <c r="I2993">
        <v>81.25</v>
      </c>
      <c r="J2993">
        <v>24376.11</v>
      </c>
      <c r="K2993">
        <v>0</v>
      </c>
      <c r="L2993">
        <v>0</v>
      </c>
      <c r="M2993">
        <v>-81.25</v>
      </c>
      <c r="N2993">
        <v>0</v>
      </c>
      <c r="O2993">
        <v>0</v>
      </c>
      <c r="P2993">
        <v>0</v>
      </c>
      <c r="Q2993">
        <v>0</v>
      </c>
      <c r="R2993">
        <v>0</v>
      </c>
      <c r="S2993">
        <v>0</v>
      </c>
      <c r="T2993">
        <v>0</v>
      </c>
      <c r="U2993">
        <v>0</v>
      </c>
      <c r="V2993" t="s">
        <v>182</v>
      </c>
      <c r="W2993" s="4" t="str">
        <f t="shared" si="196"/>
        <v>3870</v>
      </c>
      <c r="X2993">
        <v>15</v>
      </c>
      <c r="Y2993" t="s">
        <v>53</v>
      </c>
      <c r="Z2993" t="s">
        <v>106</v>
      </c>
      <c r="AA2993">
        <v>0</v>
      </c>
      <c r="AB2993">
        <v>0</v>
      </c>
      <c r="AC2993" t="s">
        <v>168</v>
      </c>
      <c r="AD2993">
        <v>0</v>
      </c>
      <c r="AE2993">
        <v>0</v>
      </c>
      <c r="AF2993">
        <v>0</v>
      </c>
      <c r="AG2993">
        <v>24376.11</v>
      </c>
      <c r="AH2993">
        <v>0</v>
      </c>
      <c r="AI2993">
        <v>0</v>
      </c>
      <c r="AJ2993">
        <v>0</v>
      </c>
      <c r="AK2993">
        <v>0</v>
      </c>
      <c r="AL2993">
        <v>0</v>
      </c>
      <c r="AM2993">
        <v>0</v>
      </c>
      <c r="AN2993">
        <v>0</v>
      </c>
      <c r="AO2993">
        <v>0</v>
      </c>
      <c r="AP2993" s="8">
        <f t="shared" si="192"/>
        <v>0</v>
      </c>
      <c r="AQ2993" s="9">
        <f t="shared" si="193"/>
        <v>0</v>
      </c>
      <c r="AR2993" s="3">
        <f t="shared" si="194"/>
        <v>24376.11</v>
      </c>
      <c r="AS2993" s="10">
        <f t="shared" si="195"/>
        <v>0</v>
      </c>
    </row>
    <row r="2994" spans="1:45" x14ac:dyDescent="0.25">
      <c r="A2994">
        <v>1</v>
      </c>
      <c r="B2994" s="7">
        <v>44470</v>
      </c>
      <c r="C2994" s="7">
        <v>44501</v>
      </c>
      <c r="D2994">
        <v>200</v>
      </c>
      <c r="E2994" s="7">
        <v>44501</v>
      </c>
      <c r="F2994" s="13">
        <v>24376.11</v>
      </c>
      <c r="G2994">
        <v>24376.11</v>
      </c>
      <c r="H2994">
        <v>0.04</v>
      </c>
      <c r="I2994">
        <v>81.25</v>
      </c>
      <c r="J2994">
        <v>24376.11</v>
      </c>
      <c r="K2994">
        <v>0</v>
      </c>
      <c r="L2994">
        <v>0</v>
      </c>
      <c r="M2994">
        <v>-81.25</v>
      </c>
      <c r="N2994">
        <v>0</v>
      </c>
      <c r="O2994">
        <v>0</v>
      </c>
      <c r="P2994">
        <v>0</v>
      </c>
      <c r="Q2994">
        <v>0</v>
      </c>
      <c r="R2994">
        <v>0</v>
      </c>
      <c r="S2994">
        <v>0</v>
      </c>
      <c r="T2994">
        <v>0</v>
      </c>
      <c r="U2994">
        <v>0</v>
      </c>
      <c r="V2994" t="s">
        <v>182</v>
      </c>
      <c r="W2994" s="4" t="str">
        <f t="shared" si="196"/>
        <v>3870</v>
      </c>
      <c r="X2994">
        <v>15</v>
      </c>
      <c r="Y2994" t="s">
        <v>53</v>
      </c>
      <c r="Z2994" t="s">
        <v>106</v>
      </c>
      <c r="AA2994">
        <v>0</v>
      </c>
      <c r="AB2994">
        <v>0</v>
      </c>
      <c r="AC2994" t="s">
        <v>168</v>
      </c>
      <c r="AD2994">
        <v>0</v>
      </c>
      <c r="AE2994">
        <v>0</v>
      </c>
      <c r="AF2994">
        <v>0</v>
      </c>
      <c r="AG2994">
        <v>24376.11</v>
      </c>
      <c r="AH2994">
        <v>0</v>
      </c>
      <c r="AI2994">
        <v>0</v>
      </c>
      <c r="AJ2994">
        <v>0</v>
      </c>
      <c r="AK2994">
        <v>0</v>
      </c>
      <c r="AL2994">
        <v>0</v>
      </c>
      <c r="AM2994">
        <v>0</v>
      </c>
      <c r="AN2994">
        <v>0</v>
      </c>
      <c r="AO2994">
        <v>0</v>
      </c>
      <c r="AP2994" s="8">
        <f t="shared" si="192"/>
        <v>0</v>
      </c>
      <c r="AQ2994" s="9">
        <f t="shared" si="193"/>
        <v>0</v>
      </c>
      <c r="AR2994" s="3">
        <f t="shared" si="194"/>
        <v>24376.11</v>
      </c>
      <c r="AS2994" s="10">
        <f t="shared" si="195"/>
        <v>0</v>
      </c>
    </row>
    <row r="2995" spans="1:45" x14ac:dyDescent="0.25">
      <c r="A2995">
        <v>1</v>
      </c>
      <c r="B2995" s="7">
        <v>44470</v>
      </c>
      <c r="C2995" s="7">
        <v>44501</v>
      </c>
      <c r="D2995">
        <v>201</v>
      </c>
      <c r="E2995" s="7">
        <v>44470</v>
      </c>
      <c r="F2995" s="13">
        <v>0</v>
      </c>
      <c r="G2995">
        <v>0</v>
      </c>
      <c r="H2995">
        <v>0.05</v>
      </c>
      <c r="I2995">
        <v>0</v>
      </c>
      <c r="J2995">
        <v>-252.6</v>
      </c>
      <c r="K2995">
        <v>0</v>
      </c>
      <c r="L2995">
        <v>0</v>
      </c>
      <c r="M2995">
        <v>0</v>
      </c>
      <c r="N2995">
        <v>0</v>
      </c>
      <c r="O2995">
        <v>0</v>
      </c>
      <c r="P2995">
        <v>0</v>
      </c>
      <c r="Q2995">
        <v>0</v>
      </c>
      <c r="R2995">
        <v>0</v>
      </c>
      <c r="S2995">
        <v>0</v>
      </c>
      <c r="T2995">
        <v>-8.92</v>
      </c>
      <c r="U2995">
        <v>0</v>
      </c>
      <c r="V2995" t="s">
        <v>183</v>
      </c>
      <c r="W2995" s="4" t="str">
        <f t="shared" si="196"/>
        <v>3913</v>
      </c>
      <c r="X2995">
        <v>16</v>
      </c>
      <c r="Y2995" t="s">
        <v>109</v>
      </c>
      <c r="Z2995" t="s">
        <v>126</v>
      </c>
      <c r="AA2995">
        <v>0</v>
      </c>
      <c r="AB2995">
        <v>0</v>
      </c>
      <c r="AC2995" t="s">
        <v>168</v>
      </c>
      <c r="AD2995">
        <v>0</v>
      </c>
      <c r="AE2995">
        <v>0</v>
      </c>
      <c r="AF2995">
        <v>0</v>
      </c>
      <c r="AG2995">
        <v>0</v>
      </c>
      <c r="AH2995">
        <v>0</v>
      </c>
      <c r="AI2995">
        <v>0</v>
      </c>
      <c r="AJ2995">
        <v>0</v>
      </c>
      <c r="AK2995">
        <v>0</v>
      </c>
      <c r="AL2995">
        <v>0</v>
      </c>
      <c r="AM2995">
        <v>0</v>
      </c>
      <c r="AN2995">
        <v>0</v>
      </c>
      <c r="AO2995">
        <v>0</v>
      </c>
      <c r="AP2995" s="8">
        <f t="shared" si="192"/>
        <v>-8.92</v>
      </c>
      <c r="AQ2995" s="9">
        <f t="shared" si="193"/>
        <v>0</v>
      </c>
      <c r="AR2995" s="3">
        <f t="shared" si="194"/>
        <v>-252.6</v>
      </c>
      <c r="AS2995" s="10">
        <f t="shared" si="195"/>
        <v>-8.92</v>
      </c>
    </row>
    <row r="2996" spans="1:45" x14ac:dyDescent="0.25">
      <c r="A2996">
        <v>1</v>
      </c>
      <c r="B2996" s="7">
        <v>44470</v>
      </c>
      <c r="C2996" s="7">
        <v>44501</v>
      </c>
      <c r="D2996">
        <v>201</v>
      </c>
      <c r="E2996" s="7">
        <v>44501</v>
      </c>
      <c r="F2996" s="13">
        <v>0</v>
      </c>
      <c r="G2996">
        <v>0</v>
      </c>
      <c r="H2996">
        <v>0.05</v>
      </c>
      <c r="I2996">
        <v>0</v>
      </c>
      <c r="J2996">
        <v>-261.52</v>
      </c>
      <c r="K2996">
        <v>0</v>
      </c>
      <c r="L2996">
        <v>0</v>
      </c>
      <c r="M2996">
        <v>0</v>
      </c>
      <c r="N2996">
        <v>0</v>
      </c>
      <c r="O2996">
        <v>0</v>
      </c>
      <c r="P2996">
        <v>0</v>
      </c>
      <c r="Q2996">
        <v>0</v>
      </c>
      <c r="R2996">
        <v>0</v>
      </c>
      <c r="S2996">
        <v>0</v>
      </c>
      <c r="T2996">
        <v>-8.92</v>
      </c>
      <c r="U2996">
        <v>0</v>
      </c>
      <c r="V2996" t="s">
        <v>183</v>
      </c>
      <c r="W2996" s="4" t="str">
        <f t="shared" si="196"/>
        <v>3913</v>
      </c>
      <c r="X2996">
        <v>16</v>
      </c>
      <c r="Y2996" t="s">
        <v>109</v>
      </c>
      <c r="Z2996" t="s">
        <v>126</v>
      </c>
      <c r="AA2996">
        <v>0</v>
      </c>
      <c r="AB2996">
        <v>0</v>
      </c>
      <c r="AC2996" t="s">
        <v>168</v>
      </c>
      <c r="AD2996">
        <v>0</v>
      </c>
      <c r="AE2996">
        <v>0</v>
      </c>
      <c r="AF2996">
        <v>0</v>
      </c>
      <c r="AG2996">
        <v>0</v>
      </c>
      <c r="AH2996">
        <v>0</v>
      </c>
      <c r="AI2996">
        <v>0</v>
      </c>
      <c r="AJ2996">
        <v>0</v>
      </c>
      <c r="AK2996">
        <v>0</v>
      </c>
      <c r="AL2996">
        <v>0</v>
      </c>
      <c r="AM2996">
        <v>0</v>
      </c>
      <c r="AN2996">
        <v>0</v>
      </c>
      <c r="AO2996">
        <v>0</v>
      </c>
      <c r="AP2996" s="8">
        <f t="shared" si="192"/>
        <v>-8.92</v>
      </c>
      <c r="AQ2996" s="9">
        <f t="shared" si="193"/>
        <v>0</v>
      </c>
      <c r="AR2996" s="3">
        <f t="shared" si="194"/>
        <v>-261.52</v>
      </c>
      <c r="AS2996" s="10">
        <f t="shared" si="195"/>
        <v>-8.92</v>
      </c>
    </row>
    <row r="2997" spans="1:45" x14ac:dyDescent="0.25">
      <c r="A2997">
        <v>1</v>
      </c>
      <c r="B2997" s="7">
        <v>44470</v>
      </c>
      <c r="C2997" s="7">
        <v>44501</v>
      </c>
      <c r="D2997">
        <v>202</v>
      </c>
      <c r="E2997" s="7">
        <v>44470</v>
      </c>
      <c r="F2997" s="13">
        <v>4688.4799999999996</v>
      </c>
      <c r="G2997">
        <v>4688.4799999999996</v>
      </c>
      <c r="H2997">
        <v>0.1</v>
      </c>
      <c r="I2997">
        <v>39.07</v>
      </c>
      <c r="J2997">
        <v>829.49</v>
      </c>
      <c r="K2997">
        <v>0</v>
      </c>
      <c r="L2997">
        <v>0</v>
      </c>
      <c r="M2997">
        <v>0</v>
      </c>
      <c r="N2997">
        <v>0</v>
      </c>
      <c r="O2997">
        <v>0</v>
      </c>
      <c r="P2997">
        <v>0</v>
      </c>
      <c r="Q2997">
        <v>0</v>
      </c>
      <c r="R2997">
        <v>0</v>
      </c>
      <c r="S2997">
        <v>0</v>
      </c>
      <c r="T2997">
        <v>5.75</v>
      </c>
      <c r="U2997">
        <v>0</v>
      </c>
      <c r="V2997" t="s">
        <v>184</v>
      </c>
      <c r="W2997" s="4" t="str">
        <f t="shared" si="196"/>
        <v>391S</v>
      </c>
      <c r="X2997">
        <v>16</v>
      </c>
      <c r="Y2997" t="s">
        <v>109</v>
      </c>
      <c r="Z2997" t="s">
        <v>132</v>
      </c>
      <c r="AA2997">
        <v>0</v>
      </c>
      <c r="AB2997">
        <v>0</v>
      </c>
      <c r="AC2997" t="s">
        <v>168</v>
      </c>
      <c r="AD2997">
        <v>0</v>
      </c>
      <c r="AE2997">
        <v>0</v>
      </c>
      <c r="AF2997">
        <v>0</v>
      </c>
      <c r="AG2997">
        <v>4688.4799999999996</v>
      </c>
      <c r="AH2997">
        <v>0</v>
      </c>
      <c r="AI2997">
        <v>0</v>
      </c>
      <c r="AJ2997">
        <v>0</v>
      </c>
      <c r="AK2997">
        <v>0</v>
      </c>
      <c r="AL2997">
        <v>0</v>
      </c>
      <c r="AM2997">
        <v>0</v>
      </c>
      <c r="AN2997">
        <v>0</v>
      </c>
      <c r="AO2997">
        <v>39.07</v>
      </c>
      <c r="AP2997" s="8">
        <f t="shared" si="192"/>
        <v>44.82</v>
      </c>
      <c r="AQ2997" s="9">
        <f t="shared" si="193"/>
        <v>0</v>
      </c>
      <c r="AR2997" s="3">
        <f t="shared" si="194"/>
        <v>829.49</v>
      </c>
      <c r="AS2997" s="10">
        <f t="shared" si="195"/>
        <v>44.82</v>
      </c>
    </row>
    <row r="2998" spans="1:45" x14ac:dyDescent="0.25">
      <c r="A2998">
        <v>1</v>
      </c>
      <c r="B2998" s="7">
        <v>44470</v>
      </c>
      <c r="C2998" s="7">
        <v>44501</v>
      </c>
      <c r="D2998">
        <v>202</v>
      </c>
      <c r="E2998" s="7">
        <v>44501</v>
      </c>
      <c r="F2998" s="13">
        <v>4695.3599999999997</v>
      </c>
      <c r="G2998">
        <v>4695.3599999999997</v>
      </c>
      <c r="H2998">
        <v>0.1</v>
      </c>
      <c r="I2998">
        <v>39.130000000000003</v>
      </c>
      <c r="J2998">
        <v>874.37</v>
      </c>
      <c r="K2998">
        <v>0</v>
      </c>
      <c r="L2998">
        <v>0</v>
      </c>
      <c r="M2998">
        <v>0</v>
      </c>
      <c r="N2998">
        <v>0</v>
      </c>
      <c r="O2998">
        <v>0</v>
      </c>
      <c r="P2998">
        <v>0</v>
      </c>
      <c r="Q2998">
        <v>0</v>
      </c>
      <c r="R2998">
        <v>0</v>
      </c>
      <c r="S2998">
        <v>0</v>
      </c>
      <c r="T2998">
        <v>5.75</v>
      </c>
      <c r="U2998">
        <v>0</v>
      </c>
      <c r="V2998" t="s">
        <v>184</v>
      </c>
      <c r="W2998" s="4" t="str">
        <f t="shared" si="196"/>
        <v>391S</v>
      </c>
      <c r="X2998">
        <v>16</v>
      </c>
      <c r="Y2998" t="s">
        <v>109</v>
      </c>
      <c r="Z2998" t="s">
        <v>132</v>
      </c>
      <c r="AA2998">
        <v>0</v>
      </c>
      <c r="AB2998">
        <v>0</v>
      </c>
      <c r="AC2998" t="s">
        <v>168</v>
      </c>
      <c r="AD2998">
        <v>0</v>
      </c>
      <c r="AE2998">
        <v>0</v>
      </c>
      <c r="AF2998">
        <v>0</v>
      </c>
      <c r="AG2998">
        <v>4695.3599999999997</v>
      </c>
      <c r="AH2998">
        <v>0</v>
      </c>
      <c r="AI2998">
        <v>0</v>
      </c>
      <c r="AJ2998">
        <v>0</v>
      </c>
      <c r="AK2998">
        <v>0</v>
      </c>
      <c r="AL2998">
        <v>0</v>
      </c>
      <c r="AM2998">
        <v>0</v>
      </c>
      <c r="AN2998">
        <v>0</v>
      </c>
      <c r="AO2998">
        <v>39.130000000000003</v>
      </c>
      <c r="AP2998" s="8">
        <f t="shared" si="192"/>
        <v>44.88</v>
      </c>
      <c r="AQ2998" s="9">
        <f t="shared" si="193"/>
        <v>0</v>
      </c>
      <c r="AR2998" s="3">
        <f t="shared" si="194"/>
        <v>874.37</v>
      </c>
      <c r="AS2998" s="10">
        <f t="shared" si="195"/>
        <v>44.88</v>
      </c>
    </row>
    <row r="2999" spans="1:45" x14ac:dyDescent="0.25">
      <c r="A2999">
        <v>1</v>
      </c>
      <c r="B2999" s="7">
        <v>44470</v>
      </c>
      <c r="C2999" s="7">
        <v>44501</v>
      </c>
      <c r="D2999">
        <v>203</v>
      </c>
      <c r="E2999" s="7">
        <v>44470</v>
      </c>
      <c r="F2999" s="13">
        <v>0</v>
      </c>
      <c r="G2999">
        <v>0</v>
      </c>
      <c r="H2999">
        <v>0.17399999999999999</v>
      </c>
      <c r="I2999">
        <v>0</v>
      </c>
      <c r="J2999">
        <v>0</v>
      </c>
      <c r="K2999">
        <v>0</v>
      </c>
      <c r="L2999">
        <v>0</v>
      </c>
      <c r="M2999">
        <v>0</v>
      </c>
      <c r="N2999">
        <v>0</v>
      </c>
      <c r="O2999">
        <v>0</v>
      </c>
      <c r="P2999">
        <v>0</v>
      </c>
      <c r="Q2999">
        <v>0</v>
      </c>
      <c r="R2999">
        <v>0</v>
      </c>
      <c r="S2999">
        <v>0</v>
      </c>
      <c r="T2999">
        <v>0</v>
      </c>
      <c r="U2999">
        <v>0</v>
      </c>
      <c r="V2999" t="s">
        <v>186</v>
      </c>
      <c r="W2999" s="4" t="str">
        <f t="shared" si="196"/>
        <v>3920</v>
      </c>
      <c r="X2999">
        <v>16</v>
      </c>
      <c r="Y2999" t="s">
        <v>109</v>
      </c>
      <c r="Z2999" t="s">
        <v>146</v>
      </c>
      <c r="AA2999">
        <v>0</v>
      </c>
      <c r="AB2999">
        <v>0</v>
      </c>
      <c r="AC2999" t="s">
        <v>168</v>
      </c>
      <c r="AD2999">
        <v>0</v>
      </c>
      <c r="AE2999">
        <v>0</v>
      </c>
      <c r="AF2999">
        <v>0</v>
      </c>
      <c r="AG2999">
        <v>0</v>
      </c>
      <c r="AH2999">
        <v>0</v>
      </c>
      <c r="AI2999">
        <v>0</v>
      </c>
      <c r="AJ2999">
        <v>0</v>
      </c>
      <c r="AK2999">
        <v>0</v>
      </c>
      <c r="AL2999">
        <v>0</v>
      </c>
      <c r="AM2999">
        <v>0</v>
      </c>
      <c r="AN2999">
        <v>0</v>
      </c>
      <c r="AO2999">
        <v>0</v>
      </c>
      <c r="AP2999" s="8">
        <f t="shared" si="192"/>
        <v>0</v>
      </c>
      <c r="AQ2999" s="9">
        <f t="shared" si="193"/>
        <v>0</v>
      </c>
      <c r="AR2999" s="3">
        <f t="shared" si="194"/>
        <v>0</v>
      </c>
      <c r="AS2999" s="10">
        <f t="shared" si="195"/>
        <v>0</v>
      </c>
    </row>
    <row r="3000" spans="1:45" x14ac:dyDescent="0.25">
      <c r="A3000">
        <v>1</v>
      </c>
      <c r="B3000" s="7">
        <v>44470</v>
      </c>
      <c r="C3000" s="7">
        <v>44501</v>
      </c>
      <c r="D3000">
        <v>203</v>
      </c>
      <c r="E3000" s="7">
        <v>44501</v>
      </c>
      <c r="F3000" s="13">
        <v>0</v>
      </c>
      <c r="G3000">
        <v>0</v>
      </c>
      <c r="H3000">
        <v>0.17399999999999999</v>
      </c>
      <c r="I3000">
        <v>0</v>
      </c>
      <c r="J3000">
        <v>0</v>
      </c>
      <c r="K3000">
        <v>0</v>
      </c>
      <c r="L3000">
        <v>0</v>
      </c>
      <c r="M3000">
        <v>0</v>
      </c>
      <c r="N3000">
        <v>0</v>
      </c>
      <c r="O3000">
        <v>0</v>
      </c>
      <c r="P3000">
        <v>0</v>
      </c>
      <c r="Q3000">
        <v>0</v>
      </c>
      <c r="R3000">
        <v>0</v>
      </c>
      <c r="S3000">
        <v>0</v>
      </c>
      <c r="T3000">
        <v>0</v>
      </c>
      <c r="U3000">
        <v>0</v>
      </c>
      <c r="V3000" t="s">
        <v>186</v>
      </c>
      <c r="W3000" s="4" t="str">
        <f t="shared" si="196"/>
        <v>3920</v>
      </c>
      <c r="X3000">
        <v>16</v>
      </c>
      <c r="Y3000" t="s">
        <v>109</v>
      </c>
      <c r="Z3000" t="s">
        <v>146</v>
      </c>
      <c r="AA3000">
        <v>0</v>
      </c>
      <c r="AB3000">
        <v>0</v>
      </c>
      <c r="AC3000" t="s">
        <v>168</v>
      </c>
      <c r="AD3000">
        <v>0</v>
      </c>
      <c r="AE3000">
        <v>0</v>
      </c>
      <c r="AF3000">
        <v>0</v>
      </c>
      <c r="AG3000">
        <v>0</v>
      </c>
      <c r="AH3000">
        <v>0</v>
      </c>
      <c r="AI3000">
        <v>0</v>
      </c>
      <c r="AJ3000">
        <v>0</v>
      </c>
      <c r="AK3000">
        <v>0</v>
      </c>
      <c r="AL3000">
        <v>0</v>
      </c>
      <c r="AM3000">
        <v>0</v>
      </c>
      <c r="AN3000">
        <v>0</v>
      </c>
      <c r="AO3000">
        <v>0</v>
      </c>
      <c r="AP3000" s="8">
        <f t="shared" si="192"/>
        <v>0</v>
      </c>
      <c r="AQ3000" s="9">
        <f t="shared" si="193"/>
        <v>0</v>
      </c>
      <c r="AR3000" s="3">
        <f t="shared" si="194"/>
        <v>0</v>
      </c>
      <c r="AS3000" s="10">
        <f t="shared" si="195"/>
        <v>0</v>
      </c>
    </row>
    <row r="3001" spans="1:45" x14ac:dyDescent="0.25">
      <c r="A3001">
        <v>1</v>
      </c>
      <c r="B3001" s="7">
        <v>44470</v>
      </c>
      <c r="C3001" s="7">
        <v>44501</v>
      </c>
      <c r="D3001">
        <v>519</v>
      </c>
      <c r="E3001" s="7">
        <v>44470</v>
      </c>
      <c r="F3001" s="13">
        <v>28000</v>
      </c>
      <c r="G3001">
        <v>28000</v>
      </c>
      <c r="H3001">
        <v>8.4000000000000005E-2</v>
      </c>
      <c r="I3001">
        <v>196</v>
      </c>
      <c r="J3001">
        <v>28000</v>
      </c>
      <c r="K3001">
        <v>0</v>
      </c>
      <c r="L3001">
        <v>0</v>
      </c>
      <c r="M3001">
        <v>-196</v>
      </c>
      <c r="N3001">
        <v>0</v>
      </c>
      <c r="O3001">
        <v>0</v>
      </c>
      <c r="P3001">
        <v>0</v>
      </c>
      <c r="Q3001">
        <v>0</v>
      </c>
      <c r="R3001">
        <v>0</v>
      </c>
      <c r="S3001">
        <v>0</v>
      </c>
      <c r="T3001">
        <v>0</v>
      </c>
      <c r="U3001">
        <v>0</v>
      </c>
      <c r="V3001" t="s">
        <v>185</v>
      </c>
      <c r="W3001" s="4" t="str">
        <f t="shared" si="196"/>
        <v>3922</v>
      </c>
      <c r="X3001">
        <v>16</v>
      </c>
      <c r="Y3001" t="s">
        <v>109</v>
      </c>
      <c r="Z3001" t="s">
        <v>140</v>
      </c>
      <c r="AA3001">
        <v>0</v>
      </c>
      <c r="AB3001">
        <v>0</v>
      </c>
      <c r="AC3001" t="s">
        <v>168</v>
      </c>
      <c r="AD3001">
        <v>0</v>
      </c>
      <c r="AE3001">
        <v>0</v>
      </c>
      <c r="AF3001">
        <v>0</v>
      </c>
      <c r="AG3001">
        <v>28000</v>
      </c>
      <c r="AH3001">
        <v>0</v>
      </c>
      <c r="AI3001">
        <v>0</v>
      </c>
      <c r="AJ3001">
        <v>0</v>
      </c>
      <c r="AK3001">
        <v>0</v>
      </c>
      <c r="AL3001">
        <v>0</v>
      </c>
      <c r="AM3001">
        <v>0</v>
      </c>
      <c r="AN3001">
        <v>0</v>
      </c>
      <c r="AO3001">
        <v>0</v>
      </c>
      <c r="AP3001" s="8">
        <f t="shared" si="192"/>
        <v>0</v>
      </c>
      <c r="AQ3001" s="9">
        <f t="shared" si="193"/>
        <v>0</v>
      </c>
      <c r="AR3001" s="3">
        <f t="shared" si="194"/>
        <v>28000</v>
      </c>
      <c r="AS3001" s="10">
        <f t="shared" si="195"/>
        <v>0</v>
      </c>
    </row>
    <row r="3002" spans="1:45" x14ac:dyDescent="0.25">
      <c r="A3002">
        <v>1</v>
      </c>
      <c r="B3002" s="7">
        <v>44470</v>
      </c>
      <c r="C3002" s="7">
        <v>44501</v>
      </c>
      <c r="D3002">
        <v>519</v>
      </c>
      <c r="E3002" s="7">
        <v>44501</v>
      </c>
      <c r="F3002" s="13">
        <v>28000</v>
      </c>
      <c r="G3002">
        <v>28000</v>
      </c>
      <c r="H3002">
        <v>8.4000000000000005E-2</v>
      </c>
      <c r="I3002">
        <v>196</v>
      </c>
      <c r="J3002">
        <v>28000</v>
      </c>
      <c r="K3002">
        <v>0</v>
      </c>
      <c r="L3002">
        <v>0</v>
      </c>
      <c r="M3002">
        <v>-196</v>
      </c>
      <c r="N3002">
        <v>0</v>
      </c>
      <c r="O3002">
        <v>0</v>
      </c>
      <c r="P3002">
        <v>0</v>
      </c>
      <c r="Q3002">
        <v>0</v>
      </c>
      <c r="R3002">
        <v>0</v>
      </c>
      <c r="S3002">
        <v>0</v>
      </c>
      <c r="T3002">
        <v>0</v>
      </c>
      <c r="U3002">
        <v>0</v>
      </c>
      <c r="V3002" t="s">
        <v>185</v>
      </c>
      <c r="W3002" s="4" t="str">
        <f t="shared" si="196"/>
        <v>3922</v>
      </c>
      <c r="X3002">
        <v>16</v>
      </c>
      <c r="Y3002" t="s">
        <v>109</v>
      </c>
      <c r="Z3002" t="s">
        <v>140</v>
      </c>
      <c r="AA3002">
        <v>0</v>
      </c>
      <c r="AB3002">
        <v>0</v>
      </c>
      <c r="AC3002" t="s">
        <v>168</v>
      </c>
      <c r="AD3002">
        <v>0</v>
      </c>
      <c r="AE3002">
        <v>0</v>
      </c>
      <c r="AF3002">
        <v>0</v>
      </c>
      <c r="AG3002">
        <v>28000</v>
      </c>
      <c r="AH3002">
        <v>0</v>
      </c>
      <c r="AI3002">
        <v>0</v>
      </c>
      <c r="AJ3002">
        <v>0</v>
      </c>
      <c r="AK3002">
        <v>0</v>
      </c>
      <c r="AL3002">
        <v>0</v>
      </c>
      <c r="AM3002">
        <v>0</v>
      </c>
      <c r="AN3002">
        <v>0</v>
      </c>
      <c r="AO3002">
        <v>0</v>
      </c>
      <c r="AP3002" s="8">
        <f t="shared" si="192"/>
        <v>0</v>
      </c>
      <c r="AQ3002" s="9">
        <f t="shared" si="193"/>
        <v>0</v>
      </c>
      <c r="AR3002" s="3">
        <f t="shared" si="194"/>
        <v>28000</v>
      </c>
      <c r="AS3002" s="10">
        <f t="shared" si="195"/>
        <v>0</v>
      </c>
    </row>
    <row r="3003" spans="1:45" x14ac:dyDescent="0.25">
      <c r="A3003">
        <v>1</v>
      </c>
      <c r="B3003" s="7">
        <v>44531</v>
      </c>
      <c r="C3003" s="7">
        <v>44531</v>
      </c>
      <c r="D3003">
        <v>515</v>
      </c>
      <c r="E3003" s="7">
        <v>44531</v>
      </c>
      <c r="F3003" s="13">
        <v>23328.06</v>
      </c>
      <c r="G3003" s="1">
        <v>23328.06</v>
      </c>
      <c r="H3003">
        <v>0.03</v>
      </c>
      <c r="I3003" s="1">
        <v>58.32</v>
      </c>
      <c r="J3003" s="1">
        <v>23328.06</v>
      </c>
      <c r="K3003" s="1">
        <v>0</v>
      </c>
      <c r="L3003" s="1">
        <v>0</v>
      </c>
      <c r="M3003" s="1">
        <v>-58.32</v>
      </c>
      <c r="N3003" s="1">
        <v>0</v>
      </c>
      <c r="O3003" s="1">
        <v>0</v>
      </c>
      <c r="P3003" s="1">
        <v>0</v>
      </c>
      <c r="Q3003" s="1">
        <v>0</v>
      </c>
      <c r="R3003" s="1">
        <v>0</v>
      </c>
      <c r="S3003" s="1">
        <v>0</v>
      </c>
      <c r="T3003" s="1">
        <v>0</v>
      </c>
      <c r="U3003" s="1">
        <v>0</v>
      </c>
      <c r="V3003" t="s">
        <v>42</v>
      </c>
      <c r="W3003" s="4" t="str">
        <f t="shared" si="196"/>
        <v>3010</v>
      </c>
      <c r="X3003">
        <v>4</v>
      </c>
      <c r="Y3003" t="s">
        <v>43</v>
      </c>
      <c r="Z3003" t="s">
        <v>44</v>
      </c>
      <c r="AA3003" s="1">
        <v>0</v>
      </c>
      <c r="AB3003" s="1">
        <v>0</v>
      </c>
      <c r="AC3003" t="s">
        <v>45</v>
      </c>
      <c r="AD3003" s="1">
        <v>0</v>
      </c>
      <c r="AE3003" s="1">
        <v>0</v>
      </c>
      <c r="AF3003">
        <v>0</v>
      </c>
      <c r="AG3003" s="1">
        <v>23328.06</v>
      </c>
      <c r="AH3003" s="1">
        <v>0</v>
      </c>
      <c r="AI3003" s="1">
        <v>0</v>
      </c>
      <c r="AJ3003" s="1">
        <v>0</v>
      </c>
      <c r="AK3003" s="1">
        <v>0</v>
      </c>
      <c r="AL3003" s="1">
        <v>0</v>
      </c>
      <c r="AM3003" s="1">
        <v>0</v>
      </c>
      <c r="AN3003" s="1">
        <v>0</v>
      </c>
      <c r="AO3003" s="1">
        <v>0</v>
      </c>
      <c r="AP3003" s="8">
        <f t="shared" si="192"/>
        <v>0</v>
      </c>
      <c r="AQ3003" s="9">
        <f t="shared" si="193"/>
        <v>0</v>
      </c>
      <c r="AR3003" s="3">
        <f t="shared" si="194"/>
        <v>23328.06</v>
      </c>
      <c r="AS3003" s="10">
        <f t="shared" si="195"/>
        <v>0</v>
      </c>
    </row>
    <row r="3004" spans="1:45" x14ac:dyDescent="0.25">
      <c r="A3004">
        <v>1</v>
      </c>
      <c r="B3004" s="7">
        <v>44531</v>
      </c>
      <c r="C3004" s="7">
        <v>44531</v>
      </c>
      <c r="D3004">
        <v>422</v>
      </c>
      <c r="E3004" s="7">
        <v>44531</v>
      </c>
      <c r="F3004" s="13">
        <v>25081.87</v>
      </c>
      <c r="G3004" s="1">
        <v>25081.87</v>
      </c>
      <c r="H3004">
        <v>0</v>
      </c>
      <c r="I3004" s="1">
        <v>0</v>
      </c>
      <c r="J3004" s="1">
        <v>0</v>
      </c>
      <c r="K3004" s="1">
        <v>0</v>
      </c>
      <c r="L3004" s="1">
        <v>0</v>
      </c>
      <c r="M3004" s="1">
        <v>0</v>
      </c>
      <c r="N3004" s="1">
        <v>0</v>
      </c>
      <c r="O3004" s="1">
        <v>0</v>
      </c>
      <c r="P3004" s="1">
        <v>0</v>
      </c>
      <c r="Q3004" s="1">
        <v>0</v>
      </c>
      <c r="R3004" s="1">
        <v>0</v>
      </c>
      <c r="S3004" s="1">
        <v>0</v>
      </c>
      <c r="T3004" s="1">
        <v>0</v>
      </c>
      <c r="U3004" s="1">
        <v>0</v>
      </c>
      <c r="V3004" t="s">
        <v>47</v>
      </c>
      <c r="W3004" s="4" t="str">
        <f t="shared" si="196"/>
        <v>3050</v>
      </c>
      <c r="X3004">
        <v>14</v>
      </c>
      <c r="Y3004" t="s">
        <v>49</v>
      </c>
      <c r="Z3004" t="s">
        <v>50</v>
      </c>
      <c r="AA3004" s="1">
        <v>0</v>
      </c>
      <c r="AB3004" s="1">
        <v>0</v>
      </c>
      <c r="AC3004" t="s">
        <v>45</v>
      </c>
      <c r="AD3004" s="1">
        <v>0</v>
      </c>
      <c r="AE3004" s="1">
        <v>0</v>
      </c>
      <c r="AF3004">
        <v>0</v>
      </c>
      <c r="AG3004" s="1">
        <v>25081.87</v>
      </c>
      <c r="AH3004" s="1">
        <v>0</v>
      </c>
      <c r="AI3004" s="1">
        <v>0</v>
      </c>
      <c r="AJ3004" s="1">
        <v>0</v>
      </c>
      <c r="AK3004" s="1">
        <v>0</v>
      </c>
      <c r="AL3004" s="1">
        <v>0</v>
      </c>
      <c r="AM3004" s="1">
        <v>0</v>
      </c>
      <c r="AN3004" s="1">
        <v>0</v>
      </c>
      <c r="AO3004" s="1">
        <v>0</v>
      </c>
      <c r="AP3004" s="8">
        <f t="shared" si="192"/>
        <v>0</v>
      </c>
      <c r="AQ3004" s="9">
        <f t="shared" si="193"/>
        <v>0</v>
      </c>
      <c r="AR3004" s="3">
        <f t="shared" si="194"/>
        <v>0</v>
      </c>
      <c r="AS3004" s="10">
        <f t="shared" si="195"/>
        <v>0</v>
      </c>
    </row>
    <row r="3005" spans="1:45" x14ac:dyDescent="0.25">
      <c r="A3005">
        <v>1</v>
      </c>
      <c r="B3005" s="7">
        <v>44531</v>
      </c>
      <c r="C3005" s="7">
        <v>44531</v>
      </c>
      <c r="D3005">
        <v>424</v>
      </c>
      <c r="E3005" s="7">
        <v>44531</v>
      </c>
      <c r="F3005" s="13">
        <v>0</v>
      </c>
      <c r="G3005" s="1">
        <v>0</v>
      </c>
      <c r="H3005">
        <v>5.5E-2</v>
      </c>
      <c r="I3005" s="1">
        <v>0</v>
      </c>
      <c r="J3005" s="1">
        <v>0</v>
      </c>
      <c r="K3005" s="1">
        <v>0</v>
      </c>
      <c r="L3005" s="1">
        <v>0</v>
      </c>
      <c r="M3005" s="1">
        <v>0</v>
      </c>
      <c r="N3005" s="1">
        <v>0</v>
      </c>
      <c r="O3005" s="1">
        <v>0</v>
      </c>
      <c r="P3005" s="1">
        <v>0</v>
      </c>
      <c r="Q3005" s="1">
        <v>0</v>
      </c>
      <c r="R3005" s="1">
        <v>0</v>
      </c>
      <c r="S3005" s="1">
        <v>0</v>
      </c>
      <c r="T3005" s="1">
        <v>0</v>
      </c>
      <c r="U3005" s="1">
        <v>0</v>
      </c>
      <c r="V3005" t="s">
        <v>51</v>
      </c>
      <c r="W3005" s="4" t="str">
        <f t="shared" si="196"/>
        <v>3741</v>
      </c>
      <c r="X3005">
        <v>15</v>
      </c>
      <c r="Y3005" t="s">
        <v>53</v>
      </c>
      <c r="Z3005" t="s">
        <v>54</v>
      </c>
      <c r="AA3005" s="1">
        <v>0</v>
      </c>
      <c r="AB3005" s="1">
        <v>0</v>
      </c>
      <c r="AC3005" t="s">
        <v>45</v>
      </c>
      <c r="AD3005" s="1">
        <v>0</v>
      </c>
      <c r="AE3005" s="1">
        <v>0</v>
      </c>
      <c r="AF3005">
        <v>0</v>
      </c>
      <c r="AG3005" s="1">
        <v>0</v>
      </c>
      <c r="AH3005" s="1">
        <v>0</v>
      </c>
      <c r="AI3005" s="1">
        <v>0</v>
      </c>
      <c r="AJ3005" s="1">
        <v>0</v>
      </c>
      <c r="AK3005" s="1">
        <v>0</v>
      </c>
      <c r="AL3005" s="1">
        <v>0</v>
      </c>
      <c r="AM3005" s="1">
        <v>0</v>
      </c>
      <c r="AN3005" s="1">
        <v>0</v>
      </c>
      <c r="AO3005" s="1">
        <v>0</v>
      </c>
      <c r="AP3005" s="8">
        <f t="shared" si="192"/>
        <v>0</v>
      </c>
      <c r="AQ3005" s="9">
        <f t="shared" si="193"/>
        <v>0</v>
      </c>
      <c r="AR3005" s="3">
        <f t="shared" si="194"/>
        <v>0</v>
      </c>
      <c r="AS3005" s="10">
        <f t="shared" si="195"/>
        <v>0</v>
      </c>
    </row>
    <row r="3006" spans="1:45" x14ac:dyDescent="0.25">
      <c r="A3006">
        <v>1</v>
      </c>
      <c r="B3006" s="7">
        <v>44531</v>
      </c>
      <c r="C3006" s="7">
        <v>44531</v>
      </c>
      <c r="D3006">
        <v>423</v>
      </c>
      <c r="E3006" s="7">
        <v>44531</v>
      </c>
      <c r="F3006" s="13">
        <v>212190.55</v>
      </c>
      <c r="G3006" s="1">
        <v>212190.55</v>
      </c>
      <c r="H3006">
        <v>0</v>
      </c>
      <c r="I3006" s="1">
        <v>0</v>
      </c>
      <c r="J3006" s="1">
        <v>0</v>
      </c>
      <c r="K3006" s="1">
        <v>0</v>
      </c>
      <c r="L3006" s="1">
        <v>0</v>
      </c>
      <c r="M3006" s="1">
        <v>0</v>
      </c>
      <c r="N3006" s="1">
        <v>0</v>
      </c>
      <c r="O3006" s="1">
        <v>0</v>
      </c>
      <c r="P3006" s="1">
        <v>0</v>
      </c>
      <c r="Q3006" s="1">
        <v>0</v>
      </c>
      <c r="R3006" s="1">
        <v>0</v>
      </c>
      <c r="S3006" s="1">
        <v>0</v>
      </c>
      <c r="T3006" s="1">
        <v>0</v>
      </c>
      <c r="U3006" s="1">
        <v>0</v>
      </c>
      <c r="V3006" t="s">
        <v>55</v>
      </c>
      <c r="W3006" s="4" t="str">
        <f t="shared" si="196"/>
        <v>3740</v>
      </c>
      <c r="X3006">
        <v>15</v>
      </c>
      <c r="Y3006" t="s">
        <v>53</v>
      </c>
      <c r="Z3006" t="s">
        <v>57</v>
      </c>
      <c r="AA3006" s="1">
        <v>0</v>
      </c>
      <c r="AB3006" s="1">
        <v>0</v>
      </c>
      <c r="AC3006" t="s">
        <v>45</v>
      </c>
      <c r="AD3006" s="1">
        <v>0</v>
      </c>
      <c r="AE3006" s="1">
        <v>0</v>
      </c>
      <c r="AF3006">
        <v>0</v>
      </c>
      <c r="AG3006" s="1">
        <v>212190.55</v>
      </c>
      <c r="AH3006" s="1">
        <v>0</v>
      </c>
      <c r="AI3006" s="1">
        <v>0</v>
      </c>
      <c r="AJ3006" s="1">
        <v>0</v>
      </c>
      <c r="AK3006" s="1">
        <v>0</v>
      </c>
      <c r="AL3006" s="1">
        <v>0</v>
      </c>
      <c r="AM3006" s="1">
        <v>0</v>
      </c>
      <c r="AN3006" s="1">
        <v>0</v>
      </c>
      <c r="AO3006" s="1">
        <v>0</v>
      </c>
      <c r="AP3006" s="8">
        <f t="shared" si="192"/>
        <v>0</v>
      </c>
      <c r="AQ3006" s="9">
        <f t="shared" si="193"/>
        <v>0</v>
      </c>
      <c r="AR3006" s="3">
        <f t="shared" si="194"/>
        <v>0</v>
      </c>
      <c r="AS3006" s="10">
        <f t="shared" si="195"/>
        <v>0</v>
      </c>
    </row>
    <row r="3007" spans="1:45" x14ac:dyDescent="0.25">
      <c r="A3007">
        <v>1</v>
      </c>
      <c r="B3007" s="7">
        <v>44531</v>
      </c>
      <c r="C3007" s="7">
        <v>44531</v>
      </c>
      <c r="D3007">
        <v>425</v>
      </c>
      <c r="E3007" s="7">
        <v>44531</v>
      </c>
      <c r="F3007" s="13">
        <v>812136.78</v>
      </c>
      <c r="G3007" s="1">
        <v>812136.78</v>
      </c>
      <c r="H3007">
        <v>2.5000000000000001E-2</v>
      </c>
      <c r="I3007" s="1">
        <v>1691.95</v>
      </c>
      <c r="J3007" s="1">
        <v>266181</v>
      </c>
      <c r="K3007" s="1">
        <v>0</v>
      </c>
      <c r="L3007" s="1">
        <v>0</v>
      </c>
      <c r="M3007" s="1">
        <v>0</v>
      </c>
      <c r="N3007" s="1">
        <v>0</v>
      </c>
      <c r="O3007" s="1">
        <v>0</v>
      </c>
      <c r="P3007" s="1">
        <v>0</v>
      </c>
      <c r="Q3007" s="1">
        <v>0</v>
      </c>
      <c r="R3007" s="1">
        <v>0</v>
      </c>
      <c r="S3007" s="1">
        <v>0</v>
      </c>
      <c r="T3007" s="1">
        <v>0</v>
      </c>
      <c r="U3007" s="1">
        <v>0</v>
      </c>
      <c r="V3007" t="s">
        <v>58</v>
      </c>
      <c r="W3007" s="4" t="str">
        <f t="shared" si="196"/>
        <v>3750</v>
      </c>
      <c r="X3007">
        <v>15</v>
      </c>
      <c r="Y3007" t="s">
        <v>53</v>
      </c>
      <c r="Z3007" t="s">
        <v>60</v>
      </c>
      <c r="AA3007" s="1">
        <v>0</v>
      </c>
      <c r="AB3007" s="1">
        <v>0</v>
      </c>
      <c r="AC3007" t="s">
        <v>45</v>
      </c>
      <c r="AD3007" s="1">
        <v>0</v>
      </c>
      <c r="AE3007" s="1">
        <v>15724.92</v>
      </c>
      <c r="AF3007">
        <v>0</v>
      </c>
      <c r="AG3007" s="1">
        <v>812136.78</v>
      </c>
      <c r="AH3007" s="1">
        <v>0</v>
      </c>
      <c r="AI3007" s="1">
        <v>0</v>
      </c>
      <c r="AJ3007" s="1">
        <v>0</v>
      </c>
      <c r="AK3007" s="1">
        <v>0</v>
      </c>
      <c r="AL3007" s="1">
        <v>0</v>
      </c>
      <c r="AM3007" s="1">
        <v>0</v>
      </c>
      <c r="AN3007" s="1">
        <v>0</v>
      </c>
      <c r="AO3007" s="1">
        <v>1691.95</v>
      </c>
      <c r="AP3007" s="8">
        <f t="shared" si="192"/>
        <v>1691.95</v>
      </c>
      <c r="AQ3007" s="9">
        <f t="shared" si="193"/>
        <v>0</v>
      </c>
      <c r="AR3007" s="3">
        <f t="shared" si="194"/>
        <v>281905.91999999998</v>
      </c>
      <c r="AS3007" s="10">
        <f t="shared" si="195"/>
        <v>1691.95</v>
      </c>
    </row>
    <row r="3008" spans="1:45" x14ac:dyDescent="0.25">
      <c r="A3008">
        <v>1</v>
      </c>
      <c r="B3008" s="7">
        <v>44531</v>
      </c>
      <c r="C3008" s="7">
        <v>44531</v>
      </c>
      <c r="D3008">
        <v>426</v>
      </c>
      <c r="E3008" s="7">
        <v>44531</v>
      </c>
      <c r="F3008" s="13">
        <v>35764934.020000003</v>
      </c>
      <c r="G3008" s="1">
        <v>35764934.020000003</v>
      </c>
      <c r="H3008">
        <v>1.8100000000000002E-2</v>
      </c>
      <c r="I3008" s="1">
        <v>53945.440000000002</v>
      </c>
      <c r="J3008" s="1">
        <v>8744751.5099999998</v>
      </c>
      <c r="K3008" s="1">
        <v>0</v>
      </c>
      <c r="L3008" s="1">
        <v>-31432.5</v>
      </c>
      <c r="M3008" s="1">
        <v>0</v>
      </c>
      <c r="N3008" s="1">
        <v>0</v>
      </c>
      <c r="O3008" s="1">
        <v>0</v>
      </c>
      <c r="P3008" s="1">
        <v>0</v>
      </c>
      <c r="Q3008" s="1">
        <v>0</v>
      </c>
      <c r="R3008" s="1">
        <v>0</v>
      </c>
      <c r="S3008" s="1">
        <v>0</v>
      </c>
      <c r="T3008" s="1">
        <v>0</v>
      </c>
      <c r="U3008" s="1">
        <v>0</v>
      </c>
      <c r="V3008" t="s">
        <v>61</v>
      </c>
      <c r="W3008" s="4" t="str">
        <f t="shared" si="196"/>
        <v>3761</v>
      </c>
      <c r="X3008">
        <v>15</v>
      </c>
      <c r="Y3008" t="s">
        <v>53</v>
      </c>
      <c r="Z3008" t="s">
        <v>63</v>
      </c>
      <c r="AA3008" s="1">
        <v>0</v>
      </c>
      <c r="AB3008" s="1">
        <v>-4930.92</v>
      </c>
      <c r="AC3008" t="s">
        <v>45</v>
      </c>
      <c r="AD3008" s="1">
        <v>8643.19</v>
      </c>
      <c r="AE3008" s="1">
        <v>2704307.26</v>
      </c>
      <c r="AF3008">
        <v>2.8999999999999998E-3</v>
      </c>
      <c r="AG3008" s="1">
        <v>35764934.020000003</v>
      </c>
      <c r="AH3008" s="1">
        <v>0</v>
      </c>
      <c r="AI3008" s="1">
        <v>0</v>
      </c>
      <c r="AJ3008" s="1">
        <v>0</v>
      </c>
      <c r="AK3008" s="1">
        <v>0</v>
      </c>
      <c r="AL3008" s="1">
        <v>0</v>
      </c>
      <c r="AM3008" s="1">
        <v>0</v>
      </c>
      <c r="AN3008" s="1">
        <v>8643.19</v>
      </c>
      <c r="AO3008" s="1">
        <v>53945.440000000002</v>
      </c>
      <c r="AP3008" s="8">
        <f t="shared" si="192"/>
        <v>53945.440000000002</v>
      </c>
      <c r="AQ3008" s="9">
        <f t="shared" si="193"/>
        <v>8643.19</v>
      </c>
      <c r="AR3008" s="3">
        <f t="shared" si="194"/>
        <v>11449058.77</v>
      </c>
      <c r="AS3008" s="10">
        <f t="shared" si="195"/>
        <v>62588.630000000005</v>
      </c>
    </row>
    <row r="3009" spans="1:45" x14ac:dyDescent="0.25">
      <c r="A3009">
        <v>1</v>
      </c>
      <c r="B3009" s="7">
        <v>44531</v>
      </c>
      <c r="C3009" s="7">
        <v>44531</v>
      </c>
      <c r="D3009">
        <v>427</v>
      </c>
      <c r="E3009" s="7">
        <v>44531</v>
      </c>
      <c r="F3009" s="13">
        <v>21896353.600000001</v>
      </c>
      <c r="G3009" s="1">
        <v>21896353.600000001</v>
      </c>
      <c r="H3009">
        <v>1.719E-2</v>
      </c>
      <c r="I3009" s="1">
        <v>31366.53</v>
      </c>
      <c r="J3009" s="1">
        <v>6456927.0700000003</v>
      </c>
      <c r="K3009" s="1">
        <v>0</v>
      </c>
      <c r="L3009" s="1">
        <v>-59395.28</v>
      </c>
      <c r="M3009" s="1">
        <v>0</v>
      </c>
      <c r="N3009" s="1">
        <v>0</v>
      </c>
      <c r="O3009" s="1">
        <v>0</v>
      </c>
      <c r="P3009" s="1">
        <v>0</v>
      </c>
      <c r="Q3009" s="1">
        <v>0</v>
      </c>
      <c r="R3009" s="1">
        <v>0</v>
      </c>
      <c r="S3009" s="1">
        <v>0</v>
      </c>
      <c r="T3009" s="1">
        <v>0</v>
      </c>
      <c r="U3009" s="1">
        <v>0</v>
      </c>
      <c r="V3009" t="s">
        <v>64</v>
      </c>
      <c r="W3009" s="4" t="str">
        <f t="shared" si="196"/>
        <v>3762</v>
      </c>
      <c r="X3009">
        <v>15</v>
      </c>
      <c r="Y3009" t="s">
        <v>53</v>
      </c>
      <c r="Z3009" t="s">
        <v>66</v>
      </c>
      <c r="AA3009" s="1">
        <v>0</v>
      </c>
      <c r="AB3009" s="1">
        <v>-47924.91</v>
      </c>
      <c r="AC3009" t="s">
        <v>45</v>
      </c>
      <c r="AD3009" s="1">
        <v>8776.7900000000009</v>
      </c>
      <c r="AE3009" s="1">
        <v>22362.81</v>
      </c>
      <c r="AF3009">
        <v>4.81E-3</v>
      </c>
      <c r="AG3009" s="1">
        <v>21896353.600000001</v>
      </c>
      <c r="AH3009" s="1">
        <v>0</v>
      </c>
      <c r="AI3009" s="1">
        <v>0</v>
      </c>
      <c r="AJ3009" s="1">
        <v>0</v>
      </c>
      <c r="AK3009" s="1">
        <v>0</v>
      </c>
      <c r="AL3009" s="1">
        <v>0</v>
      </c>
      <c r="AM3009" s="1">
        <v>0</v>
      </c>
      <c r="AN3009" s="1">
        <v>8776.7900000000009</v>
      </c>
      <c r="AO3009" s="1">
        <v>31366.53</v>
      </c>
      <c r="AP3009" s="8">
        <f t="shared" si="192"/>
        <v>31366.53</v>
      </c>
      <c r="AQ3009" s="9">
        <f t="shared" si="193"/>
        <v>8776.7900000000009</v>
      </c>
      <c r="AR3009" s="3">
        <f t="shared" si="194"/>
        <v>6479289.8799999999</v>
      </c>
      <c r="AS3009" s="10">
        <f t="shared" si="195"/>
        <v>40143.32</v>
      </c>
    </row>
    <row r="3010" spans="1:45" x14ac:dyDescent="0.25">
      <c r="A3010">
        <v>1</v>
      </c>
      <c r="B3010" s="7">
        <v>44531</v>
      </c>
      <c r="C3010" s="7">
        <v>44531</v>
      </c>
      <c r="D3010">
        <v>428</v>
      </c>
      <c r="E3010" s="7">
        <v>44531</v>
      </c>
      <c r="F3010" s="13">
        <v>38148544.289999999</v>
      </c>
      <c r="G3010" s="1">
        <v>38148544.289999999</v>
      </c>
      <c r="H3010">
        <v>1.8100000000000002E-2</v>
      </c>
      <c r="I3010" s="1">
        <v>57540.72</v>
      </c>
      <c r="J3010" s="1">
        <v>3722090.92</v>
      </c>
      <c r="K3010" s="1">
        <v>0</v>
      </c>
      <c r="L3010" s="1">
        <v>-77548.97</v>
      </c>
      <c r="M3010" s="1">
        <v>0</v>
      </c>
      <c r="N3010" s="1">
        <v>0</v>
      </c>
      <c r="O3010" s="1">
        <v>0</v>
      </c>
      <c r="P3010" s="1">
        <v>0</v>
      </c>
      <c r="Q3010" s="1">
        <v>0</v>
      </c>
      <c r="R3010" s="1">
        <v>0</v>
      </c>
      <c r="S3010" s="1">
        <v>0</v>
      </c>
      <c r="T3010" s="1">
        <v>0</v>
      </c>
      <c r="U3010" s="1">
        <v>0</v>
      </c>
      <c r="V3010" t="s">
        <v>67</v>
      </c>
      <c r="W3010" s="4" t="str">
        <f t="shared" si="196"/>
        <v>376G</v>
      </c>
      <c r="X3010">
        <v>15</v>
      </c>
      <c r="Y3010" t="s">
        <v>53</v>
      </c>
      <c r="Z3010" t="s">
        <v>69</v>
      </c>
      <c r="AA3010" s="1">
        <v>0</v>
      </c>
      <c r="AB3010" s="1">
        <v>0</v>
      </c>
      <c r="AC3010" t="s">
        <v>45</v>
      </c>
      <c r="AD3010" s="1">
        <v>9219.23</v>
      </c>
      <c r="AE3010" s="1">
        <v>190015.93</v>
      </c>
      <c r="AF3010">
        <v>2.8999999999999998E-3</v>
      </c>
      <c r="AG3010" s="1">
        <v>38148544.289999999</v>
      </c>
      <c r="AH3010" s="1">
        <v>0</v>
      </c>
      <c r="AI3010" s="1">
        <v>0</v>
      </c>
      <c r="AJ3010" s="1">
        <v>0</v>
      </c>
      <c r="AK3010" s="1">
        <v>0</v>
      </c>
      <c r="AL3010" s="1">
        <v>0</v>
      </c>
      <c r="AM3010" s="1">
        <v>0</v>
      </c>
      <c r="AN3010" s="1">
        <v>9219.23</v>
      </c>
      <c r="AO3010" s="1">
        <v>57540.72</v>
      </c>
      <c r="AP3010" s="8">
        <f t="shared" ref="AP3010:AP3073" si="197">I3010+K3010+M3010+T3010</f>
        <v>57540.72</v>
      </c>
      <c r="AQ3010" s="9">
        <f t="shared" ref="AQ3010:AQ3073" si="198">AD3010+AL3010</f>
        <v>9219.23</v>
      </c>
      <c r="AR3010" s="3">
        <f t="shared" ref="AR3010:AR3073" si="199">AE3010+J3010</f>
        <v>3912106.85</v>
      </c>
      <c r="AS3010" s="10">
        <f t="shared" ref="AS3010:AS3073" si="200">I3010+K3010+M3010+T3010+AD3010+AL3010</f>
        <v>66759.95</v>
      </c>
    </row>
    <row r="3011" spans="1:45" x14ac:dyDescent="0.25">
      <c r="A3011">
        <v>1</v>
      </c>
      <c r="B3011" s="7">
        <v>44531</v>
      </c>
      <c r="C3011" s="7">
        <v>44531</v>
      </c>
      <c r="D3011">
        <v>429</v>
      </c>
      <c r="E3011" s="7">
        <v>44531</v>
      </c>
      <c r="F3011" s="13">
        <v>2874480.33</v>
      </c>
      <c r="G3011" s="1">
        <v>2874480.33</v>
      </c>
      <c r="H3011">
        <v>3.3329999999999999E-2</v>
      </c>
      <c r="I3011" s="1">
        <v>7983.87</v>
      </c>
      <c r="J3011" s="1">
        <v>1004286.96</v>
      </c>
      <c r="K3011" s="1">
        <v>0</v>
      </c>
      <c r="L3011" s="1">
        <v>0</v>
      </c>
      <c r="M3011" s="1">
        <v>0</v>
      </c>
      <c r="N3011" s="1">
        <v>0</v>
      </c>
      <c r="O3011" s="1">
        <v>0</v>
      </c>
      <c r="P3011" s="1">
        <v>0</v>
      </c>
      <c r="Q3011" s="1">
        <v>0</v>
      </c>
      <c r="R3011" s="1">
        <v>0</v>
      </c>
      <c r="S3011" s="1">
        <v>0</v>
      </c>
      <c r="T3011" s="1">
        <v>0</v>
      </c>
      <c r="U3011" s="1">
        <v>0</v>
      </c>
      <c r="V3011" t="s">
        <v>70</v>
      </c>
      <c r="W3011" s="4" t="str">
        <f t="shared" si="196"/>
        <v>3780</v>
      </c>
      <c r="X3011">
        <v>15</v>
      </c>
      <c r="Y3011" t="s">
        <v>53</v>
      </c>
      <c r="Z3011" t="s">
        <v>72</v>
      </c>
      <c r="AA3011" s="1">
        <v>0</v>
      </c>
      <c r="AB3011" s="1">
        <v>0</v>
      </c>
      <c r="AC3011" t="s">
        <v>45</v>
      </c>
      <c r="AD3011" s="1">
        <v>400.03</v>
      </c>
      <c r="AE3011" s="1">
        <v>1774.67</v>
      </c>
      <c r="AF3011">
        <v>1.67E-3</v>
      </c>
      <c r="AG3011" s="1">
        <v>2874480.33</v>
      </c>
      <c r="AH3011" s="1">
        <v>0</v>
      </c>
      <c r="AI3011" s="1">
        <v>0</v>
      </c>
      <c r="AJ3011" s="1">
        <v>0</v>
      </c>
      <c r="AK3011" s="1">
        <v>0</v>
      </c>
      <c r="AL3011" s="1">
        <v>0</v>
      </c>
      <c r="AM3011" s="1">
        <v>0</v>
      </c>
      <c r="AN3011" s="1">
        <v>400.03000000000003</v>
      </c>
      <c r="AO3011" s="1">
        <v>7983.87</v>
      </c>
      <c r="AP3011" s="8">
        <f t="shared" si="197"/>
        <v>7983.87</v>
      </c>
      <c r="AQ3011" s="9">
        <f t="shared" si="198"/>
        <v>400.03</v>
      </c>
      <c r="AR3011" s="3">
        <f t="shared" si="199"/>
        <v>1006061.63</v>
      </c>
      <c r="AS3011" s="10">
        <f t="shared" si="200"/>
        <v>8383.9</v>
      </c>
    </row>
    <row r="3012" spans="1:45" x14ac:dyDescent="0.25">
      <c r="A3012">
        <v>1</v>
      </c>
      <c r="B3012" s="7">
        <v>44531</v>
      </c>
      <c r="C3012" s="7">
        <v>44531</v>
      </c>
      <c r="D3012">
        <v>430</v>
      </c>
      <c r="E3012" s="7">
        <v>44531</v>
      </c>
      <c r="F3012" s="13">
        <v>7696692.21</v>
      </c>
      <c r="G3012" s="1">
        <v>7696692.21</v>
      </c>
      <c r="H3012">
        <v>2.9520000000000001E-2</v>
      </c>
      <c r="I3012" s="1">
        <v>18933.86</v>
      </c>
      <c r="J3012" s="1">
        <v>3033181.98</v>
      </c>
      <c r="K3012" s="1">
        <v>0</v>
      </c>
      <c r="L3012" s="1">
        <v>0</v>
      </c>
      <c r="M3012" s="1">
        <v>0</v>
      </c>
      <c r="N3012" s="1">
        <v>0</v>
      </c>
      <c r="O3012" s="1">
        <v>0</v>
      </c>
      <c r="P3012" s="1">
        <v>0</v>
      </c>
      <c r="Q3012" s="1">
        <v>0</v>
      </c>
      <c r="R3012" s="1">
        <v>0</v>
      </c>
      <c r="S3012" s="1">
        <v>0</v>
      </c>
      <c r="T3012" s="1">
        <v>0</v>
      </c>
      <c r="U3012" s="1">
        <v>0</v>
      </c>
      <c r="V3012" t="s">
        <v>73</v>
      </c>
      <c r="W3012" s="4" t="str">
        <f t="shared" si="196"/>
        <v>3790</v>
      </c>
      <c r="X3012">
        <v>15</v>
      </c>
      <c r="Y3012" t="s">
        <v>53</v>
      </c>
      <c r="Z3012" t="s">
        <v>75</v>
      </c>
      <c r="AA3012" s="1">
        <v>0</v>
      </c>
      <c r="AB3012" s="1">
        <v>0</v>
      </c>
      <c r="AC3012" t="s">
        <v>45</v>
      </c>
      <c r="AD3012" s="1">
        <v>949.26</v>
      </c>
      <c r="AE3012" s="1">
        <v>141091.71</v>
      </c>
      <c r="AF3012">
        <v>1.48E-3</v>
      </c>
      <c r="AG3012" s="1">
        <v>7696692.21</v>
      </c>
      <c r="AH3012" s="1">
        <v>0</v>
      </c>
      <c r="AI3012" s="1">
        <v>0</v>
      </c>
      <c r="AJ3012" s="1">
        <v>0</v>
      </c>
      <c r="AK3012" s="1">
        <v>0</v>
      </c>
      <c r="AL3012" s="1">
        <v>0</v>
      </c>
      <c r="AM3012" s="1">
        <v>0</v>
      </c>
      <c r="AN3012" s="1">
        <v>949.26</v>
      </c>
      <c r="AO3012" s="1">
        <v>18933.86</v>
      </c>
      <c r="AP3012" s="8">
        <f t="shared" si="197"/>
        <v>18933.86</v>
      </c>
      <c r="AQ3012" s="9">
        <f t="shared" si="198"/>
        <v>949.26</v>
      </c>
      <c r="AR3012" s="3">
        <f t="shared" si="199"/>
        <v>3174273.69</v>
      </c>
      <c r="AS3012" s="10">
        <f t="shared" si="200"/>
        <v>19883.12</v>
      </c>
    </row>
    <row r="3013" spans="1:45" x14ac:dyDescent="0.25">
      <c r="A3013">
        <v>1</v>
      </c>
      <c r="B3013" s="7">
        <v>44531</v>
      </c>
      <c r="C3013" s="7">
        <v>44531</v>
      </c>
      <c r="D3013">
        <v>431</v>
      </c>
      <c r="E3013" s="7">
        <v>44531</v>
      </c>
      <c r="F3013" s="13">
        <v>16941799.670000002</v>
      </c>
      <c r="G3013" s="1">
        <v>16941799.670000002</v>
      </c>
      <c r="H3013">
        <v>1.8030000000000001E-2</v>
      </c>
      <c r="I3013" s="1">
        <v>25455.05</v>
      </c>
      <c r="J3013" s="1">
        <v>2778401.87</v>
      </c>
      <c r="K3013" s="1">
        <v>0</v>
      </c>
      <c r="L3013" s="1">
        <v>0</v>
      </c>
      <c r="M3013" s="1">
        <v>0</v>
      </c>
      <c r="N3013" s="1">
        <v>0</v>
      </c>
      <c r="O3013" s="1">
        <v>0</v>
      </c>
      <c r="P3013" s="1">
        <v>0</v>
      </c>
      <c r="Q3013" s="1">
        <v>0</v>
      </c>
      <c r="R3013" s="1">
        <v>0</v>
      </c>
      <c r="S3013" s="1">
        <v>0</v>
      </c>
      <c r="T3013" s="1">
        <v>0</v>
      </c>
      <c r="U3013" s="1">
        <v>0</v>
      </c>
      <c r="V3013" t="s">
        <v>76</v>
      </c>
      <c r="W3013" s="4" t="str">
        <f t="shared" ref="W3013:W3076" si="201">MID(V3013,4,4)</f>
        <v>3801</v>
      </c>
      <c r="X3013">
        <v>15</v>
      </c>
      <c r="Y3013" t="s">
        <v>53</v>
      </c>
      <c r="Z3013" t="s">
        <v>78</v>
      </c>
      <c r="AA3013" s="1">
        <v>0</v>
      </c>
      <c r="AB3013" s="1">
        <v>-10469.530000000001</v>
      </c>
      <c r="AC3013" t="s">
        <v>45</v>
      </c>
      <c r="AD3013" s="1">
        <v>5604.91</v>
      </c>
      <c r="AE3013" s="1">
        <v>993532.75</v>
      </c>
      <c r="AF3013">
        <v>3.9699999999999996E-3</v>
      </c>
      <c r="AG3013" s="1">
        <v>16941799.670000002</v>
      </c>
      <c r="AH3013" s="1">
        <v>0</v>
      </c>
      <c r="AI3013" s="1">
        <v>0</v>
      </c>
      <c r="AJ3013" s="1">
        <v>0</v>
      </c>
      <c r="AK3013" s="1">
        <v>0</v>
      </c>
      <c r="AL3013" s="1">
        <v>0</v>
      </c>
      <c r="AM3013" s="1">
        <v>0</v>
      </c>
      <c r="AN3013" s="1">
        <v>5604.91</v>
      </c>
      <c r="AO3013" s="1">
        <v>25455.05</v>
      </c>
      <c r="AP3013" s="8">
        <f t="shared" si="197"/>
        <v>25455.05</v>
      </c>
      <c r="AQ3013" s="9">
        <f t="shared" si="198"/>
        <v>5604.91</v>
      </c>
      <c r="AR3013" s="3">
        <f t="shared" si="199"/>
        <v>3771934.62</v>
      </c>
      <c r="AS3013" s="10">
        <f t="shared" si="200"/>
        <v>31059.96</v>
      </c>
    </row>
    <row r="3014" spans="1:45" x14ac:dyDescent="0.25">
      <c r="A3014">
        <v>1</v>
      </c>
      <c r="B3014" s="7">
        <v>44531</v>
      </c>
      <c r="C3014" s="7">
        <v>44531</v>
      </c>
      <c r="D3014">
        <v>432</v>
      </c>
      <c r="E3014" s="7">
        <v>44531</v>
      </c>
      <c r="F3014" s="13">
        <v>32733.81</v>
      </c>
      <c r="G3014" s="1">
        <v>32733.81</v>
      </c>
      <c r="H3014">
        <v>4.0890000000000003E-2</v>
      </c>
      <c r="I3014" s="1">
        <v>111.54</v>
      </c>
      <c r="J3014" s="1">
        <v>-419821.77</v>
      </c>
      <c r="K3014" s="1">
        <v>0</v>
      </c>
      <c r="L3014" s="1">
        <v>-2528.06</v>
      </c>
      <c r="M3014" s="1">
        <v>0</v>
      </c>
      <c r="N3014" s="1">
        <v>0</v>
      </c>
      <c r="O3014" s="1">
        <v>0</v>
      </c>
      <c r="P3014" s="1">
        <v>0</v>
      </c>
      <c r="Q3014" s="1">
        <v>0</v>
      </c>
      <c r="R3014" s="1">
        <v>0</v>
      </c>
      <c r="S3014" s="1">
        <v>0</v>
      </c>
      <c r="T3014" s="1">
        <v>0</v>
      </c>
      <c r="U3014" s="1">
        <v>0</v>
      </c>
      <c r="V3014" t="s">
        <v>79</v>
      </c>
      <c r="W3014" s="4" t="str">
        <f t="shared" si="201"/>
        <v>3802</v>
      </c>
      <c r="X3014">
        <v>15</v>
      </c>
      <c r="Y3014" t="s">
        <v>53</v>
      </c>
      <c r="Z3014" t="s">
        <v>81</v>
      </c>
      <c r="AA3014" s="1">
        <v>0</v>
      </c>
      <c r="AB3014" s="1">
        <v>0</v>
      </c>
      <c r="AC3014" t="s">
        <v>45</v>
      </c>
      <c r="AD3014" s="1">
        <v>139.41999999999999</v>
      </c>
      <c r="AE3014" s="1">
        <v>49276.99</v>
      </c>
      <c r="AF3014">
        <v>5.1110000000000003E-2</v>
      </c>
      <c r="AG3014" s="1">
        <v>32733.81</v>
      </c>
      <c r="AH3014" s="1">
        <v>0</v>
      </c>
      <c r="AI3014" s="1">
        <v>0</v>
      </c>
      <c r="AJ3014" s="1">
        <v>0</v>
      </c>
      <c r="AK3014" s="1">
        <v>0</v>
      </c>
      <c r="AL3014" s="1">
        <v>0</v>
      </c>
      <c r="AM3014" s="1">
        <v>0</v>
      </c>
      <c r="AN3014" s="1">
        <v>139.42000000000002</v>
      </c>
      <c r="AO3014" s="1">
        <v>111.54</v>
      </c>
      <c r="AP3014" s="8">
        <f t="shared" si="197"/>
        <v>111.54</v>
      </c>
      <c r="AQ3014" s="9">
        <f t="shared" si="198"/>
        <v>139.41999999999999</v>
      </c>
      <c r="AR3014" s="3">
        <f t="shared" si="199"/>
        <v>-370544.78</v>
      </c>
      <c r="AS3014" s="10">
        <f t="shared" si="200"/>
        <v>250.95999999999998</v>
      </c>
    </row>
    <row r="3015" spans="1:45" x14ac:dyDescent="0.25">
      <c r="A3015">
        <v>1</v>
      </c>
      <c r="B3015" s="7">
        <v>44531</v>
      </c>
      <c r="C3015" s="7">
        <v>44531</v>
      </c>
      <c r="D3015">
        <v>433</v>
      </c>
      <c r="E3015" s="7">
        <v>44531</v>
      </c>
      <c r="F3015" s="13">
        <v>3776644.13</v>
      </c>
      <c r="G3015" s="1">
        <v>3776644.13</v>
      </c>
      <c r="H3015">
        <v>1.8030000000000001E-2</v>
      </c>
      <c r="I3015" s="1">
        <v>5674.41</v>
      </c>
      <c r="J3015" s="1">
        <v>331158.77</v>
      </c>
      <c r="K3015" s="1">
        <v>0</v>
      </c>
      <c r="L3015" s="1">
        <v>0</v>
      </c>
      <c r="M3015" s="1">
        <v>0</v>
      </c>
      <c r="N3015" s="1">
        <v>0</v>
      </c>
      <c r="O3015" s="1">
        <v>0</v>
      </c>
      <c r="P3015" s="1">
        <v>0</v>
      </c>
      <c r="Q3015" s="1">
        <v>0</v>
      </c>
      <c r="R3015" s="1">
        <v>0</v>
      </c>
      <c r="S3015" s="1">
        <v>0</v>
      </c>
      <c r="T3015" s="1">
        <v>0</v>
      </c>
      <c r="U3015" s="1">
        <v>0</v>
      </c>
      <c r="V3015" t="s">
        <v>82</v>
      </c>
      <c r="W3015" s="4" t="str">
        <f t="shared" si="201"/>
        <v>380G</v>
      </c>
      <c r="X3015">
        <v>15</v>
      </c>
      <c r="Y3015" t="s">
        <v>53</v>
      </c>
      <c r="Z3015" t="s">
        <v>84</v>
      </c>
      <c r="AA3015" s="1">
        <v>0</v>
      </c>
      <c r="AB3015" s="1">
        <v>0</v>
      </c>
      <c r="AC3015" t="s">
        <v>45</v>
      </c>
      <c r="AD3015" s="1">
        <v>1249.44</v>
      </c>
      <c r="AE3015" s="1">
        <v>41369.64</v>
      </c>
      <c r="AF3015">
        <v>3.9699999999999996E-3</v>
      </c>
      <c r="AG3015" s="1">
        <v>3776644.13</v>
      </c>
      <c r="AH3015" s="1">
        <v>0</v>
      </c>
      <c r="AI3015" s="1">
        <v>0</v>
      </c>
      <c r="AJ3015" s="1">
        <v>0</v>
      </c>
      <c r="AK3015" s="1">
        <v>0</v>
      </c>
      <c r="AL3015" s="1">
        <v>0</v>
      </c>
      <c r="AM3015" s="1">
        <v>0</v>
      </c>
      <c r="AN3015" s="1">
        <v>1249.44</v>
      </c>
      <c r="AO3015" s="1">
        <v>5674.41</v>
      </c>
      <c r="AP3015" s="8">
        <f t="shared" si="197"/>
        <v>5674.41</v>
      </c>
      <c r="AQ3015" s="9">
        <f t="shared" si="198"/>
        <v>1249.44</v>
      </c>
      <c r="AR3015" s="3">
        <f t="shared" si="199"/>
        <v>372528.41000000003</v>
      </c>
      <c r="AS3015" s="10">
        <f t="shared" si="200"/>
        <v>6923.85</v>
      </c>
    </row>
    <row r="3016" spans="1:45" x14ac:dyDescent="0.25">
      <c r="A3016">
        <v>1</v>
      </c>
      <c r="B3016" s="7">
        <v>44531</v>
      </c>
      <c r="C3016" s="7">
        <v>44531</v>
      </c>
      <c r="D3016">
        <v>434</v>
      </c>
      <c r="E3016" s="7">
        <v>44531</v>
      </c>
      <c r="F3016" s="13">
        <v>6595808.7999999998</v>
      </c>
      <c r="G3016" s="1">
        <v>6595808.7999999998</v>
      </c>
      <c r="H3016">
        <v>3.5999999999999997E-2</v>
      </c>
      <c r="I3016" s="1">
        <v>19787.43</v>
      </c>
      <c r="J3016" s="1">
        <v>1738626.98</v>
      </c>
      <c r="K3016" s="1">
        <v>0</v>
      </c>
      <c r="L3016" s="1">
        <v>0</v>
      </c>
      <c r="M3016" s="1">
        <v>0</v>
      </c>
      <c r="N3016" s="1">
        <v>0</v>
      </c>
      <c r="O3016" s="1">
        <v>0</v>
      </c>
      <c r="P3016" s="1">
        <v>0</v>
      </c>
      <c r="Q3016" s="1">
        <v>0</v>
      </c>
      <c r="R3016" s="1">
        <v>0</v>
      </c>
      <c r="S3016" s="1">
        <v>0</v>
      </c>
      <c r="T3016" s="1">
        <v>0</v>
      </c>
      <c r="U3016" s="1">
        <v>0</v>
      </c>
      <c r="V3016" t="s">
        <v>85</v>
      </c>
      <c r="W3016" s="4" t="str">
        <f t="shared" si="201"/>
        <v>3810</v>
      </c>
      <c r="X3016">
        <v>15</v>
      </c>
      <c r="Y3016" t="s">
        <v>53</v>
      </c>
      <c r="Z3016" t="s">
        <v>87</v>
      </c>
      <c r="AA3016" s="1">
        <v>0</v>
      </c>
      <c r="AB3016" s="1">
        <v>-8733.75</v>
      </c>
      <c r="AC3016" t="s">
        <v>45</v>
      </c>
      <c r="AD3016" s="1">
        <v>0</v>
      </c>
      <c r="AE3016" s="1">
        <v>0</v>
      </c>
      <c r="AF3016">
        <v>0</v>
      </c>
      <c r="AG3016" s="1">
        <v>6595808.7999999998</v>
      </c>
      <c r="AH3016" s="1">
        <v>0</v>
      </c>
      <c r="AI3016" s="1">
        <v>0</v>
      </c>
      <c r="AJ3016" s="1">
        <v>0</v>
      </c>
      <c r="AK3016" s="1">
        <v>0</v>
      </c>
      <c r="AL3016" s="1">
        <v>0</v>
      </c>
      <c r="AM3016" s="1">
        <v>0</v>
      </c>
      <c r="AN3016" s="1">
        <v>0</v>
      </c>
      <c r="AO3016" s="1">
        <v>19787.43</v>
      </c>
      <c r="AP3016" s="8">
        <f t="shared" si="197"/>
        <v>19787.43</v>
      </c>
      <c r="AQ3016" s="9">
        <f t="shared" si="198"/>
        <v>0</v>
      </c>
      <c r="AR3016" s="3">
        <f t="shared" si="199"/>
        <v>1738626.98</v>
      </c>
      <c r="AS3016" s="10">
        <f t="shared" si="200"/>
        <v>19787.43</v>
      </c>
    </row>
    <row r="3017" spans="1:45" x14ac:dyDescent="0.25">
      <c r="A3017">
        <v>1</v>
      </c>
      <c r="B3017" s="7">
        <v>44531</v>
      </c>
      <c r="C3017" s="7">
        <v>44531</v>
      </c>
      <c r="D3017">
        <v>435</v>
      </c>
      <c r="E3017" s="7">
        <v>44531</v>
      </c>
      <c r="F3017" s="13">
        <v>2216410.7599999998</v>
      </c>
      <c r="G3017" s="1">
        <v>2216410.7599999998</v>
      </c>
      <c r="H3017">
        <v>4.2999999999999997E-2</v>
      </c>
      <c r="I3017" s="1">
        <v>7942.14</v>
      </c>
      <c r="J3017" s="1">
        <v>1355967.3</v>
      </c>
      <c r="K3017" s="1">
        <v>2106.66</v>
      </c>
      <c r="L3017" s="1">
        <v>0</v>
      </c>
      <c r="M3017" s="1">
        <v>0</v>
      </c>
      <c r="N3017" s="1">
        <v>0</v>
      </c>
      <c r="O3017" s="1">
        <v>0</v>
      </c>
      <c r="P3017" s="1">
        <v>0</v>
      </c>
      <c r="Q3017" s="1">
        <v>0</v>
      </c>
      <c r="R3017" s="1">
        <v>0</v>
      </c>
      <c r="S3017" s="1">
        <v>6363.04</v>
      </c>
      <c r="T3017" s="1">
        <v>0</v>
      </c>
      <c r="U3017" s="1">
        <v>0</v>
      </c>
      <c r="V3017" t="s">
        <v>88</v>
      </c>
      <c r="W3017" s="4" t="str">
        <f t="shared" si="201"/>
        <v>3811</v>
      </c>
      <c r="X3017">
        <v>15</v>
      </c>
      <c r="Y3017" t="s">
        <v>53</v>
      </c>
      <c r="Z3017" t="s">
        <v>87</v>
      </c>
      <c r="AA3017" s="1">
        <v>0</v>
      </c>
      <c r="AB3017" s="1">
        <v>0</v>
      </c>
      <c r="AC3017" t="s">
        <v>45</v>
      </c>
      <c r="AD3017" s="1">
        <v>0</v>
      </c>
      <c r="AE3017" s="1">
        <v>0</v>
      </c>
      <c r="AF3017">
        <v>0</v>
      </c>
      <c r="AG3017" s="1">
        <v>2216410.7599999998</v>
      </c>
      <c r="AH3017" s="1">
        <v>0</v>
      </c>
      <c r="AI3017" s="1">
        <v>0</v>
      </c>
      <c r="AJ3017" s="1">
        <v>0</v>
      </c>
      <c r="AK3017" s="1">
        <v>0</v>
      </c>
      <c r="AL3017" s="1">
        <v>0</v>
      </c>
      <c r="AM3017" s="1">
        <v>0</v>
      </c>
      <c r="AN3017" s="1">
        <v>0</v>
      </c>
      <c r="AO3017" s="1">
        <v>10048.800000000001</v>
      </c>
      <c r="AP3017" s="8">
        <f t="shared" si="197"/>
        <v>10048.799999999999</v>
      </c>
      <c r="AQ3017" s="9">
        <f t="shared" si="198"/>
        <v>0</v>
      </c>
      <c r="AR3017" s="3">
        <f t="shared" si="199"/>
        <v>1355967.3</v>
      </c>
      <c r="AS3017" s="10">
        <f t="shared" si="200"/>
        <v>10048.799999999999</v>
      </c>
    </row>
    <row r="3018" spans="1:45" x14ac:dyDescent="0.25">
      <c r="A3018">
        <v>1</v>
      </c>
      <c r="B3018" s="7">
        <v>44531</v>
      </c>
      <c r="C3018" s="7">
        <v>44531</v>
      </c>
      <c r="D3018">
        <v>436</v>
      </c>
      <c r="E3018" s="7">
        <v>44531</v>
      </c>
      <c r="F3018" s="13">
        <v>5404625.7800000003</v>
      </c>
      <c r="G3018" s="1">
        <v>5404625.7800000003</v>
      </c>
      <c r="H3018">
        <v>2.9090000000000001E-2</v>
      </c>
      <c r="I3018" s="1">
        <v>13101.71</v>
      </c>
      <c r="J3018" s="1">
        <v>1594219.86</v>
      </c>
      <c r="K3018" s="1">
        <v>0</v>
      </c>
      <c r="L3018" s="1">
        <v>-1837.76</v>
      </c>
      <c r="M3018" s="1">
        <v>0</v>
      </c>
      <c r="N3018" s="1">
        <v>0</v>
      </c>
      <c r="O3018" s="1">
        <v>0</v>
      </c>
      <c r="P3018" s="1">
        <v>0</v>
      </c>
      <c r="Q3018" s="1">
        <v>0</v>
      </c>
      <c r="R3018" s="1">
        <v>0</v>
      </c>
      <c r="S3018" s="1">
        <v>0</v>
      </c>
      <c r="T3018" s="1">
        <v>0</v>
      </c>
      <c r="U3018" s="1">
        <v>0</v>
      </c>
      <c r="V3018" t="s">
        <v>90</v>
      </c>
      <c r="W3018" s="4" t="str">
        <f t="shared" si="201"/>
        <v>3820</v>
      </c>
      <c r="X3018">
        <v>15</v>
      </c>
      <c r="Y3018" t="s">
        <v>53</v>
      </c>
      <c r="Z3018" t="s">
        <v>92</v>
      </c>
      <c r="AA3018" s="1">
        <v>0</v>
      </c>
      <c r="AB3018" s="1">
        <v>0</v>
      </c>
      <c r="AC3018" t="s">
        <v>45</v>
      </c>
      <c r="AD3018" s="1">
        <v>1310.6199999999999</v>
      </c>
      <c r="AE3018" s="1">
        <v>24714.11</v>
      </c>
      <c r="AF3018">
        <v>2.9099999999999998E-3</v>
      </c>
      <c r="AG3018" s="1">
        <v>5404625.7800000003</v>
      </c>
      <c r="AH3018" s="1">
        <v>0</v>
      </c>
      <c r="AI3018" s="1">
        <v>0</v>
      </c>
      <c r="AJ3018" s="1">
        <v>0</v>
      </c>
      <c r="AK3018" s="1">
        <v>0</v>
      </c>
      <c r="AL3018" s="1">
        <v>0</v>
      </c>
      <c r="AM3018" s="1">
        <v>0</v>
      </c>
      <c r="AN3018" s="1">
        <v>1310.6200000000001</v>
      </c>
      <c r="AO3018" s="1">
        <v>13101.710000000001</v>
      </c>
      <c r="AP3018" s="8">
        <f t="shared" si="197"/>
        <v>13101.71</v>
      </c>
      <c r="AQ3018" s="9">
        <f t="shared" si="198"/>
        <v>1310.6199999999999</v>
      </c>
      <c r="AR3018" s="3">
        <f t="shared" si="199"/>
        <v>1618933.9700000002</v>
      </c>
      <c r="AS3018" s="10">
        <f t="shared" si="200"/>
        <v>14412.329999999998</v>
      </c>
    </row>
    <row r="3019" spans="1:45" x14ac:dyDescent="0.25">
      <c r="A3019">
        <v>1</v>
      </c>
      <c r="B3019" s="7">
        <v>44531</v>
      </c>
      <c r="C3019" s="7">
        <v>44531</v>
      </c>
      <c r="D3019">
        <v>437</v>
      </c>
      <c r="E3019" s="7">
        <v>44531</v>
      </c>
      <c r="F3019" s="13">
        <v>593040.09</v>
      </c>
      <c r="G3019" s="1">
        <v>593040.09</v>
      </c>
      <c r="H3019">
        <v>2.3640000000000001E-2</v>
      </c>
      <c r="I3019" s="1">
        <v>1168.29</v>
      </c>
      <c r="J3019" s="1">
        <v>256801.79</v>
      </c>
      <c r="K3019" s="1">
        <v>0</v>
      </c>
      <c r="L3019" s="1">
        <v>0</v>
      </c>
      <c r="M3019" s="1">
        <v>0</v>
      </c>
      <c r="N3019" s="1">
        <v>0</v>
      </c>
      <c r="O3019" s="1">
        <v>0</v>
      </c>
      <c r="P3019" s="1">
        <v>0</v>
      </c>
      <c r="Q3019" s="1">
        <v>0</v>
      </c>
      <c r="R3019" s="1">
        <v>0</v>
      </c>
      <c r="S3019" s="1">
        <v>0</v>
      </c>
      <c r="T3019" s="1">
        <v>0</v>
      </c>
      <c r="U3019" s="1">
        <v>0</v>
      </c>
      <c r="V3019" t="s">
        <v>93</v>
      </c>
      <c r="W3019" s="4" t="str">
        <f t="shared" si="201"/>
        <v>3821</v>
      </c>
      <c r="X3019">
        <v>15</v>
      </c>
      <c r="Y3019" t="s">
        <v>53</v>
      </c>
      <c r="Z3019" t="s">
        <v>92</v>
      </c>
      <c r="AA3019" s="1">
        <v>0</v>
      </c>
      <c r="AB3019" s="1">
        <v>0</v>
      </c>
      <c r="AC3019" t="s">
        <v>45</v>
      </c>
      <c r="AD3019" s="1">
        <v>116.63</v>
      </c>
      <c r="AE3019" s="1">
        <v>11224.6</v>
      </c>
      <c r="AF3019">
        <v>2.3600000000000001E-3</v>
      </c>
      <c r="AG3019" s="1">
        <v>593040.09</v>
      </c>
      <c r="AH3019" s="1">
        <v>0</v>
      </c>
      <c r="AI3019" s="1">
        <v>0</v>
      </c>
      <c r="AJ3019" s="1">
        <v>0</v>
      </c>
      <c r="AK3019" s="1">
        <v>0</v>
      </c>
      <c r="AL3019" s="1">
        <v>0</v>
      </c>
      <c r="AM3019" s="1">
        <v>0</v>
      </c>
      <c r="AN3019" s="1">
        <v>116.63</v>
      </c>
      <c r="AO3019" s="1">
        <v>1168.29</v>
      </c>
      <c r="AP3019" s="8">
        <f t="shared" si="197"/>
        <v>1168.29</v>
      </c>
      <c r="AQ3019" s="9">
        <f t="shared" si="198"/>
        <v>116.63</v>
      </c>
      <c r="AR3019" s="3">
        <f t="shared" si="199"/>
        <v>268026.39</v>
      </c>
      <c r="AS3019" s="10">
        <f t="shared" si="200"/>
        <v>1284.92</v>
      </c>
    </row>
    <row r="3020" spans="1:45" x14ac:dyDescent="0.25">
      <c r="A3020">
        <v>1</v>
      </c>
      <c r="B3020" s="7">
        <v>44531</v>
      </c>
      <c r="C3020" s="7">
        <v>44531</v>
      </c>
      <c r="D3020">
        <v>438</v>
      </c>
      <c r="E3020" s="7">
        <v>44531</v>
      </c>
      <c r="F3020" s="13">
        <v>1966789.58</v>
      </c>
      <c r="G3020" s="1">
        <v>1966789.58</v>
      </c>
      <c r="H3020">
        <v>3.3000000000000002E-2</v>
      </c>
      <c r="I3020" s="1">
        <v>5408.67</v>
      </c>
      <c r="J3020" s="1">
        <v>979376.32</v>
      </c>
      <c r="K3020" s="1">
        <v>0</v>
      </c>
      <c r="L3020" s="1">
        <v>0</v>
      </c>
      <c r="M3020" s="1">
        <v>0</v>
      </c>
      <c r="N3020" s="1">
        <v>0</v>
      </c>
      <c r="O3020" s="1">
        <v>0</v>
      </c>
      <c r="P3020" s="1">
        <v>0</v>
      </c>
      <c r="Q3020" s="1">
        <v>0</v>
      </c>
      <c r="R3020" s="1">
        <v>0</v>
      </c>
      <c r="S3020" s="1">
        <v>0</v>
      </c>
      <c r="T3020" s="1">
        <v>0</v>
      </c>
      <c r="U3020" s="1">
        <v>0</v>
      </c>
      <c r="V3020" t="s">
        <v>95</v>
      </c>
      <c r="W3020" s="4" t="str">
        <f t="shared" si="201"/>
        <v>3830</v>
      </c>
      <c r="X3020">
        <v>15</v>
      </c>
      <c r="Y3020" t="s">
        <v>53</v>
      </c>
      <c r="Z3020" t="s">
        <v>97</v>
      </c>
      <c r="AA3020" s="1">
        <v>0</v>
      </c>
      <c r="AB3020" s="1">
        <v>0</v>
      </c>
      <c r="AC3020" t="s">
        <v>45</v>
      </c>
      <c r="AD3020" s="1">
        <v>0</v>
      </c>
      <c r="AE3020" s="1">
        <v>0</v>
      </c>
      <c r="AF3020">
        <v>0</v>
      </c>
      <c r="AG3020" s="1">
        <v>1966789.58</v>
      </c>
      <c r="AH3020" s="1">
        <v>0</v>
      </c>
      <c r="AI3020" s="1">
        <v>0</v>
      </c>
      <c r="AJ3020" s="1">
        <v>0</v>
      </c>
      <c r="AK3020" s="1">
        <v>0</v>
      </c>
      <c r="AL3020" s="1">
        <v>0</v>
      </c>
      <c r="AM3020" s="1">
        <v>0</v>
      </c>
      <c r="AN3020" s="1">
        <v>0</v>
      </c>
      <c r="AO3020" s="1">
        <v>5408.67</v>
      </c>
      <c r="AP3020" s="8">
        <f t="shared" si="197"/>
        <v>5408.67</v>
      </c>
      <c r="AQ3020" s="9">
        <f t="shared" si="198"/>
        <v>0</v>
      </c>
      <c r="AR3020" s="3">
        <f t="shared" si="199"/>
        <v>979376.32</v>
      </c>
      <c r="AS3020" s="10">
        <f t="shared" si="200"/>
        <v>5408.67</v>
      </c>
    </row>
    <row r="3021" spans="1:45" x14ac:dyDescent="0.25">
      <c r="A3021">
        <v>1</v>
      </c>
      <c r="B3021" s="7">
        <v>44531</v>
      </c>
      <c r="C3021" s="7">
        <v>44531</v>
      </c>
      <c r="D3021">
        <v>439</v>
      </c>
      <c r="E3021" s="7">
        <v>44531</v>
      </c>
      <c r="F3021" s="13">
        <v>10001.719999999999</v>
      </c>
      <c r="G3021" s="1">
        <v>10001.719999999999</v>
      </c>
      <c r="H3021">
        <v>2.7E-2</v>
      </c>
      <c r="I3021" s="1">
        <v>22.5</v>
      </c>
      <c r="J3021" s="1">
        <v>48.87</v>
      </c>
      <c r="K3021" s="1">
        <v>0</v>
      </c>
      <c r="L3021" s="1">
        <v>0</v>
      </c>
      <c r="M3021" s="1">
        <v>0</v>
      </c>
      <c r="N3021" s="1">
        <v>0</v>
      </c>
      <c r="O3021" s="1">
        <v>0</v>
      </c>
      <c r="P3021" s="1">
        <v>0</v>
      </c>
      <c r="Q3021" s="1">
        <v>0</v>
      </c>
      <c r="R3021" s="1">
        <v>0</v>
      </c>
      <c r="S3021" s="1">
        <v>0</v>
      </c>
      <c r="T3021" s="1">
        <v>0</v>
      </c>
      <c r="U3021" s="1">
        <v>0</v>
      </c>
      <c r="V3021" t="s">
        <v>98</v>
      </c>
      <c r="W3021" s="4" t="str">
        <f t="shared" si="201"/>
        <v>3840</v>
      </c>
      <c r="X3021">
        <v>15</v>
      </c>
      <c r="Y3021" t="s">
        <v>53</v>
      </c>
      <c r="Z3021" t="s">
        <v>100</v>
      </c>
      <c r="AA3021" s="1">
        <v>0</v>
      </c>
      <c r="AB3021" s="1">
        <v>0</v>
      </c>
      <c r="AC3021" t="s">
        <v>45</v>
      </c>
      <c r="AD3021" s="1">
        <v>0</v>
      </c>
      <c r="AE3021" s="1">
        <v>0</v>
      </c>
      <c r="AF3021">
        <v>0</v>
      </c>
      <c r="AG3021" s="1">
        <v>10001.719999999999</v>
      </c>
      <c r="AH3021" s="1">
        <v>0</v>
      </c>
      <c r="AI3021" s="1">
        <v>0</v>
      </c>
      <c r="AJ3021" s="1">
        <v>0</v>
      </c>
      <c r="AK3021" s="1">
        <v>0</v>
      </c>
      <c r="AL3021" s="1">
        <v>0</v>
      </c>
      <c r="AM3021" s="1">
        <v>0</v>
      </c>
      <c r="AN3021" s="1">
        <v>0</v>
      </c>
      <c r="AO3021" s="1">
        <v>22.5</v>
      </c>
      <c r="AP3021" s="8">
        <f t="shared" si="197"/>
        <v>22.5</v>
      </c>
      <c r="AQ3021" s="9">
        <f t="shared" si="198"/>
        <v>0</v>
      </c>
      <c r="AR3021" s="3">
        <f t="shared" si="199"/>
        <v>48.87</v>
      </c>
      <c r="AS3021" s="10">
        <f t="shared" si="200"/>
        <v>22.5</v>
      </c>
    </row>
    <row r="3022" spans="1:45" x14ac:dyDescent="0.25">
      <c r="A3022">
        <v>1</v>
      </c>
      <c r="B3022" s="7">
        <v>44531</v>
      </c>
      <c r="C3022" s="7">
        <v>44531</v>
      </c>
      <c r="D3022">
        <v>440</v>
      </c>
      <c r="E3022" s="7">
        <v>44531</v>
      </c>
      <c r="F3022" s="13">
        <v>1735689.87</v>
      </c>
      <c r="G3022" s="1">
        <v>1735689.87</v>
      </c>
      <c r="H3022">
        <v>2.3E-2</v>
      </c>
      <c r="I3022" s="1">
        <v>3326.74</v>
      </c>
      <c r="J3022" s="1">
        <v>1121463.1599999999</v>
      </c>
      <c r="K3022" s="1">
        <v>0</v>
      </c>
      <c r="L3022" s="1">
        <v>0</v>
      </c>
      <c r="M3022" s="1">
        <v>0</v>
      </c>
      <c r="N3022" s="1">
        <v>0</v>
      </c>
      <c r="O3022" s="1">
        <v>0</v>
      </c>
      <c r="P3022" s="1">
        <v>0</v>
      </c>
      <c r="Q3022" s="1">
        <v>0</v>
      </c>
      <c r="R3022" s="1">
        <v>0</v>
      </c>
      <c r="S3022" s="1">
        <v>0</v>
      </c>
      <c r="T3022" s="1">
        <v>0</v>
      </c>
      <c r="U3022" s="1">
        <v>0</v>
      </c>
      <c r="V3022" t="s">
        <v>101</v>
      </c>
      <c r="W3022" s="4" t="str">
        <f t="shared" si="201"/>
        <v>3850</v>
      </c>
      <c r="X3022">
        <v>15</v>
      </c>
      <c r="Y3022" t="s">
        <v>53</v>
      </c>
      <c r="Z3022" t="s">
        <v>103</v>
      </c>
      <c r="AA3022" s="1">
        <v>0</v>
      </c>
      <c r="AB3022" s="1">
        <v>0</v>
      </c>
      <c r="AC3022" t="s">
        <v>45</v>
      </c>
      <c r="AD3022" s="1">
        <v>0</v>
      </c>
      <c r="AE3022" s="1">
        <v>-37671.480000000003</v>
      </c>
      <c r="AF3022">
        <v>0</v>
      </c>
      <c r="AG3022" s="1">
        <v>1735689.87</v>
      </c>
      <c r="AH3022" s="1">
        <v>0</v>
      </c>
      <c r="AI3022" s="1">
        <v>0</v>
      </c>
      <c r="AJ3022" s="1">
        <v>0</v>
      </c>
      <c r="AK3022" s="1">
        <v>0</v>
      </c>
      <c r="AL3022" s="1">
        <v>0</v>
      </c>
      <c r="AM3022" s="1">
        <v>0</v>
      </c>
      <c r="AN3022" s="1">
        <v>0</v>
      </c>
      <c r="AO3022" s="1">
        <v>3326.7400000000002</v>
      </c>
      <c r="AP3022" s="8">
        <f t="shared" si="197"/>
        <v>3326.74</v>
      </c>
      <c r="AQ3022" s="9">
        <f t="shared" si="198"/>
        <v>0</v>
      </c>
      <c r="AR3022" s="3">
        <f t="shared" si="199"/>
        <v>1083791.68</v>
      </c>
      <c r="AS3022" s="10">
        <f t="shared" si="200"/>
        <v>3326.74</v>
      </c>
    </row>
    <row r="3023" spans="1:45" x14ac:dyDescent="0.25">
      <c r="A3023">
        <v>1</v>
      </c>
      <c r="B3023" s="7">
        <v>44531</v>
      </c>
      <c r="C3023" s="7">
        <v>44531</v>
      </c>
      <c r="D3023">
        <v>441</v>
      </c>
      <c r="E3023" s="7">
        <v>44531</v>
      </c>
      <c r="F3023" s="13">
        <v>1129918.3899999999</v>
      </c>
      <c r="G3023" s="1">
        <v>1129918.3899999999</v>
      </c>
      <c r="H3023">
        <v>0.04</v>
      </c>
      <c r="I3023" s="1">
        <v>3766.39</v>
      </c>
      <c r="J3023" s="1">
        <v>675177.26</v>
      </c>
      <c r="K3023" s="1">
        <v>0</v>
      </c>
      <c r="L3023" s="1">
        <v>0</v>
      </c>
      <c r="M3023" s="1">
        <v>0</v>
      </c>
      <c r="N3023" s="1">
        <v>0</v>
      </c>
      <c r="O3023" s="1">
        <v>0</v>
      </c>
      <c r="P3023" s="1">
        <v>0</v>
      </c>
      <c r="Q3023" s="1">
        <v>0</v>
      </c>
      <c r="R3023" s="1">
        <v>0</v>
      </c>
      <c r="S3023" s="1">
        <v>0</v>
      </c>
      <c r="T3023" s="1">
        <v>0</v>
      </c>
      <c r="U3023" s="1">
        <v>0</v>
      </c>
      <c r="V3023" t="s">
        <v>104</v>
      </c>
      <c r="W3023" s="4" t="str">
        <f t="shared" si="201"/>
        <v>3870</v>
      </c>
      <c r="X3023">
        <v>15</v>
      </c>
      <c r="Y3023" t="s">
        <v>53</v>
      </c>
      <c r="Z3023" t="s">
        <v>106</v>
      </c>
      <c r="AA3023" s="1">
        <v>0</v>
      </c>
      <c r="AB3023" s="1">
        <v>0</v>
      </c>
      <c r="AC3023" t="s">
        <v>45</v>
      </c>
      <c r="AD3023" s="1">
        <v>0</v>
      </c>
      <c r="AE3023" s="1">
        <v>3936.04</v>
      </c>
      <c r="AF3023">
        <v>0</v>
      </c>
      <c r="AG3023" s="1">
        <v>1129918.3899999999</v>
      </c>
      <c r="AH3023" s="1">
        <v>0</v>
      </c>
      <c r="AI3023" s="1">
        <v>0</v>
      </c>
      <c r="AJ3023" s="1">
        <v>0</v>
      </c>
      <c r="AK3023" s="1">
        <v>0</v>
      </c>
      <c r="AL3023" s="1">
        <v>0</v>
      </c>
      <c r="AM3023" s="1">
        <v>0</v>
      </c>
      <c r="AN3023" s="1">
        <v>0</v>
      </c>
      <c r="AO3023" s="1">
        <v>3766.39</v>
      </c>
      <c r="AP3023" s="8">
        <f t="shared" si="197"/>
        <v>3766.39</v>
      </c>
      <c r="AQ3023" s="9">
        <f t="shared" si="198"/>
        <v>0</v>
      </c>
      <c r="AR3023" s="3">
        <f t="shared" si="199"/>
        <v>679113.3</v>
      </c>
      <c r="AS3023" s="10">
        <f t="shared" si="200"/>
        <v>3766.39</v>
      </c>
    </row>
    <row r="3024" spans="1:45" x14ac:dyDescent="0.25">
      <c r="A3024">
        <v>1</v>
      </c>
      <c r="B3024" s="7">
        <v>44531</v>
      </c>
      <c r="C3024" s="7">
        <v>44531</v>
      </c>
      <c r="D3024">
        <v>442</v>
      </c>
      <c r="E3024" s="7">
        <v>44531</v>
      </c>
      <c r="F3024" s="13">
        <v>8060</v>
      </c>
      <c r="G3024" s="1">
        <v>8060</v>
      </c>
      <c r="H3024">
        <v>0</v>
      </c>
      <c r="I3024" s="1">
        <v>0</v>
      </c>
      <c r="J3024" s="1">
        <v>1318.13</v>
      </c>
      <c r="K3024" s="1">
        <v>0</v>
      </c>
      <c r="L3024" s="1">
        <v>0</v>
      </c>
      <c r="M3024" s="1">
        <v>0</v>
      </c>
      <c r="N3024" s="1">
        <v>0</v>
      </c>
      <c r="O3024" s="1">
        <v>0</v>
      </c>
      <c r="P3024" s="1">
        <v>0</v>
      </c>
      <c r="Q3024" s="1">
        <v>0</v>
      </c>
      <c r="R3024" s="1">
        <v>0</v>
      </c>
      <c r="S3024" s="1">
        <v>0</v>
      </c>
      <c r="T3024" s="1">
        <v>0</v>
      </c>
      <c r="U3024" s="1">
        <v>0</v>
      </c>
      <c r="V3024" t="s">
        <v>107</v>
      </c>
      <c r="W3024" s="4" t="str">
        <f t="shared" si="201"/>
        <v>3890</v>
      </c>
      <c r="X3024">
        <v>16</v>
      </c>
      <c r="Y3024" t="s">
        <v>109</v>
      </c>
      <c r="Z3024" t="s">
        <v>110</v>
      </c>
      <c r="AA3024" s="1">
        <v>0</v>
      </c>
      <c r="AB3024" s="1">
        <v>0</v>
      </c>
      <c r="AC3024" t="s">
        <v>45</v>
      </c>
      <c r="AD3024" s="1">
        <v>0</v>
      </c>
      <c r="AE3024" s="1">
        <v>0</v>
      </c>
      <c r="AF3024">
        <v>0</v>
      </c>
      <c r="AG3024" s="1">
        <v>8060</v>
      </c>
      <c r="AH3024" s="1">
        <v>0</v>
      </c>
      <c r="AI3024" s="1">
        <v>0</v>
      </c>
      <c r="AJ3024" s="1">
        <v>0</v>
      </c>
      <c r="AK3024" s="1">
        <v>0</v>
      </c>
      <c r="AL3024" s="1">
        <v>0</v>
      </c>
      <c r="AM3024" s="1">
        <v>0</v>
      </c>
      <c r="AN3024" s="1">
        <v>0</v>
      </c>
      <c r="AO3024" s="1">
        <v>0</v>
      </c>
      <c r="AP3024" s="8">
        <f t="shared" si="197"/>
        <v>0</v>
      </c>
      <c r="AQ3024" s="9">
        <f t="shared" si="198"/>
        <v>0</v>
      </c>
      <c r="AR3024" s="3">
        <f t="shared" si="199"/>
        <v>1318.13</v>
      </c>
      <c r="AS3024" s="10">
        <f t="shared" si="200"/>
        <v>0</v>
      </c>
    </row>
    <row r="3025" spans="1:45" x14ac:dyDescent="0.25">
      <c r="A3025">
        <v>1</v>
      </c>
      <c r="B3025" s="7">
        <v>44531</v>
      </c>
      <c r="C3025" s="7">
        <v>44531</v>
      </c>
      <c r="D3025">
        <v>443</v>
      </c>
      <c r="E3025" s="7">
        <v>44531</v>
      </c>
      <c r="F3025" s="13">
        <v>16463.04</v>
      </c>
      <c r="G3025" s="1">
        <v>16463.04</v>
      </c>
      <c r="H3025">
        <v>0</v>
      </c>
      <c r="I3025" s="1">
        <v>0</v>
      </c>
      <c r="J3025" s="1">
        <v>0</v>
      </c>
      <c r="K3025" s="1">
        <v>0</v>
      </c>
      <c r="L3025" s="1">
        <v>0</v>
      </c>
      <c r="M3025" s="1">
        <v>0</v>
      </c>
      <c r="N3025" s="1">
        <v>0</v>
      </c>
      <c r="O3025" s="1">
        <v>0</v>
      </c>
      <c r="P3025" s="1">
        <v>0</v>
      </c>
      <c r="Q3025" s="1">
        <v>0</v>
      </c>
      <c r="R3025" s="1">
        <v>0</v>
      </c>
      <c r="S3025" s="1">
        <v>0</v>
      </c>
      <c r="T3025" s="1">
        <v>0</v>
      </c>
      <c r="U3025" s="1">
        <v>0</v>
      </c>
      <c r="V3025" t="s">
        <v>111</v>
      </c>
      <c r="W3025" s="4" t="str">
        <f t="shared" si="201"/>
        <v>389A</v>
      </c>
      <c r="X3025">
        <v>16</v>
      </c>
      <c r="Y3025" t="s">
        <v>109</v>
      </c>
      <c r="Z3025" t="s">
        <v>110</v>
      </c>
      <c r="AA3025" s="1">
        <v>0</v>
      </c>
      <c r="AB3025" s="1">
        <v>0</v>
      </c>
      <c r="AC3025" t="s">
        <v>45</v>
      </c>
      <c r="AD3025" s="1">
        <v>0</v>
      </c>
      <c r="AE3025" s="1">
        <v>0</v>
      </c>
      <c r="AF3025">
        <v>0</v>
      </c>
      <c r="AG3025" s="1">
        <v>16463.04</v>
      </c>
      <c r="AH3025" s="1">
        <v>0</v>
      </c>
      <c r="AI3025" s="1">
        <v>0</v>
      </c>
      <c r="AJ3025" s="1">
        <v>0</v>
      </c>
      <c r="AK3025" s="1">
        <v>0</v>
      </c>
      <c r="AL3025" s="1">
        <v>0</v>
      </c>
      <c r="AM3025" s="1">
        <v>0</v>
      </c>
      <c r="AN3025" s="1">
        <v>0</v>
      </c>
      <c r="AO3025" s="1">
        <v>0</v>
      </c>
      <c r="AP3025" s="8">
        <f t="shared" si="197"/>
        <v>0</v>
      </c>
      <c r="AQ3025" s="9">
        <f t="shared" si="198"/>
        <v>0</v>
      </c>
      <c r="AR3025" s="3">
        <f t="shared" si="199"/>
        <v>0</v>
      </c>
      <c r="AS3025" s="10">
        <f t="shared" si="200"/>
        <v>0</v>
      </c>
    </row>
    <row r="3026" spans="1:45" x14ac:dyDescent="0.25">
      <c r="A3026">
        <v>1</v>
      </c>
      <c r="B3026" s="7">
        <v>44531</v>
      </c>
      <c r="C3026" s="7">
        <v>44531</v>
      </c>
      <c r="D3026">
        <v>444</v>
      </c>
      <c r="E3026" s="7">
        <v>44531</v>
      </c>
      <c r="F3026" s="13">
        <v>103080.34</v>
      </c>
      <c r="G3026" s="1">
        <v>103080.34</v>
      </c>
      <c r="H3026">
        <v>2.3E-2</v>
      </c>
      <c r="I3026" s="1">
        <v>197.57</v>
      </c>
      <c r="J3026" s="1">
        <v>-178437.73</v>
      </c>
      <c r="K3026" s="1">
        <v>0</v>
      </c>
      <c r="L3026" s="1">
        <v>0</v>
      </c>
      <c r="M3026" s="1">
        <v>0</v>
      </c>
      <c r="N3026" s="1">
        <v>0</v>
      </c>
      <c r="O3026" s="1">
        <v>0</v>
      </c>
      <c r="P3026" s="1">
        <v>0</v>
      </c>
      <c r="Q3026" s="1">
        <v>0</v>
      </c>
      <c r="R3026" s="1">
        <v>0</v>
      </c>
      <c r="S3026" s="1">
        <v>0</v>
      </c>
      <c r="T3026" s="1">
        <v>0</v>
      </c>
      <c r="U3026" s="1">
        <v>0</v>
      </c>
      <c r="V3026" t="s">
        <v>113</v>
      </c>
      <c r="W3026" s="4" t="str">
        <f t="shared" si="201"/>
        <v>3900</v>
      </c>
      <c r="X3026">
        <v>16</v>
      </c>
      <c r="Y3026" t="s">
        <v>109</v>
      </c>
      <c r="Z3026" t="s">
        <v>115</v>
      </c>
      <c r="AA3026" s="1">
        <v>0</v>
      </c>
      <c r="AB3026" s="1">
        <v>0</v>
      </c>
      <c r="AC3026" t="s">
        <v>45</v>
      </c>
      <c r="AD3026" s="1">
        <v>0</v>
      </c>
      <c r="AE3026" s="1">
        <v>0</v>
      </c>
      <c r="AF3026">
        <v>0</v>
      </c>
      <c r="AG3026" s="1">
        <v>103080.34</v>
      </c>
      <c r="AH3026" s="1">
        <v>0</v>
      </c>
      <c r="AI3026" s="1">
        <v>0</v>
      </c>
      <c r="AJ3026" s="1">
        <v>0</v>
      </c>
      <c r="AK3026" s="1">
        <v>0</v>
      </c>
      <c r="AL3026" s="1">
        <v>0</v>
      </c>
      <c r="AM3026" s="1">
        <v>0</v>
      </c>
      <c r="AN3026" s="1">
        <v>0</v>
      </c>
      <c r="AO3026" s="1">
        <v>197.57</v>
      </c>
      <c r="AP3026" s="8">
        <f t="shared" si="197"/>
        <v>197.57</v>
      </c>
      <c r="AQ3026" s="9">
        <f t="shared" si="198"/>
        <v>0</v>
      </c>
      <c r="AR3026" s="3">
        <f t="shared" si="199"/>
        <v>-178437.73</v>
      </c>
      <c r="AS3026" s="10">
        <f t="shared" si="200"/>
        <v>197.57</v>
      </c>
    </row>
    <row r="3027" spans="1:45" x14ac:dyDescent="0.25">
      <c r="A3027">
        <v>1</v>
      </c>
      <c r="B3027" s="7">
        <v>44531</v>
      </c>
      <c r="C3027" s="7">
        <v>44531</v>
      </c>
      <c r="D3027">
        <v>445</v>
      </c>
      <c r="E3027" s="7">
        <v>44531</v>
      </c>
      <c r="F3027" s="13">
        <v>52132.36</v>
      </c>
      <c r="G3027" s="1">
        <v>52132.36</v>
      </c>
      <c r="H3027">
        <v>2.3E-2</v>
      </c>
      <c r="I3027" s="1">
        <v>99.92</v>
      </c>
      <c r="J3027" s="1">
        <v>8799.4</v>
      </c>
      <c r="K3027" s="1">
        <v>0</v>
      </c>
      <c r="L3027" s="1">
        <v>0</v>
      </c>
      <c r="M3027" s="1">
        <v>0</v>
      </c>
      <c r="N3027" s="1">
        <v>0</v>
      </c>
      <c r="O3027" s="1">
        <v>0</v>
      </c>
      <c r="P3027" s="1">
        <v>0</v>
      </c>
      <c r="Q3027" s="1">
        <v>0</v>
      </c>
      <c r="R3027" s="1">
        <v>0</v>
      </c>
      <c r="S3027" s="1">
        <v>0</v>
      </c>
      <c r="T3027" s="1">
        <v>0</v>
      </c>
      <c r="U3027" s="1">
        <v>0</v>
      </c>
      <c r="V3027" t="s">
        <v>116</v>
      </c>
      <c r="W3027" s="4" t="str">
        <f t="shared" si="201"/>
        <v>390A</v>
      </c>
      <c r="X3027">
        <v>16</v>
      </c>
      <c r="Y3027" t="s">
        <v>109</v>
      </c>
      <c r="Z3027" t="s">
        <v>115</v>
      </c>
      <c r="AA3027" s="1">
        <v>0</v>
      </c>
      <c r="AB3027" s="1">
        <v>0</v>
      </c>
      <c r="AC3027" t="s">
        <v>45</v>
      </c>
      <c r="AD3027" s="1">
        <v>0</v>
      </c>
      <c r="AE3027" s="1">
        <v>0</v>
      </c>
      <c r="AF3027">
        <v>0</v>
      </c>
      <c r="AG3027" s="1">
        <v>52132.36</v>
      </c>
      <c r="AH3027" s="1">
        <v>0</v>
      </c>
      <c r="AI3027" s="1">
        <v>0</v>
      </c>
      <c r="AJ3027" s="1">
        <v>0</v>
      </c>
      <c r="AK3027" s="1">
        <v>0</v>
      </c>
      <c r="AL3027" s="1">
        <v>0</v>
      </c>
      <c r="AM3027" s="1">
        <v>0</v>
      </c>
      <c r="AN3027" s="1">
        <v>0</v>
      </c>
      <c r="AO3027" s="1">
        <v>99.92</v>
      </c>
      <c r="AP3027" s="8">
        <f t="shared" si="197"/>
        <v>99.92</v>
      </c>
      <c r="AQ3027" s="9">
        <f t="shared" si="198"/>
        <v>0</v>
      </c>
      <c r="AR3027" s="3">
        <f t="shared" si="199"/>
        <v>8799.4</v>
      </c>
      <c r="AS3027" s="10">
        <f t="shared" si="200"/>
        <v>99.92</v>
      </c>
    </row>
    <row r="3028" spans="1:45" x14ac:dyDescent="0.25">
      <c r="A3028">
        <v>1</v>
      </c>
      <c r="B3028" s="7">
        <v>44531</v>
      </c>
      <c r="C3028" s="7">
        <v>44531</v>
      </c>
      <c r="D3028">
        <v>446</v>
      </c>
      <c r="E3028" s="7">
        <v>44531</v>
      </c>
      <c r="F3028" s="13">
        <v>66286.11</v>
      </c>
      <c r="G3028" s="1">
        <v>66286.11</v>
      </c>
      <c r="H3028">
        <v>7.1428569999999997E-2</v>
      </c>
      <c r="I3028" s="1">
        <v>394.56</v>
      </c>
      <c r="J3028" s="1">
        <v>458114.44</v>
      </c>
      <c r="K3028" s="1">
        <v>0</v>
      </c>
      <c r="L3028" s="1">
        <v>0</v>
      </c>
      <c r="M3028" s="1">
        <v>-394.56</v>
      </c>
      <c r="N3028" s="1">
        <v>0</v>
      </c>
      <c r="O3028" s="1">
        <v>0</v>
      </c>
      <c r="P3028" s="1">
        <v>0</v>
      </c>
      <c r="Q3028" s="1">
        <v>0</v>
      </c>
      <c r="R3028" s="1">
        <v>0</v>
      </c>
      <c r="S3028" s="1">
        <v>0</v>
      </c>
      <c r="T3028" s="1">
        <v>-117658.71</v>
      </c>
      <c r="U3028" s="1">
        <v>0</v>
      </c>
      <c r="V3028" t="s">
        <v>118</v>
      </c>
      <c r="W3028" s="4" t="str">
        <f t="shared" si="201"/>
        <v>3910</v>
      </c>
      <c r="X3028">
        <v>16</v>
      </c>
      <c r="Y3028" t="s">
        <v>109</v>
      </c>
      <c r="Z3028" t="s">
        <v>120</v>
      </c>
      <c r="AA3028" s="1">
        <v>0</v>
      </c>
      <c r="AB3028" s="1">
        <v>-1454.07</v>
      </c>
      <c r="AC3028" t="s">
        <v>45</v>
      </c>
      <c r="AD3028" s="1">
        <v>0</v>
      </c>
      <c r="AE3028" s="1">
        <v>0</v>
      </c>
      <c r="AF3028">
        <v>0</v>
      </c>
      <c r="AG3028" s="1">
        <v>66286.11</v>
      </c>
      <c r="AH3028" s="1">
        <v>0</v>
      </c>
      <c r="AI3028" s="1">
        <v>0</v>
      </c>
      <c r="AJ3028" s="1">
        <v>0</v>
      </c>
      <c r="AK3028" s="1">
        <v>0</v>
      </c>
      <c r="AL3028" s="1">
        <v>0</v>
      </c>
      <c r="AM3028" s="1">
        <v>0</v>
      </c>
      <c r="AN3028" s="1">
        <v>0</v>
      </c>
      <c r="AO3028" s="1">
        <v>0</v>
      </c>
      <c r="AP3028" s="8">
        <f t="shared" si="197"/>
        <v>-117658.71</v>
      </c>
      <c r="AQ3028" s="9">
        <f t="shared" si="198"/>
        <v>0</v>
      </c>
      <c r="AR3028" s="3">
        <f t="shared" si="199"/>
        <v>458114.44</v>
      </c>
      <c r="AS3028" s="10">
        <f t="shared" si="200"/>
        <v>-117658.71</v>
      </c>
    </row>
    <row r="3029" spans="1:45" x14ac:dyDescent="0.25">
      <c r="A3029">
        <v>1</v>
      </c>
      <c r="B3029" s="7">
        <v>44531</v>
      </c>
      <c r="C3029" s="7">
        <v>44531</v>
      </c>
      <c r="D3029">
        <v>447</v>
      </c>
      <c r="E3029" s="7">
        <v>44531</v>
      </c>
      <c r="F3029" s="13">
        <v>60038.52</v>
      </c>
      <c r="G3029" s="1">
        <v>60038.52</v>
      </c>
      <c r="H3029">
        <v>0.1</v>
      </c>
      <c r="I3029" s="1">
        <v>500.32</v>
      </c>
      <c r="J3029" s="1">
        <v>-103463.88</v>
      </c>
      <c r="K3029" s="1">
        <v>0</v>
      </c>
      <c r="L3029" s="1">
        <v>0</v>
      </c>
      <c r="M3029" s="1">
        <v>0</v>
      </c>
      <c r="N3029" s="1">
        <v>0</v>
      </c>
      <c r="O3029" s="1">
        <v>0</v>
      </c>
      <c r="P3029" s="1">
        <v>0</v>
      </c>
      <c r="Q3029" s="1">
        <v>0</v>
      </c>
      <c r="R3029" s="1">
        <v>0</v>
      </c>
      <c r="S3029" s="1">
        <v>0</v>
      </c>
      <c r="T3029" s="1">
        <v>-27707.43</v>
      </c>
      <c r="U3029" s="1">
        <v>0</v>
      </c>
      <c r="V3029" t="s">
        <v>121</v>
      </c>
      <c r="W3029" s="4" t="str">
        <f t="shared" si="201"/>
        <v>3912</v>
      </c>
      <c r="X3029">
        <v>16</v>
      </c>
      <c r="Y3029" t="s">
        <v>109</v>
      </c>
      <c r="Z3029" t="s">
        <v>123</v>
      </c>
      <c r="AA3029" s="1">
        <v>0</v>
      </c>
      <c r="AB3029" s="1">
        <v>0</v>
      </c>
      <c r="AC3029" t="s">
        <v>45</v>
      </c>
      <c r="AD3029" s="1">
        <v>0</v>
      </c>
      <c r="AE3029" s="1">
        <v>0</v>
      </c>
      <c r="AF3029">
        <v>0</v>
      </c>
      <c r="AG3029" s="1">
        <v>60038.52</v>
      </c>
      <c r="AH3029" s="1">
        <v>0</v>
      </c>
      <c r="AI3029" s="1">
        <v>0</v>
      </c>
      <c r="AJ3029" s="1">
        <v>0</v>
      </c>
      <c r="AK3029" s="1">
        <v>0</v>
      </c>
      <c r="AL3029" s="1">
        <v>0</v>
      </c>
      <c r="AM3029" s="1">
        <v>0</v>
      </c>
      <c r="AN3029" s="1">
        <v>0</v>
      </c>
      <c r="AO3029" s="1">
        <v>500.32</v>
      </c>
      <c r="AP3029" s="8">
        <f t="shared" si="197"/>
        <v>-27207.11</v>
      </c>
      <c r="AQ3029" s="9">
        <f t="shared" si="198"/>
        <v>0</v>
      </c>
      <c r="AR3029" s="3">
        <f t="shared" si="199"/>
        <v>-103463.88</v>
      </c>
      <c r="AS3029" s="10">
        <f t="shared" si="200"/>
        <v>-27207.11</v>
      </c>
    </row>
    <row r="3030" spans="1:45" x14ac:dyDescent="0.25">
      <c r="A3030">
        <v>1</v>
      </c>
      <c r="B3030" s="7">
        <v>44531</v>
      </c>
      <c r="C3030" s="7">
        <v>44531</v>
      </c>
      <c r="D3030">
        <v>448</v>
      </c>
      <c r="E3030" s="7">
        <v>44531</v>
      </c>
      <c r="F3030" s="13">
        <v>111291.03</v>
      </c>
      <c r="G3030" s="1">
        <v>111291.03</v>
      </c>
      <c r="H3030">
        <v>0.05</v>
      </c>
      <c r="I3030" s="1">
        <v>463.71</v>
      </c>
      <c r="J3030" s="1">
        <v>67490.91</v>
      </c>
      <c r="K3030" s="1">
        <v>0</v>
      </c>
      <c r="L3030" s="1">
        <v>0</v>
      </c>
      <c r="M3030" s="1">
        <v>0</v>
      </c>
      <c r="N3030" s="1">
        <v>0</v>
      </c>
      <c r="O3030" s="1">
        <v>0</v>
      </c>
      <c r="P3030" s="1">
        <v>0</v>
      </c>
      <c r="Q3030" s="1">
        <v>0</v>
      </c>
      <c r="R3030" s="1">
        <v>0</v>
      </c>
      <c r="S3030" s="1">
        <v>0</v>
      </c>
      <c r="T3030" s="1">
        <v>150400.98000000001</v>
      </c>
      <c r="U3030" s="1">
        <v>0</v>
      </c>
      <c r="V3030" t="s">
        <v>124</v>
      </c>
      <c r="W3030" s="4" t="str">
        <f t="shared" si="201"/>
        <v>3913</v>
      </c>
      <c r="X3030">
        <v>16</v>
      </c>
      <c r="Y3030" t="s">
        <v>109</v>
      </c>
      <c r="Z3030" t="s">
        <v>126</v>
      </c>
      <c r="AA3030" s="1">
        <v>0</v>
      </c>
      <c r="AB3030" s="1">
        <v>0</v>
      </c>
      <c r="AC3030" t="s">
        <v>45</v>
      </c>
      <c r="AD3030" s="1">
        <v>0</v>
      </c>
      <c r="AE3030" s="1">
        <v>0</v>
      </c>
      <c r="AF3030">
        <v>0</v>
      </c>
      <c r="AG3030" s="1">
        <v>111291.03</v>
      </c>
      <c r="AH3030" s="1">
        <v>0</v>
      </c>
      <c r="AI3030" s="1">
        <v>0</v>
      </c>
      <c r="AJ3030" s="1">
        <v>0</v>
      </c>
      <c r="AK3030" s="1">
        <v>0</v>
      </c>
      <c r="AL3030" s="1">
        <v>0</v>
      </c>
      <c r="AM3030" s="1">
        <v>0</v>
      </c>
      <c r="AN3030" s="1">
        <v>0</v>
      </c>
      <c r="AO3030" s="1">
        <v>463.71000000000004</v>
      </c>
      <c r="AP3030" s="8">
        <f t="shared" si="197"/>
        <v>150864.69</v>
      </c>
      <c r="AQ3030" s="9">
        <f t="shared" si="198"/>
        <v>0</v>
      </c>
      <c r="AR3030" s="3">
        <f t="shared" si="199"/>
        <v>67490.91</v>
      </c>
      <c r="AS3030" s="10">
        <f t="shared" si="200"/>
        <v>150864.69</v>
      </c>
    </row>
    <row r="3031" spans="1:45" x14ac:dyDescent="0.25">
      <c r="A3031">
        <v>1</v>
      </c>
      <c r="B3031" s="7">
        <v>44531</v>
      </c>
      <c r="C3031" s="7">
        <v>44531</v>
      </c>
      <c r="D3031">
        <v>449</v>
      </c>
      <c r="E3031" s="7">
        <v>44531</v>
      </c>
      <c r="F3031" s="13">
        <v>810410.85</v>
      </c>
      <c r="G3031" s="1">
        <v>810410.85</v>
      </c>
      <c r="H3031">
        <v>0.1</v>
      </c>
      <c r="I3031" s="1">
        <v>6753.42</v>
      </c>
      <c r="J3031" s="1">
        <v>2006.37</v>
      </c>
      <c r="K3031" s="1">
        <v>0</v>
      </c>
      <c r="L3031" s="1">
        <v>0</v>
      </c>
      <c r="M3031" s="1">
        <v>0</v>
      </c>
      <c r="N3031" s="1">
        <v>0</v>
      </c>
      <c r="O3031" s="1">
        <v>0</v>
      </c>
      <c r="P3031" s="1">
        <v>0</v>
      </c>
      <c r="Q3031" s="1">
        <v>0</v>
      </c>
      <c r="R3031" s="1">
        <v>0</v>
      </c>
      <c r="S3031" s="1">
        <v>0</v>
      </c>
      <c r="T3031" s="1">
        <v>-1814.33</v>
      </c>
      <c r="U3031" s="1">
        <v>0</v>
      </c>
      <c r="V3031" t="s">
        <v>127</v>
      </c>
      <c r="W3031" s="4" t="str">
        <f t="shared" si="201"/>
        <v>3914</v>
      </c>
      <c r="X3031">
        <v>16</v>
      </c>
      <c r="Y3031" t="s">
        <v>109</v>
      </c>
      <c r="Z3031" t="s">
        <v>129</v>
      </c>
      <c r="AA3031" s="1">
        <v>0</v>
      </c>
      <c r="AB3031" s="1">
        <v>0</v>
      </c>
      <c r="AC3031" t="s">
        <v>45</v>
      </c>
      <c r="AD3031" s="1">
        <v>0</v>
      </c>
      <c r="AE3031" s="1">
        <v>0</v>
      </c>
      <c r="AF3031">
        <v>0</v>
      </c>
      <c r="AG3031" s="1">
        <v>810410.85</v>
      </c>
      <c r="AH3031" s="1">
        <v>0</v>
      </c>
      <c r="AI3031" s="1">
        <v>0</v>
      </c>
      <c r="AJ3031" s="1">
        <v>0</v>
      </c>
      <c r="AK3031" s="1">
        <v>0</v>
      </c>
      <c r="AL3031" s="1">
        <v>0</v>
      </c>
      <c r="AM3031" s="1">
        <v>0</v>
      </c>
      <c r="AN3031" s="1">
        <v>0</v>
      </c>
      <c r="AO3031" s="1">
        <v>6753.42</v>
      </c>
      <c r="AP3031" s="8">
        <f t="shared" si="197"/>
        <v>4939.09</v>
      </c>
      <c r="AQ3031" s="9">
        <f t="shared" si="198"/>
        <v>0</v>
      </c>
      <c r="AR3031" s="3">
        <f t="shared" si="199"/>
        <v>2006.37</v>
      </c>
      <c r="AS3031" s="10">
        <f t="shared" si="200"/>
        <v>4939.09</v>
      </c>
    </row>
    <row r="3032" spans="1:45" x14ac:dyDescent="0.25">
      <c r="A3032">
        <v>1</v>
      </c>
      <c r="B3032" s="7">
        <v>44531</v>
      </c>
      <c r="C3032" s="7">
        <v>44531</v>
      </c>
      <c r="D3032">
        <v>200419</v>
      </c>
      <c r="E3032" s="7">
        <v>44531</v>
      </c>
      <c r="F3032" s="13">
        <v>0</v>
      </c>
      <c r="G3032" s="1">
        <v>0</v>
      </c>
      <c r="H3032">
        <v>7.1428569999999997E-2</v>
      </c>
      <c r="I3032" s="1">
        <v>0</v>
      </c>
      <c r="J3032" s="1">
        <v>0</v>
      </c>
      <c r="K3032" s="1">
        <v>0</v>
      </c>
      <c r="L3032" s="1">
        <v>0</v>
      </c>
      <c r="M3032" s="1">
        <v>0</v>
      </c>
      <c r="N3032" s="1">
        <v>0</v>
      </c>
      <c r="O3032" s="1">
        <v>0</v>
      </c>
      <c r="P3032" s="1">
        <v>0</v>
      </c>
      <c r="Q3032" s="1">
        <v>0</v>
      </c>
      <c r="R3032" s="1">
        <v>0</v>
      </c>
      <c r="S3032" s="1">
        <v>0</v>
      </c>
      <c r="T3032" s="1">
        <v>0</v>
      </c>
      <c r="U3032" s="1">
        <v>0</v>
      </c>
      <c r="V3032" t="s">
        <v>130</v>
      </c>
      <c r="W3032" s="4" t="str">
        <f t="shared" si="201"/>
        <v>391A</v>
      </c>
      <c r="X3032">
        <v>16</v>
      </c>
      <c r="Y3032" t="s">
        <v>109</v>
      </c>
      <c r="Z3032" t="s">
        <v>132</v>
      </c>
      <c r="AA3032" s="1">
        <v>0</v>
      </c>
      <c r="AB3032" s="1">
        <v>0</v>
      </c>
      <c r="AC3032" t="s">
        <v>45</v>
      </c>
      <c r="AD3032" s="1">
        <v>0</v>
      </c>
      <c r="AE3032" s="1">
        <v>0</v>
      </c>
      <c r="AF3032">
        <v>0</v>
      </c>
      <c r="AG3032" s="1">
        <v>0</v>
      </c>
      <c r="AH3032" s="1">
        <v>0</v>
      </c>
      <c r="AI3032" s="1">
        <v>0</v>
      </c>
      <c r="AJ3032" s="1">
        <v>0</v>
      </c>
      <c r="AK3032" s="1">
        <v>0</v>
      </c>
      <c r="AL3032" s="1">
        <v>0</v>
      </c>
      <c r="AM3032" s="1">
        <v>0</v>
      </c>
      <c r="AN3032" s="1">
        <v>0</v>
      </c>
      <c r="AO3032" s="1">
        <v>0</v>
      </c>
      <c r="AP3032" s="8">
        <f t="shared" si="197"/>
        <v>0</v>
      </c>
      <c r="AQ3032" s="9">
        <f t="shared" si="198"/>
        <v>0</v>
      </c>
      <c r="AR3032" s="3">
        <f t="shared" si="199"/>
        <v>0</v>
      </c>
      <c r="AS3032" s="10">
        <f t="shared" si="200"/>
        <v>0</v>
      </c>
    </row>
    <row r="3033" spans="1:45" x14ac:dyDescent="0.25">
      <c r="A3033">
        <v>1</v>
      </c>
      <c r="B3033" s="7">
        <v>44531</v>
      </c>
      <c r="C3033" s="7">
        <v>44531</v>
      </c>
      <c r="D3033">
        <v>450</v>
      </c>
      <c r="E3033" s="7">
        <v>44531</v>
      </c>
      <c r="F3033" s="13">
        <v>188562.35</v>
      </c>
      <c r="G3033" s="1">
        <v>188562.35</v>
      </c>
      <c r="H3033">
        <v>0.1</v>
      </c>
      <c r="I3033" s="1">
        <v>1571.35</v>
      </c>
      <c r="J3033" s="1">
        <v>112846.68</v>
      </c>
      <c r="K3033" s="1">
        <v>0</v>
      </c>
      <c r="L3033" s="1">
        <v>0</v>
      </c>
      <c r="M3033" s="1">
        <v>0</v>
      </c>
      <c r="N3033" s="1">
        <v>0</v>
      </c>
      <c r="O3033" s="1">
        <v>0</v>
      </c>
      <c r="P3033" s="1">
        <v>0</v>
      </c>
      <c r="Q3033" s="1">
        <v>0</v>
      </c>
      <c r="R3033" s="1">
        <v>0</v>
      </c>
      <c r="S3033" s="1">
        <v>0</v>
      </c>
      <c r="T3033" s="1">
        <v>1337.17</v>
      </c>
      <c r="U3033" s="1">
        <v>0</v>
      </c>
      <c r="V3033" t="s">
        <v>133</v>
      </c>
      <c r="W3033" s="4" t="str">
        <f t="shared" si="201"/>
        <v>391S</v>
      </c>
      <c r="X3033">
        <v>16</v>
      </c>
      <c r="Y3033" t="s">
        <v>109</v>
      </c>
      <c r="Z3033" t="s">
        <v>132</v>
      </c>
      <c r="AA3033" s="1">
        <v>0</v>
      </c>
      <c r="AB3033" s="1">
        <v>0</v>
      </c>
      <c r="AC3033" t="s">
        <v>45</v>
      </c>
      <c r="AD3033" s="1">
        <v>0</v>
      </c>
      <c r="AE3033" s="1">
        <v>0</v>
      </c>
      <c r="AF3033">
        <v>0</v>
      </c>
      <c r="AG3033" s="1">
        <v>188562.35</v>
      </c>
      <c r="AH3033" s="1">
        <v>0</v>
      </c>
      <c r="AI3033" s="1">
        <v>0</v>
      </c>
      <c r="AJ3033" s="1">
        <v>0</v>
      </c>
      <c r="AK3033" s="1">
        <v>0</v>
      </c>
      <c r="AL3033" s="1">
        <v>0</v>
      </c>
      <c r="AM3033" s="1">
        <v>0</v>
      </c>
      <c r="AN3033" s="1">
        <v>0</v>
      </c>
      <c r="AO3033" s="1">
        <v>1571.3500000000001</v>
      </c>
      <c r="AP3033" s="8">
        <f t="shared" si="197"/>
        <v>2908.52</v>
      </c>
      <c r="AQ3033" s="9">
        <f t="shared" si="198"/>
        <v>0</v>
      </c>
      <c r="AR3033" s="3">
        <f t="shared" si="199"/>
        <v>112846.68</v>
      </c>
      <c r="AS3033" s="10">
        <f t="shared" si="200"/>
        <v>2908.52</v>
      </c>
    </row>
    <row r="3034" spans="1:45" x14ac:dyDescent="0.25">
      <c r="A3034">
        <v>1</v>
      </c>
      <c r="B3034" s="7">
        <v>44531</v>
      </c>
      <c r="C3034" s="7">
        <v>44531</v>
      </c>
      <c r="D3034">
        <v>452</v>
      </c>
      <c r="E3034" s="7">
        <v>44531</v>
      </c>
      <c r="F3034" s="13">
        <v>0</v>
      </c>
      <c r="G3034" s="1">
        <v>0</v>
      </c>
      <c r="H3034">
        <v>0.17399999999999999</v>
      </c>
      <c r="I3034" s="1">
        <v>0</v>
      </c>
      <c r="J3034" s="1">
        <v>-549.86</v>
      </c>
      <c r="K3034" s="1">
        <v>0</v>
      </c>
      <c r="L3034" s="1">
        <v>0</v>
      </c>
      <c r="M3034" s="1">
        <v>0</v>
      </c>
      <c r="N3034" s="1">
        <v>0</v>
      </c>
      <c r="O3034" s="1">
        <v>0</v>
      </c>
      <c r="P3034" s="1">
        <v>0</v>
      </c>
      <c r="Q3034" s="1">
        <v>0</v>
      </c>
      <c r="R3034" s="1">
        <v>0</v>
      </c>
      <c r="S3034" s="1">
        <v>0</v>
      </c>
      <c r="T3034" s="1">
        <v>0</v>
      </c>
      <c r="U3034" s="1">
        <v>0</v>
      </c>
      <c r="V3034" t="s">
        <v>135</v>
      </c>
      <c r="W3034" s="4" t="str">
        <f t="shared" si="201"/>
        <v>3921</v>
      </c>
      <c r="X3034">
        <v>16</v>
      </c>
      <c r="Y3034" t="s">
        <v>109</v>
      </c>
      <c r="Z3034" t="s">
        <v>137</v>
      </c>
      <c r="AA3034" s="1">
        <v>0</v>
      </c>
      <c r="AB3034" s="1">
        <v>0</v>
      </c>
      <c r="AC3034" t="s">
        <v>45</v>
      </c>
      <c r="AD3034" s="1">
        <v>0</v>
      </c>
      <c r="AE3034" s="1">
        <v>0</v>
      </c>
      <c r="AF3034">
        <v>0</v>
      </c>
      <c r="AG3034" s="1">
        <v>0</v>
      </c>
      <c r="AH3034" s="1">
        <v>0</v>
      </c>
      <c r="AI3034" s="1">
        <v>0</v>
      </c>
      <c r="AJ3034" s="1">
        <v>0</v>
      </c>
      <c r="AK3034" s="1">
        <v>0</v>
      </c>
      <c r="AL3034" s="1">
        <v>0</v>
      </c>
      <c r="AM3034" s="1">
        <v>0</v>
      </c>
      <c r="AN3034" s="1">
        <v>0</v>
      </c>
      <c r="AO3034" s="1">
        <v>0</v>
      </c>
      <c r="AP3034" s="8">
        <f t="shared" si="197"/>
        <v>0</v>
      </c>
      <c r="AQ3034" s="9">
        <f t="shared" si="198"/>
        <v>0</v>
      </c>
      <c r="AR3034" s="3">
        <f t="shared" si="199"/>
        <v>-549.86</v>
      </c>
      <c r="AS3034" s="10">
        <f t="shared" si="200"/>
        <v>0</v>
      </c>
    </row>
    <row r="3035" spans="1:45" x14ac:dyDescent="0.25">
      <c r="A3035">
        <v>1</v>
      </c>
      <c r="B3035" s="7">
        <v>44531</v>
      </c>
      <c r="C3035" s="7">
        <v>44531</v>
      </c>
      <c r="D3035">
        <v>453</v>
      </c>
      <c r="E3035" s="7">
        <v>44531</v>
      </c>
      <c r="F3035" s="13">
        <v>807380.81</v>
      </c>
      <c r="G3035" s="1">
        <v>807380.81</v>
      </c>
      <c r="H3035">
        <v>8.4000000000000005E-2</v>
      </c>
      <c r="I3035" s="1">
        <v>5651.67</v>
      </c>
      <c r="J3035" s="1">
        <v>466564.24</v>
      </c>
      <c r="K3035" s="1">
        <v>0</v>
      </c>
      <c r="L3035" s="1">
        <v>0</v>
      </c>
      <c r="M3035" s="1">
        <v>0</v>
      </c>
      <c r="N3035" s="1">
        <v>0</v>
      </c>
      <c r="O3035" s="1">
        <v>0</v>
      </c>
      <c r="P3035" s="1">
        <v>0</v>
      </c>
      <c r="Q3035" s="1">
        <v>0</v>
      </c>
      <c r="R3035" s="1">
        <v>0</v>
      </c>
      <c r="S3035" s="1">
        <v>0</v>
      </c>
      <c r="T3035" s="1">
        <v>0</v>
      </c>
      <c r="U3035" s="1">
        <v>0</v>
      </c>
      <c r="V3035" t="s">
        <v>138</v>
      </c>
      <c r="W3035" s="4" t="str">
        <f t="shared" si="201"/>
        <v>3922</v>
      </c>
      <c r="X3035">
        <v>16</v>
      </c>
      <c r="Y3035" t="s">
        <v>109</v>
      </c>
      <c r="Z3035" t="s">
        <v>140</v>
      </c>
      <c r="AA3035" s="1">
        <v>0</v>
      </c>
      <c r="AB3035" s="1">
        <v>-38478.959999999999</v>
      </c>
      <c r="AC3035" t="s">
        <v>45</v>
      </c>
      <c r="AD3035" s="1">
        <v>0</v>
      </c>
      <c r="AE3035" s="1">
        <v>0</v>
      </c>
      <c r="AF3035">
        <v>0</v>
      </c>
      <c r="AG3035" s="1">
        <v>807380.81</v>
      </c>
      <c r="AH3035" s="1">
        <v>0</v>
      </c>
      <c r="AI3035" s="1">
        <v>0</v>
      </c>
      <c r="AJ3035" s="1">
        <v>0</v>
      </c>
      <c r="AK3035" s="1">
        <v>0</v>
      </c>
      <c r="AL3035" s="1">
        <v>0</v>
      </c>
      <c r="AM3035" s="1">
        <v>0</v>
      </c>
      <c r="AN3035" s="1">
        <v>0</v>
      </c>
      <c r="AO3035" s="1">
        <v>5651.67</v>
      </c>
      <c r="AP3035" s="8">
        <f t="shared" si="197"/>
        <v>5651.67</v>
      </c>
      <c r="AQ3035" s="9">
        <f t="shared" si="198"/>
        <v>0</v>
      </c>
      <c r="AR3035" s="3">
        <f t="shared" si="199"/>
        <v>466564.24</v>
      </c>
      <c r="AS3035" s="10">
        <f t="shared" si="200"/>
        <v>5651.67</v>
      </c>
    </row>
    <row r="3036" spans="1:45" x14ac:dyDescent="0.25">
      <c r="A3036">
        <v>1</v>
      </c>
      <c r="B3036" s="7">
        <v>44531</v>
      </c>
      <c r="C3036" s="7">
        <v>44531</v>
      </c>
      <c r="D3036">
        <v>454</v>
      </c>
      <c r="E3036" s="7">
        <v>44531</v>
      </c>
      <c r="F3036" s="13">
        <v>9739.48</v>
      </c>
      <c r="G3036" s="1">
        <v>9739.48</v>
      </c>
      <c r="H3036">
        <v>5.8000000000000003E-2</v>
      </c>
      <c r="I3036" s="1">
        <v>47.07</v>
      </c>
      <c r="J3036" s="1">
        <v>-584.04999999999995</v>
      </c>
      <c r="K3036" s="1">
        <v>0</v>
      </c>
      <c r="L3036" s="1">
        <v>0</v>
      </c>
      <c r="M3036" s="1">
        <v>0</v>
      </c>
      <c r="N3036" s="1">
        <v>0</v>
      </c>
      <c r="O3036" s="1">
        <v>0</v>
      </c>
      <c r="P3036" s="1">
        <v>0</v>
      </c>
      <c r="Q3036" s="1">
        <v>0</v>
      </c>
      <c r="R3036" s="1">
        <v>0</v>
      </c>
      <c r="S3036" s="1">
        <v>0</v>
      </c>
      <c r="T3036" s="1">
        <v>0</v>
      </c>
      <c r="U3036" s="1">
        <v>0</v>
      </c>
      <c r="V3036" t="s">
        <v>141</v>
      </c>
      <c r="W3036" s="4" t="str">
        <f t="shared" si="201"/>
        <v>3924</v>
      </c>
      <c r="X3036">
        <v>16</v>
      </c>
      <c r="Y3036" t="s">
        <v>109</v>
      </c>
      <c r="Z3036" t="s">
        <v>143</v>
      </c>
      <c r="AA3036" s="1">
        <v>0</v>
      </c>
      <c r="AB3036" s="1">
        <v>0</v>
      </c>
      <c r="AC3036" t="s">
        <v>45</v>
      </c>
      <c r="AD3036" s="1">
        <v>0</v>
      </c>
      <c r="AE3036" s="1">
        <v>0</v>
      </c>
      <c r="AF3036">
        <v>0</v>
      </c>
      <c r="AG3036" s="1">
        <v>9739.48</v>
      </c>
      <c r="AH3036" s="1">
        <v>0</v>
      </c>
      <c r="AI3036" s="1">
        <v>0</v>
      </c>
      <c r="AJ3036" s="1">
        <v>0</v>
      </c>
      <c r="AK3036" s="1">
        <v>0</v>
      </c>
      <c r="AL3036" s="1">
        <v>0</v>
      </c>
      <c r="AM3036" s="1">
        <v>0</v>
      </c>
      <c r="AN3036" s="1">
        <v>0</v>
      </c>
      <c r="AO3036" s="1">
        <v>47.07</v>
      </c>
      <c r="AP3036" s="8">
        <f t="shared" si="197"/>
        <v>47.07</v>
      </c>
      <c r="AQ3036" s="9">
        <f t="shared" si="198"/>
        <v>0</v>
      </c>
      <c r="AR3036" s="3">
        <f t="shared" si="199"/>
        <v>-584.04999999999995</v>
      </c>
      <c r="AS3036" s="10">
        <f t="shared" si="200"/>
        <v>47.07</v>
      </c>
    </row>
    <row r="3037" spans="1:45" x14ac:dyDescent="0.25">
      <c r="A3037">
        <v>1</v>
      </c>
      <c r="B3037" s="7">
        <v>44531</v>
      </c>
      <c r="C3037" s="7">
        <v>44531</v>
      </c>
      <c r="D3037">
        <v>451</v>
      </c>
      <c r="E3037" s="7">
        <v>44531</v>
      </c>
      <c r="F3037" s="13">
        <v>86066.93</v>
      </c>
      <c r="G3037" s="1">
        <v>86066.93</v>
      </c>
      <c r="H3037">
        <v>8.4000000000000005E-2</v>
      </c>
      <c r="I3037" s="1">
        <v>602.47</v>
      </c>
      <c r="J3037" s="1">
        <v>-20860.47</v>
      </c>
      <c r="K3037" s="1">
        <v>0</v>
      </c>
      <c r="L3037" s="1">
        <v>0</v>
      </c>
      <c r="M3037" s="1">
        <v>0</v>
      </c>
      <c r="N3037" s="1">
        <v>0</v>
      </c>
      <c r="O3037" s="1">
        <v>0</v>
      </c>
      <c r="P3037" s="1">
        <v>0</v>
      </c>
      <c r="Q3037" s="1">
        <v>0</v>
      </c>
      <c r="R3037" s="1">
        <v>0</v>
      </c>
      <c r="S3037" s="1">
        <v>0</v>
      </c>
      <c r="T3037" s="1">
        <v>0</v>
      </c>
      <c r="U3037" s="1">
        <v>0</v>
      </c>
      <c r="V3037" t="s">
        <v>144</v>
      </c>
      <c r="W3037" s="4" t="str">
        <f t="shared" si="201"/>
        <v>3920</v>
      </c>
      <c r="X3037">
        <v>16</v>
      </c>
      <c r="Y3037" t="s">
        <v>109</v>
      </c>
      <c r="Z3037" t="s">
        <v>146</v>
      </c>
      <c r="AA3037" s="1">
        <v>0</v>
      </c>
      <c r="AB3037" s="1">
        <v>0</v>
      </c>
      <c r="AC3037" t="s">
        <v>45</v>
      </c>
      <c r="AD3037" s="1">
        <v>0</v>
      </c>
      <c r="AE3037" s="1">
        <v>0</v>
      </c>
      <c r="AF3037">
        <v>0</v>
      </c>
      <c r="AG3037" s="1">
        <v>86066.93</v>
      </c>
      <c r="AH3037" s="1">
        <v>0</v>
      </c>
      <c r="AI3037" s="1">
        <v>0</v>
      </c>
      <c r="AJ3037" s="1">
        <v>0</v>
      </c>
      <c r="AK3037" s="1">
        <v>0</v>
      </c>
      <c r="AL3037" s="1">
        <v>0</v>
      </c>
      <c r="AM3037" s="1">
        <v>0</v>
      </c>
      <c r="AN3037" s="1">
        <v>0</v>
      </c>
      <c r="AO3037" s="1">
        <v>602.47</v>
      </c>
      <c r="AP3037" s="8">
        <f t="shared" si="197"/>
        <v>602.47</v>
      </c>
      <c r="AQ3037" s="9">
        <f t="shared" si="198"/>
        <v>0</v>
      </c>
      <c r="AR3037" s="3">
        <f t="shared" si="199"/>
        <v>-20860.47</v>
      </c>
      <c r="AS3037" s="10">
        <f t="shared" si="200"/>
        <v>602.47</v>
      </c>
    </row>
    <row r="3038" spans="1:45" x14ac:dyDescent="0.25">
      <c r="A3038">
        <v>1</v>
      </c>
      <c r="B3038" s="7">
        <v>44531</v>
      </c>
      <c r="C3038" s="7">
        <v>44531</v>
      </c>
      <c r="D3038">
        <v>455</v>
      </c>
      <c r="E3038" s="7">
        <v>44531</v>
      </c>
      <c r="F3038" s="13">
        <v>346278.75</v>
      </c>
      <c r="G3038" s="1">
        <v>346278.75</v>
      </c>
      <c r="H3038">
        <v>6.6666699999999995E-2</v>
      </c>
      <c r="I3038" s="1">
        <v>1923.77</v>
      </c>
      <c r="J3038" s="1">
        <v>172082.12</v>
      </c>
      <c r="K3038" s="1">
        <v>0</v>
      </c>
      <c r="L3038" s="1">
        <v>0</v>
      </c>
      <c r="M3038" s="1">
        <v>0</v>
      </c>
      <c r="N3038" s="1">
        <v>0</v>
      </c>
      <c r="O3038" s="1">
        <v>0</v>
      </c>
      <c r="P3038" s="1">
        <v>0</v>
      </c>
      <c r="Q3038" s="1">
        <v>0</v>
      </c>
      <c r="R3038" s="1">
        <v>0</v>
      </c>
      <c r="S3038" s="1">
        <v>0</v>
      </c>
      <c r="T3038" s="1">
        <v>112.59</v>
      </c>
      <c r="U3038" s="1">
        <v>0</v>
      </c>
      <c r="V3038" t="s">
        <v>147</v>
      </c>
      <c r="W3038" s="4" t="str">
        <f t="shared" si="201"/>
        <v>3940</v>
      </c>
      <c r="X3038">
        <v>16</v>
      </c>
      <c r="Y3038" t="s">
        <v>109</v>
      </c>
      <c r="Z3038" t="s">
        <v>149</v>
      </c>
      <c r="AA3038" s="1">
        <v>0</v>
      </c>
      <c r="AB3038" s="1">
        <v>0</v>
      </c>
      <c r="AC3038" t="s">
        <v>45</v>
      </c>
      <c r="AD3038" s="1">
        <v>0</v>
      </c>
      <c r="AE3038" s="1">
        <v>0</v>
      </c>
      <c r="AF3038">
        <v>0</v>
      </c>
      <c r="AG3038" s="1">
        <v>346278.75</v>
      </c>
      <c r="AH3038" s="1">
        <v>0</v>
      </c>
      <c r="AI3038" s="1">
        <v>0</v>
      </c>
      <c r="AJ3038" s="1">
        <v>0</v>
      </c>
      <c r="AK3038" s="1">
        <v>0</v>
      </c>
      <c r="AL3038" s="1">
        <v>0</v>
      </c>
      <c r="AM3038" s="1">
        <v>0</v>
      </c>
      <c r="AN3038" s="1">
        <v>0</v>
      </c>
      <c r="AO3038" s="1">
        <v>1923.77</v>
      </c>
      <c r="AP3038" s="8">
        <f t="shared" si="197"/>
        <v>2036.36</v>
      </c>
      <c r="AQ3038" s="9">
        <f t="shared" si="198"/>
        <v>0</v>
      </c>
      <c r="AR3038" s="3">
        <f t="shared" si="199"/>
        <v>172082.12</v>
      </c>
      <c r="AS3038" s="10">
        <f t="shared" si="200"/>
        <v>2036.36</v>
      </c>
    </row>
    <row r="3039" spans="1:45" x14ac:dyDescent="0.25">
      <c r="A3039">
        <v>1</v>
      </c>
      <c r="B3039" s="7">
        <v>44531</v>
      </c>
      <c r="C3039" s="7">
        <v>44531</v>
      </c>
      <c r="D3039">
        <v>456</v>
      </c>
      <c r="E3039" s="7">
        <v>44531</v>
      </c>
      <c r="F3039" s="13">
        <v>452230.64</v>
      </c>
      <c r="G3039" s="1">
        <v>452230.64</v>
      </c>
      <c r="H3039">
        <v>5.0999999999999997E-2</v>
      </c>
      <c r="I3039" s="1">
        <v>1921.98</v>
      </c>
      <c r="J3039" s="1">
        <v>562708.73</v>
      </c>
      <c r="K3039" s="1">
        <v>0</v>
      </c>
      <c r="L3039" s="1">
        <v>0</v>
      </c>
      <c r="M3039" s="1">
        <v>-1921.98</v>
      </c>
      <c r="N3039" s="1">
        <v>0</v>
      </c>
      <c r="O3039" s="1">
        <v>0</v>
      </c>
      <c r="P3039" s="1">
        <v>0</v>
      </c>
      <c r="Q3039" s="1">
        <v>0</v>
      </c>
      <c r="R3039" s="1">
        <v>0</v>
      </c>
      <c r="S3039" s="1">
        <v>0</v>
      </c>
      <c r="T3039" s="1">
        <v>0</v>
      </c>
      <c r="U3039" s="1">
        <v>0</v>
      </c>
      <c r="V3039" t="s">
        <v>150</v>
      </c>
      <c r="W3039" s="4" t="str">
        <f t="shared" si="201"/>
        <v>3960</v>
      </c>
      <c r="X3039">
        <v>16</v>
      </c>
      <c r="Y3039" t="s">
        <v>109</v>
      </c>
      <c r="Z3039" t="s">
        <v>152</v>
      </c>
      <c r="AA3039" s="1">
        <v>0</v>
      </c>
      <c r="AB3039" s="1">
        <v>0</v>
      </c>
      <c r="AC3039" t="s">
        <v>45</v>
      </c>
      <c r="AD3039" s="1">
        <v>0</v>
      </c>
      <c r="AE3039" s="1">
        <v>0</v>
      </c>
      <c r="AF3039">
        <v>0</v>
      </c>
      <c r="AG3039" s="1">
        <v>452230.64</v>
      </c>
      <c r="AH3039" s="1">
        <v>0</v>
      </c>
      <c r="AI3039" s="1">
        <v>0</v>
      </c>
      <c r="AJ3039" s="1">
        <v>0</v>
      </c>
      <c r="AK3039" s="1">
        <v>0</v>
      </c>
      <c r="AL3039" s="1">
        <v>0</v>
      </c>
      <c r="AM3039" s="1">
        <v>0</v>
      </c>
      <c r="AN3039" s="1">
        <v>0</v>
      </c>
      <c r="AO3039" s="1">
        <v>0</v>
      </c>
      <c r="AP3039" s="8">
        <f t="shared" si="197"/>
        <v>0</v>
      </c>
      <c r="AQ3039" s="9">
        <f t="shared" si="198"/>
        <v>0</v>
      </c>
      <c r="AR3039" s="3">
        <f t="shared" si="199"/>
        <v>562708.73</v>
      </c>
      <c r="AS3039" s="10">
        <f t="shared" si="200"/>
        <v>0</v>
      </c>
    </row>
    <row r="3040" spans="1:45" x14ac:dyDescent="0.25">
      <c r="A3040">
        <v>1</v>
      </c>
      <c r="B3040" s="7">
        <v>44531</v>
      </c>
      <c r="C3040" s="7">
        <v>44531</v>
      </c>
      <c r="D3040">
        <v>457</v>
      </c>
      <c r="E3040" s="7">
        <v>44531</v>
      </c>
      <c r="F3040" s="13">
        <v>865082.71</v>
      </c>
      <c r="G3040" s="1">
        <v>865082.71</v>
      </c>
      <c r="H3040">
        <v>7.6923080000000005E-2</v>
      </c>
      <c r="I3040" s="1">
        <v>5545.4</v>
      </c>
      <c r="J3040" s="1">
        <v>443047.12</v>
      </c>
      <c r="K3040" s="1">
        <v>0</v>
      </c>
      <c r="L3040" s="1">
        <v>0</v>
      </c>
      <c r="M3040" s="1">
        <v>0</v>
      </c>
      <c r="N3040" s="1">
        <v>0</v>
      </c>
      <c r="O3040" s="1">
        <v>0</v>
      </c>
      <c r="P3040" s="1">
        <v>0</v>
      </c>
      <c r="Q3040" s="1">
        <v>0</v>
      </c>
      <c r="R3040" s="1">
        <v>0</v>
      </c>
      <c r="S3040" s="1">
        <v>0</v>
      </c>
      <c r="T3040" s="1">
        <v>-5388.92</v>
      </c>
      <c r="U3040" s="1">
        <v>0</v>
      </c>
      <c r="V3040" t="s">
        <v>153</v>
      </c>
      <c r="W3040" s="4" t="str">
        <f t="shared" si="201"/>
        <v>3970</v>
      </c>
      <c r="X3040">
        <v>16</v>
      </c>
      <c r="Y3040" t="s">
        <v>109</v>
      </c>
      <c r="Z3040" t="s">
        <v>155</v>
      </c>
      <c r="AA3040" s="1">
        <v>0</v>
      </c>
      <c r="AB3040" s="1">
        <v>0</v>
      </c>
      <c r="AC3040" t="s">
        <v>45</v>
      </c>
      <c r="AD3040" s="1">
        <v>0</v>
      </c>
      <c r="AE3040" s="1">
        <v>0</v>
      </c>
      <c r="AF3040">
        <v>0</v>
      </c>
      <c r="AG3040" s="1">
        <v>865082.71</v>
      </c>
      <c r="AH3040" s="1">
        <v>0</v>
      </c>
      <c r="AI3040" s="1">
        <v>0</v>
      </c>
      <c r="AJ3040" s="1">
        <v>0</v>
      </c>
      <c r="AK3040" s="1">
        <v>0</v>
      </c>
      <c r="AL3040" s="1">
        <v>0</v>
      </c>
      <c r="AM3040" s="1">
        <v>0</v>
      </c>
      <c r="AN3040" s="1">
        <v>0</v>
      </c>
      <c r="AO3040" s="1">
        <v>5545.4000000000005</v>
      </c>
      <c r="AP3040" s="8">
        <f t="shared" si="197"/>
        <v>156.47999999999956</v>
      </c>
      <c r="AQ3040" s="9">
        <f t="shared" si="198"/>
        <v>0</v>
      </c>
      <c r="AR3040" s="3">
        <f t="shared" si="199"/>
        <v>443047.12</v>
      </c>
      <c r="AS3040" s="10">
        <f t="shared" si="200"/>
        <v>156.47999999999956</v>
      </c>
    </row>
    <row r="3041" spans="1:45" x14ac:dyDescent="0.25">
      <c r="A3041">
        <v>1</v>
      </c>
      <c r="B3041" s="7">
        <v>44531</v>
      </c>
      <c r="C3041" s="7">
        <v>44531</v>
      </c>
      <c r="D3041">
        <v>458</v>
      </c>
      <c r="E3041" s="7">
        <v>44531</v>
      </c>
      <c r="F3041" s="13">
        <v>20124.740000000002</v>
      </c>
      <c r="G3041" s="1">
        <v>20124.740000000002</v>
      </c>
      <c r="H3041">
        <v>7.6923080000000005E-2</v>
      </c>
      <c r="I3041" s="1">
        <v>129</v>
      </c>
      <c r="J3041" s="1">
        <v>0</v>
      </c>
      <c r="K3041" s="1">
        <v>0</v>
      </c>
      <c r="L3041" s="1">
        <v>0</v>
      </c>
      <c r="M3041" s="1">
        <v>-129</v>
      </c>
      <c r="N3041" s="1">
        <v>0</v>
      </c>
      <c r="O3041" s="1">
        <v>0</v>
      </c>
      <c r="P3041" s="1">
        <v>0</v>
      </c>
      <c r="Q3041" s="1">
        <v>0</v>
      </c>
      <c r="R3041" s="1">
        <v>-6363.04</v>
      </c>
      <c r="S3041" s="1">
        <v>0</v>
      </c>
      <c r="T3041" s="1">
        <v>0</v>
      </c>
      <c r="U3041" s="1">
        <v>0</v>
      </c>
      <c r="V3041" t="s">
        <v>156</v>
      </c>
      <c r="W3041" s="4" t="str">
        <f t="shared" si="201"/>
        <v>3971</v>
      </c>
      <c r="X3041">
        <v>16</v>
      </c>
      <c r="Y3041" t="s">
        <v>109</v>
      </c>
      <c r="Z3041" t="s">
        <v>155</v>
      </c>
      <c r="AA3041" s="1">
        <v>0</v>
      </c>
      <c r="AB3041" s="1">
        <v>0</v>
      </c>
      <c r="AC3041" t="s">
        <v>45</v>
      </c>
      <c r="AD3041" s="1">
        <v>0</v>
      </c>
      <c r="AE3041" s="1">
        <v>0</v>
      </c>
      <c r="AF3041">
        <v>0</v>
      </c>
      <c r="AG3041" s="1">
        <v>20124.740000000002</v>
      </c>
      <c r="AH3041" s="1">
        <v>0</v>
      </c>
      <c r="AI3041" s="1">
        <v>0</v>
      </c>
      <c r="AJ3041" s="1">
        <v>0</v>
      </c>
      <c r="AK3041" s="1">
        <v>0</v>
      </c>
      <c r="AL3041" s="1">
        <v>0</v>
      </c>
      <c r="AM3041" s="1">
        <v>0</v>
      </c>
      <c r="AN3041" s="1">
        <v>0</v>
      </c>
      <c r="AO3041" s="1">
        <v>0</v>
      </c>
      <c r="AP3041" s="8">
        <f t="shared" si="197"/>
        <v>0</v>
      </c>
      <c r="AQ3041" s="9">
        <f t="shared" si="198"/>
        <v>0</v>
      </c>
      <c r="AR3041" s="3">
        <f t="shared" si="199"/>
        <v>0</v>
      </c>
      <c r="AS3041" s="10">
        <f t="shared" si="200"/>
        <v>0</v>
      </c>
    </row>
    <row r="3042" spans="1:45" x14ac:dyDescent="0.25">
      <c r="A3042">
        <v>1</v>
      </c>
      <c r="B3042" s="7">
        <v>44531</v>
      </c>
      <c r="C3042" s="7">
        <v>44531</v>
      </c>
      <c r="D3042">
        <v>459</v>
      </c>
      <c r="E3042" s="7">
        <v>44531</v>
      </c>
      <c r="F3042" s="13">
        <v>42473.919999999998</v>
      </c>
      <c r="G3042" s="1">
        <v>42473.919999999998</v>
      </c>
      <c r="H3042">
        <v>5.8823529999999999E-2</v>
      </c>
      <c r="I3042" s="1">
        <v>208.21</v>
      </c>
      <c r="J3042" s="1">
        <v>19730.330000000002</v>
      </c>
      <c r="K3042" s="1">
        <v>0</v>
      </c>
      <c r="L3042" s="1">
        <v>0</v>
      </c>
      <c r="M3042" s="1">
        <v>0</v>
      </c>
      <c r="N3042" s="1">
        <v>0</v>
      </c>
      <c r="O3042" s="1">
        <v>0</v>
      </c>
      <c r="P3042" s="1">
        <v>0</v>
      </c>
      <c r="Q3042" s="1">
        <v>0</v>
      </c>
      <c r="R3042" s="1">
        <v>0</v>
      </c>
      <c r="S3042" s="1">
        <v>0</v>
      </c>
      <c r="T3042" s="1">
        <v>-446.09</v>
      </c>
      <c r="U3042" s="1">
        <v>0</v>
      </c>
      <c r="V3042" t="s">
        <v>158</v>
      </c>
      <c r="W3042" s="4" t="str">
        <f t="shared" si="201"/>
        <v>3980</v>
      </c>
      <c r="X3042">
        <v>16</v>
      </c>
      <c r="Y3042" t="s">
        <v>109</v>
      </c>
      <c r="Z3042" t="s">
        <v>160</v>
      </c>
      <c r="AA3042" s="1">
        <v>0</v>
      </c>
      <c r="AB3042" s="1">
        <v>0</v>
      </c>
      <c r="AC3042" t="s">
        <v>45</v>
      </c>
      <c r="AD3042" s="1">
        <v>0</v>
      </c>
      <c r="AE3042" s="1">
        <v>0</v>
      </c>
      <c r="AF3042">
        <v>0</v>
      </c>
      <c r="AG3042" s="1">
        <v>42473.919999999998</v>
      </c>
      <c r="AH3042" s="1">
        <v>0</v>
      </c>
      <c r="AI3042" s="1">
        <v>0</v>
      </c>
      <c r="AJ3042" s="1">
        <v>0</v>
      </c>
      <c r="AK3042" s="1">
        <v>0</v>
      </c>
      <c r="AL3042" s="1">
        <v>0</v>
      </c>
      <c r="AM3042" s="1">
        <v>0</v>
      </c>
      <c r="AN3042" s="1">
        <v>0</v>
      </c>
      <c r="AO3042" s="1">
        <v>208.21</v>
      </c>
      <c r="AP3042" s="8">
        <f t="shared" si="197"/>
        <v>-237.87999999999997</v>
      </c>
      <c r="AQ3042" s="9">
        <f t="shared" si="198"/>
        <v>0</v>
      </c>
      <c r="AR3042" s="3">
        <f t="shared" si="199"/>
        <v>19730.330000000002</v>
      </c>
      <c r="AS3042" s="10">
        <f t="shared" si="200"/>
        <v>-237.87999999999997</v>
      </c>
    </row>
    <row r="3043" spans="1:45" x14ac:dyDescent="0.25">
      <c r="A3043">
        <v>1</v>
      </c>
      <c r="B3043" s="7">
        <v>44531</v>
      </c>
      <c r="C3043" s="7">
        <v>44531</v>
      </c>
      <c r="D3043">
        <v>460</v>
      </c>
      <c r="E3043" s="7">
        <v>44531</v>
      </c>
      <c r="F3043" s="13">
        <v>19074.7</v>
      </c>
      <c r="G3043" s="1">
        <v>19074.7</v>
      </c>
      <c r="H3043">
        <v>5.8823529999999999E-2</v>
      </c>
      <c r="I3043" s="1">
        <v>93.5</v>
      </c>
      <c r="J3043" s="1">
        <v>11266.44</v>
      </c>
      <c r="K3043" s="1">
        <v>0</v>
      </c>
      <c r="L3043" s="1">
        <v>0</v>
      </c>
      <c r="M3043" s="1">
        <v>0</v>
      </c>
      <c r="N3043" s="1">
        <v>0</v>
      </c>
      <c r="O3043" s="1">
        <v>0</v>
      </c>
      <c r="P3043" s="1">
        <v>0</v>
      </c>
      <c r="Q3043" s="1">
        <v>0</v>
      </c>
      <c r="R3043" s="1">
        <v>0</v>
      </c>
      <c r="S3043" s="1">
        <v>0</v>
      </c>
      <c r="T3043" s="1">
        <v>130.16999999999999</v>
      </c>
      <c r="U3043" s="1">
        <v>0</v>
      </c>
      <c r="V3043" t="s">
        <v>161</v>
      </c>
      <c r="W3043" s="4" t="str">
        <f t="shared" si="201"/>
        <v>398A</v>
      </c>
      <c r="X3043">
        <v>16</v>
      </c>
      <c r="Y3043" t="s">
        <v>109</v>
      </c>
      <c r="Z3043" t="s">
        <v>160</v>
      </c>
      <c r="AA3043" s="1">
        <v>0</v>
      </c>
      <c r="AB3043" s="1">
        <v>0</v>
      </c>
      <c r="AC3043" t="s">
        <v>45</v>
      </c>
      <c r="AD3043" s="1">
        <v>0</v>
      </c>
      <c r="AE3043" s="1">
        <v>0</v>
      </c>
      <c r="AF3043">
        <v>0</v>
      </c>
      <c r="AG3043" s="1">
        <v>19074.7</v>
      </c>
      <c r="AH3043" s="1">
        <v>0</v>
      </c>
      <c r="AI3043" s="1">
        <v>0</v>
      </c>
      <c r="AJ3043" s="1">
        <v>0</v>
      </c>
      <c r="AK3043" s="1">
        <v>0</v>
      </c>
      <c r="AL3043" s="1">
        <v>0</v>
      </c>
      <c r="AM3043" s="1">
        <v>0</v>
      </c>
      <c r="AN3043" s="1">
        <v>0</v>
      </c>
      <c r="AO3043" s="1">
        <v>93.5</v>
      </c>
      <c r="AP3043" s="8">
        <f t="shared" si="197"/>
        <v>223.67</v>
      </c>
      <c r="AQ3043" s="9">
        <f t="shared" si="198"/>
        <v>0</v>
      </c>
      <c r="AR3043" s="3">
        <f t="shared" si="199"/>
        <v>11266.44</v>
      </c>
      <c r="AS3043" s="10">
        <f t="shared" si="200"/>
        <v>223.67</v>
      </c>
    </row>
    <row r="3044" spans="1:45" x14ac:dyDescent="0.25">
      <c r="A3044">
        <v>1</v>
      </c>
      <c r="B3044" s="7">
        <v>44531</v>
      </c>
      <c r="C3044" s="7">
        <v>44531</v>
      </c>
      <c r="D3044">
        <v>95</v>
      </c>
      <c r="E3044" s="7">
        <v>44531</v>
      </c>
      <c r="F3044" s="13">
        <v>14132.29</v>
      </c>
      <c r="G3044" s="1">
        <v>14132.29</v>
      </c>
      <c r="H3044">
        <v>0.03</v>
      </c>
      <c r="I3044" s="1">
        <v>35.33</v>
      </c>
      <c r="J3044" s="1">
        <v>14132.29</v>
      </c>
      <c r="K3044" s="1">
        <v>0</v>
      </c>
      <c r="L3044" s="1">
        <v>0</v>
      </c>
      <c r="M3044" s="1">
        <v>-35.33</v>
      </c>
      <c r="N3044" s="1">
        <v>0</v>
      </c>
      <c r="O3044" s="1">
        <v>0</v>
      </c>
      <c r="P3044" s="1">
        <v>0</v>
      </c>
      <c r="Q3044" s="1">
        <v>0</v>
      </c>
      <c r="R3044" s="1">
        <v>0</v>
      </c>
      <c r="S3044" s="1">
        <v>0</v>
      </c>
      <c r="T3044" s="1">
        <v>0</v>
      </c>
      <c r="U3044" s="1">
        <v>0</v>
      </c>
      <c r="V3044" t="s">
        <v>163</v>
      </c>
      <c r="W3044" s="4" t="str">
        <f t="shared" si="201"/>
        <v>3020</v>
      </c>
      <c r="X3044">
        <v>18</v>
      </c>
      <c r="Y3044" t="s">
        <v>165</v>
      </c>
      <c r="Z3044" t="s">
        <v>166</v>
      </c>
      <c r="AA3044" s="1">
        <v>0</v>
      </c>
      <c r="AB3044" s="1">
        <v>0</v>
      </c>
      <c r="AC3044" t="s">
        <v>45</v>
      </c>
      <c r="AD3044" s="1">
        <v>0</v>
      </c>
      <c r="AE3044" s="1">
        <v>0</v>
      </c>
      <c r="AF3044">
        <v>0</v>
      </c>
      <c r="AG3044" s="1">
        <v>14132.29</v>
      </c>
      <c r="AH3044" s="1">
        <v>0</v>
      </c>
      <c r="AI3044" s="1">
        <v>0</v>
      </c>
      <c r="AJ3044" s="1">
        <v>0</v>
      </c>
      <c r="AK3044" s="1">
        <v>0</v>
      </c>
      <c r="AL3044" s="1">
        <v>0</v>
      </c>
      <c r="AM3044" s="1">
        <v>0</v>
      </c>
      <c r="AN3044" s="1">
        <v>0</v>
      </c>
      <c r="AO3044" s="1">
        <v>0</v>
      </c>
      <c r="AP3044" s="8">
        <f t="shared" si="197"/>
        <v>0</v>
      </c>
      <c r="AQ3044" s="9">
        <f t="shared" si="198"/>
        <v>0</v>
      </c>
      <c r="AR3044" s="3">
        <f t="shared" si="199"/>
        <v>14132.29</v>
      </c>
      <c r="AS3044" s="10">
        <f t="shared" si="200"/>
        <v>0</v>
      </c>
    </row>
    <row r="3045" spans="1:45" x14ac:dyDescent="0.25">
      <c r="A3045">
        <v>1</v>
      </c>
      <c r="B3045" s="7">
        <v>44531</v>
      </c>
      <c r="C3045" s="7">
        <v>44531</v>
      </c>
      <c r="D3045">
        <v>317</v>
      </c>
      <c r="E3045" s="7">
        <v>44531</v>
      </c>
      <c r="F3045" s="13">
        <v>742002.67</v>
      </c>
      <c r="G3045" s="1">
        <v>742002.67</v>
      </c>
      <c r="H3045">
        <v>7.1428569999999997E-2</v>
      </c>
      <c r="I3045" s="1">
        <v>4416.68</v>
      </c>
      <c r="J3045" s="12">
        <f>115150.48-85135.1</f>
        <v>30015.37999999999</v>
      </c>
      <c r="K3045" s="1">
        <v>0</v>
      </c>
      <c r="L3045" s="1">
        <v>0</v>
      </c>
      <c r="M3045" s="1">
        <v>0</v>
      </c>
      <c r="N3045" s="1">
        <v>0</v>
      </c>
      <c r="O3045" s="1">
        <v>0</v>
      </c>
      <c r="P3045" s="1">
        <v>0</v>
      </c>
      <c r="Q3045" s="1">
        <v>0</v>
      </c>
      <c r="R3045" s="1">
        <v>0</v>
      </c>
      <c r="S3045" s="1">
        <v>0</v>
      </c>
      <c r="T3045" s="12">
        <f>-493505.82-85135.1</f>
        <v>-578640.92000000004</v>
      </c>
      <c r="U3045" s="1">
        <v>0</v>
      </c>
      <c r="V3045" t="s">
        <v>412</v>
      </c>
      <c r="W3045" s="4" t="str">
        <f t="shared" si="201"/>
        <v>3910</v>
      </c>
      <c r="X3045">
        <v>2</v>
      </c>
      <c r="Y3045" t="s">
        <v>413</v>
      </c>
      <c r="Z3045" t="s">
        <v>132</v>
      </c>
      <c r="AA3045" s="1">
        <v>0</v>
      </c>
      <c r="AB3045" s="1">
        <v>0</v>
      </c>
      <c r="AC3045" t="s">
        <v>414</v>
      </c>
      <c r="AD3045" s="1">
        <v>0</v>
      </c>
      <c r="AE3045" s="1">
        <v>0</v>
      </c>
      <c r="AF3045">
        <v>0</v>
      </c>
      <c r="AG3045" s="1">
        <v>742002.67</v>
      </c>
      <c r="AH3045" s="1">
        <v>0</v>
      </c>
      <c r="AI3045" s="1">
        <v>0</v>
      </c>
      <c r="AJ3045" s="1">
        <v>0</v>
      </c>
      <c r="AK3045" s="1">
        <v>0</v>
      </c>
      <c r="AL3045" s="1">
        <v>0</v>
      </c>
      <c r="AM3045" s="1">
        <v>0</v>
      </c>
      <c r="AN3045" s="1">
        <v>0</v>
      </c>
      <c r="AO3045" s="1">
        <v>4416.68</v>
      </c>
      <c r="AP3045" s="8">
        <f t="shared" si="197"/>
        <v>-574224.24</v>
      </c>
      <c r="AQ3045" s="9">
        <f t="shared" si="198"/>
        <v>0</v>
      </c>
      <c r="AR3045" s="3">
        <f t="shared" si="199"/>
        <v>30015.37999999999</v>
      </c>
      <c r="AS3045" s="10">
        <f t="shared" si="200"/>
        <v>-574224.24</v>
      </c>
    </row>
    <row r="3046" spans="1:45" x14ac:dyDescent="0.25">
      <c r="A3046">
        <v>1</v>
      </c>
      <c r="B3046" s="7">
        <v>44531</v>
      </c>
      <c r="C3046" s="7">
        <v>44531</v>
      </c>
      <c r="D3046">
        <v>318</v>
      </c>
      <c r="E3046" s="7">
        <v>44531</v>
      </c>
      <c r="F3046" s="13">
        <v>64153.94</v>
      </c>
      <c r="G3046" s="1">
        <v>64153.94</v>
      </c>
      <c r="H3046">
        <v>0.1</v>
      </c>
      <c r="I3046" s="1">
        <v>534.62</v>
      </c>
      <c r="J3046" s="12">
        <f>85775.43+14443.91</f>
        <v>100219.34</v>
      </c>
      <c r="K3046" s="1">
        <v>0</v>
      </c>
      <c r="L3046" s="1">
        <v>0</v>
      </c>
      <c r="M3046" s="1">
        <v>-534.62</v>
      </c>
      <c r="N3046" s="1">
        <v>0</v>
      </c>
      <c r="O3046" s="1">
        <v>0</v>
      </c>
      <c r="P3046" s="1">
        <v>0</v>
      </c>
      <c r="Q3046" s="1">
        <v>0</v>
      </c>
      <c r="R3046" s="1">
        <v>0</v>
      </c>
      <c r="S3046" s="1">
        <v>0</v>
      </c>
      <c r="T3046" s="12">
        <f>609048.12+14443.91</f>
        <v>623492.03</v>
      </c>
      <c r="U3046" s="1">
        <v>0</v>
      </c>
      <c r="V3046" t="s">
        <v>415</v>
      </c>
      <c r="W3046" s="4" t="str">
        <f t="shared" si="201"/>
        <v>3912</v>
      </c>
      <c r="X3046">
        <v>2</v>
      </c>
      <c r="Y3046" t="s">
        <v>413</v>
      </c>
      <c r="Z3046" t="s">
        <v>132</v>
      </c>
      <c r="AA3046" s="1">
        <v>0</v>
      </c>
      <c r="AB3046" s="1">
        <v>-22321.4</v>
      </c>
      <c r="AC3046" t="s">
        <v>414</v>
      </c>
      <c r="AD3046" s="1">
        <v>0</v>
      </c>
      <c r="AE3046" s="1">
        <v>0</v>
      </c>
      <c r="AF3046">
        <v>0</v>
      </c>
      <c r="AG3046" s="1">
        <v>64153.94</v>
      </c>
      <c r="AH3046" s="1">
        <v>0</v>
      </c>
      <c r="AI3046" s="1">
        <v>0</v>
      </c>
      <c r="AJ3046" s="1">
        <v>0</v>
      </c>
      <c r="AK3046" s="1">
        <v>0</v>
      </c>
      <c r="AL3046" s="1">
        <v>0</v>
      </c>
      <c r="AM3046" s="1">
        <v>0</v>
      </c>
      <c r="AN3046" s="1">
        <v>0</v>
      </c>
      <c r="AO3046" s="1">
        <v>0</v>
      </c>
      <c r="AP3046" s="8">
        <f t="shared" si="197"/>
        <v>623492.03</v>
      </c>
      <c r="AQ3046" s="9">
        <f t="shared" si="198"/>
        <v>0</v>
      </c>
      <c r="AR3046" s="3">
        <f t="shared" si="199"/>
        <v>100219.34</v>
      </c>
      <c r="AS3046" s="10">
        <f t="shared" si="200"/>
        <v>623492.03</v>
      </c>
    </row>
    <row r="3047" spans="1:45" x14ac:dyDescent="0.25">
      <c r="A3047">
        <v>1</v>
      </c>
      <c r="B3047" s="7">
        <v>44531</v>
      </c>
      <c r="C3047" s="7">
        <v>44531</v>
      </c>
      <c r="D3047">
        <v>319</v>
      </c>
      <c r="E3047" s="7">
        <v>44531</v>
      </c>
      <c r="F3047" s="13">
        <v>432439.96</v>
      </c>
      <c r="G3047" s="1">
        <v>432439.96</v>
      </c>
      <c r="H3047">
        <v>0.05</v>
      </c>
      <c r="I3047" s="1">
        <v>1801.83</v>
      </c>
      <c r="J3047" s="12">
        <f>-229284.17-10862.41</f>
        <v>-240146.58000000002</v>
      </c>
      <c r="K3047" s="1">
        <v>0</v>
      </c>
      <c r="L3047" s="1">
        <v>0</v>
      </c>
      <c r="M3047" s="1">
        <v>0</v>
      </c>
      <c r="N3047" s="1">
        <v>0</v>
      </c>
      <c r="O3047" s="1">
        <v>0</v>
      </c>
      <c r="P3047" s="1">
        <v>0</v>
      </c>
      <c r="Q3047" s="1">
        <v>0</v>
      </c>
      <c r="R3047" s="1">
        <v>0</v>
      </c>
      <c r="S3047" s="1">
        <v>0</v>
      </c>
      <c r="T3047" s="12">
        <f>-102755.3-10862.41</f>
        <v>-113617.71</v>
      </c>
      <c r="U3047" s="1">
        <v>0</v>
      </c>
      <c r="V3047" t="s">
        <v>416</v>
      </c>
      <c r="W3047" s="4" t="str">
        <f t="shared" si="201"/>
        <v>3913</v>
      </c>
      <c r="X3047">
        <v>2</v>
      </c>
      <c r="Y3047" t="s">
        <v>413</v>
      </c>
      <c r="Z3047" t="s">
        <v>132</v>
      </c>
      <c r="AA3047" s="1">
        <v>0</v>
      </c>
      <c r="AB3047" s="1">
        <v>0</v>
      </c>
      <c r="AC3047" t="s">
        <v>414</v>
      </c>
      <c r="AD3047" s="1">
        <v>0</v>
      </c>
      <c r="AE3047" s="1">
        <v>0</v>
      </c>
      <c r="AF3047">
        <v>0</v>
      </c>
      <c r="AG3047" s="1">
        <v>432439.96</v>
      </c>
      <c r="AH3047" s="1">
        <v>0</v>
      </c>
      <c r="AI3047" s="1">
        <v>0</v>
      </c>
      <c r="AJ3047" s="1">
        <v>0</v>
      </c>
      <c r="AK3047" s="1">
        <v>0</v>
      </c>
      <c r="AL3047" s="1">
        <v>0</v>
      </c>
      <c r="AM3047" s="1">
        <v>0</v>
      </c>
      <c r="AN3047" s="1">
        <v>0</v>
      </c>
      <c r="AO3047" s="1">
        <v>1801.83</v>
      </c>
      <c r="AP3047" s="8">
        <f t="shared" si="197"/>
        <v>-111815.88</v>
      </c>
      <c r="AQ3047" s="9">
        <f t="shared" si="198"/>
        <v>0</v>
      </c>
      <c r="AR3047" s="3">
        <f t="shared" si="199"/>
        <v>-240146.58000000002</v>
      </c>
      <c r="AS3047" s="10">
        <f t="shared" si="200"/>
        <v>-111815.88</v>
      </c>
    </row>
    <row r="3048" spans="1:45" x14ac:dyDescent="0.25">
      <c r="A3048">
        <v>1</v>
      </c>
      <c r="B3048" s="7">
        <v>44531</v>
      </c>
      <c r="C3048" s="7">
        <v>44531</v>
      </c>
      <c r="D3048">
        <v>320</v>
      </c>
      <c r="E3048" s="7">
        <v>44531</v>
      </c>
      <c r="F3048" s="13">
        <v>932207.7</v>
      </c>
      <c r="G3048" s="1">
        <v>932207.7</v>
      </c>
      <c r="H3048">
        <v>0.1</v>
      </c>
      <c r="I3048" s="1">
        <v>7768.4</v>
      </c>
      <c r="J3048" s="12">
        <f>-5299.54-3732</f>
        <v>-9031.5400000000009</v>
      </c>
      <c r="K3048" s="1">
        <v>0</v>
      </c>
      <c r="L3048" s="1">
        <v>0</v>
      </c>
      <c r="M3048" s="1">
        <v>0</v>
      </c>
      <c r="N3048" s="1">
        <v>0</v>
      </c>
      <c r="O3048" s="1">
        <v>0</v>
      </c>
      <c r="P3048" s="1">
        <v>0</v>
      </c>
      <c r="Q3048" s="1">
        <v>0</v>
      </c>
      <c r="R3048" s="1">
        <v>0</v>
      </c>
      <c r="S3048" s="1">
        <v>0</v>
      </c>
      <c r="T3048" s="12">
        <f>-9973.25-3732</f>
        <v>-13705.25</v>
      </c>
      <c r="U3048" s="1">
        <v>0</v>
      </c>
      <c r="V3048" t="s">
        <v>417</v>
      </c>
      <c r="W3048" s="4" t="str">
        <f t="shared" si="201"/>
        <v>3914</v>
      </c>
      <c r="X3048">
        <v>2</v>
      </c>
      <c r="Y3048" t="s">
        <v>413</v>
      </c>
      <c r="Z3048" t="s">
        <v>132</v>
      </c>
      <c r="AA3048" s="1">
        <v>0</v>
      </c>
      <c r="AB3048" s="1">
        <v>0</v>
      </c>
      <c r="AC3048" t="s">
        <v>414</v>
      </c>
      <c r="AD3048" s="1">
        <v>0</v>
      </c>
      <c r="AE3048" s="1">
        <v>0</v>
      </c>
      <c r="AF3048">
        <v>0</v>
      </c>
      <c r="AG3048" s="1">
        <v>932207.7</v>
      </c>
      <c r="AH3048" s="1">
        <v>0</v>
      </c>
      <c r="AI3048" s="1">
        <v>0</v>
      </c>
      <c r="AJ3048" s="1">
        <v>0</v>
      </c>
      <c r="AK3048" s="1">
        <v>0</v>
      </c>
      <c r="AL3048" s="1">
        <v>0</v>
      </c>
      <c r="AM3048" s="1">
        <v>0</v>
      </c>
      <c r="AN3048" s="1">
        <v>0</v>
      </c>
      <c r="AO3048" s="1">
        <v>7768.4000000000005</v>
      </c>
      <c r="AP3048" s="8">
        <f t="shared" si="197"/>
        <v>-5936.85</v>
      </c>
      <c r="AQ3048" s="9">
        <f t="shared" si="198"/>
        <v>0</v>
      </c>
      <c r="AR3048" s="3">
        <f t="shared" si="199"/>
        <v>-9031.5400000000009</v>
      </c>
      <c r="AS3048" s="10">
        <f t="shared" si="200"/>
        <v>-5936.85</v>
      </c>
    </row>
    <row r="3049" spans="1:45" x14ac:dyDescent="0.25">
      <c r="A3049">
        <v>1</v>
      </c>
      <c r="B3049" s="7">
        <v>44531</v>
      </c>
      <c r="C3049" s="7">
        <v>44531</v>
      </c>
      <c r="D3049">
        <v>321</v>
      </c>
      <c r="E3049" s="7">
        <v>44531</v>
      </c>
      <c r="F3049" s="13">
        <v>258116.52</v>
      </c>
      <c r="G3049" s="1">
        <v>258116.52</v>
      </c>
      <c r="H3049">
        <v>0.17399999999999999</v>
      </c>
      <c r="I3049" s="1">
        <v>3742.69</v>
      </c>
      <c r="J3049" s="1">
        <v>155825.82999999999</v>
      </c>
      <c r="K3049" s="1">
        <v>0</v>
      </c>
      <c r="L3049" s="1">
        <v>0</v>
      </c>
      <c r="M3049" s="1">
        <v>0</v>
      </c>
      <c r="N3049" s="1">
        <v>0</v>
      </c>
      <c r="O3049" s="1">
        <v>0</v>
      </c>
      <c r="P3049" s="1">
        <v>0</v>
      </c>
      <c r="Q3049" s="1">
        <v>0</v>
      </c>
      <c r="R3049" s="1">
        <v>0</v>
      </c>
      <c r="S3049" s="1">
        <v>0</v>
      </c>
      <c r="T3049" s="1">
        <v>0</v>
      </c>
      <c r="U3049" s="1">
        <v>0</v>
      </c>
      <c r="V3049" t="s">
        <v>418</v>
      </c>
      <c r="W3049" s="4" t="str">
        <f t="shared" si="201"/>
        <v>3921</v>
      </c>
      <c r="X3049">
        <v>2</v>
      </c>
      <c r="Y3049" t="s">
        <v>413</v>
      </c>
      <c r="Z3049" t="s">
        <v>146</v>
      </c>
      <c r="AA3049" s="1">
        <v>0</v>
      </c>
      <c r="AB3049" s="1">
        <v>0</v>
      </c>
      <c r="AC3049" t="s">
        <v>414</v>
      </c>
      <c r="AD3049" s="1">
        <v>0</v>
      </c>
      <c r="AE3049" s="1">
        <v>0</v>
      </c>
      <c r="AF3049">
        <v>0</v>
      </c>
      <c r="AG3049" s="1">
        <v>258116.52</v>
      </c>
      <c r="AH3049" s="1">
        <v>0</v>
      </c>
      <c r="AI3049" s="1">
        <v>0</v>
      </c>
      <c r="AJ3049" s="1">
        <v>0</v>
      </c>
      <c r="AK3049" s="1">
        <v>0</v>
      </c>
      <c r="AL3049" s="1">
        <v>0</v>
      </c>
      <c r="AM3049" s="1">
        <v>0</v>
      </c>
      <c r="AN3049" s="1">
        <v>0</v>
      </c>
      <c r="AO3049" s="1">
        <v>3742.69</v>
      </c>
      <c r="AP3049" s="8">
        <f t="shared" si="197"/>
        <v>3742.69</v>
      </c>
      <c r="AQ3049" s="9">
        <f t="shared" si="198"/>
        <v>0</v>
      </c>
      <c r="AR3049" s="3">
        <f t="shared" si="199"/>
        <v>155825.82999999999</v>
      </c>
      <c r="AS3049" s="10">
        <f t="shared" si="200"/>
        <v>3742.69</v>
      </c>
    </row>
    <row r="3050" spans="1:45" x14ac:dyDescent="0.25">
      <c r="A3050">
        <v>1</v>
      </c>
      <c r="B3050" s="7">
        <v>44531</v>
      </c>
      <c r="C3050" s="7">
        <v>44531</v>
      </c>
      <c r="D3050">
        <v>322</v>
      </c>
      <c r="E3050" s="7">
        <v>44531</v>
      </c>
      <c r="F3050" s="13">
        <v>763765.58</v>
      </c>
      <c r="G3050" s="1">
        <v>763765.58</v>
      </c>
      <c r="H3050">
        <v>8.4000000000000005E-2</v>
      </c>
      <c r="I3050" s="1">
        <v>5346.36</v>
      </c>
      <c r="J3050" s="12">
        <f>328029.69-73796.75</f>
        <v>254232.94</v>
      </c>
      <c r="K3050" s="1">
        <v>0</v>
      </c>
      <c r="L3050" s="1">
        <v>0</v>
      </c>
      <c r="M3050" s="1">
        <v>0</v>
      </c>
      <c r="N3050" s="1">
        <v>0</v>
      </c>
      <c r="O3050" s="1">
        <v>0</v>
      </c>
      <c r="P3050" s="1">
        <v>0</v>
      </c>
      <c r="Q3050" s="1">
        <v>0</v>
      </c>
      <c r="R3050" s="1">
        <v>0</v>
      </c>
      <c r="S3050" s="1">
        <v>0</v>
      </c>
      <c r="T3050" s="12">
        <v>-73796.75</v>
      </c>
      <c r="U3050" s="1">
        <v>0</v>
      </c>
      <c r="V3050" t="s">
        <v>419</v>
      </c>
      <c r="W3050" s="4" t="str">
        <f t="shared" si="201"/>
        <v>3922</v>
      </c>
      <c r="X3050">
        <v>2</v>
      </c>
      <c r="Y3050" t="s">
        <v>413</v>
      </c>
      <c r="Z3050" t="s">
        <v>146</v>
      </c>
      <c r="AA3050" s="1">
        <v>0</v>
      </c>
      <c r="AB3050" s="1">
        <v>0</v>
      </c>
      <c r="AC3050" t="s">
        <v>414</v>
      </c>
      <c r="AD3050" s="1">
        <v>0</v>
      </c>
      <c r="AE3050" s="1">
        <v>0</v>
      </c>
      <c r="AF3050">
        <v>0</v>
      </c>
      <c r="AG3050" s="1">
        <v>763765.58</v>
      </c>
      <c r="AH3050" s="1">
        <v>0</v>
      </c>
      <c r="AI3050" s="1">
        <v>0</v>
      </c>
      <c r="AJ3050" s="1">
        <v>0</v>
      </c>
      <c r="AK3050" s="1">
        <v>0</v>
      </c>
      <c r="AL3050" s="1">
        <v>0</v>
      </c>
      <c r="AM3050" s="1">
        <v>0</v>
      </c>
      <c r="AN3050" s="1">
        <v>0</v>
      </c>
      <c r="AO3050" s="1">
        <v>5346.36</v>
      </c>
      <c r="AP3050" s="8">
        <f t="shared" si="197"/>
        <v>-68450.39</v>
      </c>
      <c r="AQ3050" s="9">
        <f t="shared" si="198"/>
        <v>0</v>
      </c>
      <c r="AR3050" s="3">
        <f t="shared" si="199"/>
        <v>254232.94</v>
      </c>
      <c r="AS3050" s="10">
        <f t="shared" si="200"/>
        <v>-68450.39</v>
      </c>
    </row>
    <row r="3051" spans="1:45" x14ac:dyDescent="0.25">
      <c r="A3051">
        <v>1</v>
      </c>
      <c r="B3051" s="7">
        <v>44531</v>
      </c>
      <c r="C3051" s="7">
        <v>44531</v>
      </c>
      <c r="D3051">
        <v>323</v>
      </c>
      <c r="E3051" s="7">
        <v>44531</v>
      </c>
      <c r="F3051" s="13">
        <v>640740.72</v>
      </c>
      <c r="G3051" s="1">
        <v>640740.72</v>
      </c>
      <c r="H3051">
        <v>7.6923080000000005E-2</v>
      </c>
      <c r="I3051" s="1">
        <v>4107.3100000000004</v>
      </c>
      <c r="J3051" s="12">
        <f>188828.71+3226.59</f>
        <v>192055.3</v>
      </c>
      <c r="K3051" s="1">
        <v>0</v>
      </c>
      <c r="L3051" s="1">
        <v>0</v>
      </c>
      <c r="M3051" s="1">
        <v>0</v>
      </c>
      <c r="N3051" s="1">
        <v>0</v>
      </c>
      <c r="O3051" s="1">
        <v>0</v>
      </c>
      <c r="P3051" s="1">
        <v>0</v>
      </c>
      <c r="Q3051" s="1">
        <v>0</v>
      </c>
      <c r="R3051" s="1">
        <v>0</v>
      </c>
      <c r="S3051" s="1">
        <v>0</v>
      </c>
      <c r="T3051" s="12">
        <f>2000.67+3226.56</f>
        <v>5227.2299999999996</v>
      </c>
      <c r="U3051" s="1">
        <v>0</v>
      </c>
      <c r="V3051" t="s">
        <v>420</v>
      </c>
      <c r="W3051" s="4" t="str">
        <f t="shared" si="201"/>
        <v>3970</v>
      </c>
      <c r="X3051">
        <v>2</v>
      </c>
      <c r="Y3051" t="s">
        <v>413</v>
      </c>
      <c r="Z3051" t="s">
        <v>155</v>
      </c>
      <c r="AA3051" s="1">
        <v>0</v>
      </c>
      <c r="AB3051" s="1">
        <v>0</v>
      </c>
      <c r="AC3051" t="s">
        <v>414</v>
      </c>
      <c r="AD3051" s="1">
        <v>0</v>
      </c>
      <c r="AE3051" s="1">
        <v>0</v>
      </c>
      <c r="AF3051">
        <v>0</v>
      </c>
      <c r="AG3051" s="1">
        <v>640740.72</v>
      </c>
      <c r="AH3051" s="1">
        <v>0</v>
      </c>
      <c r="AI3051" s="1">
        <v>0</v>
      </c>
      <c r="AJ3051" s="1">
        <v>0</v>
      </c>
      <c r="AK3051" s="1">
        <v>0</v>
      </c>
      <c r="AL3051" s="1">
        <v>0</v>
      </c>
      <c r="AM3051" s="1">
        <v>0</v>
      </c>
      <c r="AN3051" s="1">
        <v>0</v>
      </c>
      <c r="AO3051" s="1">
        <v>4107.3100000000004</v>
      </c>
      <c r="AP3051" s="8">
        <f t="shared" si="197"/>
        <v>9334.5400000000009</v>
      </c>
      <c r="AQ3051" s="9">
        <f t="shared" si="198"/>
        <v>0</v>
      </c>
      <c r="AR3051" s="3">
        <f t="shared" si="199"/>
        <v>192055.3</v>
      </c>
      <c r="AS3051" s="10">
        <f t="shared" si="200"/>
        <v>9334.5400000000009</v>
      </c>
    </row>
    <row r="3052" spans="1:45" x14ac:dyDescent="0.25">
      <c r="A3052">
        <v>1</v>
      </c>
      <c r="B3052" s="7">
        <v>44531</v>
      </c>
      <c r="C3052" s="7">
        <v>44531</v>
      </c>
      <c r="D3052">
        <v>324</v>
      </c>
      <c r="E3052" s="7">
        <v>44531</v>
      </c>
      <c r="F3052" s="13">
        <v>32922.449999999997</v>
      </c>
      <c r="G3052" s="1">
        <v>32922.449999999997</v>
      </c>
      <c r="H3052">
        <v>5.8823529999999999E-2</v>
      </c>
      <c r="I3052" s="1">
        <v>161.38</v>
      </c>
      <c r="J3052" s="12">
        <f>8844.11+1133.71</f>
        <v>9977.82</v>
      </c>
      <c r="K3052" s="1">
        <v>0</v>
      </c>
      <c r="L3052" s="1">
        <v>0</v>
      </c>
      <c r="M3052" s="1">
        <v>0</v>
      </c>
      <c r="N3052" s="1">
        <v>0</v>
      </c>
      <c r="O3052" s="1">
        <v>0</v>
      </c>
      <c r="P3052" s="1">
        <v>0</v>
      </c>
      <c r="Q3052" s="1">
        <v>0</v>
      </c>
      <c r="R3052" s="1">
        <v>0</v>
      </c>
      <c r="S3052" s="1">
        <v>0</v>
      </c>
      <c r="T3052" s="12">
        <f>568.83+1133.74</f>
        <v>1702.5700000000002</v>
      </c>
      <c r="U3052" s="1">
        <v>0</v>
      </c>
      <c r="V3052" t="s">
        <v>421</v>
      </c>
      <c r="W3052" s="4" t="str">
        <f t="shared" si="201"/>
        <v>3980</v>
      </c>
      <c r="X3052">
        <v>2</v>
      </c>
      <c r="Y3052" t="s">
        <v>413</v>
      </c>
      <c r="Z3052" t="s">
        <v>160</v>
      </c>
      <c r="AA3052" s="1">
        <v>0</v>
      </c>
      <c r="AB3052" s="1">
        <v>0</v>
      </c>
      <c r="AC3052" t="s">
        <v>414</v>
      </c>
      <c r="AD3052" s="1">
        <v>0</v>
      </c>
      <c r="AE3052" s="1">
        <v>0</v>
      </c>
      <c r="AF3052">
        <v>0</v>
      </c>
      <c r="AG3052" s="1">
        <v>32922.449999999997</v>
      </c>
      <c r="AH3052" s="1">
        <v>0</v>
      </c>
      <c r="AI3052" s="1">
        <v>0</v>
      </c>
      <c r="AJ3052" s="1">
        <v>0</v>
      </c>
      <c r="AK3052" s="1">
        <v>0</v>
      </c>
      <c r="AL3052" s="1">
        <v>0</v>
      </c>
      <c r="AM3052" s="1">
        <v>0</v>
      </c>
      <c r="AN3052" s="1">
        <v>0</v>
      </c>
      <c r="AO3052" s="1">
        <v>161.38</v>
      </c>
      <c r="AP3052" s="8">
        <f t="shared" si="197"/>
        <v>1863.9500000000003</v>
      </c>
      <c r="AQ3052" s="9">
        <f t="shared" si="198"/>
        <v>0</v>
      </c>
      <c r="AR3052" s="3">
        <f t="shared" si="199"/>
        <v>9977.82</v>
      </c>
      <c r="AS3052" s="10">
        <f t="shared" si="200"/>
        <v>1863.9500000000003</v>
      </c>
    </row>
    <row r="3053" spans="1:45" x14ac:dyDescent="0.25">
      <c r="A3053">
        <v>1</v>
      </c>
      <c r="B3053" s="7">
        <v>44531</v>
      </c>
      <c r="C3053" s="7">
        <v>44531</v>
      </c>
      <c r="D3053">
        <v>325</v>
      </c>
      <c r="E3053" s="7">
        <v>44531</v>
      </c>
      <c r="F3053" s="13">
        <v>0</v>
      </c>
      <c r="G3053" s="1">
        <v>0</v>
      </c>
      <c r="H3053">
        <v>0.2</v>
      </c>
      <c r="I3053" s="1">
        <v>0</v>
      </c>
      <c r="J3053" s="1">
        <v>0</v>
      </c>
      <c r="K3053" s="1">
        <v>0</v>
      </c>
      <c r="L3053" s="1">
        <v>0</v>
      </c>
      <c r="M3053" s="1">
        <v>0</v>
      </c>
      <c r="N3053" s="1">
        <v>0</v>
      </c>
      <c r="O3053" s="1">
        <v>0</v>
      </c>
      <c r="P3053" s="1">
        <v>0</v>
      </c>
      <c r="Q3053" s="1">
        <v>0</v>
      </c>
      <c r="R3053" s="1">
        <v>0</v>
      </c>
      <c r="S3053" s="1">
        <v>0</v>
      </c>
      <c r="T3053" s="1">
        <v>0</v>
      </c>
      <c r="U3053" s="1">
        <v>0</v>
      </c>
      <c r="V3053" t="s">
        <v>422</v>
      </c>
      <c r="W3053" s="4" t="str">
        <f t="shared" si="201"/>
        <v>3990</v>
      </c>
      <c r="X3053">
        <v>2</v>
      </c>
      <c r="Y3053" t="s">
        <v>413</v>
      </c>
      <c r="Z3053" t="s">
        <v>424</v>
      </c>
      <c r="AA3053" s="1">
        <v>0</v>
      </c>
      <c r="AB3053" s="1">
        <v>0</v>
      </c>
      <c r="AC3053" t="s">
        <v>414</v>
      </c>
      <c r="AD3053" s="1">
        <v>0</v>
      </c>
      <c r="AE3053" s="1">
        <v>0</v>
      </c>
      <c r="AF3053">
        <v>0</v>
      </c>
      <c r="AG3053" s="1">
        <v>0</v>
      </c>
      <c r="AH3053" s="1">
        <v>0</v>
      </c>
      <c r="AI3053" s="1">
        <v>0</v>
      </c>
      <c r="AJ3053" s="1">
        <v>0</v>
      </c>
      <c r="AK3053" s="1">
        <v>0</v>
      </c>
      <c r="AL3053" s="1">
        <v>0</v>
      </c>
      <c r="AM3053" s="1">
        <v>0</v>
      </c>
      <c r="AN3053" s="1">
        <v>0</v>
      </c>
      <c r="AO3053" s="1">
        <v>0</v>
      </c>
      <c r="AP3053" s="8">
        <f t="shared" si="197"/>
        <v>0</v>
      </c>
      <c r="AQ3053" s="9">
        <f t="shared" si="198"/>
        <v>0</v>
      </c>
      <c r="AR3053" s="3">
        <f t="shared" si="199"/>
        <v>0</v>
      </c>
      <c r="AS3053" s="10">
        <f t="shared" si="200"/>
        <v>0</v>
      </c>
    </row>
    <row r="3054" spans="1:45" x14ac:dyDescent="0.25">
      <c r="A3054">
        <v>1</v>
      </c>
      <c r="B3054" s="7">
        <v>44531</v>
      </c>
      <c r="C3054" s="7">
        <v>44531</v>
      </c>
      <c r="D3054">
        <v>92</v>
      </c>
      <c r="E3054" s="7">
        <v>44531</v>
      </c>
      <c r="F3054" s="13">
        <v>0</v>
      </c>
      <c r="G3054" s="1">
        <v>0</v>
      </c>
      <c r="H3054">
        <v>0</v>
      </c>
      <c r="I3054" s="1">
        <v>0</v>
      </c>
      <c r="J3054" s="1">
        <v>0</v>
      </c>
      <c r="K3054" s="1">
        <v>0</v>
      </c>
      <c r="L3054" s="1">
        <v>0</v>
      </c>
      <c r="M3054" s="1">
        <v>0</v>
      </c>
      <c r="N3054" s="1">
        <v>0</v>
      </c>
      <c r="O3054" s="1">
        <v>0</v>
      </c>
      <c r="P3054" s="1">
        <v>0</v>
      </c>
      <c r="Q3054" s="1">
        <v>0</v>
      </c>
      <c r="R3054" s="1">
        <v>0</v>
      </c>
      <c r="S3054" s="1">
        <v>0</v>
      </c>
      <c r="T3054" s="1">
        <v>0</v>
      </c>
      <c r="U3054" s="1">
        <v>0</v>
      </c>
      <c r="V3054" t="s">
        <v>425</v>
      </c>
      <c r="W3054" s="4" t="str">
        <f t="shared" si="201"/>
        <v>1210</v>
      </c>
      <c r="X3054">
        <v>4</v>
      </c>
      <c r="Y3054" t="s">
        <v>43</v>
      </c>
      <c r="Z3054" t="s">
        <v>427</v>
      </c>
      <c r="AA3054" s="1">
        <v>0</v>
      </c>
      <c r="AB3054" s="1">
        <v>0</v>
      </c>
      <c r="AC3054" t="s">
        <v>414</v>
      </c>
      <c r="AD3054" s="1">
        <v>0</v>
      </c>
      <c r="AE3054" s="1">
        <v>0</v>
      </c>
      <c r="AF3054">
        <v>0</v>
      </c>
      <c r="AG3054" s="1">
        <v>0</v>
      </c>
      <c r="AH3054" s="1">
        <v>0</v>
      </c>
      <c r="AI3054" s="1">
        <v>0</v>
      </c>
      <c r="AJ3054" s="1">
        <v>0</v>
      </c>
      <c r="AK3054" s="1">
        <v>0</v>
      </c>
      <c r="AL3054" s="1">
        <v>0</v>
      </c>
      <c r="AM3054" s="1">
        <v>0</v>
      </c>
      <c r="AN3054" s="1">
        <v>0</v>
      </c>
      <c r="AO3054" s="1">
        <v>0</v>
      </c>
      <c r="AP3054" s="8">
        <f t="shared" si="197"/>
        <v>0</v>
      </c>
      <c r="AQ3054" s="9">
        <f t="shared" si="198"/>
        <v>0</v>
      </c>
      <c r="AR3054" s="3">
        <f t="shared" si="199"/>
        <v>0</v>
      </c>
      <c r="AS3054" s="10">
        <f t="shared" si="200"/>
        <v>0</v>
      </c>
    </row>
    <row r="3055" spans="1:45" x14ac:dyDescent="0.25">
      <c r="A3055">
        <v>1</v>
      </c>
      <c r="B3055" s="7">
        <v>44531</v>
      </c>
      <c r="C3055" s="7">
        <v>44531</v>
      </c>
      <c r="D3055">
        <v>314</v>
      </c>
      <c r="E3055" s="7">
        <v>44531</v>
      </c>
      <c r="F3055" s="13">
        <v>0</v>
      </c>
      <c r="G3055" s="1">
        <v>0</v>
      </c>
      <c r="H3055">
        <v>0</v>
      </c>
      <c r="I3055" s="1">
        <v>0</v>
      </c>
      <c r="J3055" s="1">
        <v>0</v>
      </c>
      <c r="K3055" s="1">
        <v>0</v>
      </c>
      <c r="L3055" s="1">
        <v>0</v>
      </c>
      <c r="M3055" s="1">
        <v>0</v>
      </c>
      <c r="N3055" s="1">
        <v>0</v>
      </c>
      <c r="O3055" s="1">
        <v>0</v>
      </c>
      <c r="P3055" s="1">
        <v>0</v>
      </c>
      <c r="Q3055" s="1">
        <v>0</v>
      </c>
      <c r="R3055" s="1">
        <v>0</v>
      </c>
      <c r="S3055" s="1">
        <v>0</v>
      </c>
      <c r="T3055" s="1">
        <v>0</v>
      </c>
      <c r="U3055" s="1">
        <v>0</v>
      </c>
      <c r="V3055" t="s">
        <v>428</v>
      </c>
      <c r="W3055" s="4" t="str">
        <f t="shared" si="201"/>
        <v>3030</v>
      </c>
      <c r="X3055">
        <v>4</v>
      </c>
      <c r="Y3055" t="s">
        <v>43</v>
      </c>
      <c r="Z3055" t="s">
        <v>189</v>
      </c>
      <c r="AA3055" s="1">
        <v>0</v>
      </c>
      <c r="AB3055" s="1">
        <v>0</v>
      </c>
      <c r="AC3055" t="s">
        <v>414</v>
      </c>
      <c r="AD3055" s="1">
        <v>0</v>
      </c>
      <c r="AE3055" s="1">
        <v>0</v>
      </c>
      <c r="AF3055">
        <v>0</v>
      </c>
      <c r="AG3055" s="1">
        <v>0</v>
      </c>
      <c r="AH3055" s="1">
        <v>0</v>
      </c>
      <c r="AI3055" s="1">
        <v>0</v>
      </c>
      <c r="AJ3055" s="1">
        <v>0</v>
      </c>
      <c r="AK3055" s="1">
        <v>0</v>
      </c>
      <c r="AL3055" s="1">
        <v>0</v>
      </c>
      <c r="AM3055" s="1">
        <v>0</v>
      </c>
      <c r="AN3055" s="1">
        <v>0</v>
      </c>
      <c r="AO3055" s="1">
        <v>0</v>
      </c>
      <c r="AP3055" s="8">
        <f t="shared" si="197"/>
        <v>0</v>
      </c>
      <c r="AQ3055" s="9">
        <f t="shared" si="198"/>
        <v>0</v>
      </c>
      <c r="AR3055" s="3">
        <f t="shared" si="199"/>
        <v>0</v>
      </c>
      <c r="AS3055" s="10">
        <f t="shared" si="200"/>
        <v>0</v>
      </c>
    </row>
    <row r="3056" spans="1:45" x14ac:dyDescent="0.25">
      <c r="A3056">
        <v>1</v>
      </c>
      <c r="B3056" s="7">
        <v>44531</v>
      </c>
      <c r="C3056" s="7">
        <v>44531</v>
      </c>
      <c r="D3056">
        <v>524</v>
      </c>
      <c r="E3056" s="7">
        <v>44531</v>
      </c>
      <c r="F3056" s="13">
        <v>0</v>
      </c>
      <c r="G3056" s="1">
        <v>0</v>
      </c>
      <c r="H3056">
        <v>0</v>
      </c>
      <c r="I3056" s="1">
        <v>0</v>
      </c>
      <c r="J3056" s="1">
        <v>0</v>
      </c>
      <c r="K3056" s="1">
        <v>0</v>
      </c>
      <c r="L3056" s="1">
        <v>0</v>
      </c>
      <c r="M3056" s="1">
        <v>0</v>
      </c>
      <c r="N3056" s="1">
        <v>0</v>
      </c>
      <c r="O3056" s="1">
        <v>0</v>
      </c>
      <c r="P3056" s="1">
        <v>0</v>
      </c>
      <c r="Q3056" s="1">
        <v>0</v>
      </c>
      <c r="R3056" s="1">
        <v>0</v>
      </c>
      <c r="S3056" s="1">
        <v>0</v>
      </c>
      <c r="T3056" s="1">
        <v>0</v>
      </c>
      <c r="U3056" s="1">
        <v>0</v>
      </c>
      <c r="V3056" t="s">
        <v>429</v>
      </c>
      <c r="W3056" s="4" t="str">
        <f t="shared" si="201"/>
        <v>1210</v>
      </c>
      <c r="X3056">
        <v>5</v>
      </c>
      <c r="Y3056" t="s">
        <v>430</v>
      </c>
      <c r="Z3056" t="s">
        <v>427</v>
      </c>
      <c r="AA3056" s="1">
        <v>0</v>
      </c>
      <c r="AB3056" s="1">
        <v>0</v>
      </c>
      <c r="AC3056" t="s">
        <v>414</v>
      </c>
      <c r="AD3056" s="1">
        <v>0</v>
      </c>
      <c r="AE3056" s="1">
        <v>0</v>
      </c>
      <c r="AF3056">
        <v>0</v>
      </c>
      <c r="AG3056" s="1">
        <v>0</v>
      </c>
      <c r="AH3056" s="1">
        <v>0</v>
      </c>
      <c r="AI3056" s="1">
        <v>0</v>
      </c>
      <c r="AJ3056" s="1">
        <v>0</v>
      </c>
      <c r="AK3056" s="1">
        <v>0</v>
      </c>
      <c r="AL3056" s="1">
        <v>0</v>
      </c>
      <c r="AM3056" s="1">
        <v>0</v>
      </c>
      <c r="AN3056" s="1">
        <v>0</v>
      </c>
      <c r="AO3056" s="1">
        <v>0</v>
      </c>
      <c r="AP3056" s="8">
        <f t="shared" si="197"/>
        <v>0</v>
      </c>
      <c r="AQ3056" s="9">
        <f t="shared" si="198"/>
        <v>0</v>
      </c>
      <c r="AR3056" s="3">
        <f t="shared" si="199"/>
        <v>0</v>
      </c>
      <c r="AS3056" s="10">
        <f t="shared" si="200"/>
        <v>0</v>
      </c>
    </row>
    <row r="3057" spans="1:45" x14ac:dyDescent="0.25">
      <c r="A3057">
        <v>1</v>
      </c>
      <c r="B3057" s="7">
        <v>44531</v>
      </c>
      <c r="C3057" s="7">
        <v>44531</v>
      </c>
      <c r="D3057">
        <v>315</v>
      </c>
      <c r="E3057" s="7">
        <v>44531</v>
      </c>
      <c r="F3057" s="13">
        <v>596857.97</v>
      </c>
      <c r="G3057" s="1">
        <v>596857.97</v>
      </c>
      <c r="H3057">
        <v>0</v>
      </c>
      <c r="I3057" s="1">
        <v>0</v>
      </c>
      <c r="J3057" s="1">
        <v>0</v>
      </c>
      <c r="K3057" s="1">
        <v>0</v>
      </c>
      <c r="L3057" s="1">
        <v>0</v>
      </c>
      <c r="M3057" s="1">
        <v>0</v>
      </c>
      <c r="N3057" s="1">
        <v>0</v>
      </c>
      <c r="O3057" s="1">
        <v>0</v>
      </c>
      <c r="P3057" s="1">
        <v>0</v>
      </c>
      <c r="Q3057" s="1">
        <v>0</v>
      </c>
      <c r="R3057" s="1">
        <v>0</v>
      </c>
      <c r="S3057" s="1">
        <v>0</v>
      </c>
      <c r="T3057" s="1">
        <v>0</v>
      </c>
      <c r="U3057" s="1">
        <v>0</v>
      </c>
      <c r="V3057" t="s">
        <v>431</v>
      </c>
      <c r="W3057" s="4" t="str">
        <f t="shared" si="201"/>
        <v>3890</v>
      </c>
      <c r="X3057">
        <v>5</v>
      </c>
      <c r="Y3057" t="s">
        <v>430</v>
      </c>
      <c r="Z3057" t="s">
        <v>110</v>
      </c>
      <c r="AA3057" s="1">
        <v>0</v>
      </c>
      <c r="AB3057" s="1">
        <v>0</v>
      </c>
      <c r="AC3057" t="s">
        <v>414</v>
      </c>
      <c r="AD3057" s="1">
        <v>0</v>
      </c>
      <c r="AE3057" s="1">
        <v>0</v>
      </c>
      <c r="AF3057">
        <v>0</v>
      </c>
      <c r="AG3057" s="1">
        <v>596857.97</v>
      </c>
      <c r="AH3057" s="1">
        <v>0</v>
      </c>
      <c r="AI3057" s="1">
        <v>0</v>
      </c>
      <c r="AJ3057" s="1">
        <v>0</v>
      </c>
      <c r="AK3057" s="1">
        <v>0</v>
      </c>
      <c r="AL3057" s="1">
        <v>0</v>
      </c>
      <c r="AM3057" s="1">
        <v>0</v>
      </c>
      <c r="AN3057" s="1">
        <v>0</v>
      </c>
      <c r="AO3057" s="1">
        <v>0</v>
      </c>
      <c r="AP3057" s="8">
        <f t="shared" si="197"/>
        <v>0</v>
      </c>
      <c r="AQ3057" s="9">
        <f t="shared" si="198"/>
        <v>0</v>
      </c>
      <c r="AR3057" s="3">
        <f t="shared" si="199"/>
        <v>0</v>
      </c>
      <c r="AS3057" s="10">
        <f t="shared" si="200"/>
        <v>0</v>
      </c>
    </row>
    <row r="3058" spans="1:45" x14ac:dyDescent="0.25">
      <c r="A3058">
        <v>1</v>
      </c>
      <c r="B3058" s="7">
        <v>44531</v>
      </c>
      <c r="C3058" s="7">
        <v>44531</v>
      </c>
      <c r="D3058">
        <v>316</v>
      </c>
      <c r="E3058" s="7">
        <v>44531</v>
      </c>
      <c r="F3058" s="13">
        <v>7746101.1600000001</v>
      </c>
      <c r="G3058" s="1">
        <v>7746101.1600000001</v>
      </c>
      <c r="H3058">
        <v>2.3E-2</v>
      </c>
      <c r="I3058" s="1">
        <v>14846.69</v>
      </c>
      <c r="J3058" s="12">
        <f>418957.99+1184.73</f>
        <v>420142.72</v>
      </c>
      <c r="K3058" s="1">
        <v>0</v>
      </c>
      <c r="L3058" s="1">
        <v>0</v>
      </c>
      <c r="M3058" s="1">
        <v>0</v>
      </c>
      <c r="N3058" s="1">
        <v>0</v>
      </c>
      <c r="O3058" s="1">
        <v>0</v>
      </c>
      <c r="P3058" s="1">
        <v>0</v>
      </c>
      <c r="Q3058" s="1">
        <v>0</v>
      </c>
      <c r="R3058" s="1">
        <v>0</v>
      </c>
      <c r="S3058" s="1">
        <v>0</v>
      </c>
      <c r="T3058" s="12">
        <v>1184.73</v>
      </c>
      <c r="U3058" s="1">
        <v>0</v>
      </c>
      <c r="V3058" t="s">
        <v>432</v>
      </c>
      <c r="W3058" s="4" t="str">
        <f t="shared" si="201"/>
        <v>3900</v>
      </c>
      <c r="X3058">
        <v>6</v>
      </c>
      <c r="Y3058" t="s">
        <v>433</v>
      </c>
      <c r="Z3058" t="s">
        <v>115</v>
      </c>
      <c r="AA3058" s="1">
        <v>0</v>
      </c>
      <c r="AB3058" s="1">
        <v>0</v>
      </c>
      <c r="AC3058" t="s">
        <v>414</v>
      </c>
      <c r="AD3058" s="1">
        <v>0</v>
      </c>
      <c r="AE3058" s="1">
        <v>0</v>
      </c>
      <c r="AF3058">
        <v>0</v>
      </c>
      <c r="AG3058" s="1">
        <v>7746101.1600000001</v>
      </c>
      <c r="AH3058" s="1">
        <v>0</v>
      </c>
      <c r="AI3058" s="1">
        <v>0</v>
      </c>
      <c r="AJ3058" s="1">
        <v>0</v>
      </c>
      <c r="AK3058" s="1">
        <v>0</v>
      </c>
      <c r="AL3058" s="1">
        <v>0</v>
      </c>
      <c r="AM3058" s="1">
        <v>0</v>
      </c>
      <c r="AN3058" s="1">
        <v>0</v>
      </c>
      <c r="AO3058" s="1">
        <v>14846.69</v>
      </c>
      <c r="AP3058" s="8">
        <f t="shared" si="197"/>
        <v>16031.42</v>
      </c>
      <c r="AQ3058" s="9">
        <f t="shared" si="198"/>
        <v>0</v>
      </c>
      <c r="AR3058" s="3">
        <f t="shared" si="199"/>
        <v>420142.72</v>
      </c>
      <c r="AS3058" s="10">
        <f t="shared" si="200"/>
        <v>16031.42</v>
      </c>
    </row>
    <row r="3059" spans="1:45" x14ac:dyDescent="0.25">
      <c r="A3059">
        <v>1</v>
      </c>
      <c r="B3059" s="7">
        <v>44531</v>
      </c>
      <c r="C3059" s="7">
        <v>44531</v>
      </c>
      <c r="D3059">
        <v>190</v>
      </c>
      <c r="E3059" s="7">
        <v>44531</v>
      </c>
      <c r="F3059" s="13">
        <v>221018.17</v>
      </c>
      <c r="G3059" s="1">
        <v>221018.17</v>
      </c>
      <c r="H3059">
        <v>1.8100000000000002E-2</v>
      </c>
      <c r="I3059" s="1">
        <v>333.37</v>
      </c>
      <c r="J3059" s="1">
        <v>27565.69</v>
      </c>
      <c r="K3059" s="1">
        <v>0</v>
      </c>
      <c r="L3059" s="1">
        <v>0</v>
      </c>
      <c r="M3059" s="1">
        <v>0</v>
      </c>
      <c r="N3059" s="1">
        <v>0</v>
      </c>
      <c r="O3059" s="1">
        <v>0</v>
      </c>
      <c r="P3059" s="1">
        <v>0</v>
      </c>
      <c r="Q3059" s="1">
        <v>0</v>
      </c>
      <c r="R3059" s="1">
        <v>0</v>
      </c>
      <c r="S3059" s="1">
        <v>0</v>
      </c>
      <c r="T3059" s="1">
        <v>0</v>
      </c>
      <c r="U3059" s="1">
        <v>0</v>
      </c>
      <c r="V3059" t="s">
        <v>167</v>
      </c>
      <c r="W3059" s="4" t="str">
        <f t="shared" si="201"/>
        <v>3761</v>
      </c>
      <c r="X3059">
        <v>15</v>
      </c>
      <c r="Y3059" t="s">
        <v>53</v>
      </c>
      <c r="Z3059" t="s">
        <v>63</v>
      </c>
      <c r="AA3059" s="1">
        <v>0</v>
      </c>
      <c r="AB3059" s="1">
        <v>0</v>
      </c>
      <c r="AC3059" t="s">
        <v>168</v>
      </c>
      <c r="AD3059" s="1">
        <v>53.41</v>
      </c>
      <c r="AE3059" s="1">
        <v>-1777.95</v>
      </c>
      <c r="AF3059">
        <v>2.8999999999999998E-3</v>
      </c>
      <c r="AG3059" s="1">
        <v>221018.17</v>
      </c>
      <c r="AH3059" s="1">
        <v>0</v>
      </c>
      <c r="AI3059" s="1">
        <v>0</v>
      </c>
      <c r="AJ3059" s="1">
        <v>0</v>
      </c>
      <c r="AK3059" s="1">
        <v>0</v>
      </c>
      <c r="AL3059" s="1">
        <v>0</v>
      </c>
      <c r="AM3059" s="1">
        <v>0</v>
      </c>
      <c r="AN3059" s="1">
        <v>53.410000000000004</v>
      </c>
      <c r="AO3059" s="1">
        <v>333.37</v>
      </c>
      <c r="AP3059" s="8">
        <f t="shared" si="197"/>
        <v>333.37</v>
      </c>
      <c r="AQ3059" s="9">
        <f t="shared" si="198"/>
        <v>53.41</v>
      </c>
      <c r="AR3059" s="3">
        <f t="shared" si="199"/>
        <v>25787.739999999998</v>
      </c>
      <c r="AS3059" s="10">
        <f t="shared" si="200"/>
        <v>386.78</v>
      </c>
    </row>
    <row r="3060" spans="1:45" x14ac:dyDescent="0.25">
      <c r="A3060">
        <v>1</v>
      </c>
      <c r="B3060" s="7">
        <v>44531</v>
      </c>
      <c r="C3060" s="7">
        <v>44531</v>
      </c>
      <c r="D3060">
        <v>191</v>
      </c>
      <c r="E3060" s="7">
        <v>44531</v>
      </c>
      <c r="F3060" s="13">
        <v>282457.31</v>
      </c>
      <c r="G3060" s="1">
        <v>282457.31</v>
      </c>
      <c r="H3060">
        <v>1.719E-2</v>
      </c>
      <c r="I3060" s="1">
        <v>404.62</v>
      </c>
      <c r="J3060" s="1">
        <v>138907.94</v>
      </c>
      <c r="K3060" s="1">
        <v>0</v>
      </c>
      <c r="L3060" s="1">
        <v>0</v>
      </c>
      <c r="M3060" s="1">
        <v>0</v>
      </c>
      <c r="N3060" s="1">
        <v>0</v>
      </c>
      <c r="O3060" s="1">
        <v>0</v>
      </c>
      <c r="P3060" s="1">
        <v>0</v>
      </c>
      <c r="Q3060" s="1">
        <v>0</v>
      </c>
      <c r="R3060" s="1">
        <v>0</v>
      </c>
      <c r="S3060" s="1">
        <v>0</v>
      </c>
      <c r="T3060" s="1">
        <v>0</v>
      </c>
      <c r="U3060" s="1">
        <v>0</v>
      </c>
      <c r="V3060" t="s">
        <v>169</v>
      </c>
      <c r="W3060" s="4" t="str">
        <f t="shared" si="201"/>
        <v>3762</v>
      </c>
      <c r="X3060">
        <v>15</v>
      </c>
      <c r="Y3060" t="s">
        <v>53</v>
      </c>
      <c r="Z3060" t="s">
        <v>66</v>
      </c>
      <c r="AA3060" s="1">
        <v>0</v>
      </c>
      <c r="AB3060" s="1">
        <v>0</v>
      </c>
      <c r="AC3060" t="s">
        <v>168</v>
      </c>
      <c r="AD3060" s="1">
        <v>113.22</v>
      </c>
      <c r="AE3060" s="1">
        <v>32361.200000000001</v>
      </c>
      <c r="AF3060">
        <v>4.81E-3</v>
      </c>
      <c r="AG3060" s="1">
        <v>282457.31</v>
      </c>
      <c r="AH3060" s="1">
        <v>0</v>
      </c>
      <c r="AI3060" s="1">
        <v>0</v>
      </c>
      <c r="AJ3060" s="1">
        <v>0</v>
      </c>
      <c r="AK3060" s="1">
        <v>0</v>
      </c>
      <c r="AL3060" s="1">
        <v>0</v>
      </c>
      <c r="AM3060" s="1">
        <v>0</v>
      </c>
      <c r="AN3060" s="1">
        <v>113.22</v>
      </c>
      <c r="AO3060" s="1">
        <v>404.62</v>
      </c>
      <c r="AP3060" s="8">
        <f t="shared" si="197"/>
        <v>404.62</v>
      </c>
      <c r="AQ3060" s="9">
        <f t="shared" si="198"/>
        <v>113.22</v>
      </c>
      <c r="AR3060" s="3">
        <f t="shared" si="199"/>
        <v>171269.14</v>
      </c>
      <c r="AS3060" s="10">
        <f t="shared" si="200"/>
        <v>517.84</v>
      </c>
    </row>
    <row r="3061" spans="1:45" x14ac:dyDescent="0.25">
      <c r="A3061">
        <v>1</v>
      </c>
      <c r="B3061" s="7">
        <v>44531</v>
      </c>
      <c r="C3061" s="7">
        <v>44531</v>
      </c>
      <c r="D3061">
        <v>192</v>
      </c>
      <c r="E3061" s="7">
        <v>44531</v>
      </c>
      <c r="F3061" s="13">
        <v>0</v>
      </c>
      <c r="G3061" s="1">
        <v>0</v>
      </c>
      <c r="H3061">
        <v>2.1000000000000001E-2</v>
      </c>
      <c r="I3061" s="1">
        <v>0</v>
      </c>
      <c r="J3061" s="1">
        <v>0</v>
      </c>
      <c r="K3061" s="1">
        <v>0</v>
      </c>
      <c r="L3061" s="1">
        <v>0</v>
      </c>
      <c r="M3061" s="1">
        <v>0</v>
      </c>
      <c r="N3061" s="1">
        <v>0</v>
      </c>
      <c r="O3061" s="1">
        <v>0</v>
      </c>
      <c r="P3061" s="1">
        <v>0</v>
      </c>
      <c r="Q3061" s="1">
        <v>0</v>
      </c>
      <c r="R3061" s="1">
        <v>0</v>
      </c>
      <c r="S3061" s="1">
        <v>0</v>
      </c>
      <c r="T3061" s="1">
        <v>0</v>
      </c>
      <c r="U3061" s="1">
        <v>0</v>
      </c>
      <c r="V3061" t="s">
        <v>170</v>
      </c>
      <c r="W3061" s="4" t="str">
        <f t="shared" si="201"/>
        <v>376G</v>
      </c>
      <c r="X3061">
        <v>15</v>
      </c>
      <c r="Y3061" t="s">
        <v>53</v>
      </c>
      <c r="Z3061" t="s">
        <v>69</v>
      </c>
      <c r="AA3061" s="1">
        <v>0</v>
      </c>
      <c r="AB3061" s="1">
        <v>0</v>
      </c>
      <c r="AC3061" t="s">
        <v>168</v>
      </c>
      <c r="AD3061" s="1">
        <v>0</v>
      </c>
      <c r="AE3061" s="1">
        <v>0</v>
      </c>
      <c r="AF3061">
        <v>2.8999999999999998E-3</v>
      </c>
      <c r="AG3061" s="1">
        <v>0</v>
      </c>
      <c r="AH3061" s="1">
        <v>0</v>
      </c>
      <c r="AI3061" s="1">
        <v>0</v>
      </c>
      <c r="AJ3061" s="1">
        <v>0</v>
      </c>
      <c r="AK3061" s="1">
        <v>0</v>
      </c>
      <c r="AL3061" s="1">
        <v>0</v>
      </c>
      <c r="AM3061" s="1">
        <v>0</v>
      </c>
      <c r="AN3061" s="1">
        <v>0</v>
      </c>
      <c r="AO3061" s="1">
        <v>0</v>
      </c>
      <c r="AP3061" s="8">
        <f t="shared" si="197"/>
        <v>0</v>
      </c>
      <c r="AQ3061" s="9">
        <f t="shared" si="198"/>
        <v>0</v>
      </c>
      <c r="AR3061" s="3">
        <f t="shared" si="199"/>
        <v>0</v>
      </c>
      <c r="AS3061" s="10">
        <f t="shared" si="200"/>
        <v>0</v>
      </c>
    </row>
    <row r="3062" spans="1:45" x14ac:dyDescent="0.25">
      <c r="A3062">
        <v>1</v>
      </c>
      <c r="B3062" s="7">
        <v>44531</v>
      </c>
      <c r="C3062" s="7">
        <v>44531</v>
      </c>
      <c r="D3062">
        <v>542</v>
      </c>
      <c r="E3062" s="7">
        <v>44531</v>
      </c>
      <c r="F3062" s="13">
        <v>0</v>
      </c>
      <c r="G3062" s="1">
        <v>0</v>
      </c>
      <c r="H3062">
        <v>1.8100000000000002E-2</v>
      </c>
      <c r="I3062" s="1">
        <v>0</v>
      </c>
      <c r="J3062" s="1">
        <v>0</v>
      </c>
      <c r="K3062" s="1">
        <v>0</v>
      </c>
      <c r="L3062" s="1">
        <v>0</v>
      </c>
      <c r="M3062" s="1">
        <v>0</v>
      </c>
      <c r="N3062" s="1">
        <v>0</v>
      </c>
      <c r="O3062" s="1">
        <v>0</v>
      </c>
      <c r="P3062" s="1">
        <v>0</v>
      </c>
      <c r="Q3062" s="1">
        <v>0</v>
      </c>
      <c r="R3062" s="1">
        <v>0</v>
      </c>
      <c r="S3062" s="1">
        <v>0</v>
      </c>
      <c r="T3062" s="1">
        <v>0</v>
      </c>
      <c r="U3062" s="1">
        <v>0</v>
      </c>
      <c r="V3062" t="s">
        <v>171</v>
      </c>
      <c r="W3062" s="4" t="str">
        <f t="shared" si="201"/>
        <v>3760</v>
      </c>
      <c r="X3062">
        <v>15</v>
      </c>
      <c r="Y3062" t="s">
        <v>53</v>
      </c>
      <c r="Z3062" t="s">
        <v>173</v>
      </c>
      <c r="AA3062" s="1">
        <v>0</v>
      </c>
      <c r="AB3062" s="1">
        <v>0</v>
      </c>
      <c r="AC3062" t="s">
        <v>168</v>
      </c>
      <c r="AD3062" s="1">
        <v>0</v>
      </c>
      <c r="AE3062" s="1">
        <v>0</v>
      </c>
      <c r="AF3062">
        <v>2.8999999999999998E-3</v>
      </c>
      <c r="AG3062" s="1">
        <v>0</v>
      </c>
      <c r="AH3062" s="1">
        <v>0</v>
      </c>
      <c r="AI3062" s="1">
        <v>0</v>
      </c>
      <c r="AJ3062" s="1">
        <v>0</v>
      </c>
      <c r="AK3062" s="1">
        <v>0</v>
      </c>
      <c r="AL3062" s="1">
        <v>0</v>
      </c>
      <c r="AM3062" s="1">
        <v>0</v>
      </c>
      <c r="AN3062" s="1">
        <v>0</v>
      </c>
      <c r="AO3062" s="1">
        <v>0</v>
      </c>
      <c r="AP3062" s="8">
        <f t="shared" si="197"/>
        <v>0</v>
      </c>
      <c r="AQ3062" s="9">
        <f t="shared" si="198"/>
        <v>0</v>
      </c>
      <c r="AR3062" s="3">
        <f t="shared" si="199"/>
        <v>0</v>
      </c>
      <c r="AS3062" s="10">
        <f t="shared" si="200"/>
        <v>0</v>
      </c>
    </row>
    <row r="3063" spans="1:45" x14ac:dyDescent="0.25">
      <c r="A3063">
        <v>1</v>
      </c>
      <c r="B3063" s="7">
        <v>44531</v>
      </c>
      <c r="C3063" s="7">
        <v>44531</v>
      </c>
      <c r="D3063">
        <v>193</v>
      </c>
      <c r="E3063" s="7">
        <v>44531</v>
      </c>
      <c r="F3063" s="13">
        <v>1068.8</v>
      </c>
      <c r="G3063" s="1">
        <v>1068.8</v>
      </c>
      <c r="H3063">
        <v>3.3329999999999999E-2</v>
      </c>
      <c r="I3063" s="1">
        <v>2.97</v>
      </c>
      <c r="J3063" s="1">
        <v>1068.8</v>
      </c>
      <c r="K3063" s="1">
        <v>0</v>
      </c>
      <c r="L3063" s="1">
        <v>0</v>
      </c>
      <c r="M3063" s="1">
        <v>-2.97</v>
      </c>
      <c r="N3063" s="1">
        <v>0</v>
      </c>
      <c r="O3063" s="1">
        <v>0</v>
      </c>
      <c r="P3063" s="1">
        <v>0</v>
      </c>
      <c r="Q3063" s="1">
        <v>0</v>
      </c>
      <c r="R3063" s="1">
        <v>0</v>
      </c>
      <c r="S3063" s="1">
        <v>0</v>
      </c>
      <c r="T3063" s="1">
        <v>0</v>
      </c>
      <c r="U3063" s="1">
        <v>0</v>
      </c>
      <c r="V3063" t="s">
        <v>174</v>
      </c>
      <c r="W3063" s="4" t="str">
        <f t="shared" si="201"/>
        <v>3780</v>
      </c>
      <c r="X3063">
        <v>15</v>
      </c>
      <c r="Y3063" t="s">
        <v>53</v>
      </c>
      <c r="Z3063" t="s">
        <v>72</v>
      </c>
      <c r="AA3063" s="1">
        <v>0</v>
      </c>
      <c r="AB3063" s="1">
        <v>0</v>
      </c>
      <c r="AC3063" t="s">
        <v>168</v>
      </c>
      <c r="AD3063" s="1">
        <v>0.15</v>
      </c>
      <c r="AE3063" s="1">
        <v>3</v>
      </c>
      <c r="AF3063">
        <v>1.67E-3</v>
      </c>
      <c r="AG3063" s="1">
        <v>1068.8</v>
      </c>
      <c r="AH3063" s="1">
        <v>0</v>
      </c>
      <c r="AI3063" s="1">
        <v>0</v>
      </c>
      <c r="AJ3063" s="1">
        <v>0</v>
      </c>
      <c r="AK3063" s="1">
        <v>0</v>
      </c>
      <c r="AL3063" s="1">
        <v>0</v>
      </c>
      <c r="AM3063" s="1">
        <v>0</v>
      </c>
      <c r="AN3063" s="1">
        <v>0.15</v>
      </c>
      <c r="AO3063" s="1">
        <v>0</v>
      </c>
      <c r="AP3063" s="8">
        <f t="shared" si="197"/>
        <v>0</v>
      </c>
      <c r="AQ3063" s="9">
        <f t="shared" si="198"/>
        <v>0.15</v>
      </c>
      <c r="AR3063" s="3">
        <f t="shared" si="199"/>
        <v>1071.8</v>
      </c>
      <c r="AS3063" s="10">
        <f t="shared" si="200"/>
        <v>0.15</v>
      </c>
    </row>
    <row r="3064" spans="1:45" x14ac:dyDescent="0.25">
      <c r="A3064">
        <v>1</v>
      </c>
      <c r="B3064" s="7">
        <v>44531</v>
      </c>
      <c r="C3064" s="7">
        <v>44531</v>
      </c>
      <c r="D3064">
        <v>194</v>
      </c>
      <c r="E3064" s="7">
        <v>44531</v>
      </c>
      <c r="F3064" s="13">
        <v>162952.04999999999</v>
      </c>
      <c r="G3064" s="1">
        <v>162952.04999999999</v>
      </c>
      <c r="H3064">
        <v>2.9520000000000001E-2</v>
      </c>
      <c r="I3064" s="1">
        <v>400.86</v>
      </c>
      <c r="J3064" s="1">
        <v>27193.200000000001</v>
      </c>
      <c r="K3064" s="1">
        <v>0</v>
      </c>
      <c r="L3064" s="1">
        <v>0</v>
      </c>
      <c r="M3064" s="1">
        <v>0</v>
      </c>
      <c r="N3064" s="1">
        <v>0</v>
      </c>
      <c r="O3064" s="1">
        <v>0</v>
      </c>
      <c r="P3064" s="1">
        <v>0</v>
      </c>
      <c r="Q3064" s="1">
        <v>0</v>
      </c>
      <c r="R3064" s="1">
        <v>0</v>
      </c>
      <c r="S3064" s="1">
        <v>0</v>
      </c>
      <c r="T3064" s="1">
        <v>0</v>
      </c>
      <c r="U3064" s="1">
        <v>0</v>
      </c>
      <c r="V3064" t="s">
        <v>175</v>
      </c>
      <c r="W3064" s="4" t="str">
        <f t="shared" si="201"/>
        <v>3790</v>
      </c>
      <c r="X3064">
        <v>15</v>
      </c>
      <c r="Y3064" t="s">
        <v>53</v>
      </c>
      <c r="Z3064" t="s">
        <v>75</v>
      </c>
      <c r="AA3064" s="1">
        <v>0</v>
      </c>
      <c r="AB3064" s="1">
        <v>0</v>
      </c>
      <c r="AC3064" t="s">
        <v>168</v>
      </c>
      <c r="AD3064" s="1">
        <v>20.100000000000001</v>
      </c>
      <c r="AE3064" s="1">
        <v>-13987.75</v>
      </c>
      <c r="AF3064">
        <v>1.48E-3</v>
      </c>
      <c r="AG3064" s="1">
        <v>162952.04999999999</v>
      </c>
      <c r="AH3064" s="1">
        <v>0</v>
      </c>
      <c r="AI3064" s="1">
        <v>0</v>
      </c>
      <c r="AJ3064" s="1">
        <v>0</v>
      </c>
      <c r="AK3064" s="1">
        <v>0</v>
      </c>
      <c r="AL3064" s="1">
        <v>0</v>
      </c>
      <c r="AM3064" s="1">
        <v>0</v>
      </c>
      <c r="AN3064" s="1">
        <v>20.100000000000001</v>
      </c>
      <c r="AO3064" s="1">
        <v>400.86</v>
      </c>
      <c r="AP3064" s="8">
        <f t="shared" si="197"/>
        <v>400.86</v>
      </c>
      <c r="AQ3064" s="9">
        <f t="shared" si="198"/>
        <v>20.100000000000001</v>
      </c>
      <c r="AR3064" s="3">
        <f t="shared" si="199"/>
        <v>13205.45</v>
      </c>
      <c r="AS3064" s="10">
        <f t="shared" si="200"/>
        <v>420.96000000000004</v>
      </c>
    </row>
    <row r="3065" spans="1:45" x14ac:dyDescent="0.25">
      <c r="A3065">
        <v>1</v>
      </c>
      <c r="B3065" s="7">
        <v>44531</v>
      </c>
      <c r="C3065" s="7">
        <v>44531</v>
      </c>
      <c r="D3065">
        <v>195</v>
      </c>
      <c r="E3065" s="7">
        <v>44531</v>
      </c>
      <c r="F3065" s="13">
        <v>74611.289999999994</v>
      </c>
      <c r="G3065" s="1">
        <v>74611.289999999994</v>
      </c>
      <c r="H3065">
        <v>1.8030000000000001E-2</v>
      </c>
      <c r="I3065" s="1">
        <v>112.1</v>
      </c>
      <c r="J3065" s="1">
        <v>24332.720000000001</v>
      </c>
      <c r="K3065" s="1">
        <v>0</v>
      </c>
      <c r="L3065" s="1">
        <v>0</v>
      </c>
      <c r="M3065" s="1">
        <v>0</v>
      </c>
      <c r="N3065" s="1">
        <v>0</v>
      </c>
      <c r="O3065" s="1">
        <v>0</v>
      </c>
      <c r="P3065" s="1">
        <v>0</v>
      </c>
      <c r="Q3065" s="1">
        <v>0</v>
      </c>
      <c r="R3065" s="1">
        <v>0</v>
      </c>
      <c r="S3065" s="1">
        <v>0</v>
      </c>
      <c r="T3065" s="1">
        <v>0</v>
      </c>
      <c r="U3065" s="1">
        <v>0</v>
      </c>
      <c r="V3065" t="s">
        <v>176</v>
      </c>
      <c r="W3065" s="4" t="str">
        <f t="shared" si="201"/>
        <v>3801</v>
      </c>
      <c r="X3065">
        <v>15</v>
      </c>
      <c r="Y3065" t="s">
        <v>53</v>
      </c>
      <c r="Z3065" t="s">
        <v>78</v>
      </c>
      <c r="AA3065" s="1">
        <v>0</v>
      </c>
      <c r="AB3065" s="1">
        <v>0</v>
      </c>
      <c r="AC3065" t="s">
        <v>168</v>
      </c>
      <c r="AD3065" s="1">
        <v>24.68</v>
      </c>
      <c r="AE3065" s="1">
        <v>-13711.81</v>
      </c>
      <c r="AF3065">
        <v>3.9699999999999996E-3</v>
      </c>
      <c r="AG3065" s="1">
        <v>74611.289999999994</v>
      </c>
      <c r="AH3065" s="1">
        <v>0</v>
      </c>
      <c r="AI3065" s="1">
        <v>0</v>
      </c>
      <c r="AJ3065" s="1">
        <v>0</v>
      </c>
      <c r="AK3065" s="1">
        <v>0</v>
      </c>
      <c r="AL3065" s="1">
        <v>0</v>
      </c>
      <c r="AM3065" s="1">
        <v>0</v>
      </c>
      <c r="AN3065" s="1">
        <v>24.68</v>
      </c>
      <c r="AO3065" s="1">
        <v>112.10000000000001</v>
      </c>
      <c r="AP3065" s="8">
        <f t="shared" si="197"/>
        <v>112.1</v>
      </c>
      <c r="AQ3065" s="9">
        <f t="shared" si="198"/>
        <v>24.68</v>
      </c>
      <c r="AR3065" s="3">
        <f t="shared" si="199"/>
        <v>10620.910000000002</v>
      </c>
      <c r="AS3065" s="10">
        <f t="shared" si="200"/>
        <v>136.78</v>
      </c>
    </row>
    <row r="3066" spans="1:45" x14ac:dyDescent="0.25">
      <c r="A3066">
        <v>1</v>
      </c>
      <c r="B3066" s="7">
        <v>44531</v>
      </c>
      <c r="C3066" s="7">
        <v>44531</v>
      </c>
      <c r="D3066">
        <v>196</v>
      </c>
      <c r="E3066" s="7">
        <v>44531</v>
      </c>
      <c r="F3066" s="13">
        <v>62198.23</v>
      </c>
      <c r="G3066" s="1">
        <v>62198.23</v>
      </c>
      <c r="H3066">
        <v>4.0890000000000003E-2</v>
      </c>
      <c r="I3066" s="1">
        <v>211.94</v>
      </c>
      <c r="J3066" s="1">
        <v>-45936.12</v>
      </c>
      <c r="K3066" s="1">
        <v>0</v>
      </c>
      <c r="L3066" s="1">
        <v>0</v>
      </c>
      <c r="M3066" s="1">
        <v>0</v>
      </c>
      <c r="N3066" s="1">
        <v>0</v>
      </c>
      <c r="O3066" s="1">
        <v>0</v>
      </c>
      <c r="P3066" s="1">
        <v>0</v>
      </c>
      <c r="Q3066" s="1">
        <v>0</v>
      </c>
      <c r="R3066" s="1">
        <v>0</v>
      </c>
      <c r="S3066" s="1">
        <v>0</v>
      </c>
      <c r="T3066" s="1">
        <v>0</v>
      </c>
      <c r="U3066" s="1">
        <v>0</v>
      </c>
      <c r="V3066" t="s">
        <v>177</v>
      </c>
      <c r="W3066" s="4" t="str">
        <f t="shared" si="201"/>
        <v>3802</v>
      </c>
      <c r="X3066">
        <v>15</v>
      </c>
      <c r="Y3066" t="s">
        <v>53</v>
      </c>
      <c r="Z3066" t="s">
        <v>81</v>
      </c>
      <c r="AA3066" s="1">
        <v>0</v>
      </c>
      <c r="AB3066" s="1">
        <v>0</v>
      </c>
      <c r="AC3066" t="s">
        <v>168</v>
      </c>
      <c r="AD3066" s="1">
        <v>264.91000000000003</v>
      </c>
      <c r="AE3066" s="1">
        <v>71991.87</v>
      </c>
      <c r="AF3066">
        <v>5.1110000000000003E-2</v>
      </c>
      <c r="AG3066" s="1">
        <v>62198.23</v>
      </c>
      <c r="AH3066" s="1">
        <v>0</v>
      </c>
      <c r="AI3066" s="1">
        <v>0</v>
      </c>
      <c r="AJ3066" s="1">
        <v>0</v>
      </c>
      <c r="AK3066" s="1">
        <v>0</v>
      </c>
      <c r="AL3066" s="1">
        <v>0</v>
      </c>
      <c r="AM3066" s="1">
        <v>0</v>
      </c>
      <c r="AN3066" s="1">
        <v>264.91000000000003</v>
      </c>
      <c r="AO3066" s="1">
        <v>211.94</v>
      </c>
      <c r="AP3066" s="8">
        <f t="shared" si="197"/>
        <v>211.94</v>
      </c>
      <c r="AQ3066" s="9">
        <f t="shared" si="198"/>
        <v>264.91000000000003</v>
      </c>
      <c r="AR3066" s="3">
        <f t="shared" si="199"/>
        <v>26055.749999999993</v>
      </c>
      <c r="AS3066" s="10">
        <f t="shared" si="200"/>
        <v>476.85</v>
      </c>
    </row>
    <row r="3067" spans="1:45" x14ac:dyDescent="0.25">
      <c r="A3067">
        <v>1</v>
      </c>
      <c r="B3067" s="7">
        <v>44531</v>
      </c>
      <c r="C3067" s="7">
        <v>44531</v>
      </c>
      <c r="D3067">
        <v>197</v>
      </c>
      <c r="E3067" s="7">
        <v>44531</v>
      </c>
      <c r="F3067" s="13">
        <v>253934.16</v>
      </c>
      <c r="G3067" s="1">
        <v>253934.16</v>
      </c>
      <c r="H3067">
        <v>1.8030000000000001E-2</v>
      </c>
      <c r="I3067" s="1">
        <v>381.54</v>
      </c>
      <c r="J3067" s="1">
        <v>21404.799999999999</v>
      </c>
      <c r="K3067" s="1">
        <v>0</v>
      </c>
      <c r="L3067" s="1">
        <v>0</v>
      </c>
      <c r="M3067" s="1">
        <v>0</v>
      </c>
      <c r="N3067" s="1">
        <v>0</v>
      </c>
      <c r="O3067" s="1">
        <v>0</v>
      </c>
      <c r="P3067" s="1">
        <v>0</v>
      </c>
      <c r="Q3067" s="1">
        <v>0</v>
      </c>
      <c r="R3067" s="1">
        <v>0</v>
      </c>
      <c r="S3067" s="1">
        <v>0</v>
      </c>
      <c r="T3067" s="1">
        <v>0</v>
      </c>
      <c r="U3067" s="1">
        <v>0</v>
      </c>
      <c r="V3067" t="s">
        <v>178</v>
      </c>
      <c r="W3067" s="4" t="str">
        <f t="shared" si="201"/>
        <v>380G</v>
      </c>
      <c r="X3067">
        <v>15</v>
      </c>
      <c r="Y3067" t="s">
        <v>53</v>
      </c>
      <c r="Z3067" t="s">
        <v>84</v>
      </c>
      <c r="AA3067" s="1">
        <v>0</v>
      </c>
      <c r="AB3067" s="1">
        <v>0</v>
      </c>
      <c r="AC3067" t="s">
        <v>168</v>
      </c>
      <c r="AD3067" s="1">
        <v>84.01</v>
      </c>
      <c r="AE3067" s="1">
        <v>-109916.8</v>
      </c>
      <c r="AF3067">
        <v>3.9699999999999996E-3</v>
      </c>
      <c r="AG3067" s="1">
        <v>253934.16</v>
      </c>
      <c r="AH3067" s="1">
        <v>0</v>
      </c>
      <c r="AI3067" s="1">
        <v>0</v>
      </c>
      <c r="AJ3067" s="1">
        <v>0</v>
      </c>
      <c r="AK3067" s="1">
        <v>0</v>
      </c>
      <c r="AL3067" s="1">
        <v>0</v>
      </c>
      <c r="AM3067" s="1">
        <v>0</v>
      </c>
      <c r="AN3067" s="1">
        <v>84.01</v>
      </c>
      <c r="AO3067" s="1">
        <v>381.54</v>
      </c>
      <c r="AP3067" s="8">
        <f t="shared" si="197"/>
        <v>381.54</v>
      </c>
      <c r="AQ3067" s="9">
        <f t="shared" si="198"/>
        <v>84.01</v>
      </c>
      <c r="AR3067" s="3">
        <f t="shared" si="199"/>
        <v>-88512</v>
      </c>
      <c r="AS3067" s="10">
        <f t="shared" si="200"/>
        <v>465.55</v>
      </c>
    </row>
    <row r="3068" spans="1:45" x14ac:dyDescent="0.25">
      <c r="A3068">
        <v>1</v>
      </c>
      <c r="B3068" s="7">
        <v>44531</v>
      </c>
      <c r="C3068" s="7">
        <v>44531</v>
      </c>
      <c r="D3068">
        <v>198</v>
      </c>
      <c r="E3068" s="7">
        <v>44531</v>
      </c>
      <c r="F3068" s="13">
        <v>149776.34</v>
      </c>
      <c r="G3068" s="1">
        <v>149776.34</v>
      </c>
      <c r="H3068">
        <v>3.5999999999999997E-2</v>
      </c>
      <c r="I3068" s="1">
        <v>449.33</v>
      </c>
      <c r="J3068" s="1">
        <v>34903.599999999999</v>
      </c>
      <c r="K3068" s="1">
        <v>0</v>
      </c>
      <c r="L3068" s="1">
        <v>0</v>
      </c>
      <c r="M3068" s="1">
        <v>0</v>
      </c>
      <c r="N3068" s="1">
        <v>0</v>
      </c>
      <c r="O3068" s="1">
        <v>0</v>
      </c>
      <c r="P3068" s="1">
        <v>0</v>
      </c>
      <c r="Q3068" s="1">
        <v>0</v>
      </c>
      <c r="R3068" s="1">
        <v>0</v>
      </c>
      <c r="S3068" s="1">
        <v>0</v>
      </c>
      <c r="T3068" s="1">
        <v>0</v>
      </c>
      <c r="U3068" s="1">
        <v>0</v>
      </c>
      <c r="V3068" t="s">
        <v>179</v>
      </c>
      <c r="W3068" s="4" t="str">
        <f t="shared" si="201"/>
        <v>3810</v>
      </c>
      <c r="X3068">
        <v>15</v>
      </c>
      <c r="Y3068" t="s">
        <v>53</v>
      </c>
      <c r="Z3068" t="s">
        <v>87</v>
      </c>
      <c r="AA3068" s="1">
        <v>0</v>
      </c>
      <c r="AB3068" s="1">
        <v>0</v>
      </c>
      <c r="AC3068" t="s">
        <v>168</v>
      </c>
      <c r="AD3068" s="1">
        <v>0</v>
      </c>
      <c r="AE3068" s="1">
        <v>-721.02</v>
      </c>
      <c r="AF3068">
        <v>0</v>
      </c>
      <c r="AG3068" s="1">
        <v>149776.34</v>
      </c>
      <c r="AH3068" s="1">
        <v>0</v>
      </c>
      <c r="AI3068" s="1">
        <v>0</v>
      </c>
      <c r="AJ3068" s="1">
        <v>0</v>
      </c>
      <c r="AK3068" s="1">
        <v>0</v>
      </c>
      <c r="AL3068" s="1">
        <v>0</v>
      </c>
      <c r="AM3068" s="1">
        <v>0</v>
      </c>
      <c r="AN3068" s="1">
        <v>0</v>
      </c>
      <c r="AO3068" s="1">
        <v>449.33</v>
      </c>
      <c r="AP3068" s="8">
        <f t="shared" si="197"/>
        <v>449.33</v>
      </c>
      <c r="AQ3068" s="9">
        <f t="shared" si="198"/>
        <v>0</v>
      </c>
      <c r="AR3068" s="3">
        <f t="shared" si="199"/>
        <v>34182.58</v>
      </c>
      <c r="AS3068" s="10">
        <f t="shared" si="200"/>
        <v>449.33</v>
      </c>
    </row>
    <row r="3069" spans="1:45" x14ac:dyDescent="0.25">
      <c r="A3069">
        <v>1</v>
      </c>
      <c r="B3069" s="7">
        <v>44531</v>
      </c>
      <c r="C3069" s="7">
        <v>44531</v>
      </c>
      <c r="D3069">
        <v>199</v>
      </c>
      <c r="E3069" s="7">
        <v>44531</v>
      </c>
      <c r="F3069" s="13">
        <v>63759.68</v>
      </c>
      <c r="G3069" s="1">
        <v>63759.68</v>
      </c>
      <c r="H3069">
        <v>2.9090000000000001E-2</v>
      </c>
      <c r="I3069" s="1">
        <v>154.56</v>
      </c>
      <c r="J3069" s="1">
        <v>9742.06</v>
      </c>
      <c r="K3069" s="1">
        <v>0</v>
      </c>
      <c r="L3069" s="1">
        <v>-23.7</v>
      </c>
      <c r="M3069" s="1">
        <v>0</v>
      </c>
      <c r="N3069" s="1">
        <v>0</v>
      </c>
      <c r="O3069" s="1">
        <v>0</v>
      </c>
      <c r="P3069" s="1">
        <v>0</v>
      </c>
      <c r="Q3069" s="1">
        <v>0</v>
      </c>
      <c r="R3069" s="1">
        <v>0</v>
      </c>
      <c r="S3069" s="1">
        <v>0</v>
      </c>
      <c r="T3069" s="1">
        <v>0</v>
      </c>
      <c r="U3069" s="1">
        <v>0</v>
      </c>
      <c r="V3069" t="s">
        <v>180</v>
      </c>
      <c r="W3069" s="4" t="str">
        <f t="shared" si="201"/>
        <v>3820</v>
      </c>
      <c r="X3069">
        <v>15</v>
      </c>
      <c r="Y3069" t="s">
        <v>53</v>
      </c>
      <c r="Z3069" t="s">
        <v>92</v>
      </c>
      <c r="AA3069" s="1">
        <v>0</v>
      </c>
      <c r="AB3069" s="1">
        <v>0</v>
      </c>
      <c r="AC3069" t="s">
        <v>168</v>
      </c>
      <c r="AD3069" s="1">
        <v>15.46</v>
      </c>
      <c r="AE3069" s="1">
        <v>-19232.740000000002</v>
      </c>
      <c r="AF3069">
        <v>2.9099999999999998E-3</v>
      </c>
      <c r="AG3069" s="1">
        <v>63759.68</v>
      </c>
      <c r="AH3069" s="1">
        <v>0</v>
      </c>
      <c r="AI3069" s="1">
        <v>0</v>
      </c>
      <c r="AJ3069" s="1">
        <v>0</v>
      </c>
      <c r="AK3069" s="1">
        <v>0</v>
      </c>
      <c r="AL3069" s="1">
        <v>0</v>
      </c>
      <c r="AM3069" s="1">
        <v>0</v>
      </c>
      <c r="AN3069" s="1">
        <v>15.46</v>
      </c>
      <c r="AO3069" s="1">
        <v>154.56</v>
      </c>
      <c r="AP3069" s="8">
        <f t="shared" si="197"/>
        <v>154.56</v>
      </c>
      <c r="AQ3069" s="9">
        <f t="shared" si="198"/>
        <v>15.46</v>
      </c>
      <c r="AR3069" s="3">
        <f t="shared" si="199"/>
        <v>-9490.6800000000021</v>
      </c>
      <c r="AS3069" s="10">
        <f t="shared" si="200"/>
        <v>170.02</v>
      </c>
    </row>
    <row r="3070" spans="1:45" x14ac:dyDescent="0.25">
      <c r="A3070">
        <v>1</v>
      </c>
      <c r="B3070" s="7">
        <v>44531</v>
      </c>
      <c r="C3070" s="7">
        <v>44531</v>
      </c>
      <c r="D3070">
        <v>200418</v>
      </c>
      <c r="E3070" s="7">
        <v>44531</v>
      </c>
      <c r="F3070" s="13">
        <v>0</v>
      </c>
      <c r="G3070" s="1">
        <v>0</v>
      </c>
      <c r="H3070">
        <v>2.3E-2</v>
      </c>
      <c r="I3070" s="1">
        <v>0</v>
      </c>
      <c r="J3070" s="1">
        <v>0</v>
      </c>
      <c r="K3070" s="1">
        <v>0</v>
      </c>
      <c r="L3070" s="1">
        <v>0</v>
      </c>
      <c r="M3070" s="1">
        <v>0</v>
      </c>
      <c r="N3070" s="1">
        <v>0</v>
      </c>
      <c r="O3070" s="1">
        <v>0</v>
      </c>
      <c r="P3070" s="1">
        <v>0</v>
      </c>
      <c r="Q3070" s="1">
        <v>0</v>
      </c>
      <c r="R3070" s="1">
        <v>0</v>
      </c>
      <c r="S3070" s="1">
        <v>0</v>
      </c>
      <c r="T3070" s="1">
        <v>0</v>
      </c>
      <c r="U3070" s="1">
        <v>0</v>
      </c>
      <c r="V3070" t="s">
        <v>181</v>
      </c>
      <c r="W3070" s="4" t="str">
        <f t="shared" si="201"/>
        <v>3850</v>
      </c>
      <c r="X3070">
        <v>15</v>
      </c>
      <c r="Y3070" t="s">
        <v>53</v>
      </c>
      <c r="Z3070" t="s">
        <v>103</v>
      </c>
      <c r="AA3070" s="1">
        <v>0</v>
      </c>
      <c r="AB3070" s="1">
        <v>0</v>
      </c>
      <c r="AC3070" t="s">
        <v>168</v>
      </c>
      <c r="AD3070" s="1">
        <v>0</v>
      </c>
      <c r="AE3070" s="1">
        <v>0</v>
      </c>
      <c r="AF3070">
        <v>0</v>
      </c>
      <c r="AG3070" s="1">
        <v>0</v>
      </c>
      <c r="AH3070" s="1">
        <v>0</v>
      </c>
      <c r="AI3070" s="1">
        <v>0</v>
      </c>
      <c r="AJ3070" s="1">
        <v>0</v>
      </c>
      <c r="AK3070" s="1">
        <v>0</v>
      </c>
      <c r="AL3070" s="1">
        <v>0</v>
      </c>
      <c r="AM3070" s="1">
        <v>0</v>
      </c>
      <c r="AN3070" s="1">
        <v>0</v>
      </c>
      <c r="AO3070" s="1">
        <v>0</v>
      </c>
      <c r="AP3070" s="8">
        <f t="shared" si="197"/>
        <v>0</v>
      </c>
      <c r="AQ3070" s="9">
        <f t="shared" si="198"/>
        <v>0</v>
      </c>
      <c r="AR3070" s="3">
        <f t="shared" si="199"/>
        <v>0</v>
      </c>
      <c r="AS3070" s="10">
        <f t="shared" si="200"/>
        <v>0</v>
      </c>
    </row>
    <row r="3071" spans="1:45" x14ac:dyDescent="0.25">
      <c r="A3071">
        <v>1</v>
      </c>
      <c r="B3071" s="7">
        <v>44531</v>
      </c>
      <c r="C3071" s="7">
        <v>44531</v>
      </c>
      <c r="D3071">
        <v>200</v>
      </c>
      <c r="E3071" s="7">
        <v>44531</v>
      </c>
      <c r="F3071" s="13">
        <v>24376.11</v>
      </c>
      <c r="G3071" s="1">
        <v>24376.11</v>
      </c>
      <c r="H3071">
        <v>0.04</v>
      </c>
      <c r="I3071" s="1">
        <v>81.25</v>
      </c>
      <c r="J3071" s="1">
        <v>24376.11</v>
      </c>
      <c r="K3071" s="1">
        <v>0</v>
      </c>
      <c r="L3071" s="1">
        <v>0</v>
      </c>
      <c r="M3071" s="1">
        <v>-81.25</v>
      </c>
      <c r="N3071" s="1">
        <v>0</v>
      </c>
      <c r="O3071" s="1">
        <v>0</v>
      </c>
      <c r="P3071" s="1">
        <v>0</v>
      </c>
      <c r="Q3071" s="1">
        <v>0</v>
      </c>
      <c r="R3071" s="1">
        <v>0</v>
      </c>
      <c r="S3071" s="1">
        <v>0</v>
      </c>
      <c r="T3071" s="1">
        <v>0</v>
      </c>
      <c r="U3071" s="1">
        <v>0</v>
      </c>
      <c r="V3071" t="s">
        <v>182</v>
      </c>
      <c r="W3071" s="4" t="str">
        <f t="shared" si="201"/>
        <v>3870</v>
      </c>
      <c r="X3071">
        <v>15</v>
      </c>
      <c r="Y3071" t="s">
        <v>53</v>
      </c>
      <c r="Z3071" t="s">
        <v>106</v>
      </c>
      <c r="AA3071" s="1">
        <v>0</v>
      </c>
      <c r="AB3071" s="1">
        <v>0</v>
      </c>
      <c r="AC3071" t="s">
        <v>168</v>
      </c>
      <c r="AD3071" s="1">
        <v>0</v>
      </c>
      <c r="AE3071" s="1">
        <v>0</v>
      </c>
      <c r="AF3071">
        <v>0</v>
      </c>
      <c r="AG3071" s="1">
        <v>24376.11</v>
      </c>
      <c r="AH3071" s="1">
        <v>0</v>
      </c>
      <c r="AI3071" s="1">
        <v>0</v>
      </c>
      <c r="AJ3071" s="1">
        <v>0</v>
      </c>
      <c r="AK3071" s="1">
        <v>0</v>
      </c>
      <c r="AL3071" s="1">
        <v>0</v>
      </c>
      <c r="AM3071" s="1">
        <v>0</v>
      </c>
      <c r="AN3071" s="1">
        <v>0</v>
      </c>
      <c r="AO3071" s="1">
        <v>0</v>
      </c>
      <c r="AP3071" s="8">
        <f t="shared" si="197"/>
        <v>0</v>
      </c>
      <c r="AQ3071" s="9">
        <f t="shared" si="198"/>
        <v>0</v>
      </c>
      <c r="AR3071" s="3">
        <f t="shared" si="199"/>
        <v>24376.11</v>
      </c>
      <c r="AS3071" s="10">
        <f t="shared" si="200"/>
        <v>0</v>
      </c>
    </row>
    <row r="3072" spans="1:45" x14ac:dyDescent="0.25">
      <c r="A3072">
        <v>1</v>
      </c>
      <c r="B3072" s="7">
        <v>44531</v>
      </c>
      <c r="C3072" s="7">
        <v>44531</v>
      </c>
      <c r="D3072">
        <v>201</v>
      </c>
      <c r="E3072" s="7">
        <v>44531</v>
      </c>
      <c r="F3072" s="13">
        <v>0</v>
      </c>
      <c r="G3072" s="1">
        <v>0</v>
      </c>
      <c r="H3072">
        <v>0.05</v>
      </c>
      <c r="I3072" s="1">
        <v>0</v>
      </c>
      <c r="J3072" s="1">
        <v>-270.44</v>
      </c>
      <c r="K3072" s="1">
        <v>0</v>
      </c>
      <c r="L3072" s="1">
        <v>0</v>
      </c>
      <c r="M3072" s="1">
        <v>0</v>
      </c>
      <c r="N3072" s="1">
        <v>0</v>
      </c>
      <c r="O3072" s="1">
        <v>0</v>
      </c>
      <c r="P3072" s="1">
        <v>0</v>
      </c>
      <c r="Q3072" s="1">
        <v>0</v>
      </c>
      <c r="R3072" s="1">
        <v>0</v>
      </c>
      <c r="S3072" s="1">
        <v>0</v>
      </c>
      <c r="T3072" s="1">
        <v>-8.92</v>
      </c>
      <c r="U3072" s="1">
        <v>0</v>
      </c>
      <c r="V3072" t="s">
        <v>183</v>
      </c>
      <c r="W3072" s="4" t="str">
        <f t="shared" si="201"/>
        <v>3913</v>
      </c>
      <c r="X3072">
        <v>16</v>
      </c>
      <c r="Y3072" t="s">
        <v>109</v>
      </c>
      <c r="Z3072" t="s">
        <v>126</v>
      </c>
      <c r="AA3072" s="1">
        <v>0</v>
      </c>
      <c r="AB3072" s="1">
        <v>0</v>
      </c>
      <c r="AC3072" t="s">
        <v>168</v>
      </c>
      <c r="AD3072" s="1">
        <v>0</v>
      </c>
      <c r="AE3072" s="1">
        <v>0</v>
      </c>
      <c r="AF3072">
        <v>0</v>
      </c>
      <c r="AG3072" s="1">
        <v>0</v>
      </c>
      <c r="AH3072" s="1">
        <v>0</v>
      </c>
      <c r="AI3072" s="1">
        <v>0</v>
      </c>
      <c r="AJ3072" s="1">
        <v>0</v>
      </c>
      <c r="AK3072" s="1">
        <v>0</v>
      </c>
      <c r="AL3072" s="1">
        <v>0</v>
      </c>
      <c r="AM3072" s="1">
        <v>0</v>
      </c>
      <c r="AN3072" s="1">
        <v>0</v>
      </c>
      <c r="AO3072" s="1">
        <v>0</v>
      </c>
      <c r="AP3072" s="8">
        <f t="shared" si="197"/>
        <v>-8.92</v>
      </c>
      <c r="AQ3072" s="9">
        <f t="shared" si="198"/>
        <v>0</v>
      </c>
      <c r="AR3072" s="3">
        <f t="shared" si="199"/>
        <v>-270.44</v>
      </c>
      <c r="AS3072" s="10">
        <f t="shared" si="200"/>
        <v>-8.92</v>
      </c>
    </row>
    <row r="3073" spans="1:45" x14ac:dyDescent="0.25">
      <c r="A3073">
        <v>1</v>
      </c>
      <c r="B3073" s="7">
        <v>44531</v>
      </c>
      <c r="C3073" s="7">
        <v>44531</v>
      </c>
      <c r="D3073">
        <v>202</v>
      </c>
      <c r="E3073" s="7">
        <v>44531</v>
      </c>
      <c r="F3073" s="13">
        <v>4698.5600000000004</v>
      </c>
      <c r="G3073" s="1">
        <v>4698.5600000000004</v>
      </c>
      <c r="H3073">
        <v>0.1</v>
      </c>
      <c r="I3073" s="1">
        <v>39.15</v>
      </c>
      <c r="J3073" s="1">
        <v>919.27</v>
      </c>
      <c r="K3073" s="1">
        <v>0</v>
      </c>
      <c r="L3073" s="1">
        <v>0</v>
      </c>
      <c r="M3073" s="1">
        <v>0</v>
      </c>
      <c r="N3073" s="1">
        <v>0</v>
      </c>
      <c r="O3073" s="1">
        <v>0</v>
      </c>
      <c r="P3073" s="1">
        <v>0</v>
      </c>
      <c r="Q3073" s="1">
        <v>0</v>
      </c>
      <c r="R3073" s="1">
        <v>0</v>
      </c>
      <c r="S3073" s="1">
        <v>0</v>
      </c>
      <c r="T3073" s="1">
        <v>5.75</v>
      </c>
      <c r="U3073" s="1">
        <v>0</v>
      </c>
      <c r="V3073" t="s">
        <v>184</v>
      </c>
      <c r="W3073" s="4" t="str">
        <f t="shared" si="201"/>
        <v>391S</v>
      </c>
      <c r="X3073">
        <v>16</v>
      </c>
      <c r="Y3073" t="s">
        <v>109</v>
      </c>
      <c r="Z3073" t="s">
        <v>132</v>
      </c>
      <c r="AA3073" s="1">
        <v>0</v>
      </c>
      <c r="AB3073" s="1">
        <v>0</v>
      </c>
      <c r="AC3073" t="s">
        <v>168</v>
      </c>
      <c r="AD3073" s="1">
        <v>0</v>
      </c>
      <c r="AE3073" s="1">
        <v>0</v>
      </c>
      <c r="AF3073">
        <v>0</v>
      </c>
      <c r="AG3073" s="1">
        <v>4698.5600000000004</v>
      </c>
      <c r="AH3073" s="1">
        <v>0</v>
      </c>
      <c r="AI3073" s="1">
        <v>0</v>
      </c>
      <c r="AJ3073" s="1">
        <v>0</v>
      </c>
      <c r="AK3073" s="1">
        <v>0</v>
      </c>
      <c r="AL3073" s="1">
        <v>0</v>
      </c>
      <c r="AM3073" s="1">
        <v>0</v>
      </c>
      <c r="AN3073" s="1">
        <v>0</v>
      </c>
      <c r="AO3073" s="1">
        <v>39.15</v>
      </c>
      <c r="AP3073" s="8">
        <f t="shared" si="197"/>
        <v>44.9</v>
      </c>
      <c r="AQ3073" s="9">
        <f t="shared" si="198"/>
        <v>0</v>
      </c>
      <c r="AR3073" s="3">
        <f t="shared" si="199"/>
        <v>919.27</v>
      </c>
      <c r="AS3073" s="10">
        <f t="shared" si="200"/>
        <v>44.9</v>
      </c>
    </row>
    <row r="3074" spans="1:45" x14ac:dyDescent="0.25">
      <c r="A3074">
        <v>1</v>
      </c>
      <c r="B3074" s="7">
        <v>44531</v>
      </c>
      <c r="C3074" s="7">
        <v>44531</v>
      </c>
      <c r="D3074">
        <v>519</v>
      </c>
      <c r="E3074" s="7">
        <v>44531</v>
      </c>
      <c r="F3074" s="13">
        <v>28000</v>
      </c>
      <c r="G3074" s="1">
        <v>28000</v>
      </c>
      <c r="H3074">
        <v>8.4000000000000005E-2</v>
      </c>
      <c r="I3074" s="1">
        <v>196</v>
      </c>
      <c r="J3074" s="1">
        <v>28000</v>
      </c>
      <c r="K3074" s="1">
        <v>0</v>
      </c>
      <c r="L3074" s="1">
        <v>0</v>
      </c>
      <c r="M3074" s="1">
        <v>-196</v>
      </c>
      <c r="N3074" s="1">
        <v>0</v>
      </c>
      <c r="O3074" s="1">
        <v>0</v>
      </c>
      <c r="P3074" s="1">
        <v>0</v>
      </c>
      <c r="Q3074" s="1">
        <v>0</v>
      </c>
      <c r="R3074" s="1">
        <v>0</v>
      </c>
      <c r="S3074" s="1">
        <v>0</v>
      </c>
      <c r="T3074" s="1">
        <v>0</v>
      </c>
      <c r="U3074" s="1">
        <v>0</v>
      </c>
      <c r="V3074" t="s">
        <v>185</v>
      </c>
      <c r="W3074" s="4" t="str">
        <f t="shared" si="201"/>
        <v>3922</v>
      </c>
      <c r="X3074">
        <v>16</v>
      </c>
      <c r="Y3074" t="s">
        <v>109</v>
      </c>
      <c r="Z3074" t="s">
        <v>140</v>
      </c>
      <c r="AA3074" s="1">
        <v>0</v>
      </c>
      <c r="AB3074" s="1">
        <v>0</v>
      </c>
      <c r="AC3074" t="s">
        <v>168</v>
      </c>
      <c r="AD3074" s="1">
        <v>0</v>
      </c>
      <c r="AE3074" s="1">
        <v>0</v>
      </c>
      <c r="AF3074">
        <v>0</v>
      </c>
      <c r="AG3074" s="1">
        <v>28000</v>
      </c>
      <c r="AH3074" s="1">
        <v>0</v>
      </c>
      <c r="AI3074" s="1">
        <v>0</v>
      </c>
      <c r="AJ3074" s="1">
        <v>0</v>
      </c>
      <c r="AK3074" s="1">
        <v>0</v>
      </c>
      <c r="AL3074" s="1">
        <v>0</v>
      </c>
      <c r="AM3074" s="1">
        <v>0</v>
      </c>
      <c r="AN3074" s="1">
        <v>0</v>
      </c>
      <c r="AO3074" s="1">
        <v>0</v>
      </c>
      <c r="AP3074" s="8">
        <f t="shared" ref="AP3074:AP3137" si="202">I3074+K3074+M3074+T3074</f>
        <v>0</v>
      </c>
      <c r="AQ3074" s="9">
        <f t="shared" ref="AQ3074:AQ3137" si="203">AD3074+AL3074</f>
        <v>0</v>
      </c>
      <c r="AR3074" s="3">
        <f t="shared" ref="AR3074:AR3137" si="204">AE3074+J3074</f>
        <v>28000</v>
      </c>
      <c r="AS3074" s="10">
        <f t="shared" ref="AS3074:AS3137" si="205">I3074+K3074+M3074+T3074+AD3074+AL3074</f>
        <v>0</v>
      </c>
    </row>
    <row r="3075" spans="1:45" x14ac:dyDescent="0.25">
      <c r="A3075">
        <v>1</v>
      </c>
      <c r="B3075" s="7">
        <v>44531</v>
      </c>
      <c r="C3075" s="7">
        <v>44531</v>
      </c>
      <c r="D3075">
        <v>203</v>
      </c>
      <c r="E3075" s="7">
        <v>44531</v>
      </c>
      <c r="F3075" s="13">
        <v>0</v>
      </c>
      <c r="G3075" s="1">
        <v>0</v>
      </c>
      <c r="H3075">
        <v>0.17399999999999999</v>
      </c>
      <c r="I3075" s="1">
        <v>0</v>
      </c>
      <c r="J3075" s="1">
        <v>0</v>
      </c>
      <c r="K3075" s="1">
        <v>0</v>
      </c>
      <c r="L3075" s="1">
        <v>0</v>
      </c>
      <c r="M3075" s="1">
        <v>0</v>
      </c>
      <c r="N3075" s="1">
        <v>0</v>
      </c>
      <c r="O3075" s="1">
        <v>0</v>
      </c>
      <c r="P3075" s="1">
        <v>0</v>
      </c>
      <c r="Q3075" s="1">
        <v>0</v>
      </c>
      <c r="R3075" s="1">
        <v>0</v>
      </c>
      <c r="S3075" s="1">
        <v>0</v>
      </c>
      <c r="T3075" s="1">
        <v>0</v>
      </c>
      <c r="U3075" s="1">
        <v>0</v>
      </c>
      <c r="V3075" t="s">
        <v>186</v>
      </c>
      <c r="W3075" s="4" t="str">
        <f t="shared" si="201"/>
        <v>3920</v>
      </c>
      <c r="X3075">
        <v>16</v>
      </c>
      <c r="Y3075" t="s">
        <v>109</v>
      </c>
      <c r="Z3075" t="s">
        <v>146</v>
      </c>
      <c r="AA3075" s="1">
        <v>0</v>
      </c>
      <c r="AB3075" s="1">
        <v>0</v>
      </c>
      <c r="AC3075" t="s">
        <v>168</v>
      </c>
      <c r="AD3075" s="1">
        <v>0</v>
      </c>
      <c r="AE3075" s="1">
        <v>0</v>
      </c>
      <c r="AF3075">
        <v>0</v>
      </c>
      <c r="AG3075" s="1">
        <v>0</v>
      </c>
      <c r="AH3075" s="1">
        <v>0</v>
      </c>
      <c r="AI3075" s="1">
        <v>0</v>
      </c>
      <c r="AJ3075" s="1">
        <v>0</v>
      </c>
      <c r="AK3075" s="1">
        <v>0</v>
      </c>
      <c r="AL3075" s="1">
        <v>0</v>
      </c>
      <c r="AM3075" s="1">
        <v>0</v>
      </c>
      <c r="AN3075" s="1">
        <v>0</v>
      </c>
      <c r="AO3075" s="1">
        <v>0</v>
      </c>
      <c r="AP3075" s="8">
        <f t="shared" si="202"/>
        <v>0</v>
      </c>
      <c r="AQ3075" s="9">
        <f t="shared" si="203"/>
        <v>0</v>
      </c>
      <c r="AR3075" s="3">
        <f t="shared" si="204"/>
        <v>0</v>
      </c>
      <c r="AS3075" s="10">
        <f t="shared" si="205"/>
        <v>0</v>
      </c>
    </row>
    <row r="3076" spans="1:45" x14ac:dyDescent="0.25">
      <c r="A3076">
        <v>1</v>
      </c>
      <c r="B3076" s="7">
        <v>44531</v>
      </c>
      <c r="C3076" s="7">
        <v>44531</v>
      </c>
      <c r="D3076">
        <v>189</v>
      </c>
      <c r="E3076" s="7">
        <v>44531</v>
      </c>
      <c r="F3076" s="13">
        <v>0</v>
      </c>
      <c r="G3076" s="1">
        <v>0</v>
      </c>
      <c r="H3076">
        <v>0</v>
      </c>
      <c r="I3076" s="1">
        <v>0</v>
      </c>
      <c r="J3076" s="1">
        <v>0</v>
      </c>
      <c r="K3076" s="1">
        <v>0</v>
      </c>
      <c r="L3076" s="1">
        <v>0</v>
      </c>
      <c r="M3076" s="1">
        <v>0</v>
      </c>
      <c r="N3076" s="1">
        <v>0</v>
      </c>
      <c r="O3076" s="1">
        <v>0</v>
      </c>
      <c r="P3076" s="1">
        <v>0</v>
      </c>
      <c r="Q3076" s="1">
        <v>0</v>
      </c>
      <c r="R3076" s="1">
        <v>0</v>
      </c>
      <c r="S3076" s="1">
        <v>0</v>
      </c>
      <c r="T3076" s="1">
        <v>0</v>
      </c>
      <c r="U3076" s="1">
        <v>0</v>
      </c>
      <c r="V3076" t="s">
        <v>187</v>
      </c>
      <c r="W3076" s="4" t="str">
        <f t="shared" si="201"/>
        <v>3030</v>
      </c>
      <c r="X3076">
        <v>18</v>
      </c>
      <c r="Y3076" t="s">
        <v>165</v>
      </c>
      <c r="Z3076" t="s">
        <v>189</v>
      </c>
      <c r="AA3076" s="1">
        <v>0</v>
      </c>
      <c r="AB3076" s="1">
        <v>0</v>
      </c>
      <c r="AC3076" t="s">
        <v>168</v>
      </c>
      <c r="AD3076" s="1">
        <v>0</v>
      </c>
      <c r="AE3076" s="1">
        <v>0</v>
      </c>
      <c r="AF3076">
        <v>0</v>
      </c>
      <c r="AG3076" s="1">
        <v>0</v>
      </c>
      <c r="AH3076" s="1">
        <v>0</v>
      </c>
      <c r="AI3076" s="1">
        <v>0</v>
      </c>
      <c r="AJ3076" s="1">
        <v>0</v>
      </c>
      <c r="AK3076" s="1">
        <v>0</v>
      </c>
      <c r="AL3076" s="1">
        <v>0</v>
      </c>
      <c r="AM3076" s="1">
        <v>0</v>
      </c>
      <c r="AN3076" s="1">
        <v>0</v>
      </c>
      <c r="AO3076" s="1">
        <v>0</v>
      </c>
      <c r="AP3076" s="8">
        <f t="shared" si="202"/>
        <v>0</v>
      </c>
      <c r="AQ3076" s="9">
        <f t="shared" si="203"/>
        <v>0</v>
      </c>
      <c r="AR3076" s="3">
        <f t="shared" si="204"/>
        <v>0</v>
      </c>
      <c r="AS3076" s="10">
        <f t="shared" si="205"/>
        <v>0</v>
      </c>
    </row>
    <row r="3077" spans="1:45" x14ac:dyDescent="0.25">
      <c r="A3077">
        <v>1</v>
      </c>
      <c r="B3077" s="7">
        <v>44531</v>
      </c>
      <c r="C3077" s="7">
        <v>44531</v>
      </c>
      <c r="D3077">
        <v>919391</v>
      </c>
      <c r="E3077" s="7">
        <v>44531</v>
      </c>
      <c r="F3077" s="13">
        <v>20500</v>
      </c>
      <c r="G3077" s="1">
        <v>20500</v>
      </c>
      <c r="H3077">
        <v>5.5E-2</v>
      </c>
      <c r="I3077" s="1">
        <v>93.96</v>
      </c>
      <c r="J3077" s="1">
        <v>1785.24</v>
      </c>
      <c r="K3077" s="1">
        <v>0</v>
      </c>
      <c r="L3077" s="1">
        <v>0</v>
      </c>
      <c r="M3077" s="1">
        <v>0</v>
      </c>
      <c r="N3077" s="1">
        <v>0</v>
      </c>
      <c r="O3077" s="1">
        <v>0</v>
      </c>
      <c r="P3077" s="1">
        <v>0</v>
      </c>
      <c r="Q3077" s="1">
        <v>0</v>
      </c>
      <c r="R3077" s="1">
        <v>0</v>
      </c>
      <c r="S3077" s="1">
        <v>0</v>
      </c>
      <c r="T3077" s="1">
        <v>0</v>
      </c>
      <c r="U3077" s="1">
        <v>0</v>
      </c>
      <c r="V3077" t="s">
        <v>190</v>
      </c>
      <c r="W3077" s="4" t="str">
        <f t="shared" ref="W3077:W3140" si="206">MID(V3077,4,4)</f>
        <v>3741</v>
      </c>
      <c r="X3077">
        <v>15</v>
      </c>
      <c r="Y3077" t="s">
        <v>53</v>
      </c>
      <c r="Z3077" t="s">
        <v>57</v>
      </c>
      <c r="AA3077" s="1">
        <v>0</v>
      </c>
      <c r="AB3077" s="1">
        <v>0</v>
      </c>
      <c r="AC3077" t="s">
        <v>191</v>
      </c>
      <c r="AD3077" s="1">
        <v>0</v>
      </c>
      <c r="AE3077" s="1">
        <v>0</v>
      </c>
      <c r="AF3077">
        <v>0</v>
      </c>
      <c r="AG3077" s="1">
        <v>20500</v>
      </c>
      <c r="AH3077" s="1">
        <v>0</v>
      </c>
      <c r="AI3077" s="1">
        <v>0</v>
      </c>
      <c r="AJ3077" s="1">
        <v>0</v>
      </c>
      <c r="AK3077" s="1">
        <v>0</v>
      </c>
      <c r="AL3077" s="1">
        <v>0</v>
      </c>
      <c r="AM3077" s="1">
        <v>0</v>
      </c>
      <c r="AN3077" s="1">
        <v>0</v>
      </c>
      <c r="AO3077" s="1">
        <v>93.960000000000008</v>
      </c>
      <c r="AP3077" s="8">
        <f t="shared" si="202"/>
        <v>93.96</v>
      </c>
      <c r="AQ3077" s="9">
        <f t="shared" si="203"/>
        <v>0</v>
      </c>
      <c r="AR3077" s="3">
        <f t="shared" si="204"/>
        <v>1785.24</v>
      </c>
      <c r="AS3077" s="10">
        <f t="shared" si="205"/>
        <v>93.96</v>
      </c>
    </row>
    <row r="3078" spans="1:45" x14ac:dyDescent="0.25">
      <c r="A3078">
        <v>1</v>
      </c>
      <c r="B3078" s="7">
        <v>44531</v>
      </c>
      <c r="C3078" s="7">
        <v>44531</v>
      </c>
      <c r="D3078">
        <v>501</v>
      </c>
      <c r="E3078" s="7">
        <v>44531</v>
      </c>
      <c r="F3078" s="13">
        <v>462705.36</v>
      </c>
      <c r="G3078" s="1">
        <v>462705.36</v>
      </c>
      <c r="H3078">
        <v>1.8100000000000002E-2</v>
      </c>
      <c r="I3078" s="1">
        <v>697.91</v>
      </c>
      <c r="J3078" s="1">
        <v>140624.12</v>
      </c>
      <c r="K3078" s="1">
        <v>0</v>
      </c>
      <c r="L3078" s="1">
        <v>0</v>
      </c>
      <c r="M3078" s="1">
        <v>0</v>
      </c>
      <c r="N3078" s="1">
        <v>0</v>
      </c>
      <c r="O3078" s="1">
        <v>0</v>
      </c>
      <c r="P3078" s="1">
        <v>0</v>
      </c>
      <c r="Q3078" s="1">
        <v>0</v>
      </c>
      <c r="R3078" s="1">
        <v>0</v>
      </c>
      <c r="S3078" s="1">
        <v>0</v>
      </c>
      <c r="T3078" s="1">
        <v>0</v>
      </c>
      <c r="U3078" s="1">
        <v>0</v>
      </c>
      <c r="V3078" t="s">
        <v>192</v>
      </c>
      <c r="W3078" s="4" t="str">
        <f t="shared" si="206"/>
        <v>3761</v>
      </c>
      <c r="X3078">
        <v>15</v>
      </c>
      <c r="Y3078" t="s">
        <v>53</v>
      </c>
      <c r="Z3078" t="s">
        <v>63</v>
      </c>
      <c r="AA3078" s="1">
        <v>0</v>
      </c>
      <c r="AB3078" s="1">
        <v>0</v>
      </c>
      <c r="AC3078" t="s">
        <v>191</v>
      </c>
      <c r="AD3078" s="1">
        <v>111.82</v>
      </c>
      <c r="AE3078" s="1">
        <v>51802.06</v>
      </c>
      <c r="AF3078">
        <v>2.8999999999999998E-3</v>
      </c>
      <c r="AG3078" s="1">
        <v>462705.36</v>
      </c>
      <c r="AH3078" s="1">
        <v>0</v>
      </c>
      <c r="AI3078" s="1">
        <v>0</v>
      </c>
      <c r="AJ3078" s="1">
        <v>0</v>
      </c>
      <c r="AK3078" s="1">
        <v>0</v>
      </c>
      <c r="AL3078" s="1">
        <v>0</v>
      </c>
      <c r="AM3078" s="1">
        <v>0</v>
      </c>
      <c r="AN3078" s="1">
        <v>111.82000000000001</v>
      </c>
      <c r="AO3078" s="1">
        <v>697.91</v>
      </c>
      <c r="AP3078" s="8">
        <f t="shared" si="202"/>
        <v>697.91</v>
      </c>
      <c r="AQ3078" s="9">
        <f t="shared" si="203"/>
        <v>111.82</v>
      </c>
      <c r="AR3078" s="3">
        <f t="shared" si="204"/>
        <v>192426.18</v>
      </c>
      <c r="AS3078" s="10">
        <f t="shared" si="205"/>
        <v>809.73</v>
      </c>
    </row>
    <row r="3079" spans="1:45" x14ac:dyDescent="0.25">
      <c r="A3079">
        <v>1</v>
      </c>
      <c r="B3079" s="7">
        <v>44531</v>
      </c>
      <c r="C3079" s="7">
        <v>44531</v>
      </c>
      <c r="D3079">
        <v>502</v>
      </c>
      <c r="E3079" s="7">
        <v>44531</v>
      </c>
      <c r="F3079" s="13">
        <v>887798.71</v>
      </c>
      <c r="G3079" s="1">
        <v>887798.71</v>
      </c>
      <c r="H3079">
        <v>1.719E-2</v>
      </c>
      <c r="I3079" s="1">
        <v>1271.77</v>
      </c>
      <c r="J3079" s="1">
        <v>313334.69</v>
      </c>
      <c r="K3079" s="1">
        <v>0</v>
      </c>
      <c r="L3079" s="1">
        <v>0</v>
      </c>
      <c r="M3079" s="1">
        <v>0</v>
      </c>
      <c r="N3079" s="1">
        <v>0</v>
      </c>
      <c r="O3079" s="1">
        <v>0</v>
      </c>
      <c r="P3079" s="1">
        <v>0</v>
      </c>
      <c r="Q3079" s="1">
        <v>0</v>
      </c>
      <c r="R3079" s="1">
        <v>0</v>
      </c>
      <c r="S3079" s="1">
        <v>0</v>
      </c>
      <c r="T3079" s="1">
        <v>0</v>
      </c>
      <c r="U3079" s="1">
        <v>0</v>
      </c>
      <c r="V3079" t="s">
        <v>193</v>
      </c>
      <c r="W3079" s="4" t="str">
        <f t="shared" si="206"/>
        <v>3762</v>
      </c>
      <c r="X3079">
        <v>15</v>
      </c>
      <c r="Y3079" t="s">
        <v>53</v>
      </c>
      <c r="Z3079" t="s">
        <v>66</v>
      </c>
      <c r="AA3079" s="1">
        <v>0</v>
      </c>
      <c r="AB3079" s="1">
        <v>0</v>
      </c>
      <c r="AC3079" t="s">
        <v>191</v>
      </c>
      <c r="AD3079" s="1">
        <v>355.86</v>
      </c>
      <c r="AE3079" s="1">
        <v>104809.88</v>
      </c>
      <c r="AF3079">
        <v>4.81E-3</v>
      </c>
      <c r="AG3079" s="1">
        <v>887798.71</v>
      </c>
      <c r="AH3079" s="1">
        <v>0</v>
      </c>
      <c r="AI3079" s="1">
        <v>0</v>
      </c>
      <c r="AJ3079" s="1">
        <v>0</v>
      </c>
      <c r="AK3079" s="1">
        <v>0</v>
      </c>
      <c r="AL3079" s="1">
        <v>0</v>
      </c>
      <c r="AM3079" s="1">
        <v>0</v>
      </c>
      <c r="AN3079" s="1">
        <v>355.86</v>
      </c>
      <c r="AO3079" s="1">
        <v>1271.77</v>
      </c>
      <c r="AP3079" s="8">
        <f t="shared" si="202"/>
        <v>1271.77</v>
      </c>
      <c r="AQ3079" s="9">
        <f t="shared" si="203"/>
        <v>355.86</v>
      </c>
      <c r="AR3079" s="3">
        <f t="shared" si="204"/>
        <v>418144.57</v>
      </c>
      <c r="AS3079" s="10">
        <f t="shared" si="205"/>
        <v>1627.63</v>
      </c>
    </row>
    <row r="3080" spans="1:45" x14ac:dyDescent="0.25">
      <c r="A3080">
        <v>1</v>
      </c>
      <c r="B3080" s="7">
        <v>44531</v>
      </c>
      <c r="C3080" s="7">
        <v>44531</v>
      </c>
      <c r="D3080">
        <v>503</v>
      </c>
      <c r="E3080" s="7">
        <v>44531</v>
      </c>
      <c r="F3080" s="13">
        <v>465762.02</v>
      </c>
      <c r="G3080" s="1">
        <v>465762.02</v>
      </c>
      <c r="H3080">
        <v>3.3329999999999999E-2</v>
      </c>
      <c r="I3080" s="1">
        <v>1293.6500000000001</v>
      </c>
      <c r="J3080" s="1">
        <v>140983.46</v>
      </c>
      <c r="K3080" s="1">
        <v>0</v>
      </c>
      <c r="L3080" s="1">
        <v>0</v>
      </c>
      <c r="M3080" s="1">
        <v>0</v>
      </c>
      <c r="N3080" s="1">
        <v>0</v>
      </c>
      <c r="O3080" s="1">
        <v>0</v>
      </c>
      <c r="P3080" s="1">
        <v>0</v>
      </c>
      <c r="Q3080" s="1">
        <v>0</v>
      </c>
      <c r="R3080" s="1">
        <v>0</v>
      </c>
      <c r="S3080" s="1">
        <v>0</v>
      </c>
      <c r="T3080" s="1">
        <v>0</v>
      </c>
      <c r="U3080" s="1">
        <v>0</v>
      </c>
      <c r="V3080" t="s">
        <v>194</v>
      </c>
      <c r="W3080" s="4" t="str">
        <f t="shared" si="206"/>
        <v>3780</v>
      </c>
      <c r="X3080">
        <v>15</v>
      </c>
      <c r="Y3080" t="s">
        <v>53</v>
      </c>
      <c r="Z3080" t="s">
        <v>72</v>
      </c>
      <c r="AA3080" s="1">
        <v>0</v>
      </c>
      <c r="AB3080" s="1">
        <v>0</v>
      </c>
      <c r="AC3080" t="s">
        <v>191</v>
      </c>
      <c r="AD3080" s="1">
        <v>64.819999999999993</v>
      </c>
      <c r="AE3080" s="1">
        <v>-3969.97</v>
      </c>
      <c r="AF3080">
        <v>1.67E-3</v>
      </c>
      <c r="AG3080" s="1">
        <v>465762.02</v>
      </c>
      <c r="AH3080" s="1">
        <v>0</v>
      </c>
      <c r="AI3080" s="1">
        <v>0</v>
      </c>
      <c r="AJ3080" s="1">
        <v>0</v>
      </c>
      <c r="AK3080" s="1">
        <v>0</v>
      </c>
      <c r="AL3080" s="1">
        <v>0</v>
      </c>
      <c r="AM3080" s="1">
        <v>0</v>
      </c>
      <c r="AN3080" s="1">
        <v>64.820000000000007</v>
      </c>
      <c r="AO3080" s="1">
        <v>1293.6500000000001</v>
      </c>
      <c r="AP3080" s="8">
        <f t="shared" si="202"/>
        <v>1293.6500000000001</v>
      </c>
      <c r="AQ3080" s="9">
        <f t="shared" si="203"/>
        <v>64.819999999999993</v>
      </c>
      <c r="AR3080" s="3">
        <f t="shared" si="204"/>
        <v>137013.49</v>
      </c>
      <c r="AS3080" s="10">
        <f t="shared" si="205"/>
        <v>1358.47</v>
      </c>
    </row>
    <row r="3081" spans="1:45" x14ac:dyDescent="0.25">
      <c r="A3081">
        <v>1</v>
      </c>
      <c r="B3081" s="7">
        <v>44531</v>
      </c>
      <c r="C3081" s="7">
        <v>44531</v>
      </c>
      <c r="D3081">
        <v>504</v>
      </c>
      <c r="E3081" s="7">
        <v>44531</v>
      </c>
      <c r="F3081" s="13">
        <v>15763.74</v>
      </c>
      <c r="G3081" s="1">
        <v>15763.74</v>
      </c>
      <c r="H3081">
        <v>2.9520000000000001E-2</v>
      </c>
      <c r="I3081" s="1">
        <v>38.78</v>
      </c>
      <c r="J3081" s="1">
        <v>1215.6400000000001</v>
      </c>
      <c r="K3081" s="1">
        <v>0</v>
      </c>
      <c r="L3081" s="1">
        <v>0</v>
      </c>
      <c r="M3081" s="1">
        <v>0</v>
      </c>
      <c r="N3081" s="1">
        <v>0</v>
      </c>
      <c r="O3081" s="1">
        <v>0</v>
      </c>
      <c r="P3081" s="1">
        <v>0</v>
      </c>
      <c r="Q3081" s="1">
        <v>0</v>
      </c>
      <c r="R3081" s="1">
        <v>0</v>
      </c>
      <c r="S3081" s="1">
        <v>0</v>
      </c>
      <c r="T3081" s="1">
        <v>0</v>
      </c>
      <c r="U3081" s="1">
        <v>0</v>
      </c>
      <c r="V3081" t="s">
        <v>195</v>
      </c>
      <c r="W3081" s="4" t="str">
        <f t="shared" si="206"/>
        <v>3790</v>
      </c>
      <c r="X3081">
        <v>15</v>
      </c>
      <c r="Y3081" t="s">
        <v>53</v>
      </c>
      <c r="Z3081" t="s">
        <v>75</v>
      </c>
      <c r="AA3081" s="1">
        <v>0</v>
      </c>
      <c r="AB3081" s="1">
        <v>0</v>
      </c>
      <c r="AC3081" t="s">
        <v>191</v>
      </c>
      <c r="AD3081" s="1">
        <v>1.94</v>
      </c>
      <c r="AE3081" s="1">
        <v>-763.24</v>
      </c>
      <c r="AF3081">
        <v>1.48E-3</v>
      </c>
      <c r="AG3081" s="1">
        <v>15763.74</v>
      </c>
      <c r="AH3081" s="1">
        <v>0</v>
      </c>
      <c r="AI3081" s="1">
        <v>0</v>
      </c>
      <c r="AJ3081" s="1">
        <v>0</v>
      </c>
      <c r="AK3081" s="1">
        <v>0</v>
      </c>
      <c r="AL3081" s="1">
        <v>0</v>
      </c>
      <c r="AM3081" s="1">
        <v>0</v>
      </c>
      <c r="AN3081" s="1">
        <v>1.94</v>
      </c>
      <c r="AO3081" s="1">
        <v>38.78</v>
      </c>
      <c r="AP3081" s="8">
        <f t="shared" si="202"/>
        <v>38.78</v>
      </c>
      <c r="AQ3081" s="9">
        <f t="shared" si="203"/>
        <v>1.94</v>
      </c>
      <c r="AR3081" s="3">
        <f t="shared" si="204"/>
        <v>452.40000000000009</v>
      </c>
      <c r="AS3081" s="10">
        <f t="shared" si="205"/>
        <v>40.72</v>
      </c>
    </row>
    <row r="3082" spans="1:45" x14ac:dyDescent="0.25">
      <c r="A3082">
        <v>1</v>
      </c>
      <c r="B3082" s="7">
        <v>44531</v>
      </c>
      <c r="C3082" s="7">
        <v>44531</v>
      </c>
      <c r="D3082">
        <v>505</v>
      </c>
      <c r="E3082" s="7">
        <v>44531</v>
      </c>
      <c r="F3082" s="13">
        <v>106052.5</v>
      </c>
      <c r="G3082" s="1">
        <v>106052.5</v>
      </c>
      <c r="H3082">
        <v>1.8030000000000001E-2</v>
      </c>
      <c r="I3082" s="1">
        <v>159.34</v>
      </c>
      <c r="J3082" s="1">
        <v>120983.9</v>
      </c>
      <c r="K3082" s="1">
        <v>0</v>
      </c>
      <c r="L3082" s="1">
        <v>0</v>
      </c>
      <c r="M3082" s="1">
        <v>-159.34</v>
      </c>
      <c r="N3082" s="1">
        <v>0</v>
      </c>
      <c r="O3082" s="1">
        <v>0</v>
      </c>
      <c r="P3082" s="1">
        <v>0</v>
      </c>
      <c r="Q3082" s="1">
        <v>0</v>
      </c>
      <c r="R3082" s="1">
        <v>0</v>
      </c>
      <c r="S3082" s="1">
        <v>0</v>
      </c>
      <c r="T3082" s="1">
        <v>0</v>
      </c>
      <c r="U3082" s="1">
        <v>0</v>
      </c>
      <c r="V3082" t="s">
        <v>196</v>
      </c>
      <c r="W3082" s="4" t="str">
        <f t="shared" si="206"/>
        <v>3801</v>
      </c>
      <c r="X3082">
        <v>15</v>
      </c>
      <c r="Y3082" t="s">
        <v>53</v>
      </c>
      <c r="Z3082" t="s">
        <v>78</v>
      </c>
      <c r="AA3082" s="1">
        <v>0</v>
      </c>
      <c r="AB3082" s="1">
        <v>0</v>
      </c>
      <c r="AC3082" t="s">
        <v>191</v>
      </c>
      <c r="AD3082" s="1">
        <v>35.090000000000003</v>
      </c>
      <c r="AE3082" s="1">
        <v>13402.98</v>
      </c>
      <c r="AF3082">
        <v>3.9699999999999996E-3</v>
      </c>
      <c r="AG3082" s="1">
        <v>106052.5</v>
      </c>
      <c r="AH3082" s="1">
        <v>0</v>
      </c>
      <c r="AI3082" s="1">
        <v>0</v>
      </c>
      <c r="AJ3082" s="1">
        <v>0</v>
      </c>
      <c r="AK3082" s="1">
        <v>0</v>
      </c>
      <c r="AL3082" s="1">
        <v>0</v>
      </c>
      <c r="AM3082" s="1">
        <v>0</v>
      </c>
      <c r="AN3082" s="1">
        <v>35.090000000000003</v>
      </c>
      <c r="AO3082" s="1">
        <v>0</v>
      </c>
      <c r="AP3082" s="8">
        <f t="shared" si="202"/>
        <v>0</v>
      </c>
      <c r="AQ3082" s="9">
        <f t="shared" si="203"/>
        <v>35.090000000000003</v>
      </c>
      <c r="AR3082" s="3">
        <f t="shared" si="204"/>
        <v>134386.88</v>
      </c>
      <c r="AS3082" s="10">
        <f t="shared" si="205"/>
        <v>35.090000000000003</v>
      </c>
    </row>
    <row r="3083" spans="1:45" x14ac:dyDescent="0.25">
      <c r="A3083">
        <v>1</v>
      </c>
      <c r="B3083" s="7">
        <v>44531</v>
      </c>
      <c r="C3083" s="7">
        <v>44531</v>
      </c>
      <c r="D3083">
        <v>506</v>
      </c>
      <c r="E3083" s="7">
        <v>44531</v>
      </c>
      <c r="F3083" s="13">
        <v>294203.84000000003</v>
      </c>
      <c r="G3083" s="1">
        <v>294203.84000000003</v>
      </c>
      <c r="H3083">
        <v>3.5999999999999997E-2</v>
      </c>
      <c r="I3083" s="1">
        <v>882.61</v>
      </c>
      <c r="J3083" s="1">
        <v>79367.45</v>
      </c>
      <c r="K3083" s="1">
        <v>0</v>
      </c>
      <c r="L3083" s="1">
        <v>0</v>
      </c>
      <c r="M3083" s="1">
        <v>0</v>
      </c>
      <c r="N3083" s="1">
        <v>0</v>
      </c>
      <c r="O3083" s="1">
        <v>0</v>
      </c>
      <c r="P3083" s="1">
        <v>0</v>
      </c>
      <c r="Q3083" s="1">
        <v>0</v>
      </c>
      <c r="R3083" s="1">
        <v>0</v>
      </c>
      <c r="S3083" s="1">
        <v>0</v>
      </c>
      <c r="T3083" s="1">
        <v>0</v>
      </c>
      <c r="U3083" s="1">
        <v>0</v>
      </c>
      <c r="V3083" t="s">
        <v>197</v>
      </c>
      <c r="W3083" s="4" t="str">
        <f t="shared" si="206"/>
        <v>3810</v>
      </c>
      <c r="X3083">
        <v>15</v>
      </c>
      <c r="Y3083" t="s">
        <v>53</v>
      </c>
      <c r="Z3083" t="s">
        <v>87</v>
      </c>
      <c r="AA3083" s="1">
        <v>0</v>
      </c>
      <c r="AB3083" s="1">
        <v>0</v>
      </c>
      <c r="AC3083" t="s">
        <v>191</v>
      </c>
      <c r="AD3083" s="1">
        <v>0</v>
      </c>
      <c r="AE3083" s="1">
        <v>0</v>
      </c>
      <c r="AF3083">
        <v>0</v>
      </c>
      <c r="AG3083" s="1">
        <v>294203.84000000003</v>
      </c>
      <c r="AH3083" s="1">
        <v>0</v>
      </c>
      <c r="AI3083" s="1">
        <v>0</v>
      </c>
      <c r="AJ3083" s="1">
        <v>0</v>
      </c>
      <c r="AK3083" s="1">
        <v>0</v>
      </c>
      <c r="AL3083" s="1">
        <v>0</v>
      </c>
      <c r="AM3083" s="1">
        <v>0</v>
      </c>
      <c r="AN3083" s="1">
        <v>0</v>
      </c>
      <c r="AO3083" s="1">
        <v>882.61</v>
      </c>
      <c r="AP3083" s="8">
        <f t="shared" si="202"/>
        <v>882.61</v>
      </c>
      <c r="AQ3083" s="9">
        <f t="shared" si="203"/>
        <v>0</v>
      </c>
      <c r="AR3083" s="3">
        <f t="shared" si="204"/>
        <v>79367.45</v>
      </c>
      <c r="AS3083" s="10">
        <f t="shared" si="205"/>
        <v>882.61</v>
      </c>
    </row>
    <row r="3084" spans="1:45" x14ac:dyDescent="0.25">
      <c r="A3084">
        <v>1</v>
      </c>
      <c r="B3084" s="7">
        <v>44531</v>
      </c>
      <c r="C3084" s="7">
        <v>44531</v>
      </c>
      <c r="D3084">
        <v>507</v>
      </c>
      <c r="E3084" s="7">
        <v>44531</v>
      </c>
      <c r="F3084" s="13">
        <v>248092.27</v>
      </c>
      <c r="G3084" s="1">
        <v>248092.27</v>
      </c>
      <c r="H3084">
        <v>2.9090000000000001E-2</v>
      </c>
      <c r="I3084" s="1">
        <v>601.41999999999996</v>
      </c>
      <c r="J3084" s="1">
        <v>45234.12</v>
      </c>
      <c r="K3084" s="1">
        <v>0</v>
      </c>
      <c r="L3084" s="1">
        <v>0</v>
      </c>
      <c r="M3084" s="1">
        <v>0</v>
      </c>
      <c r="N3084" s="1">
        <v>0</v>
      </c>
      <c r="O3084" s="1">
        <v>0</v>
      </c>
      <c r="P3084" s="1">
        <v>0</v>
      </c>
      <c r="Q3084" s="1">
        <v>0</v>
      </c>
      <c r="R3084" s="1">
        <v>0</v>
      </c>
      <c r="S3084" s="1">
        <v>0</v>
      </c>
      <c r="T3084" s="1">
        <v>0</v>
      </c>
      <c r="U3084" s="1">
        <v>0</v>
      </c>
      <c r="V3084" t="s">
        <v>198</v>
      </c>
      <c r="W3084" s="4" t="str">
        <f t="shared" si="206"/>
        <v>3820</v>
      </c>
      <c r="X3084">
        <v>15</v>
      </c>
      <c r="Y3084" t="s">
        <v>53</v>
      </c>
      <c r="Z3084" t="s">
        <v>92</v>
      </c>
      <c r="AA3084" s="1">
        <v>0</v>
      </c>
      <c r="AB3084" s="1">
        <v>0</v>
      </c>
      <c r="AC3084" t="s">
        <v>191</v>
      </c>
      <c r="AD3084" s="1">
        <v>60.16</v>
      </c>
      <c r="AE3084" s="1">
        <v>3885.76</v>
      </c>
      <c r="AF3084">
        <v>2.9099999999999998E-3</v>
      </c>
      <c r="AG3084" s="1">
        <v>248092.27</v>
      </c>
      <c r="AH3084" s="1">
        <v>0</v>
      </c>
      <c r="AI3084" s="1">
        <v>0</v>
      </c>
      <c r="AJ3084" s="1">
        <v>0</v>
      </c>
      <c r="AK3084" s="1">
        <v>0</v>
      </c>
      <c r="AL3084" s="1">
        <v>0</v>
      </c>
      <c r="AM3084" s="1">
        <v>0</v>
      </c>
      <c r="AN3084" s="1">
        <v>60.160000000000004</v>
      </c>
      <c r="AO3084" s="1">
        <v>601.41999999999996</v>
      </c>
      <c r="AP3084" s="8">
        <f t="shared" si="202"/>
        <v>601.41999999999996</v>
      </c>
      <c r="AQ3084" s="9">
        <f t="shared" si="203"/>
        <v>60.16</v>
      </c>
      <c r="AR3084" s="3">
        <f t="shared" si="204"/>
        <v>49119.880000000005</v>
      </c>
      <c r="AS3084" s="10">
        <f t="shared" si="205"/>
        <v>661.57999999999993</v>
      </c>
    </row>
    <row r="3085" spans="1:45" x14ac:dyDescent="0.25">
      <c r="A3085">
        <v>1</v>
      </c>
      <c r="B3085" s="7">
        <v>44531</v>
      </c>
      <c r="C3085" s="7">
        <v>44531</v>
      </c>
      <c r="D3085">
        <v>508</v>
      </c>
      <c r="E3085" s="7">
        <v>44531</v>
      </c>
      <c r="F3085" s="13">
        <v>20315.86</v>
      </c>
      <c r="G3085" s="1">
        <v>20315.86</v>
      </c>
      <c r="H3085">
        <v>3.3000000000000002E-2</v>
      </c>
      <c r="I3085" s="1">
        <v>55.87</v>
      </c>
      <c r="J3085" s="1">
        <v>13879.84</v>
      </c>
      <c r="K3085" s="1">
        <v>0</v>
      </c>
      <c r="L3085" s="1">
        <v>0</v>
      </c>
      <c r="M3085" s="1">
        <v>0</v>
      </c>
      <c r="N3085" s="1">
        <v>0</v>
      </c>
      <c r="O3085" s="1">
        <v>0</v>
      </c>
      <c r="P3085" s="1">
        <v>0</v>
      </c>
      <c r="Q3085" s="1">
        <v>0</v>
      </c>
      <c r="R3085" s="1">
        <v>0</v>
      </c>
      <c r="S3085" s="1">
        <v>0</v>
      </c>
      <c r="T3085" s="1">
        <v>0</v>
      </c>
      <c r="U3085" s="1">
        <v>0</v>
      </c>
      <c r="V3085" t="s">
        <v>199</v>
      </c>
      <c r="W3085" s="4" t="str">
        <f t="shared" si="206"/>
        <v>3830</v>
      </c>
      <c r="X3085">
        <v>15</v>
      </c>
      <c r="Y3085" t="s">
        <v>53</v>
      </c>
      <c r="Z3085" t="s">
        <v>97</v>
      </c>
      <c r="AA3085" s="1">
        <v>0</v>
      </c>
      <c r="AB3085" s="1">
        <v>0</v>
      </c>
      <c r="AC3085" t="s">
        <v>191</v>
      </c>
      <c r="AD3085" s="1">
        <v>0</v>
      </c>
      <c r="AE3085" s="1">
        <v>0</v>
      </c>
      <c r="AF3085">
        <v>0</v>
      </c>
      <c r="AG3085" s="1">
        <v>20315.86</v>
      </c>
      <c r="AH3085" s="1">
        <v>0</v>
      </c>
      <c r="AI3085" s="1">
        <v>0</v>
      </c>
      <c r="AJ3085" s="1">
        <v>0</v>
      </c>
      <c r="AK3085" s="1">
        <v>0</v>
      </c>
      <c r="AL3085" s="1">
        <v>0</v>
      </c>
      <c r="AM3085" s="1">
        <v>0</v>
      </c>
      <c r="AN3085" s="1">
        <v>0</v>
      </c>
      <c r="AO3085" s="1">
        <v>55.870000000000005</v>
      </c>
      <c r="AP3085" s="8">
        <f t="shared" si="202"/>
        <v>55.87</v>
      </c>
      <c r="AQ3085" s="9">
        <f t="shared" si="203"/>
        <v>0</v>
      </c>
      <c r="AR3085" s="3">
        <f t="shared" si="204"/>
        <v>13879.84</v>
      </c>
      <c r="AS3085" s="10">
        <f t="shared" si="205"/>
        <v>55.87</v>
      </c>
    </row>
    <row r="3086" spans="1:45" x14ac:dyDescent="0.25">
      <c r="A3086">
        <v>1</v>
      </c>
      <c r="B3086" s="7">
        <v>44531</v>
      </c>
      <c r="C3086" s="7">
        <v>44531</v>
      </c>
      <c r="D3086">
        <v>200417</v>
      </c>
      <c r="E3086" s="7">
        <v>44531</v>
      </c>
      <c r="F3086" s="13">
        <v>0</v>
      </c>
      <c r="G3086" s="1">
        <v>0</v>
      </c>
      <c r="H3086">
        <v>2.7E-2</v>
      </c>
      <c r="I3086" s="1">
        <v>0</v>
      </c>
      <c r="J3086" s="1">
        <v>0.44</v>
      </c>
      <c r="K3086" s="1">
        <v>0</v>
      </c>
      <c r="L3086" s="1">
        <v>0</v>
      </c>
      <c r="M3086" s="1">
        <v>0</v>
      </c>
      <c r="N3086" s="1">
        <v>0</v>
      </c>
      <c r="O3086" s="1">
        <v>0</v>
      </c>
      <c r="P3086" s="1">
        <v>0</v>
      </c>
      <c r="Q3086" s="1">
        <v>0</v>
      </c>
      <c r="R3086" s="1">
        <v>0</v>
      </c>
      <c r="S3086" s="1">
        <v>0</v>
      </c>
      <c r="T3086" s="1">
        <v>0</v>
      </c>
      <c r="U3086" s="1">
        <v>0</v>
      </c>
      <c r="V3086" t="s">
        <v>200</v>
      </c>
      <c r="W3086" s="4" t="str">
        <f t="shared" si="206"/>
        <v>3840</v>
      </c>
      <c r="X3086">
        <v>15</v>
      </c>
      <c r="Y3086" t="s">
        <v>53</v>
      </c>
      <c r="Z3086" t="s">
        <v>100</v>
      </c>
      <c r="AA3086" s="1">
        <v>0</v>
      </c>
      <c r="AB3086" s="1">
        <v>0</v>
      </c>
      <c r="AC3086" t="s">
        <v>191</v>
      </c>
      <c r="AD3086" s="1">
        <v>0</v>
      </c>
      <c r="AE3086" s="1">
        <v>0</v>
      </c>
      <c r="AF3086">
        <v>0</v>
      </c>
      <c r="AG3086" s="1">
        <v>0</v>
      </c>
      <c r="AH3086" s="1">
        <v>0</v>
      </c>
      <c r="AI3086" s="1">
        <v>0</v>
      </c>
      <c r="AJ3086" s="1">
        <v>0</v>
      </c>
      <c r="AK3086" s="1">
        <v>0</v>
      </c>
      <c r="AL3086" s="1">
        <v>0</v>
      </c>
      <c r="AM3086" s="1">
        <v>0</v>
      </c>
      <c r="AN3086" s="1">
        <v>0</v>
      </c>
      <c r="AO3086" s="1">
        <v>0</v>
      </c>
      <c r="AP3086" s="8">
        <f t="shared" si="202"/>
        <v>0</v>
      </c>
      <c r="AQ3086" s="9">
        <f t="shared" si="203"/>
        <v>0</v>
      </c>
      <c r="AR3086" s="3">
        <f t="shared" si="204"/>
        <v>0.44</v>
      </c>
      <c r="AS3086" s="10">
        <f t="shared" si="205"/>
        <v>0</v>
      </c>
    </row>
    <row r="3087" spans="1:45" x14ac:dyDescent="0.25">
      <c r="A3087">
        <v>1</v>
      </c>
      <c r="B3087" s="7">
        <v>44531</v>
      </c>
      <c r="C3087" s="7">
        <v>44531</v>
      </c>
      <c r="D3087">
        <v>509</v>
      </c>
      <c r="E3087" s="7">
        <v>44531</v>
      </c>
      <c r="F3087" s="13">
        <v>99570.17</v>
      </c>
      <c r="G3087" s="1">
        <v>99570.17</v>
      </c>
      <c r="H3087">
        <v>2.3E-2</v>
      </c>
      <c r="I3087" s="1">
        <v>190.84</v>
      </c>
      <c r="J3087" s="1">
        <v>99570.17</v>
      </c>
      <c r="K3087" s="1">
        <v>0</v>
      </c>
      <c r="L3087" s="1">
        <v>0</v>
      </c>
      <c r="M3087" s="1">
        <v>-190.84</v>
      </c>
      <c r="N3087" s="1">
        <v>0</v>
      </c>
      <c r="O3087" s="1">
        <v>0</v>
      </c>
      <c r="P3087" s="1">
        <v>0</v>
      </c>
      <c r="Q3087" s="1">
        <v>0</v>
      </c>
      <c r="R3087" s="1">
        <v>0</v>
      </c>
      <c r="S3087" s="1">
        <v>0</v>
      </c>
      <c r="T3087" s="1">
        <v>0</v>
      </c>
      <c r="U3087" s="1">
        <v>0</v>
      </c>
      <c r="V3087" t="s">
        <v>201</v>
      </c>
      <c r="W3087" s="4" t="str">
        <f t="shared" si="206"/>
        <v>3850</v>
      </c>
      <c r="X3087">
        <v>15</v>
      </c>
      <c r="Y3087" t="s">
        <v>53</v>
      </c>
      <c r="Z3087" t="s">
        <v>103</v>
      </c>
      <c r="AA3087" s="1">
        <v>0</v>
      </c>
      <c r="AB3087" s="1">
        <v>0</v>
      </c>
      <c r="AC3087" t="s">
        <v>191</v>
      </c>
      <c r="AD3087" s="1">
        <v>0</v>
      </c>
      <c r="AE3087" s="1">
        <v>0</v>
      </c>
      <c r="AF3087">
        <v>0</v>
      </c>
      <c r="AG3087" s="1">
        <v>99570.17</v>
      </c>
      <c r="AH3087" s="1">
        <v>0</v>
      </c>
      <c r="AI3087" s="1">
        <v>0</v>
      </c>
      <c r="AJ3087" s="1">
        <v>0</v>
      </c>
      <c r="AK3087" s="1">
        <v>0</v>
      </c>
      <c r="AL3087" s="1">
        <v>0</v>
      </c>
      <c r="AM3087" s="1">
        <v>0</v>
      </c>
      <c r="AN3087" s="1">
        <v>0</v>
      </c>
      <c r="AO3087" s="1">
        <v>0</v>
      </c>
      <c r="AP3087" s="8">
        <f t="shared" si="202"/>
        <v>0</v>
      </c>
      <c r="AQ3087" s="9">
        <f t="shared" si="203"/>
        <v>0</v>
      </c>
      <c r="AR3087" s="3">
        <f t="shared" si="204"/>
        <v>99570.17</v>
      </c>
      <c r="AS3087" s="10">
        <f t="shared" si="205"/>
        <v>0</v>
      </c>
    </row>
    <row r="3088" spans="1:45" x14ac:dyDescent="0.25">
      <c r="A3088">
        <v>1</v>
      </c>
      <c r="B3088" s="7">
        <v>44531</v>
      </c>
      <c r="C3088" s="7">
        <v>44531</v>
      </c>
      <c r="D3088">
        <v>520</v>
      </c>
      <c r="E3088" s="7">
        <v>44531</v>
      </c>
      <c r="F3088" s="13">
        <v>0</v>
      </c>
      <c r="G3088" s="1">
        <v>0</v>
      </c>
      <c r="H3088">
        <v>0</v>
      </c>
      <c r="I3088" s="1">
        <v>0</v>
      </c>
      <c r="J3088" s="1">
        <v>0</v>
      </c>
      <c r="K3088" s="1">
        <v>0</v>
      </c>
      <c r="L3088" s="1">
        <v>0</v>
      </c>
      <c r="M3088" s="1">
        <v>0</v>
      </c>
      <c r="N3088" s="1">
        <v>0</v>
      </c>
      <c r="O3088" s="1">
        <v>0</v>
      </c>
      <c r="P3088" s="1">
        <v>0</v>
      </c>
      <c r="Q3088" s="1">
        <v>0</v>
      </c>
      <c r="R3088" s="1">
        <v>0</v>
      </c>
      <c r="S3088" s="1">
        <v>0</v>
      </c>
      <c r="T3088" s="1">
        <v>0</v>
      </c>
      <c r="U3088" s="1">
        <v>0</v>
      </c>
      <c r="V3088" t="s">
        <v>202</v>
      </c>
      <c r="W3088" s="4" t="str">
        <f t="shared" si="206"/>
        <v>3890</v>
      </c>
      <c r="X3088">
        <v>16</v>
      </c>
      <c r="Y3088" t="s">
        <v>109</v>
      </c>
      <c r="Z3088" t="s">
        <v>110</v>
      </c>
      <c r="AA3088" s="1">
        <v>0</v>
      </c>
      <c r="AB3088" s="1">
        <v>0</v>
      </c>
      <c r="AC3088" t="s">
        <v>191</v>
      </c>
      <c r="AD3088" s="1">
        <v>0</v>
      </c>
      <c r="AE3088" s="1">
        <v>0</v>
      </c>
      <c r="AF3088">
        <v>0</v>
      </c>
      <c r="AG3088" s="1">
        <v>0</v>
      </c>
      <c r="AH3088" s="1">
        <v>0</v>
      </c>
      <c r="AI3088" s="1">
        <v>0</v>
      </c>
      <c r="AJ3088" s="1">
        <v>0</v>
      </c>
      <c r="AK3088" s="1">
        <v>0</v>
      </c>
      <c r="AL3088" s="1">
        <v>0</v>
      </c>
      <c r="AM3088" s="1">
        <v>0</v>
      </c>
      <c r="AN3088" s="1">
        <v>0</v>
      </c>
      <c r="AO3088" s="1">
        <v>0</v>
      </c>
      <c r="AP3088" s="8">
        <f t="shared" si="202"/>
        <v>0</v>
      </c>
      <c r="AQ3088" s="9">
        <f t="shared" si="203"/>
        <v>0</v>
      </c>
      <c r="AR3088" s="3">
        <f t="shared" si="204"/>
        <v>0</v>
      </c>
      <c r="AS3088" s="10">
        <f t="shared" si="205"/>
        <v>0</v>
      </c>
    </row>
    <row r="3089" spans="1:45" x14ac:dyDescent="0.25">
      <c r="A3089">
        <v>1</v>
      </c>
      <c r="B3089" s="7">
        <v>44531</v>
      </c>
      <c r="C3089" s="7">
        <v>44531</v>
      </c>
      <c r="D3089">
        <v>521</v>
      </c>
      <c r="E3089" s="7">
        <v>44531</v>
      </c>
      <c r="F3089" s="13">
        <v>1266.3900000000001</v>
      </c>
      <c r="G3089" s="1">
        <v>1266.3900000000001</v>
      </c>
      <c r="H3089">
        <v>0</v>
      </c>
      <c r="I3089" s="1">
        <v>0</v>
      </c>
      <c r="J3089" s="1">
        <v>0</v>
      </c>
      <c r="K3089" s="1">
        <v>0</v>
      </c>
      <c r="L3089" s="1">
        <v>0</v>
      </c>
      <c r="M3089" s="1">
        <v>0</v>
      </c>
      <c r="N3089" s="1">
        <v>0</v>
      </c>
      <c r="O3089" s="1">
        <v>0</v>
      </c>
      <c r="P3089" s="1">
        <v>0</v>
      </c>
      <c r="Q3089" s="1">
        <v>0</v>
      </c>
      <c r="R3089" s="1">
        <v>0</v>
      </c>
      <c r="S3089" s="1">
        <v>0</v>
      </c>
      <c r="T3089" s="1">
        <v>0</v>
      </c>
      <c r="U3089" s="1">
        <v>0</v>
      </c>
      <c r="V3089" t="s">
        <v>203</v>
      </c>
      <c r="W3089" s="4" t="str">
        <f t="shared" si="206"/>
        <v>389A</v>
      </c>
      <c r="X3089">
        <v>16</v>
      </c>
      <c r="Y3089" t="s">
        <v>109</v>
      </c>
      <c r="Z3089" t="s">
        <v>110</v>
      </c>
      <c r="AA3089" s="1">
        <v>0</v>
      </c>
      <c r="AB3089" s="1">
        <v>0</v>
      </c>
      <c r="AC3089" t="s">
        <v>191</v>
      </c>
      <c r="AD3089" s="1">
        <v>0</v>
      </c>
      <c r="AE3089" s="1">
        <v>0</v>
      </c>
      <c r="AF3089">
        <v>0</v>
      </c>
      <c r="AG3089" s="1">
        <v>1266.3900000000001</v>
      </c>
      <c r="AH3089" s="1">
        <v>0</v>
      </c>
      <c r="AI3089" s="1">
        <v>0</v>
      </c>
      <c r="AJ3089" s="1">
        <v>0</v>
      </c>
      <c r="AK3089" s="1">
        <v>0</v>
      </c>
      <c r="AL3089" s="1">
        <v>0</v>
      </c>
      <c r="AM3089" s="1">
        <v>0</v>
      </c>
      <c r="AN3089" s="1">
        <v>0</v>
      </c>
      <c r="AO3089" s="1">
        <v>0</v>
      </c>
      <c r="AP3089" s="8">
        <f t="shared" si="202"/>
        <v>0</v>
      </c>
      <c r="AQ3089" s="9">
        <f t="shared" si="203"/>
        <v>0</v>
      </c>
      <c r="AR3089" s="3">
        <f t="shared" si="204"/>
        <v>0</v>
      </c>
      <c r="AS3089" s="10">
        <f t="shared" si="205"/>
        <v>0</v>
      </c>
    </row>
    <row r="3090" spans="1:45" x14ac:dyDescent="0.25">
      <c r="A3090">
        <v>1</v>
      </c>
      <c r="B3090" s="7">
        <v>44531</v>
      </c>
      <c r="C3090" s="7">
        <v>44531</v>
      </c>
      <c r="D3090">
        <v>510</v>
      </c>
      <c r="E3090" s="7">
        <v>44531</v>
      </c>
      <c r="F3090" s="13">
        <v>4010.19</v>
      </c>
      <c r="G3090" s="1">
        <v>4010.19</v>
      </c>
      <c r="H3090">
        <v>2.3E-2</v>
      </c>
      <c r="I3090" s="1">
        <v>7.69</v>
      </c>
      <c r="J3090" s="1">
        <v>698.8</v>
      </c>
      <c r="K3090" s="1">
        <v>0</v>
      </c>
      <c r="L3090" s="1">
        <v>0</v>
      </c>
      <c r="M3090" s="1">
        <v>0</v>
      </c>
      <c r="N3090" s="1">
        <v>0</v>
      </c>
      <c r="O3090" s="1">
        <v>0</v>
      </c>
      <c r="P3090" s="1">
        <v>0</v>
      </c>
      <c r="Q3090" s="1">
        <v>0</v>
      </c>
      <c r="R3090" s="1">
        <v>0</v>
      </c>
      <c r="S3090" s="1">
        <v>0</v>
      </c>
      <c r="T3090" s="1">
        <v>0</v>
      </c>
      <c r="U3090" s="1">
        <v>0</v>
      </c>
      <c r="V3090" t="s">
        <v>204</v>
      </c>
      <c r="W3090" s="4" t="str">
        <f t="shared" si="206"/>
        <v>390A</v>
      </c>
      <c r="X3090">
        <v>16</v>
      </c>
      <c r="Y3090" t="s">
        <v>109</v>
      </c>
      <c r="Z3090" t="s">
        <v>115</v>
      </c>
      <c r="AA3090" s="1">
        <v>0</v>
      </c>
      <c r="AB3090" s="1">
        <v>0</v>
      </c>
      <c r="AC3090" t="s">
        <v>191</v>
      </c>
      <c r="AD3090" s="1">
        <v>0</v>
      </c>
      <c r="AE3090" s="1">
        <v>0</v>
      </c>
      <c r="AF3090">
        <v>0</v>
      </c>
      <c r="AG3090" s="1">
        <v>4010.19</v>
      </c>
      <c r="AH3090" s="1">
        <v>0</v>
      </c>
      <c r="AI3090" s="1">
        <v>0</v>
      </c>
      <c r="AJ3090" s="1">
        <v>0</v>
      </c>
      <c r="AK3090" s="1">
        <v>0</v>
      </c>
      <c r="AL3090" s="1">
        <v>0</v>
      </c>
      <c r="AM3090" s="1">
        <v>0</v>
      </c>
      <c r="AN3090" s="1">
        <v>0</v>
      </c>
      <c r="AO3090" s="1">
        <v>7.69</v>
      </c>
      <c r="AP3090" s="8">
        <f t="shared" si="202"/>
        <v>7.69</v>
      </c>
      <c r="AQ3090" s="9">
        <f t="shared" si="203"/>
        <v>0</v>
      </c>
      <c r="AR3090" s="3">
        <f t="shared" si="204"/>
        <v>698.8</v>
      </c>
      <c r="AS3090" s="10">
        <f t="shared" si="205"/>
        <v>7.69</v>
      </c>
    </row>
    <row r="3091" spans="1:45" x14ac:dyDescent="0.25">
      <c r="A3091">
        <v>1</v>
      </c>
      <c r="B3091" s="7">
        <v>44531</v>
      </c>
      <c r="C3091" s="7">
        <v>44531</v>
      </c>
      <c r="D3091">
        <v>200414</v>
      </c>
      <c r="E3091" s="7">
        <v>44531</v>
      </c>
      <c r="F3091" s="13">
        <v>0</v>
      </c>
      <c r="G3091" s="1">
        <v>0</v>
      </c>
      <c r="H3091">
        <v>0.1</v>
      </c>
      <c r="I3091" s="1">
        <v>0</v>
      </c>
      <c r="J3091" s="1">
        <v>810.8</v>
      </c>
      <c r="K3091" s="1">
        <v>0</v>
      </c>
      <c r="L3091" s="1">
        <v>0</v>
      </c>
      <c r="M3091" s="1">
        <v>0</v>
      </c>
      <c r="N3091" s="1">
        <v>0</v>
      </c>
      <c r="O3091" s="1">
        <v>0</v>
      </c>
      <c r="P3091" s="1">
        <v>0</v>
      </c>
      <c r="Q3091" s="1">
        <v>0</v>
      </c>
      <c r="R3091" s="1">
        <v>0</v>
      </c>
      <c r="S3091" s="1">
        <v>0</v>
      </c>
      <c r="T3091" s="1">
        <v>6264.82</v>
      </c>
      <c r="U3091" s="1">
        <v>0</v>
      </c>
      <c r="V3091" t="s">
        <v>205</v>
      </c>
      <c r="W3091" s="4" t="str">
        <f t="shared" si="206"/>
        <v>3912</v>
      </c>
      <c r="X3091">
        <v>16</v>
      </c>
      <c r="Y3091" t="s">
        <v>109</v>
      </c>
      <c r="Z3091" t="s">
        <v>123</v>
      </c>
      <c r="AA3091" s="1">
        <v>0</v>
      </c>
      <c r="AB3091" s="1">
        <v>0</v>
      </c>
      <c r="AC3091" t="s">
        <v>191</v>
      </c>
      <c r="AD3091" s="1">
        <v>0</v>
      </c>
      <c r="AE3091" s="1">
        <v>0</v>
      </c>
      <c r="AF3091">
        <v>0</v>
      </c>
      <c r="AG3091" s="1">
        <v>0</v>
      </c>
      <c r="AH3091" s="1">
        <v>0</v>
      </c>
      <c r="AI3091" s="1">
        <v>0</v>
      </c>
      <c r="AJ3091" s="1">
        <v>0</v>
      </c>
      <c r="AK3091" s="1">
        <v>0</v>
      </c>
      <c r="AL3091" s="1">
        <v>0</v>
      </c>
      <c r="AM3091" s="1">
        <v>0</v>
      </c>
      <c r="AN3091" s="1">
        <v>0</v>
      </c>
      <c r="AO3091" s="1">
        <v>0</v>
      </c>
      <c r="AP3091" s="8">
        <f t="shared" si="202"/>
        <v>6264.82</v>
      </c>
      <c r="AQ3091" s="9">
        <f t="shared" si="203"/>
        <v>0</v>
      </c>
      <c r="AR3091" s="3">
        <f t="shared" si="204"/>
        <v>810.8</v>
      </c>
      <c r="AS3091" s="10">
        <f t="shared" si="205"/>
        <v>6264.82</v>
      </c>
    </row>
    <row r="3092" spans="1:45" x14ac:dyDescent="0.25">
      <c r="A3092">
        <v>1</v>
      </c>
      <c r="B3092" s="7">
        <v>44531</v>
      </c>
      <c r="C3092" s="7">
        <v>44531</v>
      </c>
      <c r="D3092">
        <v>511</v>
      </c>
      <c r="E3092" s="7">
        <v>44531</v>
      </c>
      <c r="F3092" s="13">
        <v>13227.98</v>
      </c>
      <c r="G3092" s="1">
        <v>13227.98</v>
      </c>
      <c r="H3092">
        <v>0.05</v>
      </c>
      <c r="I3092" s="1">
        <v>55.12</v>
      </c>
      <c r="J3092" s="1">
        <v>5076.87</v>
      </c>
      <c r="K3092" s="1">
        <v>0</v>
      </c>
      <c r="L3092" s="1">
        <v>0</v>
      </c>
      <c r="M3092" s="1">
        <v>0</v>
      </c>
      <c r="N3092" s="1">
        <v>0</v>
      </c>
      <c r="O3092" s="1">
        <v>0</v>
      </c>
      <c r="P3092" s="1">
        <v>0</v>
      </c>
      <c r="Q3092" s="1">
        <v>0</v>
      </c>
      <c r="R3092" s="1">
        <v>0</v>
      </c>
      <c r="S3092" s="1">
        <v>0</v>
      </c>
      <c r="T3092" s="1">
        <v>-8305.57</v>
      </c>
      <c r="U3092" s="1">
        <v>0</v>
      </c>
      <c r="V3092" t="s">
        <v>206</v>
      </c>
      <c r="W3092" s="4" t="str">
        <f t="shared" si="206"/>
        <v>3913</v>
      </c>
      <c r="X3092">
        <v>16</v>
      </c>
      <c r="Y3092" t="s">
        <v>109</v>
      </c>
      <c r="Z3092" t="s">
        <v>126</v>
      </c>
      <c r="AA3092" s="1">
        <v>0</v>
      </c>
      <c r="AB3092" s="1">
        <v>0</v>
      </c>
      <c r="AC3092" t="s">
        <v>191</v>
      </c>
      <c r="AD3092" s="1">
        <v>0</v>
      </c>
      <c r="AE3092" s="1">
        <v>0</v>
      </c>
      <c r="AF3092">
        <v>0</v>
      </c>
      <c r="AG3092" s="1">
        <v>13227.98</v>
      </c>
      <c r="AH3092" s="1">
        <v>0</v>
      </c>
      <c r="AI3092" s="1">
        <v>0</v>
      </c>
      <c r="AJ3092" s="1">
        <v>0</v>
      </c>
      <c r="AK3092" s="1">
        <v>0</v>
      </c>
      <c r="AL3092" s="1">
        <v>0</v>
      </c>
      <c r="AM3092" s="1">
        <v>0</v>
      </c>
      <c r="AN3092" s="1">
        <v>0</v>
      </c>
      <c r="AO3092" s="1">
        <v>55.120000000000005</v>
      </c>
      <c r="AP3092" s="8">
        <f t="shared" si="202"/>
        <v>-8250.4499999999989</v>
      </c>
      <c r="AQ3092" s="9">
        <f t="shared" si="203"/>
        <v>0</v>
      </c>
      <c r="AR3092" s="3">
        <f t="shared" si="204"/>
        <v>5076.87</v>
      </c>
      <c r="AS3092" s="10">
        <f t="shared" si="205"/>
        <v>-8250.4499999999989</v>
      </c>
    </row>
    <row r="3093" spans="1:45" x14ac:dyDescent="0.25">
      <c r="A3093">
        <v>1</v>
      </c>
      <c r="B3093" s="7">
        <v>44531</v>
      </c>
      <c r="C3093" s="7">
        <v>44531</v>
      </c>
      <c r="D3093">
        <v>512</v>
      </c>
      <c r="E3093" s="7">
        <v>44531</v>
      </c>
      <c r="F3093" s="13">
        <v>81035.89</v>
      </c>
      <c r="G3093" s="1">
        <v>81035.89</v>
      </c>
      <c r="H3093">
        <v>0.1</v>
      </c>
      <c r="I3093" s="1">
        <v>675.3</v>
      </c>
      <c r="J3093" s="1">
        <v>41729.19</v>
      </c>
      <c r="K3093" s="1">
        <v>0</v>
      </c>
      <c r="L3093" s="1">
        <v>0</v>
      </c>
      <c r="M3093" s="1">
        <v>0</v>
      </c>
      <c r="N3093" s="1">
        <v>0</v>
      </c>
      <c r="O3093" s="1">
        <v>0</v>
      </c>
      <c r="P3093" s="1">
        <v>0</v>
      </c>
      <c r="Q3093" s="1">
        <v>0</v>
      </c>
      <c r="R3093" s="1">
        <v>0</v>
      </c>
      <c r="S3093" s="1">
        <v>0</v>
      </c>
      <c r="T3093" s="1">
        <v>-45.67</v>
      </c>
      <c r="U3093" s="1">
        <v>0</v>
      </c>
      <c r="V3093" t="s">
        <v>207</v>
      </c>
      <c r="W3093" s="4" t="str">
        <f t="shared" si="206"/>
        <v>3914</v>
      </c>
      <c r="X3093">
        <v>16</v>
      </c>
      <c r="Y3093" t="s">
        <v>109</v>
      </c>
      <c r="Z3093" t="s">
        <v>129</v>
      </c>
      <c r="AA3093" s="1">
        <v>0</v>
      </c>
      <c r="AB3093" s="1">
        <v>0</v>
      </c>
      <c r="AC3093" t="s">
        <v>191</v>
      </c>
      <c r="AD3093" s="1">
        <v>0</v>
      </c>
      <c r="AE3093" s="1">
        <v>0</v>
      </c>
      <c r="AF3093">
        <v>0</v>
      </c>
      <c r="AG3093" s="1">
        <v>81035.89</v>
      </c>
      <c r="AH3093" s="1">
        <v>0</v>
      </c>
      <c r="AI3093" s="1">
        <v>0</v>
      </c>
      <c r="AJ3093" s="1">
        <v>0</v>
      </c>
      <c r="AK3093" s="1">
        <v>0</v>
      </c>
      <c r="AL3093" s="1">
        <v>0</v>
      </c>
      <c r="AM3093" s="1">
        <v>0</v>
      </c>
      <c r="AN3093" s="1">
        <v>0</v>
      </c>
      <c r="AO3093" s="1">
        <v>675.30000000000007</v>
      </c>
      <c r="AP3093" s="8">
        <f t="shared" si="202"/>
        <v>629.63</v>
      </c>
      <c r="AQ3093" s="9">
        <f t="shared" si="203"/>
        <v>0</v>
      </c>
      <c r="AR3093" s="3">
        <f t="shared" si="204"/>
        <v>41729.19</v>
      </c>
      <c r="AS3093" s="10">
        <f t="shared" si="205"/>
        <v>629.63</v>
      </c>
    </row>
    <row r="3094" spans="1:45" x14ac:dyDescent="0.25">
      <c r="A3094">
        <v>1</v>
      </c>
      <c r="B3094" s="7">
        <v>44531</v>
      </c>
      <c r="C3094" s="7">
        <v>44531</v>
      </c>
      <c r="D3094">
        <v>513</v>
      </c>
      <c r="E3094" s="7">
        <v>44531</v>
      </c>
      <c r="F3094" s="13">
        <v>374.07</v>
      </c>
      <c r="G3094" s="1">
        <v>374.07</v>
      </c>
      <c r="H3094">
        <v>7.1428569999999997E-2</v>
      </c>
      <c r="I3094" s="1">
        <v>2.23</v>
      </c>
      <c r="J3094" s="1">
        <v>1935.81</v>
      </c>
      <c r="K3094" s="1">
        <v>0</v>
      </c>
      <c r="L3094" s="1">
        <v>0</v>
      </c>
      <c r="M3094" s="1">
        <v>-2.23</v>
      </c>
      <c r="N3094" s="1">
        <v>0</v>
      </c>
      <c r="O3094" s="1">
        <v>0</v>
      </c>
      <c r="P3094" s="1">
        <v>0</v>
      </c>
      <c r="Q3094" s="1">
        <v>0</v>
      </c>
      <c r="R3094" s="1">
        <v>0</v>
      </c>
      <c r="S3094" s="1">
        <v>0</v>
      </c>
      <c r="T3094" s="1">
        <v>1904.67</v>
      </c>
      <c r="U3094" s="1">
        <v>0</v>
      </c>
      <c r="V3094" t="s">
        <v>208</v>
      </c>
      <c r="W3094" s="4" t="str">
        <f t="shared" si="206"/>
        <v>391A</v>
      </c>
      <c r="X3094">
        <v>16</v>
      </c>
      <c r="Y3094" t="s">
        <v>109</v>
      </c>
      <c r="Z3094" t="s">
        <v>132</v>
      </c>
      <c r="AA3094" s="1">
        <v>0</v>
      </c>
      <c r="AB3094" s="1">
        <v>0</v>
      </c>
      <c r="AC3094" t="s">
        <v>191</v>
      </c>
      <c r="AD3094" s="1">
        <v>0</v>
      </c>
      <c r="AE3094" s="1">
        <v>0</v>
      </c>
      <c r="AF3094">
        <v>0</v>
      </c>
      <c r="AG3094" s="1">
        <v>374.07</v>
      </c>
      <c r="AH3094" s="1">
        <v>0</v>
      </c>
      <c r="AI3094" s="1">
        <v>0</v>
      </c>
      <c r="AJ3094" s="1">
        <v>0</v>
      </c>
      <c r="AK3094" s="1">
        <v>0</v>
      </c>
      <c r="AL3094" s="1">
        <v>0</v>
      </c>
      <c r="AM3094" s="1">
        <v>0</v>
      </c>
      <c r="AN3094" s="1">
        <v>0</v>
      </c>
      <c r="AO3094" s="1">
        <v>0</v>
      </c>
      <c r="AP3094" s="8">
        <f t="shared" si="202"/>
        <v>1904.67</v>
      </c>
      <c r="AQ3094" s="9">
        <f t="shared" si="203"/>
        <v>0</v>
      </c>
      <c r="AR3094" s="3">
        <f t="shared" si="204"/>
        <v>1935.81</v>
      </c>
      <c r="AS3094" s="10">
        <f t="shared" si="205"/>
        <v>1904.67</v>
      </c>
    </row>
    <row r="3095" spans="1:45" x14ac:dyDescent="0.25">
      <c r="A3095">
        <v>1</v>
      </c>
      <c r="B3095" s="7">
        <v>44531</v>
      </c>
      <c r="C3095" s="7">
        <v>44531</v>
      </c>
      <c r="D3095">
        <v>134</v>
      </c>
      <c r="E3095" s="7">
        <v>44531</v>
      </c>
      <c r="F3095" s="13">
        <v>1331.9</v>
      </c>
      <c r="G3095" s="1">
        <v>1331.9</v>
      </c>
      <c r="H3095">
        <v>0.1</v>
      </c>
      <c r="I3095" s="1">
        <v>11.1</v>
      </c>
      <c r="J3095" s="1">
        <v>413</v>
      </c>
      <c r="K3095" s="1">
        <v>0</v>
      </c>
      <c r="L3095" s="1">
        <v>0</v>
      </c>
      <c r="M3095" s="1">
        <v>0</v>
      </c>
      <c r="N3095" s="1">
        <v>0</v>
      </c>
      <c r="O3095" s="1">
        <v>0</v>
      </c>
      <c r="P3095" s="1">
        <v>0</v>
      </c>
      <c r="Q3095" s="1">
        <v>0</v>
      </c>
      <c r="R3095" s="1">
        <v>0</v>
      </c>
      <c r="S3095" s="1">
        <v>0</v>
      </c>
      <c r="T3095" s="1">
        <v>0</v>
      </c>
      <c r="U3095" s="1">
        <v>0</v>
      </c>
      <c r="V3095" t="s">
        <v>209</v>
      </c>
      <c r="W3095" s="4" t="str">
        <f t="shared" si="206"/>
        <v>391S</v>
      </c>
      <c r="X3095">
        <v>16</v>
      </c>
      <c r="Y3095" t="s">
        <v>109</v>
      </c>
      <c r="Z3095" t="s">
        <v>132</v>
      </c>
      <c r="AA3095" s="1">
        <v>0</v>
      </c>
      <c r="AB3095" s="1">
        <v>0</v>
      </c>
      <c r="AC3095" t="s">
        <v>191</v>
      </c>
      <c r="AD3095" s="1">
        <v>0</v>
      </c>
      <c r="AE3095" s="1">
        <v>0</v>
      </c>
      <c r="AF3095">
        <v>0</v>
      </c>
      <c r="AG3095" s="1">
        <v>1331.9</v>
      </c>
      <c r="AH3095" s="1">
        <v>0</v>
      </c>
      <c r="AI3095" s="1">
        <v>0</v>
      </c>
      <c r="AJ3095" s="1">
        <v>0</v>
      </c>
      <c r="AK3095" s="1">
        <v>0</v>
      </c>
      <c r="AL3095" s="1">
        <v>0</v>
      </c>
      <c r="AM3095" s="1">
        <v>0</v>
      </c>
      <c r="AN3095" s="1">
        <v>0</v>
      </c>
      <c r="AO3095" s="1">
        <v>11.1</v>
      </c>
      <c r="AP3095" s="8">
        <f t="shared" si="202"/>
        <v>11.1</v>
      </c>
      <c r="AQ3095" s="9">
        <f t="shared" si="203"/>
        <v>0</v>
      </c>
      <c r="AR3095" s="3">
        <f t="shared" si="204"/>
        <v>413</v>
      </c>
      <c r="AS3095" s="10">
        <f t="shared" si="205"/>
        <v>11.1</v>
      </c>
    </row>
    <row r="3096" spans="1:45" x14ac:dyDescent="0.25">
      <c r="A3096">
        <v>1</v>
      </c>
      <c r="B3096" s="7">
        <v>44531</v>
      </c>
      <c r="C3096" s="7">
        <v>44531</v>
      </c>
      <c r="D3096">
        <v>136</v>
      </c>
      <c r="E3096" s="7">
        <v>44531</v>
      </c>
      <c r="F3096" s="13">
        <v>0</v>
      </c>
      <c r="G3096" s="1">
        <v>0</v>
      </c>
      <c r="H3096">
        <v>0.17399999999999999</v>
      </c>
      <c r="I3096" s="1">
        <v>0</v>
      </c>
      <c r="J3096" s="1">
        <v>0</v>
      </c>
      <c r="K3096" s="1">
        <v>0</v>
      </c>
      <c r="L3096" s="1">
        <v>0</v>
      </c>
      <c r="M3096" s="1">
        <v>0</v>
      </c>
      <c r="N3096" s="1">
        <v>0</v>
      </c>
      <c r="O3096" s="1">
        <v>0</v>
      </c>
      <c r="P3096" s="1">
        <v>0</v>
      </c>
      <c r="Q3096" s="1">
        <v>0</v>
      </c>
      <c r="R3096" s="1">
        <v>0</v>
      </c>
      <c r="S3096" s="1">
        <v>0</v>
      </c>
      <c r="T3096" s="1">
        <v>0</v>
      </c>
      <c r="U3096" s="1">
        <v>0</v>
      </c>
      <c r="V3096" t="s">
        <v>210</v>
      </c>
      <c r="W3096" s="4" t="str">
        <f t="shared" si="206"/>
        <v>3921</v>
      </c>
      <c r="X3096">
        <v>16</v>
      </c>
      <c r="Y3096" t="s">
        <v>109</v>
      </c>
      <c r="Z3096" t="s">
        <v>137</v>
      </c>
      <c r="AA3096" s="1">
        <v>0</v>
      </c>
      <c r="AB3096" s="1">
        <v>0</v>
      </c>
      <c r="AC3096" t="s">
        <v>191</v>
      </c>
      <c r="AD3096" s="1">
        <v>0</v>
      </c>
      <c r="AE3096" s="1">
        <v>0</v>
      </c>
      <c r="AF3096">
        <v>0</v>
      </c>
      <c r="AG3096" s="1">
        <v>0</v>
      </c>
      <c r="AH3096" s="1">
        <v>0</v>
      </c>
      <c r="AI3096" s="1">
        <v>0</v>
      </c>
      <c r="AJ3096" s="1">
        <v>0</v>
      </c>
      <c r="AK3096" s="1">
        <v>0</v>
      </c>
      <c r="AL3096" s="1">
        <v>0</v>
      </c>
      <c r="AM3096" s="1">
        <v>0</v>
      </c>
      <c r="AN3096" s="1">
        <v>0</v>
      </c>
      <c r="AO3096" s="1">
        <v>0</v>
      </c>
      <c r="AP3096" s="8">
        <f t="shared" si="202"/>
        <v>0</v>
      </c>
      <c r="AQ3096" s="9">
        <f t="shared" si="203"/>
        <v>0</v>
      </c>
      <c r="AR3096" s="3">
        <f t="shared" si="204"/>
        <v>0</v>
      </c>
      <c r="AS3096" s="10">
        <f t="shared" si="205"/>
        <v>0</v>
      </c>
    </row>
    <row r="3097" spans="1:45" x14ac:dyDescent="0.25">
      <c r="A3097">
        <v>1</v>
      </c>
      <c r="B3097" s="7">
        <v>44531</v>
      </c>
      <c r="C3097" s="7">
        <v>44531</v>
      </c>
      <c r="D3097">
        <v>137</v>
      </c>
      <c r="E3097" s="7">
        <v>44531</v>
      </c>
      <c r="F3097" s="13">
        <v>0</v>
      </c>
      <c r="G3097" s="1">
        <v>0</v>
      </c>
      <c r="H3097">
        <v>8.4000000000000005E-2</v>
      </c>
      <c r="I3097" s="1">
        <v>0</v>
      </c>
      <c r="J3097" s="1">
        <v>0</v>
      </c>
      <c r="K3097" s="1">
        <v>0</v>
      </c>
      <c r="L3097" s="1">
        <v>0</v>
      </c>
      <c r="M3097" s="1">
        <v>0</v>
      </c>
      <c r="N3097" s="1">
        <v>0</v>
      </c>
      <c r="O3097" s="1">
        <v>0</v>
      </c>
      <c r="P3097" s="1">
        <v>0</v>
      </c>
      <c r="Q3097" s="1">
        <v>0</v>
      </c>
      <c r="R3097" s="1">
        <v>0</v>
      </c>
      <c r="S3097" s="1">
        <v>0</v>
      </c>
      <c r="T3097" s="1">
        <v>0</v>
      </c>
      <c r="U3097" s="1">
        <v>0</v>
      </c>
      <c r="V3097" t="s">
        <v>211</v>
      </c>
      <c r="W3097" s="4" t="str">
        <f t="shared" si="206"/>
        <v>3922</v>
      </c>
      <c r="X3097">
        <v>16</v>
      </c>
      <c r="Y3097" t="s">
        <v>109</v>
      </c>
      <c r="Z3097" t="s">
        <v>140</v>
      </c>
      <c r="AA3097" s="1">
        <v>0</v>
      </c>
      <c r="AB3097" s="1">
        <v>0</v>
      </c>
      <c r="AC3097" t="s">
        <v>191</v>
      </c>
      <c r="AD3097" s="1">
        <v>0</v>
      </c>
      <c r="AE3097" s="1">
        <v>0</v>
      </c>
      <c r="AF3097">
        <v>0</v>
      </c>
      <c r="AG3097" s="1">
        <v>0</v>
      </c>
      <c r="AH3097" s="1">
        <v>0</v>
      </c>
      <c r="AI3097" s="1">
        <v>0</v>
      </c>
      <c r="AJ3097" s="1">
        <v>0</v>
      </c>
      <c r="AK3097" s="1">
        <v>0</v>
      </c>
      <c r="AL3097" s="1">
        <v>0</v>
      </c>
      <c r="AM3097" s="1">
        <v>0</v>
      </c>
      <c r="AN3097" s="1">
        <v>0</v>
      </c>
      <c r="AO3097" s="1">
        <v>0</v>
      </c>
      <c r="AP3097" s="8">
        <f t="shared" si="202"/>
        <v>0</v>
      </c>
      <c r="AQ3097" s="9">
        <f t="shared" si="203"/>
        <v>0</v>
      </c>
      <c r="AR3097" s="3">
        <f t="shared" si="204"/>
        <v>0</v>
      </c>
      <c r="AS3097" s="10">
        <f t="shared" si="205"/>
        <v>0</v>
      </c>
    </row>
    <row r="3098" spans="1:45" x14ac:dyDescent="0.25">
      <c r="A3098">
        <v>1</v>
      </c>
      <c r="B3098" s="7">
        <v>44531</v>
      </c>
      <c r="C3098" s="7">
        <v>44531</v>
      </c>
      <c r="D3098">
        <v>138</v>
      </c>
      <c r="E3098" s="7">
        <v>44531</v>
      </c>
      <c r="F3098" s="13">
        <v>0</v>
      </c>
      <c r="G3098" s="1">
        <v>0</v>
      </c>
      <c r="H3098">
        <v>0</v>
      </c>
      <c r="I3098" s="1">
        <v>0</v>
      </c>
      <c r="J3098" s="1">
        <v>0</v>
      </c>
      <c r="K3098" s="1">
        <v>0</v>
      </c>
      <c r="L3098" s="1">
        <v>0</v>
      </c>
      <c r="M3098" s="1">
        <v>0</v>
      </c>
      <c r="N3098" s="1">
        <v>0</v>
      </c>
      <c r="O3098" s="1">
        <v>0</v>
      </c>
      <c r="P3098" s="1">
        <v>0</v>
      </c>
      <c r="Q3098" s="1">
        <v>0</v>
      </c>
      <c r="R3098" s="1">
        <v>0</v>
      </c>
      <c r="S3098" s="1">
        <v>0</v>
      </c>
      <c r="T3098" s="1">
        <v>0</v>
      </c>
      <c r="U3098" s="1">
        <v>0</v>
      </c>
      <c r="V3098" t="s">
        <v>212</v>
      </c>
      <c r="W3098" s="4" t="str">
        <f t="shared" si="206"/>
        <v>3923</v>
      </c>
      <c r="X3098">
        <v>16</v>
      </c>
      <c r="Y3098" t="s">
        <v>109</v>
      </c>
      <c r="Z3098" t="s">
        <v>214</v>
      </c>
      <c r="AA3098" s="1">
        <v>0</v>
      </c>
      <c r="AB3098" s="1">
        <v>0</v>
      </c>
      <c r="AC3098" t="s">
        <v>191</v>
      </c>
      <c r="AD3098" s="1">
        <v>0</v>
      </c>
      <c r="AE3098" s="1">
        <v>0</v>
      </c>
      <c r="AF3098">
        <v>0</v>
      </c>
      <c r="AG3098" s="1">
        <v>0</v>
      </c>
      <c r="AH3098" s="1">
        <v>0</v>
      </c>
      <c r="AI3098" s="1">
        <v>0</v>
      </c>
      <c r="AJ3098" s="1">
        <v>0</v>
      </c>
      <c r="AK3098" s="1">
        <v>0</v>
      </c>
      <c r="AL3098" s="1">
        <v>0</v>
      </c>
      <c r="AM3098" s="1">
        <v>0</v>
      </c>
      <c r="AN3098" s="1">
        <v>0</v>
      </c>
      <c r="AO3098" s="1">
        <v>0</v>
      </c>
      <c r="AP3098" s="8">
        <f t="shared" si="202"/>
        <v>0</v>
      </c>
      <c r="AQ3098" s="9">
        <f t="shared" si="203"/>
        <v>0</v>
      </c>
      <c r="AR3098" s="3">
        <f t="shared" si="204"/>
        <v>0</v>
      </c>
      <c r="AS3098" s="10">
        <f t="shared" si="205"/>
        <v>0</v>
      </c>
    </row>
    <row r="3099" spans="1:45" x14ac:dyDescent="0.25">
      <c r="A3099">
        <v>1</v>
      </c>
      <c r="B3099" s="7">
        <v>44531</v>
      </c>
      <c r="C3099" s="7">
        <v>44531</v>
      </c>
      <c r="D3099">
        <v>139</v>
      </c>
      <c r="E3099" s="7">
        <v>44531</v>
      </c>
      <c r="F3099" s="13">
        <v>0</v>
      </c>
      <c r="G3099" s="1">
        <v>0</v>
      </c>
      <c r="H3099">
        <v>5.8000000000000003E-2</v>
      </c>
      <c r="I3099" s="1">
        <v>0</v>
      </c>
      <c r="J3099" s="1">
        <v>0</v>
      </c>
      <c r="K3099" s="1">
        <v>0</v>
      </c>
      <c r="L3099" s="1">
        <v>0</v>
      </c>
      <c r="M3099" s="1">
        <v>0</v>
      </c>
      <c r="N3099" s="1">
        <v>0</v>
      </c>
      <c r="O3099" s="1">
        <v>0</v>
      </c>
      <c r="P3099" s="1">
        <v>0</v>
      </c>
      <c r="Q3099" s="1">
        <v>0</v>
      </c>
      <c r="R3099" s="1">
        <v>0</v>
      </c>
      <c r="S3099" s="1">
        <v>0</v>
      </c>
      <c r="T3099" s="1">
        <v>0</v>
      </c>
      <c r="U3099" s="1">
        <v>0</v>
      </c>
      <c r="V3099" t="s">
        <v>215</v>
      </c>
      <c r="W3099" s="4" t="str">
        <f t="shared" si="206"/>
        <v>3924</v>
      </c>
      <c r="X3099">
        <v>16</v>
      </c>
      <c r="Y3099" t="s">
        <v>109</v>
      </c>
      <c r="Z3099" t="s">
        <v>143</v>
      </c>
      <c r="AA3099" s="1">
        <v>0</v>
      </c>
      <c r="AB3099" s="1">
        <v>0</v>
      </c>
      <c r="AC3099" t="s">
        <v>191</v>
      </c>
      <c r="AD3099" s="1">
        <v>0</v>
      </c>
      <c r="AE3099" s="1">
        <v>0</v>
      </c>
      <c r="AF3099">
        <v>0</v>
      </c>
      <c r="AG3099" s="1">
        <v>0</v>
      </c>
      <c r="AH3099" s="1">
        <v>0</v>
      </c>
      <c r="AI3099" s="1">
        <v>0</v>
      </c>
      <c r="AJ3099" s="1">
        <v>0</v>
      </c>
      <c r="AK3099" s="1">
        <v>0</v>
      </c>
      <c r="AL3099" s="1">
        <v>0</v>
      </c>
      <c r="AM3099" s="1">
        <v>0</v>
      </c>
      <c r="AN3099" s="1">
        <v>0</v>
      </c>
      <c r="AO3099" s="1">
        <v>0</v>
      </c>
      <c r="AP3099" s="8">
        <f t="shared" si="202"/>
        <v>0</v>
      </c>
      <c r="AQ3099" s="9">
        <f t="shared" si="203"/>
        <v>0</v>
      </c>
      <c r="AR3099" s="3">
        <f t="shared" si="204"/>
        <v>0</v>
      </c>
      <c r="AS3099" s="10">
        <f t="shared" si="205"/>
        <v>0</v>
      </c>
    </row>
    <row r="3100" spans="1:45" x14ac:dyDescent="0.25">
      <c r="A3100">
        <v>1</v>
      </c>
      <c r="B3100" s="7">
        <v>44531</v>
      </c>
      <c r="C3100" s="7">
        <v>44531</v>
      </c>
      <c r="D3100">
        <v>135</v>
      </c>
      <c r="E3100" s="7">
        <v>44531</v>
      </c>
      <c r="F3100" s="13">
        <v>0</v>
      </c>
      <c r="G3100" s="1">
        <v>0</v>
      </c>
      <c r="H3100">
        <v>0.17399999999999999</v>
      </c>
      <c r="I3100" s="1">
        <v>0</v>
      </c>
      <c r="J3100" s="1">
        <v>0</v>
      </c>
      <c r="K3100" s="1">
        <v>0</v>
      </c>
      <c r="L3100" s="1">
        <v>0</v>
      </c>
      <c r="M3100" s="1">
        <v>0</v>
      </c>
      <c r="N3100" s="1">
        <v>0</v>
      </c>
      <c r="O3100" s="1">
        <v>0</v>
      </c>
      <c r="P3100" s="1">
        <v>0</v>
      </c>
      <c r="Q3100" s="1">
        <v>0</v>
      </c>
      <c r="R3100" s="1">
        <v>0</v>
      </c>
      <c r="S3100" s="1">
        <v>0</v>
      </c>
      <c r="T3100" s="1">
        <v>0</v>
      </c>
      <c r="U3100" s="1">
        <v>0</v>
      </c>
      <c r="V3100" t="s">
        <v>216</v>
      </c>
      <c r="W3100" s="4" t="str">
        <f t="shared" si="206"/>
        <v>3920</v>
      </c>
      <c r="X3100">
        <v>16</v>
      </c>
      <c r="Y3100" t="s">
        <v>109</v>
      </c>
      <c r="Z3100" t="s">
        <v>146</v>
      </c>
      <c r="AA3100" s="1">
        <v>0</v>
      </c>
      <c r="AB3100" s="1">
        <v>0</v>
      </c>
      <c r="AC3100" t="s">
        <v>191</v>
      </c>
      <c r="AD3100" s="1">
        <v>0</v>
      </c>
      <c r="AE3100" s="1">
        <v>0</v>
      </c>
      <c r="AF3100">
        <v>0</v>
      </c>
      <c r="AG3100" s="1">
        <v>0</v>
      </c>
      <c r="AH3100" s="1">
        <v>0</v>
      </c>
      <c r="AI3100" s="1">
        <v>0</v>
      </c>
      <c r="AJ3100" s="1">
        <v>0</v>
      </c>
      <c r="AK3100" s="1">
        <v>0</v>
      </c>
      <c r="AL3100" s="1">
        <v>0</v>
      </c>
      <c r="AM3100" s="1">
        <v>0</v>
      </c>
      <c r="AN3100" s="1">
        <v>0</v>
      </c>
      <c r="AO3100" s="1">
        <v>0</v>
      </c>
      <c r="AP3100" s="8">
        <f t="shared" si="202"/>
        <v>0</v>
      </c>
      <c r="AQ3100" s="9">
        <f t="shared" si="203"/>
        <v>0</v>
      </c>
      <c r="AR3100" s="3">
        <f t="shared" si="204"/>
        <v>0</v>
      </c>
      <c r="AS3100" s="10">
        <f t="shared" si="205"/>
        <v>0</v>
      </c>
    </row>
    <row r="3101" spans="1:45" x14ac:dyDescent="0.25">
      <c r="A3101">
        <v>1</v>
      </c>
      <c r="B3101" s="7">
        <v>44531</v>
      </c>
      <c r="C3101" s="7">
        <v>44531</v>
      </c>
      <c r="D3101">
        <v>140</v>
      </c>
      <c r="E3101" s="7">
        <v>44531</v>
      </c>
      <c r="F3101" s="13">
        <v>0</v>
      </c>
      <c r="G3101" s="1">
        <v>0</v>
      </c>
      <c r="H3101">
        <v>3.7999999999999999E-2</v>
      </c>
      <c r="I3101" s="1">
        <v>0</v>
      </c>
      <c r="J3101" s="1">
        <v>0</v>
      </c>
      <c r="K3101" s="1">
        <v>0</v>
      </c>
      <c r="L3101" s="1">
        <v>0</v>
      </c>
      <c r="M3101" s="1">
        <v>0</v>
      </c>
      <c r="N3101" s="1">
        <v>0</v>
      </c>
      <c r="O3101" s="1">
        <v>0</v>
      </c>
      <c r="P3101" s="1">
        <v>0</v>
      </c>
      <c r="Q3101" s="1">
        <v>0</v>
      </c>
      <c r="R3101" s="1">
        <v>0</v>
      </c>
      <c r="S3101" s="1">
        <v>0</v>
      </c>
      <c r="T3101" s="1">
        <v>0</v>
      </c>
      <c r="U3101" s="1">
        <v>0</v>
      </c>
      <c r="V3101" t="s">
        <v>217</v>
      </c>
      <c r="W3101" s="4" t="str">
        <f t="shared" si="206"/>
        <v>3930</v>
      </c>
      <c r="X3101">
        <v>16</v>
      </c>
      <c r="Y3101" t="s">
        <v>109</v>
      </c>
      <c r="Z3101" t="s">
        <v>219</v>
      </c>
      <c r="AA3101" s="1">
        <v>0</v>
      </c>
      <c r="AB3101" s="1">
        <v>0</v>
      </c>
      <c r="AC3101" t="s">
        <v>191</v>
      </c>
      <c r="AD3101" s="1">
        <v>0</v>
      </c>
      <c r="AE3101" s="1">
        <v>0</v>
      </c>
      <c r="AF3101">
        <v>0</v>
      </c>
      <c r="AG3101" s="1">
        <v>0</v>
      </c>
      <c r="AH3101" s="1">
        <v>0</v>
      </c>
      <c r="AI3101" s="1">
        <v>0</v>
      </c>
      <c r="AJ3101" s="1">
        <v>0</v>
      </c>
      <c r="AK3101" s="1">
        <v>0</v>
      </c>
      <c r="AL3101" s="1">
        <v>0</v>
      </c>
      <c r="AM3101" s="1">
        <v>0</v>
      </c>
      <c r="AN3101" s="1">
        <v>0</v>
      </c>
      <c r="AO3101" s="1">
        <v>0</v>
      </c>
      <c r="AP3101" s="8">
        <f t="shared" si="202"/>
        <v>0</v>
      </c>
      <c r="AQ3101" s="9">
        <f t="shared" si="203"/>
        <v>0</v>
      </c>
      <c r="AR3101" s="3">
        <f t="shared" si="204"/>
        <v>0</v>
      </c>
      <c r="AS3101" s="10">
        <f t="shared" si="205"/>
        <v>0</v>
      </c>
    </row>
    <row r="3102" spans="1:45" x14ac:dyDescent="0.25">
      <c r="A3102">
        <v>1</v>
      </c>
      <c r="B3102" s="7">
        <v>44531</v>
      </c>
      <c r="C3102" s="7">
        <v>44531</v>
      </c>
      <c r="D3102">
        <v>141</v>
      </c>
      <c r="E3102" s="7">
        <v>44531</v>
      </c>
      <c r="F3102" s="13">
        <v>13438.12</v>
      </c>
      <c r="G3102" s="1">
        <v>13438.12</v>
      </c>
      <c r="H3102">
        <v>6.6666699999999995E-2</v>
      </c>
      <c r="I3102" s="1">
        <v>74.66</v>
      </c>
      <c r="J3102" s="1">
        <v>9961.89</v>
      </c>
      <c r="K3102" s="1">
        <v>0</v>
      </c>
      <c r="L3102" s="1">
        <v>0</v>
      </c>
      <c r="M3102" s="1">
        <v>0</v>
      </c>
      <c r="N3102" s="1">
        <v>0</v>
      </c>
      <c r="O3102" s="1">
        <v>0</v>
      </c>
      <c r="P3102" s="1">
        <v>0</v>
      </c>
      <c r="Q3102" s="1">
        <v>0</v>
      </c>
      <c r="R3102" s="1">
        <v>0</v>
      </c>
      <c r="S3102" s="1">
        <v>0</v>
      </c>
      <c r="T3102" s="1">
        <v>56.83</v>
      </c>
      <c r="U3102" s="1">
        <v>0</v>
      </c>
      <c r="V3102" t="s">
        <v>220</v>
      </c>
      <c r="W3102" s="4" t="str">
        <f t="shared" si="206"/>
        <v>3940</v>
      </c>
      <c r="X3102">
        <v>16</v>
      </c>
      <c r="Y3102" t="s">
        <v>109</v>
      </c>
      <c r="Z3102" t="s">
        <v>149</v>
      </c>
      <c r="AA3102" s="1">
        <v>0</v>
      </c>
      <c r="AB3102" s="1">
        <v>0</v>
      </c>
      <c r="AC3102" t="s">
        <v>191</v>
      </c>
      <c r="AD3102" s="1">
        <v>0</v>
      </c>
      <c r="AE3102" s="1">
        <v>0</v>
      </c>
      <c r="AF3102">
        <v>0</v>
      </c>
      <c r="AG3102" s="1">
        <v>13438.12</v>
      </c>
      <c r="AH3102" s="1">
        <v>0</v>
      </c>
      <c r="AI3102" s="1">
        <v>0</v>
      </c>
      <c r="AJ3102" s="1">
        <v>0</v>
      </c>
      <c r="AK3102" s="1">
        <v>0</v>
      </c>
      <c r="AL3102" s="1">
        <v>0</v>
      </c>
      <c r="AM3102" s="1">
        <v>0</v>
      </c>
      <c r="AN3102" s="1">
        <v>0</v>
      </c>
      <c r="AO3102" s="1">
        <v>74.66</v>
      </c>
      <c r="AP3102" s="8">
        <f t="shared" si="202"/>
        <v>131.49</v>
      </c>
      <c r="AQ3102" s="9">
        <f t="shared" si="203"/>
        <v>0</v>
      </c>
      <c r="AR3102" s="3">
        <f t="shared" si="204"/>
        <v>9961.89</v>
      </c>
      <c r="AS3102" s="10">
        <f t="shared" si="205"/>
        <v>131.49</v>
      </c>
    </row>
    <row r="3103" spans="1:45" x14ac:dyDescent="0.25">
      <c r="A3103">
        <v>1</v>
      </c>
      <c r="B3103" s="7">
        <v>44531</v>
      </c>
      <c r="C3103" s="7">
        <v>44531</v>
      </c>
      <c r="D3103">
        <v>142</v>
      </c>
      <c r="E3103" s="7">
        <v>44531</v>
      </c>
      <c r="F3103" s="13">
        <v>58312.73</v>
      </c>
      <c r="G3103" s="1">
        <v>58312.73</v>
      </c>
      <c r="H3103">
        <v>5.0999999999999997E-2</v>
      </c>
      <c r="I3103" s="1">
        <v>247.83</v>
      </c>
      <c r="J3103" s="1">
        <v>24651.02</v>
      </c>
      <c r="K3103" s="1">
        <v>0</v>
      </c>
      <c r="L3103" s="1">
        <v>0</v>
      </c>
      <c r="M3103" s="1">
        <v>0</v>
      </c>
      <c r="N3103" s="1">
        <v>0</v>
      </c>
      <c r="O3103" s="1">
        <v>0</v>
      </c>
      <c r="P3103" s="1">
        <v>0</v>
      </c>
      <c r="Q3103" s="1">
        <v>0</v>
      </c>
      <c r="R3103" s="1">
        <v>0</v>
      </c>
      <c r="S3103" s="1">
        <v>0</v>
      </c>
      <c r="T3103" s="1">
        <v>0</v>
      </c>
      <c r="U3103" s="1">
        <v>0</v>
      </c>
      <c r="V3103" t="s">
        <v>221</v>
      </c>
      <c r="W3103" s="4" t="str">
        <f t="shared" si="206"/>
        <v>3960</v>
      </c>
      <c r="X3103">
        <v>16</v>
      </c>
      <c r="Y3103" t="s">
        <v>109</v>
      </c>
      <c r="Z3103" t="s">
        <v>152</v>
      </c>
      <c r="AA3103" s="1">
        <v>0</v>
      </c>
      <c r="AB3103" s="1">
        <v>0</v>
      </c>
      <c r="AC3103" t="s">
        <v>191</v>
      </c>
      <c r="AD3103" s="1">
        <v>0</v>
      </c>
      <c r="AE3103" s="1">
        <v>0</v>
      </c>
      <c r="AF3103">
        <v>0</v>
      </c>
      <c r="AG3103" s="1">
        <v>58312.73</v>
      </c>
      <c r="AH3103" s="1">
        <v>0</v>
      </c>
      <c r="AI3103" s="1">
        <v>0</v>
      </c>
      <c r="AJ3103" s="1">
        <v>0</v>
      </c>
      <c r="AK3103" s="1">
        <v>0</v>
      </c>
      <c r="AL3103" s="1">
        <v>0</v>
      </c>
      <c r="AM3103" s="1">
        <v>0</v>
      </c>
      <c r="AN3103" s="1">
        <v>0</v>
      </c>
      <c r="AO3103" s="1">
        <v>247.83</v>
      </c>
      <c r="AP3103" s="8">
        <f t="shared" si="202"/>
        <v>247.83</v>
      </c>
      <c r="AQ3103" s="9">
        <f t="shared" si="203"/>
        <v>0</v>
      </c>
      <c r="AR3103" s="3">
        <f t="shared" si="204"/>
        <v>24651.02</v>
      </c>
      <c r="AS3103" s="10">
        <f t="shared" si="205"/>
        <v>247.83</v>
      </c>
    </row>
    <row r="3104" spans="1:45" x14ac:dyDescent="0.25">
      <c r="A3104">
        <v>1</v>
      </c>
      <c r="B3104" s="7">
        <v>44531</v>
      </c>
      <c r="C3104" s="7">
        <v>44531</v>
      </c>
      <c r="D3104">
        <v>522</v>
      </c>
      <c r="E3104" s="7">
        <v>44531</v>
      </c>
      <c r="F3104" s="13">
        <v>13647.24</v>
      </c>
      <c r="G3104" s="1">
        <v>13647.24</v>
      </c>
      <c r="H3104">
        <v>5.8823529999999999E-2</v>
      </c>
      <c r="I3104" s="1">
        <v>66.900000000000006</v>
      </c>
      <c r="J3104" s="1">
        <v>13112.5</v>
      </c>
      <c r="K3104" s="1">
        <v>0</v>
      </c>
      <c r="L3104" s="1">
        <v>0</v>
      </c>
      <c r="M3104" s="1">
        <v>0</v>
      </c>
      <c r="N3104" s="1">
        <v>0</v>
      </c>
      <c r="O3104" s="1">
        <v>0</v>
      </c>
      <c r="P3104" s="1">
        <v>0</v>
      </c>
      <c r="Q3104" s="1">
        <v>0</v>
      </c>
      <c r="R3104" s="1">
        <v>0</v>
      </c>
      <c r="S3104" s="1">
        <v>0</v>
      </c>
      <c r="T3104" s="1">
        <v>-87.5</v>
      </c>
      <c r="U3104" s="1">
        <v>0</v>
      </c>
      <c r="V3104" t="s">
        <v>222</v>
      </c>
      <c r="W3104" s="4" t="str">
        <f t="shared" si="206"/>
        <v>3980</v>
      </c>
      <c r="X3104">
        <v>16</v>
      </c>
      <c r="Y3104" t="s">
        <v>109</v>
      </c>
      <c r="Z3104" t="s">
        <v>160</v>
      </c>
      <c r="AA3104" s="1">
        <v>0</v>
      </c>
      <c r="AB3104" s="1">
        <v>0</v>
      </c>
      <c r="AC3104" t="s">
        <v>191</v>
      </c>
      <c r="AD3104" s="1">
        <v>0</v>
      </c>
      <c r="AE3104" s="1">
        <v>0</v>
      </c>
      <c r="AF3104">
        <v>0</v>
      </c>
      <c r="AG3104" s="1">
        <v>13647.24</v>
      </c>
      <c r="AH3104" s="1">
        <v>0</v>
      </c>
      <c r="AI3104" s="1">
        <v>0</v>
      </c>
      <c r="AJ3104" s="1">
        <v>0</v>
      </c>
      <c r="AK3104" s="1">
        <v>0</v>
      </c>
      <c r="AL3104" s="1">
        <v>0</v>
      </c>
      <c r="AM3104" s="1">
        <v>0</v>
      </c>
      <c r="AN3104" s="1">
        <v>0</v>
      </c>
      <c r="AO3104" s="1">
        <v>66.900000000000006</v>
      </c>
      <c r="AP3104" s="8">
        <f t="shared" si="202"/>
        <v>-20.599999999999994</v>
      </c>
      <c r="AQ3104" s="9">
        <f t="shared" si="203"/>
        <v>0</v>
      </c>
      <c r="AR3104" s="3">
        <f t="shared" si="204"/>
        <v>13112.5</v>
      </c>
      <c r="AS3104" s="10">
        <f t="shared" si="205"/>
        <v>-20.599999999999994</v>
      </c>
    </row>
    <row r="3105" spans="1:45" x14ac:dyDescent="0.25">
      <c r="A3105">
        <v>1</v>
      </c>
      <c r="B3105" s="7">
        <v>44531</v>
      </c>
      <c r="C3105" s="7">
        <v>44531</v>
      </c>
      <c r="D3105">
        <v>144</v>
      </c>
      <c r="E3105" s="7">
        <v>44531</v>
      </c>
      <c r="F3105" s="13">
        <v>0</v>
      </c>
      <c r="G3105" s="1">
        <v>0</v>
      </c>
      <c r="H3105">
        <v>0</v>
      </c>
      <c r="I3105" s="1">
        <v>0</v>
      </c>
      <c r="J3105" s="1">
        <v>0</v>
      </c>
      <c r="K3105" s="1">
        <v>0</v>
      </c>
      <c r="L3105" s="1">
        <v>0</v>
      </c>
      <c r="M3105" s="1">
        <v>0</v>
      </c>
      <c r="N3105" s="1">
        <v>0</v>
      </c>
      <c r="O3105" s="1">
        <v>0</v>
      </c>
      <c r="P3105" s="1">
        <v>0</v>
      </c>
      <c r="Q3105" s="1">
        <v>0</v>
      </c>
      <c r="R3105" s="1">
        <v>0</v>
      </c>
      <c r="S3105" s="1">
        <v>0</v>
      </c>
      <c r="T3105" s="1">
        <v>0</v>
      </c>
      <c r="U3105" s="1">
        <v>0</v>
      </c>
      <c r="V3105" t="s">
        <v>223</v>
      </c>
      <c r="W3105" s="4" t="str">
        <f t="shared" si="206"/>
        <v>3040</v>
      </c>
      <c r="X3105">
        <v>14</v>
      </c>
      <c r="Y3105" t="s">
        <v>49</v>
      </c>
      <c r="Z3105" t="s">
        <v>50</v>
      </c>
      <c r="AA3105" s="1">
        <v>0</v>
      </c>
      <c r="AB3105" s="1">
        <v>0</v>
      </c>
      <c r="AC3105" t="s">
        <v>225</v>
      </c>
      <c r="AD3105" s="1">
        <v>0</v>
      </c>
      <c r="AE3105" s="1">
        <v>0</v>
      </c>
      <c r="AF3105">
        <v>0</v>
      </c>
      <c r="AG3105" s="1">
        <v>0</v>
      </c>
      <c r="AH3105" s="1">
        <v>0</v>
      </c>
      <c r="AI3105" s="1">
        <v>0</v>
      </c>
      <c r="AJ3105" s="1">
        <v>0</v>
      </c>
      <c r="AK3105" s="1">
        <v>0</v>
      </c>
      <c r="AL3105" s="1">
        <v>0</v>
      </c>
      <c r="AM3105" s="1">
        <v>0</v>
      </c>
      <c r="AN3105" s="1">
        <v>0</v>
      </c>
      <c r="AO3105" s="1">
        <v>0</v>
      </c>
      <c r="AP3105" s="8">
        <f t="shared" si="202"/>
        <v>0</v>
      </c>
      <c r="AQ3105" s="9">
        <f t="shared" si="203"/>
        <v>0</v>
      </c>
      <c r="AR3105" s="3">
        <f t="shared" si="204"/>
        <v>0</v>
      </c>
      <c r="AS3105" s="10">
        <f t="shared" si="205"/>
        <v>0</v>
      </c>
    </row>
    <row r="3106" spans="1:45" x14ac:dyDescent="0.25">
      <c r="A3106">
        <v>1</v>
      </c>
      <c r="B3106" s="7">
        <v>44531</v>
      </c>
      <c r="C3106" s="7">
        <v>44531</v>
      </c>
      <c r="D3106">
        <v>200217</v>
      </c>
      <c r="E3106" s="7">
        <v>44531</v>
      </c>
      <c r="F3106" s="13">
        <v>0</v>
      </c>
      <c r="G3106" s="1">
        <v>0</v>
      </c>
      <c r="H3106">
        <v>0</v>
      </c>
      <c r="I3106" s="1">
        <v>0</v>
      </c>
      <c r="J3106" s="1">
        <v>0</v>
      </c>
      <c r="K3106" s="1">
        <v>0</v>
      </c>
      <c r="L3106" s="1">
        <v>0</v>
      </c>
      <c r="M3106" s="1">
        <v>0</v>
      </c>
      <c r="N3106" s="1">
        <v>0</v>
      </c>
      <c r="O3106" s="1">
        <v>0</v>
      </c>
      <c r="P3106" s="1">
        <v>0</v>
      </c>
      <c r="Q3106" s="1">
        <v>0</v>
      </c>
      <c r="R3106" s="1">
        <v>0</v>
      </c>
      <c r="S3106" s="1">
        <v>0</v>
      </c>
      <c r="T3106" s="1">
        <v>0</v>
      </c>
      <c r="U3106" s="1">
        <v>0</v>
      </c>
      <c r="V3106" t="s">
        <v>226</v>
      </c>
      <c r="W3106" s="4" t="str">
        <f t="shared" si="206"/>
        <v>3040</v>
      </c>
      <c r="X3106">
        <v>14</v>
      </c>
      <c r="Y3106" t="s">
        <v>49</v>
      </c>
      <c r="Z3106" t="s">
        <v>50</v>
      </c>
      <c r="AA3106" s="1">
        <v>0</v>
      </c>
      <c r="AB3106" s="1">
        <v>0</v>
      </c>
      <c r="AC3106" t="s">
        <v>225</v>
      </c>
      <c r="AD3106" s="1">
        <v>0</v>
      </c>
      <c r="AE3106" s="1">
        <v>0</v>
      </c>
      <c r="AF3106">
        <v>0</v>
      </c>
      <c r="AG3106" s="1">
        <v>0</v>
      </c>
      <c r="AH3106" s="1">
        <v>0</v>
      </c>
      <c r="AI3106" s="1">
        <v>0</v>
      </c>
      <c r="AJ3106" s="1">
        <v>0</v>
      </c>
      <c r="AK3106" s="1">
        <v>0</v>
      </c>
      <c r="AL3106" s="1">
        <v>0</v>
      </c>
      <c r="AM3106" s="1">
        <v>0</v>
      </c>
      <c r="AN3106" s="1">
        <v>0</v>
      </c>
      <c r="AO3106" s="1">
        <v>0</v>
      </c>
      <c r="AP3106" s="8">
        <f t="shared" si="202"/>
        <v>0</v>
      </c>
      <c r="AQ3106" s="9">
        <f t="shared" si="203"/>
        <v>0</v>
      </c>
      <c r="AR3106" s="3">
        <f t="shared" si="204"/>
        <v>0</v>
      </c>
      <c r="AS3106" s="10">
        <f t="shared" si="205"/>
        <v>0</v>
      </c>
    </row>
    <row r="3107" spans="1:45" x14ac:dyDescent="0.25">
      <c r="A3107">
        <v>1</v>
      </c>
      <c r="B3107" s="7">
        <v>44531</v>
      </c>
      <c r="C3107" s="7">
        <v>44531</v>
      </c>
      <c r="D3107">
        <v>200263</v>
      </c>
      <c r="E3107" s="7">
        <v>44531</v>
      </c>
      <c r="F3107" s="13">
        <v>0</v>
      </c>
      <c r="G3107" s="1">
        <v>0</v>
      </c>
      <c r="H3107">
        <v>0</v>
      </c>
      <c r="I3107" s="1">
        <v>0</v>
      </c>
      <c r="J3107" s="1">
        <v>0</v>
      </c>
      <c r="K3107" s="1">
        <v>0</v>
      </c>
      <c r="L3107" s="1">
        <v>0</v>
      </c>
      <c r="M3107" s="1">
        <v>0</v>
      </c>
      <c r="N3107" s="1">
        <v>0</v>
      </c>
      <c r="O3107" s="1">
        <v>0</v>
      </c>
      <c r="P3107" s="1">
        <v>0</v>
      </c>
      <c r="Q3107" s="1">
        <v>0</v>
      </c>
      <c r="R3107" s="1">
        <v>0</v>
      </c>
      <c r="S3107" s="1">
        <v>0</v>
      </c>
      <c r="T3107" s="1">
        <v>0</v>
      </c>
      <c r="U3107" s="1">
        <v>0</v>
      </c>
      <c r="V3107" t="s">
        <v>227</v>
      </c>
      <c r="W3107" s="4" t="str">
        <f t="shared" si="206"/>
        <v>3040</v>
      </c>
      <c r="X3107">
        <v>14</v>
      </c>
      <c r="Y3107" t="s">
        <v>49</v>
      </c>
      <c r="Z3107" t="s">
        <v>50</v>
      </c>
      <c r="AA3107" s="1">
        <v>0</v>
      </c>
      <c r="AB3107" s="1">
        <v>0</v>
      </c>
      <c r="AC3107" t="s">
        <v>225</v>
      </c>
      <c r="AD3107" s="1">
        <v>0</v>
      </c>
      <c r="AE3107" s="1">
        <v>0</v>
      </c>
      <c r="AF3107">
        <v>0</v>
      </c>
      <c r="AG3107" s="1">
        <v>0</v>
      </c>
      <c r="AH3107" s="1">
        <v>0</v>
      </c>
      <c r="AI3107" s="1">
        <v>0</v>
      </c>
      <c r="AJ3107" s="1">
        <v>0</v>
      </c>
      <c r="AK3107" s="1">
        <v>0</v>
      </c>
      <c r="AL3107" s="1">
        <v>0</v>
      </c>
      <c r="AM3107" s="1">
        <v>0</v>
      </c>
      <c r="AN3107" s="1">
        <v>0</v>
      </c>
      <c r="AO3107" s="1">
        <v>0</v>
      </c>
      <c r="AP3107" s="8">
        <f t="shared" si="202"/>
        <v>0</v>
      </c>
      <c r="AQ3107" s="9">
        <f t="shared" si="203"/>
        <v>0</v>
      </c>
      <c r="AR3107" s="3">
        <f t="shared" si="204"/>
        <v>0</v>
      </c>
      <c r="AS3107" s="10">
        <f t="shared" si="205"/>
        <v>0</v>
      </c>
    </row>
    <row r="3108" spans="1:45" x14ac:dyDescent="0.25">
      <c r="A3108">
        <v>1</v>
      </c>
      <c r="B3108" s="7">
        <v>44531</v>
      </c>
      <c r="C3108" s="7">
        <v>44531</v>
      </c>
      <c r="D3108">
        <v>200309</v>
      </c>
      <c r="E3108" s="7">
        <v>44531</v>
      </c>
      <c r="F3108" s="13">
        <v>0</v>
      </c>
      <c r="G3108" s="1">
        <v>0</v>
      </c>
      <c r="H3108">
        <v>0</v>
      </c>
      <c r="I3108" s="1">
        <v>0</v>
      </c>
      <c r="J3108" s="1">
        <v>0</v>
      </c>
      <c r="K3108" s="1">
        <v>0</v>
      </c>
      <c r="L3108" s="1">
        <v>0</v>
      </c>
      <c r="M3108" s="1">
        <v>0</v>
      </c>
      <c r="N3108" s="1">
        <v>0</v>
      </c>
      <c r="O3108" s="1">
        <v>0</v>
      </c>
      <c r="P3108" s="1">
        <v>0</v>
      </c>
      <c r="Q3108" s="1">
        <v>0</v>
      </c>
      <c r="R3108" s="1">
        <v>0</v>
      </c>
      <c r="S3108" s="1">
        <v>0</v>
      </c>
      <c r="T3108" s="1">
        <v>0</v>
      </c>
      <c r="U3108" s="1">
        <v>0</v>
      </c>
      <c r="V3108" t="s">
        <v>228</v>
      </c>
      <c r="W3108" s="4" t="str">
        <f t="shared" si="206"/>
        <v>3040</v>
      </c>
      <c r="X3108">
        <v>14</v>
      </c>
      <c r="Y3108" t="s">
        <v>49</v>
      </c>
      <c r="Z3108" t="s">
        <v>50</v>
      </c>
      <c r="AA3108" s="1">
        <v>0</v>
      </c>
      <c r="AB3108" s="1">
        <v>0</v>
      </c>
      <c r="AC3108" t="s">
        <v>225</v>
      </c>
      <c r="AD3108" s="1">
        <v>0</v>
      </c>
      <c r="AE3108" s="1">
        <v>0</v>
      </c>
      <c r="AF3108">
        <v>0</v>
      </c>
      <c r="AG3108" s="1">
        <v>0</v>
      </c>
      <c r="AH3108" s="1">
        <v>0</v>
      </c>
      <c r="AI3108" s="1">
        <v>0</v>
      </c>
      <c r="AJ3108" s="1">
        <v>0</v>
      </c>
      <c r="AK3108" s="1">
        <v>0</v>
      </c>
      <c r="AL3108" s="1">
        <v>0</v>
      </c>
      <c r="AM3108" s="1">
        <v>0</v>
      </c>
      <c r="AN3108" s="1">
        <v>0</v>
      </c>
      <c r="AO3108" s="1">
        <v>0</v>
      </c>
      <c r="AP3108" s="8">
        <f t="shared" si="202"/>
        <v>0</v>
      </c>
      <c r="AQ3108" s="9">
        <f t="shared" si="203"/>
        <v>0</v>
      </c>
      <c r="AR3108" s="3">
        <f t="shared" si="204"/>
        <v>0</v>
      </c>
      <c r="AS3108" s="10">
        <f t="shared" si="205"/>
        <v>0</v>
      </c>
    </row>
    <row r="3109" spans="1:45" x14ac:dyDescent="0.25">
      <c r="A3109">
        <v>1</v>
      </c>
      <c r="B3109" s="7">
        <v>44531</v>
      </c>
      <c r="C3109" s="7">
        <v>44531</v>
      </c>
      <c r="D3109">
        <v>145</v>
      </c>
      <c r="E3109" s="7">
        <v>44531</v>
      </c>
      <c r="F3109" s="13">
        <v>0</v>
      </c>
      <c r="G3109" s="1">
        <v>0</v>
      </c>
      <c r="H3109">
        <v>0</v>
      </c>
      <c r="I3109" s="1">
        <v>0</v>
      </c>
      <c r="J3109" s="1">
        <v>0</v>
      </c>
      <c r="K3109" s="1">
        <v>0</v>
      </c>
      <c r="L3109" s="1">
        <v>0</v>
      </c>
      <c r="M3109" s="1">
        <v>0</v>
      </c>
      <c r="N3109" s="1">
        <v>0</v>
      </c>
      <c r="O3109" s="1">
        <v>0</v>
      </c>
      <c r="P3109" s="1">
        <v>0</v>
      </c>
      <c r="Q3109" s="1">
        <v>0</v>
      </c>
      <c r="R3109" s="1">
        <v>0</v>
      </c>
      <c r="S3109" s="1">
        <v>0</v>
      </c>
      <c r="T3109" s="1">
        <v>0</v>
      </c>
      <c r="U3109" s="1">
        <v>0</v>
      </c>
      <c r="V3109" t="s">
        <v>229</v>
      </c>
      <c r="W3109" s="4" t="str">
        <f t="shared" si="206"/>
        <v>3050</v>
      </c>
      <c r="X3109">
        <v>14</v>
      </c>
      <c r="Y3109" t="s">
        <v>49</v>
      </c>
      <c r="Z3109" t="s">
        <v>50</v>
      </c>
      <c r="AA3109" s="1">
        <v>0</v>
      </c>
      <c r="AB3109" s="1">
        <v>0</v>
      </c>
      <c r="AC3109" t="s">
        <v>225</v>
      </c>
      <c r="AD3109" s="1">
        <v>0</v>
      </c>
      <c r="AE3109" s="1">
        <v>0</v>
      </c>
      <c r="AF3109">
        <v>0</v>
      </c>
      <c r="AG3109" s="1">
        <v>0</v>
      </c>
      <c r="AH3109" s="1">
        <v>0</v>
      </c>
      <c r="AI3109" s="1">
        <v>0</v>
      </c>
      <c r="AJ3109" s="1">
        <v>0</v>
      </c>
      <c r="AK3109" s="1">
        <v>0</v>
      </c>
      <c r="AL3109" s="1">
        <v>0</v>
      </c>
      <c r="AM3109" s="1">
        <v>0</v>
      </c>
      <c r="AN3109" s="1">
        <v>0</v>
      </c>
      <c r="AO3109" s="1">
        <v>0</v>
      </c>
      <c r="AP3109" s="8">
        <f t="shared" si="202"/>
        <v>0</v>
      </c>
      <c r="AQ3109" s="9">
        <f t="shared" si="203"/>
        <v>0</v>
      </c>
      <c r="AR3109" s="3">
        <f t="shared" si="204"/>
        <v>0</v>
      </c>
      <c r="AS3109" s="10">
        <f t="shared" si="205"/>
        <v>0</v>
      </c>
    </row>
    <row r="3110" spans="1:45" x14ac:dyDescent="0.25">
      <c r="A3110">
        <v>1</v>
      </c>
      <c r="B3110" s="7">
        <v>44531</v>
      </c>
      <c r="C3110" s="7">
        <v>44531</v>
      </c>
      <c r="D3110">
        <v>200218</v>
      </c>
      <c r="E3110" s="7">
        <v>44531</v>
      </c>
      <c r="F3110" s="13">
        <v>0</v>
      </c>
      <c r="G3110" s="1">
        <v>0</v>
      </c>
      <c r="H3110">
        <v>0</v>
      </c>
      <c r="I3110" s="1">
        <v>0</v>
      </c>
      <c r="J3110" s="1">
        <v>0</v>
      </c>
      <c r="K3110" s="1">
        <v>0</v>
      </c>
      <c r="L3110" s="1">
        <v>0</v>
      </c>
      <c r="M3110" s="1">
        <v>0</v>
      </c>
      <c r="N3110" s="1">
        <v>0</v>
      </c>
      <c r="O3110" s="1">
        <v>0</v>
      </c>
      <c r="P3110" s="1">
        <v>0</v>
      </c>
      <c r="Q3110" s="1">
        <v>0</v>
      </c>
      <c r="R3110" s="1">
        <v>0</v>
      </c>
      <c r="S3110" s="1">
        <v>0</v>
      </c>
      <c r="T3110" s="1">
        <v>0</v>
      </c>
      <c r="U3110" s="1">
        <v>0</v>
      </c>
      <c r="V3110" t="s">
        <v>230</v>
      </c>
      <c r="W3110" s="4" t="str">
        <f t="shared" si="206"/>
        <v>3050</v>
      </c>
      <c r="X3110">
        <v>14</v>
      </c>
      <c r="Y3110" t="s">
        <v>49</v>
      </c>
      <c r="Z3110" t="s">
        <v>50</v>
      </c>
      <c r="AA3110" s="1">
        <v>0</v>
      </c>
      <c r="AB3110" s="1">
        <v>0</v>
      </c>
      <c r="AC3110" t="s">
        <v>225</v>
      </c>
      <c r="AD3110" s="1">
        <v>0</v>
      </c>
      <c r="AE3110" s="1">
        <v>0</v>
      </c>
      <c r="AF3110">
        <v>0</v>
      </c>
      <c r="AG3110" s="1">
        <v>0</v>
      </c>
      <c r="AH3110" s="1">
        <v>0</v>
      </c>
      <c r="AI3110" s="1">
        <v>0</v>
      </c>
      <c r="AJ3110" s="1">
        <v>0</v>
      </c>
      <c r="AK3110" s="1">
        <v>0</v>
      </c>
      <c r="AL3110" s="1">
        <v>0</v>
      </c>
      <c r="AM3110" s="1">
        <v>0</v>
      </c>
      <c r="AN3110" s="1">
        <v>0</v>
      </c>
      <c r="AO3110" s="1">
        <v>0</v>
      </c>
      <c r="AP3110" s="8">
        <f t="shared" si="202"/>
        <v>0</v>
      </c>
      <c r="AQ3110" s="9">
        <f t="shared" si="203"/>
        <v>0</v>
      </c>
      <c r="AR3110" s="3">
        <f t="shared" si="204"/>
        <v>0</v>
      </c>
      <c r="AS3110" s="10">
        <f t="shared" si="205"/>
        <v>0</v>
      </c>
    </row>
    <row r="3111" spans="1:45" x14ac:dyDescent="0.25">
      <c r="A3111">
        <v>1</v>
      </c>
      <c r="B3111" s="7">
        <v>44531</v>
      </c>
      <c r="C3111" s="7">
        <v>44531</v>
      </c>
      <c r="D3111">
        <v>200264</v>
      </c>
      <c r="E3111" s="7">
        <v>44531</v>
      </c>
      <c r="F3111" s="13">
        <v>0</v>
      </c>
      <c r="G3111" s="1">
        <v>0</v>
      </c>
      <c r="H3111">
        <v>0</v>
      </c>
      <c r="I3111" s="1">
        <v>0</v>
      </c>
      <c r="J3111" s="1">
        <v>0</v>
      </c>
      <c r="K3111" s="1">
        <v>0</v>
      </c>
      <c r="L3111" s="1">
        <v>0</v>
      </c>
      <c r="M3111" s="1">
        <v>0</v>
      </c>
      <c r="N3111" s="1">
        <v>0</v>
      </c>
      <c r="O3111" s="1">
        <v>0</v>
      </c>
      <c r="P3111" s="1">
        <v>0</v>
      </c>
      <c r="Q3111" s="1">
        <v>0</v>
      </c>
      <c r="R3111" s="1">
        <v>0</v>
      </c>
      <c r="S3111" s="1">
        <v>0</v>
      </c>
      <c r="T3111" s="1">
        <v>0</v>
      </c>
      <c r="U3111" s="1">
        <v>0</v>
      </c>
      <c r="V3111" t="s">
        <v>231</v>
      </c>
      <c r="W3111" s="4" t="str">
        <f t="shared" si="206"/>
        <v>3050</v>
      </c>
      <c r="X3111">
        <v>14</v>
      </c>
      <c r="Y3111" t="s">
        <v>49</v>
      </c>
      <c r="Z3111" t="s">
        <v>50</v>
      </c>
      <c r="AA3111" s="1">
        <v>0</v>
      </c>
      <c r="AB3111" s="1">
        <v>0</v>
      </c>
      <c r="AC3111" t="s">
        <v>225</v>
      </c>
      <c r="AD3111" s="1">
        <v>0</v>
      </c>
      <c r="AE3111" s="1">
        <v>0</v>
      </c>
      <c r="AF3111">
        <v>0</v>
      </c>
      <c r="AG3111" s="1">
        <v>0</v>
      </c>
      <c r="AH3111" s="1">
        <v>0</v>
      </c>
      <c r="AI3111" s="1">
        <v>0</v>
      </c>
      <c r="AJ3111" s="1">
        <v>0</v>
      </c>
      <c r="AK3111" s="1">
        <v>0</v>
      </c>
      <c r="AL3111" s="1">
        <v>0</v>
      </c>
      <c r="AM3111" s="1">
        <v>0</v>
      </c>
      <c r="AN3111" s="1">
        <v>0</v>
      </c>
      <c r="AO3111" s="1">
        <v>0</v>
      </c>
      <c r="AP3111" s="8">
        <f t="shared" si="202"/>
        <v>0</v>
      </c>
      <c r="AQ3111" s="9">
        <f t="shared" si="203"/>
        <v>0</v>
      </c>
      <c r="AR3111" s="3">
        <f t="shared" si="204"/>
        <v>0</v>
      </c>
      <c r="AS3111" s="10">
        <f t="shared" si="205"/>
        <v>0</v>
      </c>
    </row>
    <row r="3112" spans="1:45" x14ac:dyDescent="0.25">
      <c r="A3112">
        <v>1</v>
      </c>
      <c r="B3112" s="7">
        <v>44531</v>
      </c>
      <c r="C3112" s="7">
        <v>44531</v>
      </c>
      <c r="D3112">
        <v>200310</v>
      </c>
      <c r="E3112" s="7">
        <v>44531</v>
      </c>
      <c r="F3112" s="13">
        <v>0</v>
      </c>
      <c r="G3112" s="1">
        <v>0</v>
      </c>
      <c r="H3112">
        <v>0</v>
      </c>
      <c r="I3112" s="1">
        <v>0</v>
      </c>
      <c r="J3112" s="1">
        <v>0</v>
      </c>
      <c r="K3112" s="1">
        <v>0</v>
      </c>
      <c r="L3112" s="1">
        <v>0</v>
      </c>
      <c r="M3112" s="1">
        <v>0</v>
      </c>
      <c r="N3112" s="1">
        <v>0</v>
      </c>
      <c r="O3112" s="1">
        <v>0</v>
      </c>
      <c r="P3112" s="1">
        <v>0</v>
      </c>
      <c r="Q3112" s="1">
        <v>0</v>
      </c>
      <c r="R3112" s="1">
        <v>0</v>
      </c>
      <c r="S3112" s="1">
        <v>0</v>
      </c>
      <c r="T3112" s="1">
        <v>0</v>
      </c>
      <c r="U3112" s="1">
        <v>0</v>
      </c>
      <c r="V3112" t="s">
        <v>232</v>
      </c>
      <c r="W3112" s="4" t="str">
        <f t="shared" si="206"/>
        <v>3050</v>
      </c>
      <c r="X3112">
        <v>14</v>
      </c>
      <c r="Y3112" t="s">
        <v>49</v>
      </c>
      <c r="Z3112" t="s">
        <v>50</v>
      </c>
      <c r="AA3112" s="1">
        <v>0</v>
      </c>
      <c r="AB3112" s="1">
        <v>0</v>
      </c>
      <c r="AC3112" t="s">
        <v>225</v>
      </c>
      <c r="AD3112" s="1">
        <v>0</v>
      </c>
      <c r="AE3112" s="1">
        <v>0</v>
      </c>
      <c r="AF3112">
        <v>0</v>
      </c>
      <c r="AG3112" s="1">
        <v>0</v>
      </c>
      <c r="AH3112" s="1">
        <v>0</v>
      </c>
      <c r="AI3112" s="1">
        <v>0</v>
      </c>
      <c r="AJ3112" s="1">
        <v>0</v>
      </c>
      <c r="AK3112" s="1">
        <v>0</v>
      </c>
      <c r="AL3112" s="1">
        <v>0</v>
      </c>
      <c r="AM3112" s="1">
        <v>0</v>
      </c>
      <c r="AN3112" s="1">
        <v>0</v>
      </c>
      <c r="AO3112" s="1">
        <v>0</v>
      </c>
      <c r="AP3112" s="8">
        <f t="shared" si="202"/>
        <v>0</v>
      </c>
      <c r="AQ3112" s="9">
        <f t="shared" si="203"/>
        <v>0</v>
      </c>
      <c r="AR3112" s="3">
        <f t="shared" si="204"/>
        <v>0</v>
      </c>
      <c r="AS3112" s="10">
        <f t="shared" si="205"/>
        <v>0</v>
      </c>
    </row>
    <row r="3113" spans="1:45" x14ac:dyDescent="0.25">
      <c r="A3113">
        <v>1</v>
      </c>
      <c r="B3113" s="7">
        <v>44531</v>
      </c>
      <c r="C3113" s="7">
        <v>44531</v>
      </c>
      <c r="D3113">
        <v>147</v>
      </c>
      <c r="E3113" s="7">
        <v>44531</v>
      </c>
      <c r="F3113" s="13">
        <v>0</v>
      </c>
      <c r="G3113" s="1">
        <v>0</v>
      </c>
      <c r="H3113">
        <v>5.5E-2</v>
      </c>
      <c r="I3113" s="1">
        <v>0</v>
      </c>
      <c r="J3113" s="1">
        <v>0</v>
      </c>
      <c r="K3113" s="1">
        <v>0</v>
      </c>
      <c r="L3113" s="1">
        <v>0</v>
      </c>
      <c r="M3113" s="1">
        <v>0</v>
      </c>
      <c r="N3113" s="1">
        <v>0</v>
      </c>
      <c r="O3113" s="1">
        <v>0</v>
      </c>
      <c r="P3113" s="1">
        <v>0</v>
      </c>
      <c r="Q3113" s="1">
        <v>0</v>
      </c>
      <c r="R3113" s="1">
        <v>0</v>
      </c>
      <c r="S3113" s="1">
        <v>0</v>
      </c>
      <c r="T3113" s="1">
        <v>0</v>
      </c>
      <c r="U3113" s="1">
        <v>0</v>
      </c>
      <c r="V3113" t="s">
        <v>233</v>
      </c>
      <c r="W3113" s="4" t="str">
        <f t="shared" si="206"/>
        <v>3741</v>
      </c>
      <c r="X3113">
        <v>15</v>
      </c>
      <c r="Y3113" t="s">
        <v>53</v>
      </c>
      <c r="Z3113" t="s">
        <v>54</v>
      </c>
      <c r="AA3113" s="1">
        <v>0</v>
      </c>
      <c r="AB3113" s="1">
        <v>0</v>
      </c>
      <c r="AC3113" t="s">
        <v>225</v>
      </c>
      <c r="AD3113" s="1">
        <v>0</v>
      </c>
      <c r="AE3113" s="1">
        <v>0</v>
      </c>
      <c r="AF3113">
        <v>0</v>
      </c>
      <c r="AG3113" s="1">
        <v>0</v>
      </c>
      <c r="AH3113" s="1">
        <v>0</v>
      </c>
      <c r="AI3113" s="1">
        <v>0</v>
      </c>
      <c r="AJ3113" s="1">
        <v>0</v>
      </c>
      <c r="AK3113" s="1">
        <v>0</v>
      </c>
      <c r="AL3113" s="1">
        <v>0</v>
      </c>
      <c r="AM3113" s="1">
        <v>0</v>
      </c>
      <c r="AN3113" s="1">
        <v>0</v>
      </c>
      <c r="AO3113" s="1">
        <v>0</v>
      </c>
      <c r="AP3113" s="8">
        <f t="shared" si="202"/>
        <v>0</v>
      </c>
      <c r="AQ3113" s="9">
        <f t="shared" si="203"/>
        <v>0</v>
      </c>
      <c r="AR3113" s="3">
        <f t="shared" si="204"/>
        <v>0</v>
      </c>
      <c r="AS3113" s="10">
        <f t="shared" si="205"/>
        <v>0</v>
      </c>
    </row>
    <row r="3114" spans="1:45" x14ac:dyDescent="0.25">
      <c r="A3114">
        <v>1</v>
      </c>
      <c r="B3114" s="7">
        <v>44531</v>
      </c>
      <c r="C3114" s="7">
        <v>44531</v>
      </c>
      <c r="D3114">
        <v>200220</v>
      </c>
      <c r="E3114" s="7">
        <v>44531</v>
      </c>
      <c r="F3114" s="13">
        <v>0</v>
      </c>
      <c r="G3114" s="1">
        <v>0</v>
      </c>
      <c r="H3114">
        <v>5.5E-2</v>
      </c>
      <c r="I3114" s="1">
        <v>0</v>
      </c>
      <c r="J3114" s="1">
        <v>59.17</v>
      </c>
      <c r="K3114" s="1">
        <v>0</v>
      </c>
      <c r="L3114" s="1">
        <v>0</v>
      </c>
      <c r="M3114" s="1">
        <v>0</v>
      </c>
      <c r="N3114" s="1">
        <v>0</v>
      </c>
      <c r="O3114" s="1">
        <v>0</v>
      </c>
      <c r="P3114" s="1">
        <v>0</v>
      </c>
      <c r="Q3114" s="1">
        <v>0</v>
      </c>
      <c r="R3114" s="1">
        <v>0</v>
      </c>
      <c r="S3114" s="1">
        <v>0</v>
      </c>
      <c r="T3114" s="1">
        <v>0</v>
      </c>
      <c r="U3114" s="1">
        <v>0</v>
      </c>
      <c r="V3114" t="s">
        <v>234</v>
      </c>
      <c r="W3114" s="4" t="str">
        <f t="shared" si="206"/>
        <v>3741</v>
      </c>
      <c r="X3114">
        <v>15</v>
      </c>
      <c r="Y3114" t="s">
        <v>53</v>
      </c>
      <c r="Z3114" t="s">
        <v>54</v>
      </c>
      <c r="AA3114" s="1">
        <v>0</v>
      </c>
      <c r="AB3114" s="1">
        <v>0</v>
      </c>
      <c r="AC3114" t="s">
        <v>225</v>
      </c>
      <c r="AD3114" s="1">
        <v>0</v>
      </c>
      <c r="AE3114" s="1">
        <v>0</v>
      </c>
      <c r="AF3114">
        <v>0</v>
      </c>
      <c r="AG3114" s="1">
        <v>0</v>
      </c>
      <c r="AH3114" s="1">
        <v>0</v>
      </c>
      <c r="AI3114" s="1">
        <v>0</v>
      </c>
      <c r="AJ3114" s="1">
        <v>0</v>
      </c>
      <c r="AK3114" s="1">
        <v>0</v>
      </c>
      <c r="AL3114" s="1">
        <v>0</v>
      </c>
      <c r="AM3114" s="1">
        <v>0</v>
      </c>
      <c r="AN3114" s="1">
        <v>0</v>
      </c>
      <c r="AO3114" s="1">
        <v>0</v>
      </c>
      <c r="AP3114" s="8">
        <f t="shared" si="202"/>
        <v>0</v>
      </c>
      <c r="AQ3114" s="9">
        <f t="shared" si="203"/>
        <v>0</v>
      </c>
      <c r="AR3114" s="3">
        <f t="shared" si="204"/>
        <v>59.17</v>
      </c>
      <c r="AS3114" s="10">
        <f t="shared" si="205"/>
        <v>0</v>
      </c>
    </row>
    <row r="3115" spans="1:45" x14ac:dyDescent="0.25">
      <c r="A3115">
        <v>1</v>
      </c>
      <c r="B3115" s="7">
        <v>44531</v>
      </c>
      <c r="C3115" s="7">
        <v>44531</v>
      </c>
      <c r="D3115">
        <v>200266</v>
      </c>
      <c r="E3115" s="7">
        <v>44531</v>
      </c>
      <c r="F3115" s="13">
        <v>0</v>
      </c>
      <c r="G3115" s="1">
        <v>0</v>
      </c>
      <c r="H3115">
        <v>5.5E-2</v>
      </c>
      <c r="I3115" s="1">
        <v>0</v>
      </c>
      <c r="J3115" s="1">
        <v>0</v>
      </c>
      <c r="K3115" s="1">
        <v>0</v>
      </c>
      <c r="L3115" s="1">
        <v>0</v>
      </c>
      <c r="M3115" s="1">
        <v>0</v>
      </c>
      <c r="N3115" s="1">
        <v>0</v>
      </c>
      <c r="O3115" s="1">
        <v>0</v>
      </c>
      <c r="P3115" s="1">
        <v>0</v>
      </c>
      <c r="Q3115" s="1">
        <v>0</v>
      </c>
      <c r="R3115" s="1">
        <v>0</v>
      </c>
      <c r="S3115" s="1">
        <v>0</v>
      </c>
      <c r="T3115" s="1">
        <v>0</v>
      </c>
      <c r="U3115" s="1">
        <v>0</v>
      </c>
      <c r="V3115" t="s">
        <v>235</v>
      </c>
      <c r="W3115" s="4" t="str">
        <f t="shared" si="206"/>
        <v>3741</v>
      </c>
      <c r="X3115">
        <v>15</v>
      </c>
      <c r="Y3115" t="s">
        <v>53</v>
      </c>
      <c r="Z3115" t="s">
        <v>54</v>
      </c>
      <c r="AA3115" s="1">
        <v>0</v>
      </c>
      <c r="AB3115" s="1">
        <v>0</v>
      </c>
      <c r="AC3115" t="s">
        <v>225</v>
      </c>
      <c r="AD3115" s="1">
        <v>0</v>
      </c>
      <c r="AE3115" s="1">
        <v>0</v>
      </c>
      <c r="AF3115">
        <v>0</v>
      </c>
      <c r="AG3115" s="1">
        <v>0</v>
      </c>
      <c r="AH3115" s="1">
        <v>0</v>
      </c>
      <c r="AI3115" s="1">
        <v>0</v>
      </c>
      <c r="AJ3115" s="1">
        <v>0</v>
      </c>
      <c r="AK3115" s="1">
        <v>0</v>
      </c>
      <c r="AL3115" s="1">
        <v>0</v>
      </c>
      <c r="AM3115" s="1">
        <v>0</v>
      </c>
      <c r="AN3115" s="1">
        <v>0</v>
      </c>
      <c r="AO3115" s="1">
        <v>0</v>
      </c>
      <c r="AP3115" s="8">
        <f t="shared" si="202"/>
        <v>0</v>
      </c>
      <c r="AQ3115" s="9">
        <f t="shared" si="203"/>
        <v>0</v>
      </c>
      <c r="AR3115" s="3">
        <f t="shared" si="204"/>
        <v>0</v>
      </c>
      <c r="AS3115" s="10">
        <f t="shared" si="205"/>
        <v>0</v>
      </c>
    </row>
    <row r="3116" spans="1:45" x14ac:dyDescent="0.25">
      <c r="A3116">
        <v>1</v>
      </c>
      <c r="B3116" s="7">
        <v>44531</v>
      </c>
      <c r="C3116" s="7">
        <v>44531</v>
      </c>
      <c r="D3116">
        <v>200312</v>
      </c>
      <c r="E3116" s="7">
        <v>44531</v>
      </c>
      <c r="F3116" s="13">
        <v>12909.53</v>
      </c>
      <c r="G3116" s="1">
        <v>12909.53</v>
      </c>
      <c r="H3116">
        <v>5.5E-2</v>
      </c>
      <c r="I3116" s="1">
        <v>59.17</v>
      </c>
      <c r="J3116" s="1">
        <v>9688.44</v>
      </c>
      <c r="K3116" s="1">
        <v>0</v>
      </c>
      <c r="L3116" s="1">
        <v>0</v>
      </c>
      <c r="M3116" s="1">
        <v>0</v>
      </c>
      <c r="N3116" s="1">
        <v>0</v>
      </c>
      <c r="O3116" s="1">
        <v>0</v>
      </c>
      <c r="P3116" s="1">
        <v>0</v>
      </c>
      <c r="Q3116" s="1">
        <v>0</v>
      </c>
      <c r="R3116" s="1">
        <v>0</v>
      </c>
      <c r="S3116" s="1">
        <v>0</v>
      </c>
      <c r="T3116" s="1">
        <v>0</v>
      </c>
      <c r="U3116" s="1">
        <v>0</v>
      </c>
      <c r="V3116" t="s">
        <v>236</v>
      </c>
      <c r="W3116" s="4" t="str">
        <f t="shared" si="206"/>
        <v>3741</v>
      </c>
      <c r="X3116">
        <v>15</v>
      </c>
      <c r="Y3116" t="s">
        <v>53</v>
      </c>
      <c r="Z3116" t="s">
        <v>54</v>
      </c>
      <c r="AA3116" s="1">
        <v>0</v>
      </c>
      <c r="AB3116" s="1">
        <v>0</v>
      </c>
      <c r="AC3116" t="s">
        <v>225</v>
      </c>
      <c r="AD3116" s="1">
        <v>0</v>
      </c>
      <c r="AE3116" s="1">
        <v>0</v>
      </c>
      <c r="AF3116">
        <v>0</v>
      </c>
      <c r="AG3116" s="1">
        <v>12909.53</v>
      </c>
      <c r="AH3116" s="1">
        <v>0</v>
      </c>
      <c r="AI3116" s="1">
        <v>0</v>
      </c>
      <c r="AJ3116" s="1">
        <v>0</v>
      </c>
      <c r="AK3116" s="1">
        <v>0</v>
      </c>
      <c r="AL3116" s="1">
        <v>0</v>
      </c>
      <c r="AM3116" s="1">
        <v>0</v>
      </c>
      <c r="AN3116" s="1">
        <v>0</v>
      </c>
      <c r="AO3116" s="1">
        <v>59.17</v>
      </c>
      <c r="AP3116" s="8">
        <f t="shared" si="202"/>
        <v>59.17</v>
      </c>
      <c r="AQ3116" s="9">
        <f t="shared" si="203"/>
        <v>0</v>
      </c>
      <c r="AR3116" s="3">
        <f t="shared" si="204"/>
        <v>9688.44</v>
      </c>
      <c r="AS3116" s="10">
        <f t="shared" si="205"/>
        <v>59.17</v>
      </c>
    </row>
    <row r="3117" spans="1:45" x14ac:dyDescent="0.25">
      <c r="A3117">
        <v>1</v>
      </c>
      <c r="B3117" s="7">
        <v>44531</v>
      </c>
      <c r="C3117" s="7">
        <v>44531</v>
      </c>
      <c r="D3117">
        <v>146</v>
      </c>
      <c r="E3117" s="7">
        <v>44531</v>
      </c>
      <c r="F3117" s="13">
        <v>0</v>
      </c>
      <c r="G3117" s="1">
        <v>0</v>
      </c>
      <c r="H3117">
        <v>0</v>
      </c>
      <c r="I3117" s="1">
        <v>0</v>
      </c>
      <c r="J3117" s="1">
        <v>0</v>
      </c>
      <c r="K3117" s="1">
        <v>0</v>
      </c>
      <c r="L3117" s="1">
        <v>0</v>
      </c>
      <c r="M3117" s="1">
        <v>0</v>
      </c>
      <c r="N3117" s="1">
        <v>0</v>
      </c>
      <c r="O3117" s="1">
        <v>0</v>
      </c>
      <c r="P3117" s="1">
        <v>0</v>
      </c>
      <c r="Q3117" s="1">
        <v>0</v>
      </c>
      <c r="R3117" s="1">
        <v>0</v>
      </c>
      <c r="S3117" s="1">
        <v>0</v>
      </c>
      <c r="T3117" s="1">
        <v>0</v>
      </c>
      <c r="U3117" s="1">
        <v>0</v>
      </c>
      <c r="V3117" t="s">
        <v>237</v>
      </c>
      <c r="W3117" s="4" t="str">
        <f t="shared" si="206"/>
        <v>3740</v>
      </c>
      <c r="X3117">
        <v>15</v>
      </c>
      <c r="Y3117" t="s">
        <v>53</v>
      </c>
      <c r="Z3117" t="s">
        <v>57</v>
      </c>
      <c r="AA3117" s="1">
        <v>0</v>
      </c>
      <c r="AB3117" s="1">
        <v>0</v>
      </c>
      <c r="AC3117" t="s">
        <v>225</v>
      </c>
      <c r="AD3117" s="1">
        <v>0</v>
      </c>
      <c r="AE3117" s="1">
        <v>0</v>
      </c>
      <c r="AF3117">
        <v>0</v>
      </c>
      <c r="AG3117" s="1">
        <v>0</v>
      </c>
      <c r="AH3117" s="1">
        <v>0</v>
      </c>
      <c r="AI3117" s="1">
        <v>0</v>
      </c>
      <c r="AJ3117" s="1">
        <v>0</v>
      </c>
      <c r="AK3117" s="1">
        <v>0</v>
      </c>
      <c r="AL3117" s="1">
        <v>0</v>
      </c>
      <c r="AM3117" s="1">
        <v>0</v>
      </c>
      <c r="AN3117" s="1">
        <v>0</v>
      </c>
      <c r="AO3117" s="1">
        <v>0</v>
      </c>
      <c r="AP3117" s="8">
        <f t="shared" si="202"/>
        <v>0</v>
      </c>
      <c r="AQ3117" s="9">
        <f t="shared" si="203"/>
        <v>0</v>
      </c>
      <c r="AR3117" s="3">
        <f t="shared" si="204"/>
        <v>0</v>
      </c>
      <c r="AS3117" s="10">
        <f t="shared" si="205"/>
        <v>0</v>
      </c>
    </row>
    <row r="3118" spans="1:45" x14ac:dyDescent="0.25">
      <c r="A3118">
        <v>1</v>
      </c>
      <c r="B3118" s="7">
        <v>44531</v>
      </c>
      <c r="C3118" s="7">
        <v>44531</v>
      </c>
      <c r="D3118">
        <v>200219</v>
      </c>
      <c r="E3118" s="7">
        <v>44531</v>
      </c>
      <c r="F3118" s="13">
        <v>44421.79</v>
      </c>
      <c r="G3118" s="1">
        <v>44421.79</v>
      </c>
      <c r="H3118">
        <v>0</v>
      </c>
      <c r="I3118" s="1">
        <v>0</v>
      </c>
      <c r="J3118" s="1">
        <v>0</v>
      </c>
      <c r="K3118" s="1">
        <v>0</v>
      </c>
      <c r="L3118" s="1">
        <v>0</v>
      </c>
      <c r="M3118" s="1">
        <v>0</v>
      </c>
      <c r="N3118" s="1">
        <v>0</v>
      </c>
      <c r="O3118" s="1">
        <v>0</v>
      </c>
      <c r="P3118" s="1">
        <v>0</v>
      </c>
      <c r="Q3118" s="1">
        <v>0</v>
      </c>
      <c r="R3118" s="1">
        <v>0</v>
      </c>
      <c r="S3118" s="1">
        <v>0</v>
      </c>
      <c r="T3118" s="1">
        <v>0</v>
      </c>
      <c r="U3118" s="1">
        <v>0</v>
      </c>
      <c r="V3118" t="s">
        <v>238</v>
      </c>
      <c r="W3118" s="4" t="str">
        <f t="shared" si="206"/>
        <v>3740</v>
      </c>
      <c r="X3118">
        <v>15</v>
      </c>
      <c r="Y3118" t="s">
        <v>53</v>
      </c>
      <c r="Z3118" t="s">
        <v>57</v>
      </c>
      <c r="AA3118" s="1">
        <v>0</v>
      </c>
      <c r="AB3118" s="1">
        <v>0</v>
      </c>
      <c r="AC3118" t="s">
        <v>225</v>
      </c>
      <c r="AD3118" s="1">
        <v>0</v>
      </c>
      <c r="AE3118" s="1">
        <v>0</v>
      </c>
      <c r="AF3118">
        <v>0</v>
      </c>
      <c r="AG3118" s="1">
        <v>44421.79</v>
      </c>
      <c r="AH3118" s="1">
        <v>0</v>
      </c>
      <c r="AI3118" s="1">
        <v>0</v>
      </c>
      <c r="AJ3118" s="1">
        <v>0</v>
      </c>
      <c r="AK3118" s="1">
        <v>0</v>
      </c>
      <c r="AL3118" s="1">
        <v>0</v>
      </c>
      <c r="AM3118" s="1">
        <v>0</v>
      </c>
      <c r="AN3118" s="1">
        <v>0</v>
      </c>
      <c r="AO3118" s="1">
        <v>0</v>
      </c>
      <c r="AP3118" s="8">
        <f t="shared" si="202"/>
        <v>0</v>
      </c>
      <c r="AQ3118" s="9">
        <f t="shared" si="203"/>
        <v>0</v>
      </c>
      <c r="AR3118" s="3">
        <f t="shared" si="204"/>
        <v>0</v>
      </c>
      <c r="AS3118" s="10">
        <f t="shared" si="205"/>
        <v>0</v>
      </c>
    </row>
    <row r="3119" spans="1:45" x14ac:dyDescent="0.25">
      <c r="A3119">
        <v>1</v>
      </c>
      <c r="B3119" s="7">
        <v>44531</v>
      </c>
      <c r="C3119" s="7">
        <v>44531</v>
      </c>
      <c r="D3119">
        <v>200265</v>
      </c>
      <c r="E3119" s="7">
        <v>44531</v>
      </c>
      <c r="F3119" s="13">
        <v>0</v>
      </c>
      <c r="G3119" s="1">
        <v>0</v>
      </c>
      <c r="H3119">
        <v>0</v>
      </c>
      <c r="I3119" s="1">
        <v>0</v>
      </c>
      <c r="J3119" s="1">
        <v>0</v>
      </c>
      <c r="K3119" s="1">
        <v>0</v>
      </c>
      <c r="L3119" s="1">
        <v>0</v>
      </c>
      <c r="M3119" s="1">
        <v>0</v>
      </c>
      <c r="N3119" s="1">
        <v>0</v>
      </c>
      <c r="O3119" s="1">
        <v>0</v>
      </c>
      <c r="P3119" s="1">
        <v>0</v>
      </c>
      <c r="Q3119" s="1">
        <v>0</v>
      </c>
      <c r="R3119" s="1">
        <v>0</v>
      </c>
      <c r="S3119" s="1">
        <v>0</v>
      </c>
      <c r="T3119" s="1">
        <v>0</v>
      </c>
      <c r="U3119" s="1">
        <v>0</v>
      </c>
      <c r="V3119" t="s">
        <v>239</v>
      </c>
      <c r="W3119" s="4" t="str">
        <f t="shared" si="206"/>
        <v>3740</v>
      </c>
      <c r="X3119">
        <v>15</v>
      </c>
      <c r="Y3119" t="s">
        <v>53</v>
      </c>
      <c r="Z3119" t="s">
        <v>57</v>
      </c>
      <c r="AA3119" s="1">
        <v>0</v>
      </c>
      <c r="AB3119" s="1">
        <v>0</v>
      </c>
      <c r="AC3119" t="s">
        <v>225</v>
      </c>
      <c r="AD3119" s="1">
        <v>0</v>
      </c>
      <c r="AE3119" s="1">
        <v>0</v>
      </c>
      <c r="AF3119">
        <v>0</v>
      </c>
      <c r="AG3119" s="1">
        <v>0</v>
      </c>
      <c r="AH3119" s="1">
        <v>0</v>
      </c>
      <c r="AI3119" s="1">
        <v>0</v>
      </c>
      <c r="AJ3119" s="1">
        <v>0</v>
      </c>
      <c r="AK3119" s="1">
        <v>0</v>
      </c>
      <c r="AL3119" s="1">
        <v>0</v>
      </c>
      <c r="AM3119" s="1">
        <v>0</v>
      </c>
      <c r="AN3119" s="1">
        <v>0</v>
      </c>
      <c r="AO3119" s="1">
        <v>0</v>
      </c>
      <c r="AP3119" s="8">
        <f t="shared" si="202"/>
        <v>0</v>
      </c>
      <c r="AQ3119" s="9">
        <f t="shared" si="203"/>
        <v>0</v>
      </c>
      <c r="AR3119" s="3">
        <f t="shared" si="204"/>
        <v>0</v>
      </c>
      <c r="AS3119" s="10">
        <f t="shared" si="205"/>
        <v>0</v>
      </c>
    </row>
    <row r="3120" spans="1:45" x14ac:dyDescent="0.25">
      <c r="A3120">
        <v>1</v>
      </c>
      <c r="B3120" s="7">
        <v>44531</v>
      </c>
      <c r="C3120" s="7">
        <v>44531</v>
      </c>
      <c r="D3120">
        <v>200311</v>
      </c>
      <c r="E3120" s="7">
        <v>44531</v>
      </c>
      <c r="F3120" s="13">
        <v>120186.26</v>
      </c>
      <c r="G3120" s="1">
        <v>120186.26</v>
      </c>
      <c r="H3120">
        <v>0</v>
      </c>
      <c r="I3120" s="1">
        <v>0</v>
      </c>
      <c r="J3120" s="1">
        <v>0</v>
      </c>
      <c r="K3120" s="1">
        <v>0</v>
      </c>
      <c r="L3120" s="1">
        <v>0</v>
      </c>
      <c r="M3120" s="1">
        <v>0</v>
      </c>
      <c r="N3120" s="1">
        <v>0</v>
      </c>
      <c r="O3120" s="1">
        <v>0</v>
      </c>
      <c r="P3120" s="1">
        <v>0</v>
      </c>
      <c r="Q3120" s="1">
        <v>0</v>
      </c>
      <c r="R3120" s="1">
        <v>0</v>
      </c>
      <c r="S3120" s="1">
        <v>0</v>
      </c>
      <c r="T3120" s="1">
        <v>0</v>
      </c>
      <c r="U3120" s="1">
        <v>0</v>
      </c>
      <c r="V3120" t="s">
        <v>240</v>
      </c>
      <c r="W3120" s="4" t="str">
        <f t="shared" si="206"/>
        <v>3740</v>
      </c>
      <c r="X3120">
        <v>15</v>
      </c>
      <c r="Y3120" t="s">
        <v>53</v>
      </c>
      <c r="Z3120" t="s">
        <v>57</v>
      </c>
      <c r="AA3120" s="1">
        <v>0</v>
      </c>
      <c r="AB3120" s="1">
        <v>0</v>
      </c>
      <c r="AC3120" t="s">
        <v>225</v>
      </c>
      <c r="AD3120" s="1">
        <v>0</v>
      </c>
      <c r="AE3120" s="1">
        <v>0</v>
      </c>
      <c r="AF3120">
        <v>0</v>
      </c>
      <c r="AG3120" s="1">
        <v>120186.26</v>
      </c>
      <c r="AH3120" s="1">
        <v>0</v>
      </c>
      <c r="AI3120" s="1">
        <v>0</v>
      </c>
      <c r="AJ3120" s="1">
        <v>0</v>
      </c>
      <c r="AK3120" s="1">
        <v>0</v>
      </c>
      <c r="AL3120" s="1">
        <v>0</v>
      </c>
      <c r="AM3120" s="1">
        <v>0</v>
      </c>
      <c r="AN3120" s="1">
        <v>0</v>
      </c>
      <c r="AO3120" s="1">
        <v>0</v>
      </c>
      <c r="AP3120" s="8">
        <f t="shared" si="202"/>
        <v>0</v>
      </c>
      <c r="AQ3120" s="9">
        <f t="shared" si="203"/>
        <v>0</v>
      </c>
      <c r="AR3120" s="3">
        <f t="shared" si="204"/>
        <v>0</v>
      </c>
      <c r="AS3120" s="10">
        <f t="shared" si="205"/>
        <v>0</v>
      </c>
    </row>
    <row r="3121" spans="1:45" x14ac:dyDescent="0.25">
      <c r="A3121">
        <v>1</v>
      </c>
      <c r="B3121" s="7">
        <v>44531</v>
      </c>
      <c r="C3121" s="7">
        <v>44531</v>
      </c>
      <c r="D3121">
        <v>148</v>
      </c>
      <c r="E3121" s="7">
        <v>44531</v>
      </c>
      <c r="F3121" s="13">
        <v>0</v>
      </c>
      <c r="G3121" s="1">
        <v>0</v>
      </c>
      <c r="H3121">
        <v>2.5000000000000001E-2</v>
      </c>
      <c r="I3121" s="1">
        <v>0</v>
      </c>
      <c r="J3121" s="1">
        <v>0</v>
      </c>
      <c r="K3121" s="1">
        <v>0</v>
      </c>
      <c r="L3121" s="1">
        <v>0</v>
      </c>
      <c r="M3121" s="1">
        <v>0</v>
      </c>
      <c r="N3121" s="1">
        <v>0</v>
      </c>
      <c r="O3121" s="1">
        <v>0</v>
      </c>
      <c r="P3121" s="1">
        <v>0</v>
      </c>
      <c r="Q3121" s="1">
        <v>0</v>
      </c>
      <c r="R3121" s="1">
        <v>0</v>
      </c>
      <c r="S3121" s="1">
        <v>0</v>
      </c>
      <c r="T3121" s="1">
        <v>0</v>
      </c>
      <c r="U3121" s="1">
        <v>0</v>
      </c>
      <c r="V3121" t="s">
        <v>241</v>
      </c>
      <c r="W3121" s="4" t="str">
        <f t="shared" si="206"/>
        <v>3750</v>
      </c>
      <c r="X3121">
        <v>15</v>
      </c>
      <c r="Y3121" t="s">
        <v>53</v>
      </c>
      <c r="Z3121" t="s">
        <v>60</v>
      </c>
      <c r="AA3121" s="1">
        <v>0</v>
      </c>
      <c r="AB3121" s="1">
        <v>0</v>
      </c>
      <c r="AC3121" t="s">
        <v>225</v>
      </c>
      <c r="AD3121" s="1">
        <v>0</v>
      </c>
      <c r="AE3121" s="1">
        <v>0</v>
      </c>
      <c r="AF3121">
        <v>0</v>
      </c>
      <c r="AG3121" s="1">
        <v>0</v>
      </c>
      <c r="AH3121" s="1">
        <v>0</v>
      </c>
      <c r="AI3121" s="1">
        <v>0</v>
      </c>
      <c r="AJ3121" s="1">
        <v>0</v>
      </c>
      <c r="AK3121" s="1">
        <v>0</v>
      </c>
      <c r="AL3121" s="1">
        <v>0</v>
      </c>
      <c r="AM3121" s="1">
        <v>0</v>
      </c>
      <c r="AN3121" s="1">
        <v>0</v>
      </c>
      <c r="AO3121" s="1">
        <v>0</v>
      </c>
      <c r="AP3121" s="8">
        <f t="shared" si="202"/>
        <v>0</v>
      </c>
      <c r="AQ3121" s="9">
        <f t="shared" si="203"/>
        <v>0</v>
      </c>
      <c r="AR3121" s="3">
        <f t="shared" si="204"/>
        <v>0</v>
      </c>
      <c r="AS3121" s="10">
        <f t="shared" si="205"/>
        <v>0</v>
      </c>
    </row>
    <row r="3122" spans="1:45" x14ac:dyDescent="0.25">
      <c r="A3122">
        <v>1</v>
      </c>
      <c r="B3122" s="7">
        <v>44531</v>
      </c>
      <c r="C3122" s="7">
        <v>44531</v>
      </c>
      <c r="D3122">
        <v>200221</v>
      </c>
      <c r="E3122" s="7">
        <v>44531</v>
      </c>
      <c r="F3122" s="13">
        <v>470966.51</v>
      </c>
      <c r="G3122" s="1">
        <v>470966.51</v>
      </c>
      <c r="H3122">
        <v>2.5000000000000001E-2</v>
      </c>
      <c r="I3122" s="1">
        <v>981.18</v>
      </c>
      <c r="J3122" s="1">
        <v>-196151.66</v>
      </c>
      <c r="K3122" s="1">
        <v>0</v>
      </c>
      <c r="L3122" s="1">
        <v>0</v>
      </c>
      <c r="M3122" s="1">
        <v>0</v>
      </c>
      <c r="N3122" s="1">
        <v>0</v>
      </c>
      <c r="O3122" s="1">
        <v>0</v>
      </c>
      <c r="P3122" s="1">
        <v>0</v>
      </c>
      <c r="Q3122" s="1">
        <v>0</v>
      </c>
      <c r="R3122" s="1">
        <v>0</v>
      </c>
      <c r="S3122" s="1">
        <v>0</v>
      </c>
      <c r="T3122" s="1">
        <v>0</v>
      </c>
      <c r="U3122" s="1">
        <v>0</v>
      </c>
      <c r="V3122" t="s">
        <v>242</v>
      </c>
      <c r="W3122" s="4" t="str">
        <f t="shared" si="206"/>
        <v>3750</v>
      </c>
      <c r="X3122">
        <v>15</v>
      </c>
      <c r="Y3122" t="s">
        <v>53</v>
      </c>
      <c r="Z3122" t="s">
        <v>60</v>
      </c>
      <c r="AA3122" s="1">
        <v>0</v>
      </c>
      <c r="AB3122" s="1">
        <v>0</v>
      </c>
      <c r="AC3122" t="s">
        <v>225</v>
      </c>
      <c r="AD3122" s="1">
        <v>0</v>
      </c>
      <c r="AE3122" s="1">
        <v>0</v>
      </c>
      <c r="AF3122">
        <v>0</v>
      </c>
      <c r="AG3122" s="1">
        <v>470966.51</v>
      </c>
      <c r="AH3122" s="1">
        <v>0</v>
      </c>
      <c r="AI3122" s="1">
        <v>0</v>
      </c>
      <c r="AJ3122" s="1">
        <v>0</v>
      </c>
      <c r="AK3122" s="1">
        <v>0</v>
      </c>
      <c r="AL3122" s="1">
        <v>0</v>
      </c>
      <c r="AM3122" s="1">
        <v>0</v>
      </c>
      <c r="AN3122" s="1">
        <v>0</v>
      </c>
      <c r="AO3122" s="1">
        <v>981.18000000000006</v>
      </c>
      <c r="AP3122" s="8">
        <f t="shared" si="202"/>
        <v>981.18</v>
      </c>
      <c r="AQ3122" s="9">
        <f t="shared" si="203"/>
        <v>0</v>
      </c>
      <c r="AR3122" s="3">
        <f t="shared" si="204"/>
        <v>-196151.66</v>
      </c>
      <c r="AS3122" s="10">
        <f t="shared" si="205"/>
        <v>981.18</v>
      </c>
    </row>
    <row r="3123" spans="1:45" x14ac:dyDescent="0.25">
      <c r="A3123">
        <v>1</v>
      </c>
      <c r="B3123" s="7">
        <v>44531</v>
      </c>
      <c r="C3123" s="7">
        <v>44531</v>
      </c>
      <c r="D3123">
        <v>200267</v>
      </c>
      <c r="E3123" s="7">
        <v>44531</v>
      </c>
      <c r="F3123" s="13">
        <v>21532.6</v>
      </c>
      <c r="G3123" s="1">
        <v>21532.6</v>
      </c>
      <c r="H3123">
        <v>2.5000000000000001E-2</v>
      </c>
      <c r="I3123" s="1">
        <v>44.86</v>
      </c>
      <c r="J3123" s="1">
        <v>507.68</v>
      </c>
      <c r="K3123" s="1">
        <v>0</v>
      </c>
      <c r="L3123" s="1">
        <v>0</v>
      </c>
      <c r="M3123" s="1">
        <v>0</v>
      </c>
      <c r="N3123" s="1">
        <v>0</v>
      </c>
      <c r="O3123" s="1">
        <v>0</v>
      </c>
      <c r="P3123" s="1">
        <v>0</v>
      </c>
      <c r="Q3123" s="1">
        <v>0</v>
      </c>
      <c r="R3123" s="1">
        <v>0</v>
      </c>
      <c r="S3123" s="1">
        <v>0</v>
      </c>
      <c r="T3123" s="1">
        <v>0</v>
      </c>
      <c r="U3123" s="1">
        <v>0</v>
      </c>
      <c r="V3123" t="s">
        <v>243</v>
      </c>
      <c r="W3123" s="4" t="str">
        <f t="shared" si="206"/>
        <v>3750</v>
      </c>
      <c r="X3123">
        <v>15</v>
      </c>
      <c r="Y3123" t="s">
        <v>53</v>
      </c>
      <c r="Z3123" t="s">
        <v>60</v>
      </c>
      <c r="AA3123" s="1">
        <v>0</v>
      </c>
      <c r="AB3123" s="1">
        <v>0</v>
      </c>
      <c r="AC3123" t="s">
        <v>225</v>
      </c>
      <c r="AD3123" s="1">
        <v>0</v>
      </c>
      <c r="AE3123" s="1">
        <v>0</v>
      </c>
      <c r="AF3123">
        <v>0</v>
      </c>
      <c r="AG3123" s="1">
        <v>21532.6</v>
      </c>
      <c r="AH3123" s="1">
        <v>0</v>
      </c>
      <c r="AI3123" s="1">
        <v>0</v>
      </c>
      <c r="AJ3123" s="1">
        <v>0</v>
      </c>
      <c r="AK3123" s="1">
        <v>0</v>
      </c>
      <c r="AL3123" s="1">
        <v>0</v>
      </c>
      <c r="AM3123" s="1">
        <v>0</v>
      </c>
      <c r="AN3123" s="1">
        <v>0</v>
      </c>
      <c r="AO3123" s="1">
        <v>44.86</v>
      </c>
      <c r="AP3123" s="8">
        <f t="shared" si="202"/>
        <v>44.86</v>
      </c>
      <c r="AQ3123" s="9">
        <f t="shared" si="203"/>
        <v>0</v>
      </c>
      <c r="AR3123" s="3">
        <f t="shared" si="204"/>
        <v>507.68</v>
      </c>
      <c r="AS3123" s="10">
        <f t="shared" si="205"/>
        <v>44.86</v>
      </c>
    </row>
    <row r="3124" spans="1:45" x14ac:dyDescent="0.25">
      <c r="A3124">
        <v>1</v>
      </c>
      <c r="B3124" s="7">
        <v>44531</v>
      </c>
      <c r="C3124" s="7">
        <v>44531</v>
      </c>
      <c r="D3124">
        <v>200313</v>
      </c>
      <c r="E3124" s="7">
        <v>44531</v>
      </c>
      <c r="F3124" s="13">
        <v>210864.89</v>
      </c>
      <c r="G3124" s="1">
        <v>210864.89</v>
      </c>
      <c r="H3124">
        <v>2.5000000000000001E-2</v>
      </c>
      <c r="I3124" s="1">
        <v>439.3</v>
      </c>
      <c r="J3124" s="1">
        <v>238259.39</v>
      </c>
      <c r="K3124" s="1">
        <v>0</v>
      </c>
      <c r="L3124" s="1">
        <v>0</v>
      </c>
      <c r="M3124" s="1">
        <v>-439.3</v>
      </c>
      <c r="N3124" s="1">
        <v>0</v>
      </c>
      <c r="O3124" s="1">
        <v>0</v>
      </c>
      <c r="P3124" s="1">
        <v>0</v>
      </c>
      <c r="Q3124" s="1">
        <v>0</v>
      </c>
      <c r="R3124" s="1">
        <v>0</v>
      </c>
      <c r="S3124" s="1">
        <v>0</v>
      </c>
      <c r="T3124" s="1">
        <v>0</v>
      </c>
      <c r="U3124" s="1">
        <v>0</v>
      </c>
      <c r="V3124" t="s">
        <v>244</v>
      </c>
      <c r="W3124" s="4" t="str">
        <f t="shared" si="206"/>
        <v>3750</v>
      </c>
      <c r="X3124">
        <v>15</v>
      </c>
      <c r="Y3124" t="s">
        <v>53</v>
      </c>
      <c r="Z3124" t="s">
        <v>60</v>
      </c>
      <c r="AA3124" s="1">
        <v>0</v>
      </c>
      <c r="AB3124" s="1">
        <v>0</v>
      </c>
      <c r="AC3124" t="s">
        <v>225</v>
      </c>
      <c r="AD3124" s="1">
        <v>0</v>
      </c>
      <c r="AE3124" s="1">
        <v>0</v>
      </c>
      <c r="AF3124">
        <v>0</v>
      </c>
      <c r="AG3124" s="1">
        <v>210864.89</v>
      </c>
      <c r="AH3124" s="1">
        <v>0</v>
      </c>
      <c r="AI3124" s="1">
        <v>0</v>
      </c>
      <c r="AJ3124" s="1">
        <v>0</v>
      </c>
      <c r="AK3124" s="1">
        <v>0</v>
      </c>
      <c r="AL3124" s="1">
        <v>0</v>
      </c>
      <c r="AM3124" s="1">
        <v>0</v>
      </c>
      <c r="AN3124" s="1">
        <v>0</v>
      </c>
      <c r="AO3124" s="1">
        <v>0</v>
      </c>
      <c r="AP3124" s="8">
        <f t="shared" si="202"/>
        <v>0</v>
      </c>
      <c r="AQ3124" s="9">
        <f t="shared" si="203"/>
        <v>0</v>
      </c>
      <c r="AR3124" s="3">
        <f t="shared" si="204"/>
        <v>238259.39</v>
      </c>
      <c r="AS3124" s="10">
        <f t="shared" si="205"/>
        <v>0</v>
      </c>
    </row>
    <row r="3125" spans="1:45" x14ac:dyDescent="0.25">
      <c r="A3125">
        <v>1</v>
      </c>
      <c r="B3125" s="7">
        <v>44531</v>
      </c>
      <c r="C3125" s="7">
        <v>44531</v>
      </c>
      <c r="D3125">
        <v>149</v>
      </c>
      <c r="E3125" s="7">
        <v>44531</v>
      </c>
      <c r="F3125" s="13">
        <v>0</v>
      </c>
      <c r="G3125" s="1">
        <v>0</v>
      </c>
      <c r="H3125">
        <v>1.8100000000000002E-2</v>
      </c>
      <c r="I3125" s="1">
        <v>0</v>
      </c>
      <c r="J3125" s="1">
        <v>-0.02</v>
      </c>
      <c r="K3125" s="1">
        <v>0</v>
      </c>
      <c r="L3125" s="1">
        <v>0</v>
      </c>
      <c r="M3125" s="1">
        <v>0</v>
      </c>
      <c r="N3125" s="1">
        <v>0</v>
      </c>
      <c r="O3125" s="1">
        <v>0</v>
      </c>
      <c r="P3125" s="1">
        <v>0</v>
      </c>
      <c r="Q3125" s="1">
        <v>0</v>
      </c>
      <c r="R3125" s="1">
        <v>0</v>
      </c>
      <c r="S3125" s="1">
        <v>0</v>
      </c>
      <c r="T3125" s="1">
        <v>0</v>
      </c>
      <c r="U3125" s="1">
        <v>0</v>
      </c>
      <c r="V3125" t="s">
        <v>245</v>
      </c>
      <c r="W3125" s="4" t="str">
        <f t="shared" si="206"/>
        <v>3761</v>
      </c>
      <c r="X3125">
        <v>15</v>
      </c>
      <c r="Y3125" t="s">
        <v>53</v>
      </c>
      <c r="Z3125" t="s">
        <v>63</v>
      </c>
      <c r="AA3125" s="1">
        <v>0</v>
      </c>
      <c r="AB3125" s="1">
        <v>0</v>
      </c>
      <c r="AC3125" t="s">
        <v>225</v>
      </c>
      <c r="AD3125" s="1">
        <v>0</v>
      </c>
      <c r="AE3125" s="1">
        <v>0.05</v>
      </c>
      <c r="AF3125">
        <v>2.8999999999999998E-3</v>
      </c>
      <c r="AG3125" s="1">
        <v>0</v>
      </c>
      <c r="AH3125" s="1">
        <v>0</v>
      </c>
      <c r="AI3125" s="1">
        <v>0</v>
      </c>
      <c r="AJ3125" s="1">
        <v>0</v>
      </c>
      <c r="AK3125" s="1">
        <v>0</v>
      </c>
      <c r="AL3125" s="1">
        <v>0</v>
      </c>
      <c r="AM3125" s="1">
        <v>0</v>
      </c>
      <c r="AN3125" s="1">
        <v>0</v>
      </c>
      <c r="AO3125" s="1">
        <v>0</v>
      </c>
      <c r="AP3125" s="8">
        <f t="shared" si="202"/>
        <v>0</v>
      </c>
      <c r="AQ3125" s="9">
        <f t="shared" si="203"/>
        <v>0</v>
      </c>
      <c r="AR3125" s="3">
        <f t="shared" si="204"/>
        <v>3.0000000000000002E-2</v>
      </c>
      <c r="AS3125" s="10">
        <f t="shared" si="205"/>
        <v>0</v>
      </c>
    </row>
    <row r="3126" spans="1:45" x14ac:dyDescent="0.25">
      <c r="A3126">
        <v>1</v>
      </c>
      <c r="B3126" s="7">
        <v>44531</v>
      </c>
      <c r="C3126" s="7">
        <v>44531</v>
      </c>
      <c r="D3126">
        <v>200222</v>
      </c>
      <c r="E3126" s="7">
        <v>44531</v>
      </c>
      <c r="F3126" s="13">
        <v>21624800.649999999</v>
      </c>
      <c r="G3126" s="1">
        <v>21624800.649999999</v>
      </c>
      <c r="H3126">
        <v>1.8100000000000002E-2</v>
      </c>
      <c r="I3126" s="1">
        <v>32617.41</v>
      </c>
      <c r="J3126" s="1">
        <v>1865800.98</v>
      </c>
      <c r="K3126" s="1">
        <v>0</v>
      </c>
      <c r="L3126" s="1">
        <v>0</v>
      </c>
      <c r="M3126" s="1">
        <v>0</v>
      </c>
      <c r="N3126" s="1">
        <v>0</v>
      </c>
      <c r="O3126" s="1">
        <v>0</v>
      </c>
      <c r="P3126" s="1">
        <v>0</v>
      </c>
      <c r="Q3126" s="1">
        <v>0</v>
      </c>
      <c r="R3126" s="1">
        <v>0</v>
      </c>
      <c r="S3126" s="1">
        <v>0</v>
      </c>
      <c r="T3126" s="1">
        <v>0</v>
      </c>
      <c r="U3126" s="1">
        <v>0</v>
      </c>
      <c r="V3126" t="s">
        <v>246</v>
      </c>
      <c r="W3126" s="4" t="str">
        <f t="shared" si="206"/>
        <v>3761</v>
      </c>
      <c r="X3126">
        <v>15</v>
      </c>
      <c r="Y3126" t="s">
        <v>53</v>
      </c>
      <c r="Z3126" t="s">
        <v>63</v>
      </c>
      <c r="AA3126" s="1">
        <v>0</v>
      </c>
      <c r="AB3126" s="1">
        <v>0</v>
      </c>
      <c r="AC3126" t="s">
        <v>225</v>
      </c>
      <c r="AD3126" s="1">
        <v>5225.99</v>
      </c>
      <c r="AE3126" s="1">
        <v>142976.53</v>
      </c>
      <c r="AF3126">
        <v>2.8999999999999998E-3</v>
      </c>
      <c r="AG3126" s="1">
        <v>21624800.649999999</v>
      </c>
      <c r="AH3126" s="1">
        <v>0</v>
      </c>
      <c r="AI3126" s="1">
        <v>0</v>
      </c>
      <c r="AJ3126" s="1">
        <v>0</v>
      </c>
      <c r="AK3126" s="1">
        <v>0</v>
      </c>
      <c r="AL3126" s="1">
        <v>0</v>
      </c>
      <c r="AM3126" s="1">
        <v>0</v>
      </c>
      <c r="AN3126" s="1">
        <v>5225.99</v>
      </c>
      <c r="AO3126" s="1">
        <v>32617.41</v>
      </c>
      <c r="AP3126" s="8">
        <f t="shared" si="202"/>
        <v>32617.41</v>
      </c>
      <c r="AQ3126" s="9">
        <f t="shared" si="203"/>
        <v>5225.99</v>
      </c>
      <c r="AR3126" s="3">
        <f t="shared" si="204"/>
        <v>2008777.51</v>
      </c>
      <c r="AS3126" s="10">
        <f t="shared" si="205"/>
        <v>37843.4</v>
      </c>
    </row>
    <row r="3127" spans="1:45" x14ac:dyDescent="0.25">
      <c r="A3127">
        <v>1</v>
      </c>
      <c r="B3127" s="7">
        <v>44531</v>
      </c>
      <c r="C3127" s="7">
        <v>44531</v>
      </c>
      <c r="D3127">
        <v>200268</v>
      </c>
      <c r="E3127" s="7">
        <v>44531</v>
      </c>
      <c r="F3127" s="13">
        <v>6960746.7000000002</v>
      </c>
      <c r="G3127" s="1">
        <v>6960746.7000000002</v>
      </c>
      <c r="H3127">
        <v>1.8100000000000002E-2</v>
      </c>
      <c r="I3127" s="1">
        <v>10499.13</v>
      </c>
      <c r="J3127" s="1">
        <v>894544.31</v>
      </c>
      <c r="K3127" s="1">
        <v>0</v>
      </c>
      <c r="L3127" s="1">
        <v>0</v>
      </c>
      <c r="M3127" s="1">
        <v>0</v>
      </c>
      <c r="N3127" s="1">
        <v>0</v>
      </c>
      <c r="O3127" s="1">
        <v>0</v>
      </c>
      <c r="P3127" s="1">
        <v>0</v>
      </c>
      <c r="Q3127" s="1">
        <v>0</v>
      </c>
      <c r="R3127" s="1">
        <v>0</v>
      </c>
      <c r="S3127" s="1">
        <v>0</v>
      </c>
      <c r="T3127" s="1">
        <v>0</v>
      </c>
      <c r="U3127" s="1">
        <v>0</v>
      </c>
      <c r="V3127" t="s">
        <v>247</v>
      </c>
      <c r="W3127" s="4" t="str">
        <f t="shared" si="206"/>
        <v>3761</v>
      </c>
      <c r="X3127">
        <v>15</v>
      </c>
      <c r="Y3127" t="s">
        <v>53</v>
      </c>
      <c r="Z3127" t="s">
        <v>63</v>
      </c>
      <c r="AA3127" s="1">
        <v>0</v>
      </c>
      <c r="AB3127" s="1">
        <v>0</v>
      </c>
      <c r="AC3127" t="s">
        <v>225</v>
      </c>
      <c r="AD3127" s="1">
        <v>1682.18</v>
      </c>
      <c r="AE3127" s="1">
        <v>134048.57999999999</v>
      </c>
      <c r="AF3127">
        <v>2.8999999999999998E-3</v>
      </c>
      <c r="AG3127" s="1">
        <v>6960746.7000000002</v>
      </c>
      <c r="AH3127" s="1">
        <v>0</v>
      </c>
      <c r="AI3127" s="1">
        <v>0</v>
      </c>
      <c r="AJ3127" s="1">
        <v>0</v>
      </c>
      <c r="AK3127" s="1">
        <v>0</v>
      </c>
      <c r="AL3127" s="1">
        <v>0</v>
      </c>
      <c r="AM3127" s="1">
        <v>0</v>
      </c>
      <c r="AN3127" s="1">
        <v>1682.18</v>
      </c>
      <c r="AO3127" s="1">
        <v>10499.130000000001</v>
      </c>
      <c r="AP3127" s="8">
        <f t="shared" si="202"/>
        <v>10499.13</v>
      </c>
      <c r="AQ3127" s="9">
        <f t="shared" si="203"/>
        <v>1682.18</v>
      </c>
      <c r="AR3127" s="3">
        <f t="shared" si="204"/>
        <v>1028592.89</v>
      </c>
      <c r="AS3127" s="10">
        <f t="shared" si="205"/>
        <v>12181.31</v>
      </c>
    </row>
    <row r="3128" spans="1:45" x14ac:dyDescent="0.25">
      <c r="A3128">
        <v>1</v>
      </c>
      <c r="B3128" s="7">
        <v>44531</v>
      </c>
      <c r="C3128" s="7">
        <v>44531</v>
      </c>
      <c r="D3128">
        <v>200314</v>
      </c>
      <c r="E3128" s="7">
        <v>44531</v>
      </c>
      <c r="F3128" s="13">
        <v>49997337.630000003</v>
      </c>
      <c r="G3128" s="1">
        <v>49997337.630000003</v>
      </c>
      <c r="H3128">
        <v>1.8100000000000002E-2</v>
      </c>
      <c r="I3128" s="1">
        <v>75412.649999999994</v>
      </c>
      <c r="J3128" s="1">
        <v>14567884.720000001</v>
      </c>
      <c r="K3128" s="1">
        <v>0</v>
      </c>
      <c r="L3128" s="1">
        <v>-72.28</v>
      </c>
      <c r="M3128" s="1">
        <v>0</v>
      </c>
      <c r="N3128" s="1">
        <v>0</v>
      </c>
      <c r="O3128" s="1">
        <v>0</v>
      </c>
      <c r="P3128" s="1">
        <v>0</v>
      </c>
      <c r="Q3128" s="1">
        <v>0</v>
      </c>
      <c r="R3128" s="1">
        <v>0</v>
      </c>
      <c r="S3128" s="1">
        <v>0</v>
      </c>
      <c r="T3128" s="1">
        <v>0</v>
      </c>
      <c r="U3128" s="1">
        <v>0</v>
      </c>
      <c r="V3128" t="s">
        <v>248</v>
      </c>
      <c r="W3128" s="4" t="str">
        <f t="shared" si="206"/>
        <v>3761</v>
      </c>
      <c r="X3128">
        <v>15</v>
      </c>
      <c r="Y3128" t="s">
        <v>53</v>
      </c>
      <c r="Z3128" t="s">
        <v>63</v>
      </c>
      <c r="AA3128" s="1">
        <v>0</v>
      </c>
      <c r="AB3128" s="1">
        <v>-107484.41</v>
      </c>
      <c r="AC3128" t="s">
        <v>225</v>
      </c>
      <c r="AD3128" s="1">
        <v>12082.69</v>
      </c>
      <c r="AE3128" s="1">
        <v>1530672.46</v>
      </c>
      <c r="AF3128">
        <v>2.8999999999999998E-3</v>
      </c>
      <c r="AG3128" s="1">
        <v>49997337.630000003</v>
      </c>
      <c r="AH3128" s="1">
        <v>0</v>
      </c>
      <c r="AI3128" s="1">
        <v>0</v>
      </c>
      <c r="AJ3128" s="1">
        <v>0</v>
      </c>
      <c r="AK3128" s="1">
        <v>0</v>
      </c>
      <c r="AL3128" s="1">
        <v>0</v>
      </c>
      <c r="AM3128" s="1">
        <v>0</v>
      </c>
      <c r="AN3128" s="1">
        <v>12082.69</v>
      </c>
      <c r="AO3128" s="1">
        <v>75412.650000000009</v>
      </c>
      <c r="AP3128" s="8">
        <f t="shared" si="202"/>
        <v>75412.649999999994</v>
      </c>
      <c r="AQ3128" s="9">
        <f t="shared" si="203"/>
        <v>12082.69</v>
      </c>
      <c r="AR3128" s="3">
        <f t="shared" si="204"/>
        <v>16098557.18</v>
      </c>
      <c r="AS3128" s="10">
        <f t="shared" si="205"/>
        <v>87495.34</v>
      </c>
    </row>
    <row r="3129" spans="1:45" x14ac:dyDescent="0.25">
      <c r="A3129">
        <v>1</v>
      </c>
      <c r="B3129" s="7">
        <v>44531</v>
      </c>
      <c r="C3129" s="7">
        <v>44531</v>
      </c>
      <c r="D3129">
        <v>150</v>
      </c>
      <c r="E3129" s="7">
        <v>44531</v>
      </c>
      <c r="F3129" s="13">
        <v>0</v>
      </c>
      <c r="G3129" s="1">
        <v>0</v>
      </c>
      <c r="H3129">
        <v>1.719E-2</v>
      </c>
      <c r="I3129" s="1">
        <v>0</v>
      </c>
      <c r="J3129" s="1">
        <v>-0.01</v>
      </c>
      <c r="K3129" s="1">
        <v>0</v>
      </c>
      <c r="L3129" s="1">
        <v>0</v>
      </c>
      <c r="M3129" s="1">
        <v>0</v>
      </c>
      <c r="N3129" s="1">
        <v>0</v>
      </c>
      <c r="O3129" s="1">
        <v>0</v>
      </c>
      <c r="P3129" s="1">
        <v>0</v>
      </c>
      <c r="Q3129" s="1">
        <v>0</v>
      </c>
      <c r="R3129" s="1">
        <v>0</v>
      </c>
      <c r="S3129" s="1">
        <v>0</v>
      </c>
      <c r="T3129" s="1">
        <v>0</v>
      </c>
      <c r="U3129" s="1">
        <v>0</v>
      </c>
      <c r="V3129" t="s">
        <v>249</v>
      </c>
      <c r="W3129" s="4" t="str">
        <f t="shared" si="206"/>
        <v>3762</v>
      </c>
      <c r="X3129">
        <v>15</v>
      </c>
      <c r="Y3129" t="s">
        <v>53</v>
      </c>
      <c r="Z3129" t="s">
        <v>66</v>
      </c>
      <c r="AA3129" s="1">
        <v>0</v>
      </c>
      <c r="AB3129" s="1">
        <v>0</v>
      </c>
      <c r="AC3129" t="s">
        <v>225</v>
      </c>
      <c r="AD3129" s="1">
        <v>0</v>
      </c>
      <c r="AE3129" s="1">
        <v>-0.03</v>
      </c>
      <c r="AF3129">
        <v>4.81E-3</v>
      </c>
      <c r="AG3129" s="1">
        <v>0</v>
      </c>
      <c r="AH3129" s="1">
        <v>0</v>
      </c>
      <c r="AI3129" s="1">
        <v>0</v>
      </c>
      <c r="AJ3129" s="1">
        <v>0</v>
      </c>
      <c r="AK3129" s="1">
        <v>0</v>
      </c>
      <c r="AL3129" s="1">
        <v>0</v>
      </c>
      <c r="AM3129" s="1">
        <v>0</v>
      </c>
      <c r="AN3129" s="1">
        <v>0</v>
      </c>
      <c r="AO3129" s="1">
        <v>0</v>
      </c>
      <c r="AP3129" s="8">
        <f t="shared" si="202"/>
        <v>0</v>
      </c>
      <c r="AQ3129" s="9">
        <f t="shared" si="203"/>
        <v>0</v>
      </c>
      <c r="AR3129" s="3">
        <f t="shared" si="204"/>
        <v>-0.04</v>
      </c>
      <c r="AS3129" s="10">
        <f t="shared" si="205"/>
        <v>0</v>
      </c>
    </row>
    <row r="3130" spans="1:45" x14ac:dyDescent="0.25">
      <c r="A3130">
        <v>1</v>
      </c>
      <c r="B3130" s="7">
        <v>44531</v>
      </c>
      <c r="C3130" s="7">
        <v>44531</v>
      </c>
      <c r="D3130">
        <v>200223</v>
      </c>
      <c r="E3130" s="7">
        <v>44531</v>
      </c>
      <c r="F3130" s="13">
        <v>7612071.5800000001</v>
      </c>
      <c r="G3130" s="1">
        <v>7612071.5800000001</v>
      </c>
      <c r="H3130">
        <v>1.719E-2</v>
      </c>
      <c r="I3130" s="1">
        <v>10904.29</v>
      </c>
      <c r="J3130" s="1">
        <v>1087868</v>
      </c>
      <c r="K3130" s="1">
        <v>0</v>
      </c>
      <c r="L3130" s="1">
        <v>-5645.24</v>
      </c>
      <c r="M3130" s="1">
        <v>0</v>
      </c>
      <c r="N3130" s="1">
        <v>0</v>
      </c>
      <c r="O3130" s="1">
        <v>0</v>
      </c>
      <c r="P3130" s="1">
        <v>0</v>
      </c>
      <c r="Q3130" s="1">
        <v>0</v>
      </c>
      <c r="R3130" s="1">
        <v>0</v>
      </c>
      <c r="S3130" s="1">
        <v>0</v>
      </c>
      <c r="T3130" s="1">
        <v>0</v>
      </c>
      <c r="U3130" s="1">
        <v>0</v>
      </c>
      <c r="V3130" t="s">
        <v>250</v>
      </c>
      <c r="W3130" s="4" t="str">
        <f t="shared" si="206"/>
        <v>3762</v>
      </c>
      <c r="X3130">
        <v>15</v>
      </c>
      <c r="Y3130" t="s">
        <v>53</v>
      </c>
      <c r="Z3130" t="s">
        <v>66</v>
      </c>
      <c r="AA3130" s="1">
        <v>0</v>
      </c>
      <c r="AB3130" s="1">
        <v>-9886.3700000000008</v>
      </c>
      <c r="AC3130" t="s">
        <v>225</v>
      </c>
      <c r="AD3130" s="1">
        <v>3051.17</v>
      </c>
      <c r="AE3130" s="1">
        <v>193890.17</v>
      </c>
      <c r="AF3130">
        <v>4.81E-3</v>
      </c>
      <c r="AG3130" s="1">
        <v>7612071.5800000001</v>
      </c>
      <c r="AH3130" s="1">
        <v>0</v>
      </c>
      <c r="AI3130" s="1">
        <v>0</v>
      </c>
      <c r="AJ3130" s="1">
        <v>0</v>
      </c>
      <c r="AK3130" s="1">
        <v>0</v>
      </c>
      <c r="AL3130" s="1">
        <v>0</v>
      </c>
      <c r="AM3130" s="1">
        <v>0</v>
      </c>
      <c r="AN3130" s="1">
        <v>3051.17</v>
      </c>
      <c r="AO3130" s="1">
        <v>10904.29</v>
      </c>
      <c r="AP3130" s="8">
        <f t="shared" si="202"/>
        <v>10904.29</v>
      </c>
      <c r="AQ3130" s="9">
        <f t="shared" si="203"/>
        <v>3051.17</v>
      </c>
      <c r="AR3130" s="3">
        <f t="shared" si="204"/>
        <v>1281758.17</v>
      </c>
      <c r="AS3130" s="10">
        <f t="shared" si="205"/>
        <v>13955.460000000001</v>
      </c>
    </row>
    <row r="3131" spans="1:45" x14ac:dyDescent="0.25">
      <c r="A3131">
        <v>1</v>
      </c>
      <c r="B3131" s="7">
        <v>44531</v>
      </c>
      <c r="C3131" s="7">
        <v>44531</v>
      </c>
      <c r="D3131">
        <v>200269</v>
      </c>
      <c r="E3131" s="7">
        <v>44531</v>
      </c>
      <c r="F3131" s="13">
        <v>2861833.91</v>
      </c>
      <c r="G3131" s="1">
        <v>2861833.91</v>
      </c>
      <c r="H3131">
        <v>1.719E-2</v>
      </c>
      <c r="I3131" s="1">
        <v>4099.58</v>
      </c>
      <c r="J3131" s="1">
        <v>280456.89</v>
      </c>
      <c r="K3131" s="1">
        <v>0</v>
      </c>
      <c r="L3131" s="1">
        <v>0</v>
      </c>
      <c r="M3131" s="1">
        <v>0</v>
      </c>
      <c r="N3131" s="1">
        <v>0</v>
      </c>
      <c r="O3131" s="1">
        <v>0</v>
      </c>
      <c r="P3131" s="1">
        <v>0</v>
      </c>
      <c r="Q3131" s="1">
        <v>0</v>
      </c>
      <c r="R3131" s="1">
        <v>0</v>
      </c>
      <c r="S3131" s="1">
        <v>0</v>
      </c>
      <c r="T3131" s="1">
        <v>0</v>
      </c>
      <c r="U3131" s="1">
        <v>0</v>
      </c>
      <c r="V3131" t="s">
        <v>251</v>
      </c>
      <c r="W3131" s="4" t="str">
        <f t="shared" si="206"/>
        <v>3762</v>
      </c>
      <c r="X3131">
        <v>15</v>
      </c>
      <c r="Y3131" t="s">
        <v>53</v>
      </c>
      <c r="Z3131" t="s">
        <v>66</v>
      </c>
      <c r="AA3131" s="1">
        <v>0</v>
      </c>
      <c r="AB3131" s="1">
        <v>0</v>
      </c>
      <c r="AC3131" t="s">
        <v>225</v>
      </c>
      <c r="AD3131" s="1">
        <v>1147.1199999999999</v>
      </c>
      <c r="AE3131" s="1">
        <v>78399.75</v>
      </c>
      <c r="AF3131">
        <v>4.81E-3</v>
      </c>
      <c r="AG3131" s="1">
        <v>2861833.91</v>
      </c>
      <c r="AH3131" s="1">
        <v>0</v>
      </c>
      <c r="AI3131" s="1">
        <v>0</v>
      </c>
      <c r="AJ3131" s="1">
        <v>0</v>
      </c>
      <c r="AK3131" s="1">
        <v>0</v>
      </c>
      <c r="AL3131" s="1">
        <v>0</v>
      </c>
      <c r="AM3131" s="1">
        <v>0</v>
      </c>
      <c r="AN3131" s="1">
        <v>1147.1200000000001</v>
      </c>
      <c r="AO3131" s="1">
        <v>4099.58</v>
      </c>
      <c r="AP3131" s="8">
        <f t="shared" si="202"/>
        <v>4099.58</v>
      </c>
      <c r="AQ3131" s="9">
        <f t="shared" si="203"/>
        <v>1147.1199999999999</v>
      </c>
      <c r="AR3131" s="3">
        <f t="shared" si="204"/>
        <v>358856.64</v>
      </c>
      <c r="AS3131" s="10">
        <f t="shared" si="205"/>
        <v>5246.7</v>
      </c>
    </row>
    <row r="3132" spans="1:45" x14ac:dyDescent="0.25">
      <c r="A3132">
        <v>1</v>
      </c>
      <c r="B3132" s="7">
        <v>44531</v>
      </c>
      <c r="C3132" s="7">
        <v>44531</v>
      </c>
      <c r="D3132">
        <v>200315</v>
      </c>
      <c r="E3132" s="7">
        <v>44531</v>
      </c>
      <c r="F3132" s="13">
        <v>28621240</v>
      </c>
      <c r="G3132" s="1">
        <v>28621240</v>
      </c>
      <c r="H3132">
        <v>1.719E-2</v>
      </c>
      <c r="I3132" s="1">
        <v>40999.93</v>
      </c>
      <c r="J3132" s="1">
        <v>19154079.219999999</v>
      </c>
      <c r="K3132" s="1">
        <v>0</v>
      </c>
      <c r="L3132" s="1">
        <v>-401450.11</v>
      </c>
      <c r="M3132" s="1">
        <v>0</v>
      </c>
      <c r="N3132" s="1">
        <v>0</v>
      </c>
      <c r="O3132" s="1">
        <v>0</v>
      </c>
      <c r="P3132" s="1">
        <v>0</v>
      </c>
      <c r="Q3132" s="1">
        <v>0</v>
      </c>
      <c r="R3132" s="1">
        <v>0</v>
      </c>
      <c r="S3132" s="1">
        <v>0</v>
      </c>
      <c r="T3132" s="1">
        <v>0</v>
      </c>
      <c r="U3132" s="1">
        <v>0</v>
      </c>
      <c r="V3132" t="s">
        <v>252</v>
      </c>
      <c r="W3132" s="4" t="str">
        <f t="shared" si="206"/>
        <v>3762</v>
      </c>
      <c r="X3132">
        <v>15</v>
      </c>
      <c r="Y3132" t="s">
        <v>53</v>
      </c>
      <c r="Z3132" t="s">
        <v>66</v>
      </c>
      <c r="AA3132" s="1">
        <v>0</v>
      </c>
      <c r="AB3132" s="1">
        <v>-26365.77</v>
      </c>
      <c r="AC3132" t="s">
        <v>225</v>
      </c>
      <c r="AD3132" s="1">
        <v>11472.35</v>
      </c>
      <c r="AE3132" s="1">
        <v>2238285.5</v>
      </c>
      <c r="AF3132">
        <v>4.81E-3</v>
      </c>
      <c r="AG3132" s="1">
        <v>28621240</v>
      </c>
      <c r="AH3132" s="1">
        <v>0</v>
      </c>
      <c r="AI3132" s="1">
        <v>0</v>
      </c>
      <c r="AJ3132" s="1">
        <v>0</v>
      </c>
      <c r="AK3132" s="1">
        <v>0</v>
      </c>
      <c r="AL3132" s="1">
        <v>0</v>
      </c>
      <c r="AM3132" s="1">
        <v>0</v>
      </c>
      <c r="AN3132" s="1">
        <v>11472.35</v>
      </c>
      <c r="AO3132" s="1">
        <v>40999.93</v>
      </c>
      <c r="AP3132" s="8">
        <f t="shared" si="202"/>
        <v>40999.93</v>
      </c>
      <c r="AQ3132" s="9">
        <f t="shared" si="203"/>
        <v>11472.35</v>
      </c>
      <c r="AR3132" s="3">
        <f t="shared" si="204"/>
        <v>21392364.719999999</v>
      </c>
      <c r="AS3132" s="10">
        <f t="shared" si="205"/>
        <v>52472.28</v>
      </c>
    </row>
    <row r="3133" spans="1:45" x14ac:dyDescent="0.25">
      <c r="A3133">
        <v>1</v>
      </c>
      <c r="B3133" s="7">
        <v>44531</v>
      </c>
      <c r="C3133" s="7">
        <v>44531</v>
      </c>
      <c r="D3133">
        <v>151</v>
      </c>
      <c r="E3133" s="7">
        <v>44531</v>
      </c>
      <c r="F3133" s="13">
        <v>0</v>
      </c>
      <c r="G3133" s="1">
        <v>0</v>
      </c>
      <c r="H3133">
        <v>1.8100000000000002E-2</v>
      </c>
      <c r="I3133" s="1">
        <v>0</v>
      </c>
      <c r="J3133" s="1">
        <v>0</v>
      </c>
      <c r="K3133" s="1">
        <v>0</v>
      </c>
      <c r="L3133" s="1">
        <v>0</v>
      </c>
      <c r="M3133" s="1">
        <v>0</v>
      </c>
      <c r="N3133" s="1">
        <v>0</v>
      </c>
      <c r="O3133" s="1">
        <v>0</v>
      </c>
      <c r="P3133" s="1">
        <v>0</v>
      </c>
      <c r="Q3133" s="1">
        <v>0</v>
      </c>
      <c r="R3133" s="1">
        <v>0</v>
      </c>
      <c r="S3133" s="1">
        <v>0</v>
      </c>
      <c r="T3133" s="1">
        <v>0</v>
      </c>
      <c r="U3133" s="1">
        <v>0</v>
      </c>
      <c r="V3133" t="s">
        <v>253</v>
      </c>
      <c r="W3133" s="4" t="str">
        <f t="shared" si="206"/>
        <v>376G</v>
      </c>
      <c r="X3133">
        <v>15</v>
      </c>
      <c r="Y3133" t="s">
        <v>53</v>
      </c>
      <c r="Z3133" t="s">
        <v>69</v>
      </c>
      <c r="AA3133" s="1">
        <v>0</v>
      </c>
      <c r="AB3133" s="1">
        <v>0</v>
      </c>
      <c r="AC3133" t="s">
        <v>225</v>
      </c>
      <c r="AD3133" s="1">
        <v>0</v>
      </c>
      <c r="AE3133" s="1">
        <v>0</v>
      </c>
      <c r="AF3133">
        <v>2.8999999999999998E-3</v>
      </c>
      <c r="AG3133" s="1">
        <v>0</v>
      </c>
      <c r="AH3133" s="1">
        <v>0</v>
      </c>
      <c r="AI3133" s="1">
        <v>0</v>
      </c>
      <c r="AJ3133" s="1">
        <v>0</v>
      </c>
      <c r="AK3133" s="1">
        <v>0</v>
      </c>
      <c r="AL3133" s="1">
        <v>0</v>
      </c>
      <c r="AM3133" s="1">
        <v>0</v>
      </c>
      <c r="AN3133" s="1">
        <v>0</v>
      </c>
      <c r="AO3133" s="1">
        <v>0</v>
      </c>
      <c r="AP3133" s="8">
        <f t="shared" si="202"/>
        <v>0</v>
      </c>
      <c r="AQ3133" s="9">
        <f t="shared" si="203"/>
        <v>0</v>
      </c>
      <c r="AR3133" s="3">
        <f t="shared" si="204"/>
        <v>0</v>
      </c>
      <c r="AS3133" s="10">
        <f t="shared" si="205"/>
        <v>0</v>
      </c>
    </row>
    <row r="3134" spans="1:45" x14ac:dyDescent="0.25">
      <c r="A3134">
        <v>1</v>
      </c>
      <c r="B3134" s="7">
        <v>44531</v>
      </c>
      <c r="C3134" s="7">
        <v>44531</v>
      </c>
      <c r="D3134">
        <v>200224</v>
      </c>
      <c r="E3134" s="7">
        <v>44531</v>
      </c>
      <c r="F3134" s="13">
        <v>3522727.11</v>
      </c>
      <c r="G3134" s="1">
        <v>3522727.11</v>
      </c>
      <c r="H3134">
        <v>1.8100000000000002E-2</v>
      </c>
      <c r="I3134" s="1">
        <v>5313.45</v>
      </c>
      <c r="J3134" s="1">
        <v>270754.33</v>
      </c>
      <c r="K3134" s="1">
        <v>0</v>
      </c>
      <c r="L3134" s="1">
        <v>0</v>
      </c>
      <c r="M3134" s="1">
        <v>0</v>
      </c>
      <c r="N3134" s="1">
        <v>0</v>
      </c>
      <c r="O3134" s="1">
        <v>0</v>
      </c>
      <c r="P3134" s="1">
        <v>0</v>
      </c>
      <c r="Q3134" s="1">
        <v>0</v>
      </c>
      <c r="R3134" s="1">
        <v>0</v>
      </c>
      <c r="S3134" s="1">
        <v>0</v>
      </c>
      <c r="T3134" s="1">
        <v>0</v>
      </c>
      <c r="U3134" s="1">
        <v>0</v>
      </c>
      <c r="V3134" t="s">
        <v>254</v>
      </c>
      <c r="W3134" s="4" t="str">
        <f t="shared" si="206"/>
        <v>376G</v>
      </c>
      <c r="X3134">
        <v>15</v>
      </c>
      <c r="Y3134" t="s">
        <v>53</v>
      </c>
      <c r="Z3134" t="s">
        <v>69</v>
      </c>
      <c r="AA3134" s="1">
        <v>0</v>
      </c>
      <c r="AB3134" s="1">
        <v>0</v>
      </c>
      <c r="AC3134" t="s">
        <v>225</v>
      </c>
      <c r="AD3134" s="1">
        <v>851.33</v>
      </c>
      <c r="AE3134" s="1">
        <v>39816.089999999997</v>
      </c>
      <c r="AF3134">
        <v>2.8999999999999998E-3</v>
      </c>
      <c r="AG3134" s="1">
        <v>3522727.11</v>
      </c>
      <c r="AH3134" s="1">
        <v>0</v>
      </c>
      <c r="AI3134" s="1">
        <v>0</v>
      </c>
      <c r="AJ3134" s="1">
        <v>0</v>
      </c>
      <c r="AK3134" s="1">
        <v>0</v>
      </c>
      <c r="AL3134" s="1">
        <v>0</v>
      </c>
      <c r="AM3134" s="1">
        <v>0</v>
      </c>
      <c r="AN3134" s="1">
        <v>851.33</v>
      </c>
      <c r="AO3134" s="1">
        <v>5313.45</v>
      </c>
      <c r="AP3134" s="8">
        <f t="shared" si="202"/>
        <v>5313.45</v>
      </c>
      <c r="AQ3134" s="9">
        <f t="shared" si="203"/>
        <v>851.33</v>
      </c>
      <c r="AR3134" s="3">
        <f t="shared" si="204"/>
        <v>310570.42000000004</v>
      </c>
      <c r="AS3134" s="10">
        <f t="shared" si="205"/>
        <v>6164.78</v>
      </c>
    </row>
    <row r="3135" spans="1:45" x14ac:dyDescent="0.25">
      <c r="A3135">
        <v>1</v>
      </c>
      <c r="B3135" s="7">
        <v>44531</v>
      </c>
      <c r="C3135" s="7">
        <v>44531</v>
      </c>
      <c r="D3135">
        <v>200270</v>
      </c>
      <c r="E3135" s="7">
        <v>44531</v>
      </c>
      <c r="F3135" s="13">
        <v>0</v>
      </c>
      <c r="G3135" s="1">
        <v>0</v>
      </c>
      <c r="H3135">
        <v>1.8100000000000002E-2</v>
      </c>
      <c r="I3135" s="1">
        <v>0</v>
      </c>
      <c r="J3135" s="1">
        <v>0</v>
      </c>
      <c r="K3135" s="1">
        <v>0</v>
      </c>
      <c r="L3135" s="1">
        <v>0</v>
      </c>
      <c r="M3135" s="1">
        <v>0</v>
      </c>
      <c r="N3135" s="1">
        <v>0</v>
      </c>
      <c r="O3135" s="1">
        <v>0</v>
      </c>
      <c r="P3135" s="1">
        <v>0</v>
      </c>
      <c r="Q3135" s="1">
        <v>0</v>
      </c>
      <c r="R3135" s="1">
        <v>0</v>
      </c>
      <c r="S3135" s="1">
        <v>0</v>
      </c>
      <c r="T3135" s="1">
        <v>0</v>
      </c>
      <c r="U3135" s="1">
        <v>0</v>
      </c>
      <c r="V3135" t="s">
        <v>255</v>
      </c>
      <c r="W3135" s="4" t="str">
        <f t="shared" si="206"/>
        <v>376G</v>
      </c>
      <c r="X3135">
        <v>15</v>
      </c>
      <c r="Y3135" t="s">
        <v>53</v>
      </c>
      <c r="Z3135" t="s">
        <v>69</v>
      </c>
      <c r="AA3135" s="1">
        <v>0</v>
      </c>
      <c r="AB3135" s="1">
        <v>0</v>
      </c>
      <c r="AC3135" t="s">
        <v>225</v>
      </c>
      <c r="AD3135" s="1">
        <v>0</v>
      </c>
      <c r="AE3135" s="1">
        <v>0</v>
      </c>
      <c r="AF3135">
        <v>2.8999999999999998E-3</v>
      </c>
      <c r="AG3135" s="1">
        <v>0</v>
      </c>
      <c r="AH3135" s="1">
        <v>0</v>
      </c>
      <c r="AI3135" s="1">
        <v>0</v>
      </c>
      <c r="AJ3135" s="1">
        <v>0</v>
      </c>
      <c r="AK3135" s="1">
        <v>0</v>
      </c>
      <c r="AL3135" s="1">
        <v>0</v>
      </c>
      <c r="AM3135" s="1">
        <v>0</v>
      </c>
      <c r="AN3135" s="1">
        <v>0</v>
      </c>
      <c r="AO3135" s="1">
        <v>0</v>
      </c>
      <c r="AP3135" s="8">
        <f t="shared" si="202"/>
        <v>0</v>
      </c>
      <c r="AQ3135" s="9">
        <f t="shared" si="203"/>
        <v>0</v>
      </c>
      <c r="AR3135" s="3">
        <f t="shared" si="204"/>
        <v>0</v>
      </c>
      <c r="AS3135" s="10">
        <f t="shared" si="205"/>
        <v>0</v>
      </c>
    </row>
    <row r="3136" spans="1:45" x14ac:dyDescent="0.25">
      <c r="A3136">
        <v>1</v>
      </c>
      <c r="B3136" s="7">
        <v>44531</v>
      </c>
      <c r="C3136" s="7">
        <v>44531</v>
      </c>
      <c r="D3136">
        <v>200316</v>
      </c>
      <c r="E3136" s="7">
        <v>44531</v>
      </c>
      <c r="F3136" s="13">
        <v>93300636.760000005</v>
      </c>
      <c r="G3136" s="1">
        <v>93300636.760000005</v>
      </c>
      <c r="H3136">
        <v>1.8100000000000002E-2</v>
      </c>
      <c r="I3136" s="1">
        <v>140728.46</v>
      </c>
      <c r="J3136" s="1">
        <v>9342813.9399999995</v>
      </c>
      <c r="K3136" s="1">
        <v>0</v>
      </c>
      <c r="L3136" s="1">
        <v>0</v>
      </c>
      <c r="M3136" s="1">
        <v>0</v>
      </c>
      <c r="N3136" s="1">
        <v>0</v>
      </c>
      <c r="O3136" s="1">
        <v>0</v>
      </c>
      <c r="P3136" s="1">
        <v>0</v>
      </c>
      <c r="Q3136" s="1">
        <v>0</v>
      </c>
      <c r="R3136" s="1">
        <v>0</v>
      </c>
      <c r="S3136" s="1">
        <v>0</v>
      </c>
      <c r="T3136" s="1">
        <v>0</v>
      </c>
      <c r="U3136" s="1">
        <v>0</v>
      </c>
      <c r="V3136" t="s">
        <v>256</v>
      </c>
      <c r="W3136" s="4" t="str">
        <f t="shared" si="206"/>
        <v>376G</v>
      </c>
      <c r="X3136">
        <v>15</v>
      </c>
      <c r="Y3136" t="s">
        <v>53</v>
      </c>
      <c r="Z3136" t="s">
        <v>69</v>
      </c>
      <c r="AA3136" s="1">
        <v>0</v>
      </c>
      <c r="AB3136" s="1">
        <v>0</v>
      </c>
      <c r="AC3136" t="s">
        <v>225</v>
      </c>
      <c r="AD3136" s="1">
        <v>22547.65</v>
      </c>
      <c r="AE3136" s="1">
        <v>614943.71</v>
      </c>
      <c r="AF3136">
        <v>2.8999999999999998E-3</v>
      </c>
      <c r="AG3136" s="1">
        <v>93300636.760000005</v>
      </c>
      <c r="AH3136" s="1">
        <v>0</v>
      </c>
      <c r="AI3136" s="1">
        <v>0</v>
      </c>
      <c r="AJ3136" s="1">
        <v>0</v>
      </c>
      <c r="AK3136" s="1">
        <v>0</v>
      </c>
      <c r="AL3136" s="1">
        <v>0</v>
      </c>
      <c r="AM3136" s="1">
        <v>0</v>
      </c>
      <c r="AN3136" s="1">
        <v>22547.65</v>
      </c>
      <c r="AO3136" s="1">
        <v>140728.46</v>
      </c>
      <c r="AP3136" s="8">
        <f t="shared" si="202"/>
        <v>140728.46</v>
      </c>
      <c r="AQ3136" s="9">
        <f t="shared" si="203"/>
        <v>22547.65</v>
      </c>
      <c r="AR3136" s="3">
        <f t="shared" si="204"/>
        <v>9957757.6499999985</v>
      </c>
      <c r="AS3136" s="10">
        <f t="shared" si="205"/>
        <v>163276.10999999999</v>
      </c>
    </row>
    <row r="3137" spans="1:45" x14ac:dyDescent="0.25">
      <c r="A3137">
        <v>1</v>
      </c>
      <c r="B3137" s="7">
        <v>44531</v>
      </c>
      <c r="C3137" s="7">
        <v>44531</v>
      </c>
      <c r="D3137">
        <v>152</v>
      </c>
      <c r="E3137" s="7">
        <v>44531</v>
      </c>
      <c r="F3137" s="13">
        <v>0</v>
      </c>
      <c r="G3137" s="1">
        <v>0</v>
      </c>
      <c r="H3137">
        <v>3.3329999999999999E-2</v>
      </c>
      <c r="I3137" s="1">
        <v>0</v>
      </c>
      <c r="J3137" s="1">
        <v>0</v>
      </c>
      <c r="K3137" s="1">
        <v>0</v>
      </c>
      <c r="L3137" s="1">
        <v>0</v>
      </c>
      <c r="M3137" s="1">
        <v>0</v>
      </c>
      <c r="N3137" s="1">
        <v>0</v>
      </c>
      <c r="O3137" s="1">
        <v>0</v>
      </c>
      <c r="P3137" s="1">
        <v>0</v>
      </c>
      <c r="Q3137" s="1">
        <v>0</v>
      </c>
      <c r="R3137" s="1">
        <v>0</v>
      </c>
      <c r="S3137" s="1">
        <v>0</v>
      </c>
      <c r="T3137" s="1">
        <v>0</v>
      </c>
      <c r="U3137" s="1">
        <v>0</v>
      </c>
      <c r="V3137" t="s">
        <v>257</v>
      </c>
      <c r="W3137" s="4" t="str">
        <f t="shared" si="206"/>
        <v>3780</v>
      </c>
      <c r="X3137">
        <v>15</v>
      </c>
      <c r="Y3137" t="s">
        <v>53</v>
      </c>
      <c r="Z3137" t="s">
        <v>72</v>
      </c>
      <c r="AA3137" s="1">
        <v>0</v>
      </c>
      <c r="AB3137" s="1">
        <v>0</v>
      </c>
      <c r="AC3137" t="s">
        <v>225</v>
      </c>
      <c r="AD3137" s="1">
        <v>0</v>
      </c>
      <c r="AE3137" s="1">
        <v>0</v>
      </c>
      <c r="AF3137">
        <v>1.67E-3</v>
      </c>
      <c r="AG3137" s="1">
        <v>0</v>
      </c>
      <c r="AH3137" s="1">
        <v>0</v>
      </c>
      <c r="AI3137" s="1">
        <v>0</v>
      </c>
      <c r="AJ3137" s="1">
        <v>0</v>
      </c>
      <c r="AK3137" s="1">
        <v>0</v>
      </c>
      <c r="AL3137" s="1">
        <v>0</v>
      </c>
      <c r="AM3137" s="1">
        <v>0</v>
      </c>
      <c r="AN3137" s="1">
        <v>0</v>
      </c>
      <c r="AO3137" s="1">
        <v>0</v>
      </c>
      <c r="AP3137" s="8">
        <f t="shared" si="202"/>
        <v>0</v>
      </c>
      <c r="AQ3137" s="9">
        <f t="shared" si="203"/>
        <v>0</v>
      </c>
      <c r="AR3137" s="3">
        <f t="shared" si="204"/>
        <v>0</v>
      </c>
      <c r="AS3137" s="10">
        <f t="shared" si="205"/>
        <v>0</v>
      </c>
    </row>
    <row r="3138" spans="1:45" x14ac:dyDescent="0.25">
      <c r="A3138">
        <v>1</v>
      </c>
      <c r="B3138" s="7">
        <v>44531</v>
      </c>
      <c r="C3138" s="7">
        <v>44531</v>
      </c>
      <c r="D3138">
        <v>200225</v>
      </c>
      <c r="E3138" s="7">
        <v>44531</v>
      </c>
      <c r="F3138" s="13">
        <v>875259.36</v>
      </c>
      <c r="G3138" s="1">
        <v>875259.36</v>
      </c>
      <c r="H3138">
        <v>3.3329999999999999E-2</v>
      </c>
      <c r="I3138" s="1">
        <v>2431.0300000000002</v>
      </c>
      <c r="J3138" s="1">
        <v>67903.64</v>
      </c>
      <c r="K3138" s="1">
        <v>0</v>
      </c>
      <c r="L3138" s="1">
        <v>0</v>
      </c>
      <c r="M3138" s="1">
        <v>0</v>
      </c>
      <c r="N3138" s="1">
        <v>0</v>
      </c>
      <c r="O3138" s="1">
        <v>0</v>
      </c>
      <c r="P3138" s="1">
        <v>0</v>
      </c>
      <c r="Q3138" s="1">
        <v>0</v>
      </c>
      <c r="R3138" s="1">
        <v>0</v>
      </c>
      <c r="S3138" s="1">
        <v>0</v>
      </c>
      <c r="T3138" s="1">
        <v>0</v>
      </c>
      <c r="U3138" s="1">
        <v>0</v>
      </c>
      <c r="V3138" t="s">
        <v>258</v>
      </c>
      <c r="W3138" s="4" t="str">
        <f t="shared" si="206"/>
        <v>3780</v>
      </c>
      <c r="X3138">
        <v>15</v>
      </c>
      <c r="Y3138" t="s">
        <v>53</v>
      </c>
      <c r="Z3138" t="s">
        <v>72</v>
      </c>
      <c r="AA3138" s="1">
        <v>0</v>
      </c>
      <c r="AB3138" s="1">
        <v>0</v>
      </c>
      <c r="AC3138" t="s">
        <v>225</v>
      </c>
      <c r="AD3138" s="1">
        <v>121.81</v>
      </c>
      <c r="AE3138" s="1">
        <v>-13195.74</v>
      </c>
      <c r="AF3138">
        <v>1.67E-3</v>
      </c>
      <c r="AG3138" s="1">
        <v>875259.36</v>
      </c>
      <c r="AH3138" s="1">
        <v>0</v>
      </c>
      <c r="AI3138" s="1">
        <v>0</v>
      </c>
      <c r="AJ3138" s="1">
        <v>0</v>
      </c>
      <c r="AK3138" s="1">
        <v>0</v>
      </c>
      <c r="AL3138" s="1">
        <v>0</v>
      </c>
      <c r="AM3138" s="1">
        <v>0</v>
      </c>
      <c r="AN3138" s="1">
        <v>121.81</v>
      </c>
      <c r="AO3138" s="1">
        <v>2431.0300000000002</v>
      </c>
      <c r="AP3138" s="8">
        <f t="shared" ref="AP3138:AP3201" si="207">I3138+K3138+M3138+T3138</f>
        <v>2431.0300000000002</v>
      </c>
      <c r="AQ3138" s="9">
        <f t="shared" ref="AQ3138:AQ3201" si="208">AD3138+AL3138</f>
        <v>121.81</v>
      </c>
      <c r="AR3138" s="3">
        <f t="shared" ref="AR3138:AR3201" si="209">AE3138+J3138</f>
        <v>54707.9</v>
      </c>
      <c r="AS3138" s="10">
        <f t="shared" ref="AS3138:AS3201" si="210">I3138+K3138+M3138+T3138+AD3138+AL3138</f>
        <v>2552.84</v>
      </c>
    </row>
    <row r="3139" spans="1:45" x14ac:dyDescent="0.25">
      <c r="A3139">
        <v>1</v>
      </c>
      <c r="B3139" s="7">
        <v>44531</v>
      </c>
      <c r="C3139" s="7">
        <v>44531</v>
      </c>
      <c r="D3139">
        <v>200271</v>
      </c>
      <c r="E3139" s="7">
        <v>44531</v>
      </c>
      <c r="F3139" s="13">
        <v>0</v>
      </c>
      <c r="G3139" s="1">
        <v>0</v>
      </c>
      <c r="H3139">
        <v>3.3329999999999999E-2</v>
      </c>
      <c r="I3139" s="1">
        <v>0</v>
      </c>
      <c r="J3139" s="1">
        <v>0</v>
      </c>
      <c r="K3139" s="1">
        <v>0</v>
      </c>
      <c r="L3139" s="1">
        <v>0</v>
      </c>
      <c r="M3139" s="1">
        <v>0</v>
      </c>
      <c r="N3139" s="1">
        <v>0</v>
      </c>
      <c r="O3139" s="1">
        <v>0</v>
      </c>
      <c r="P3139" s="1">
        <v>0</v>
      </c>
      <c r="Q3139" s="1">
        <v>0</v>
      </c>
      <c r="R3139" s="1">
        <v>0</v>
      </c>
      <c r="S3139" s="1">
        <v>0</v>
      </c>
      <c r="T3139" s="1">
        <v>0</v>
      </c>
      <c r="U3139" s="1">
        <v>0</v>
      </c>
      <c r="V3139" t="s">
        <v>259</v>
      </c>
      <c r="W3139" s="4" t="str">
        <f t="shared" si="206"/>
        <v>3780</v>
      </c>
      <c r="X3139">
        <v>15</v>
      </c>
      <c r="Y3139" t="s">
        <v>53</v>
      </c>
      <c r="Z3139" t="s">
        <v>72</v>
      </c>
      <c r="AA3139" s="1">
        <v>0</v>
      </c>
      <c r="AB3139" s="1">
        <v>0</v>
      </c>
      <c r="AC3139" t="s">
        <v>225</v>
      </c>
      <c r="AD3139" s="1">
        <v>0</v>
      </c>
      <c r="AE3139" s="1">
        <v>0</v>
      </c>
      <c r="AF3139">
        <v>1.67E-3</v>
      </c>
      <c r="AG3139" s="1">
        <v>0</v>
      </c>
      <c r="AH3139" s="1">
        <v>0</v>
      </c>
      <c r="AI3139" s="1">
        <v>0</v>
      </c>
      <c r="AJ3139" s="1">
        <v>0</v>
      </c>
      <c r="AK3139" s="1">
        <v>0</v>
      </c>
      <c r="AL3139" s="1">
        <v>0</v>
      </c>
      <c r="AM3139" s="1">
        <v>0</v>
      </c>
      <c r="AN3139" s="1">
        <v>0</v>
      </c>
      <c r="AO3139" s="1">
        <v>0</v>
      </c>
      <c r="AP3139" s="8">
        <f t="shared" si="207"/>
        <v>0</v>
      </c>
      <c r="AQ3139" s="9">
        <f t="shared" si="208"/>
        <v>0</v>
      </c>
      <c r="AR3139" s="3">
        <f t="shared" si="209"/>
        <v>0</v>
      </c>
      <c r="AS3139" s="10">
        <f t="shared" si="210"/>
        <v>0</v>
      </c>
    </row>
    <row r="3140" spans="1:45" x14ac:dyDescent="0.25">
      <c r="A3140">
        <v>1</v>
      </c>
      <c r="B3140" s="7">
        <v>44531</v>
      </c>
      <c r="C3140" s="7">
        <v>44531</v>
      </c>
      <c r="D3140">
        <v>200317</v>
      </c>
      <c r="E3140" s="7">
        <v>44531</v>
      </c>
      <c r="F3140" s="13">
        <v>626637.56000000006</v>
      </c>
      <c r="G3140" s="1">
        <v>626637.56000000006</v>
      </c>
      <c r="H3140">
        <v>3.3329999999999999E-2</v>
      </c>
      <c r="I3140" s="1">
        <v>1740.49</v>
      </c>
      <c r="J3140" s="1">
        <v>339054.15</v>
      </c>
      <c r="K3140" s="1">
        <v>0</v>
      </c>
      <c r="L3140" s="1">
        <v>0</v>
      </c>
      <c r="M3140" s="1">
        <v>0</v>
      </c>
      <c r="N3140" s="1">
        <v>0</v>
      </c>
      <c r="O3140" s="1">
        <v>0</v>
      </c>
      <c r="P3140" s="1">
        <v>0</v>
      </c>
      <c r="Q3140" s="1">
        <v>0</v>
      </c>
      <c r="R3140" s="1">
        <v>0</v>
      </c>
      <c r="S3140" s="1">
        <v>0</v>
      </c>
      <c r="T3140" s="1">
        <v>0</v>
      </c>
      <c r="U3140" s="1">
        <v>0</v>
      </c>
      <c r="V3140" t="s">
        <v>260</v>
      </c>
      <c r="W3140" s="4" t="str">
        <f t="shared" si="206"/>
        <v>3780</v>
      </c>
      <c r="X3140">
        <v>15</v>
      </c>
      <c r="Y3140" t="s">
        <v>53</v>
      </c>
      <c r="Z3140" t="s">
        <v>72</v>
      </c>
      <c r="AA3140" s="1">
        <v>0</v>
      </c>
      <c r="AB3140" s="1">
        <v>0</v>
      </c>
      <c r="AC3140" t="s">
        <v>225</v>
      </c>
      <c r="AD3140" s="1">
        <v>87.21</v>
      </c>
      <c r="AE3140" s="1">
        <v>4214.8500000000004</v>
      </c>
      <c r="AF3140">
        <v>1.67E-3</v>
      </c>
      <c r="AG3140" s="1">
        <v>626637.56000000006</v>
      </c>
      <c r="AH3140" s="1">
        <v>0</v>
      </c>
      <c r="AI3140" s="1">
        <v>0</v>
      </c>
      <c r="AJ3140" s="1">
        <v>0</v>
      </c>
      <c r="AK3140" s="1">
        <v>0</v>
      </c>
      <c r="AL3140" s="1">
        <v>0</v>
      </c>
      <c r="AM3140" s="1">
        <v>0</v>
      </c>
      <c r="AN3140" s="1">
        <v>87.210000000000008</v>
      </c>
      <c r="AO3140" s="1">
        <v>1740.49</v>
      </c>
      <c r="AP3140" s="8">
        <f t="shared" si="207"/>
        <v>1740.49</v>
      </c>
      <c r="AQ3140" s="9">
        <f t="shared" si="208"/>
        <v>87.21</v>
      </c>
      <c r="AR3140" s="3">
        <f t="shared" si="209"/>
        <v>343269</v>
      </c>
      <c r="AS3140" s="10">
        <f t="shared" si="210"/>
        <v>1827.7</v>
      </c>
    </row>
    <row r="3141" spans="1:45" x14ac:dyDescent="0.25">
      <c r="A3141">
        <v>1</v>
      </c>
      <c r="B3141" s="7">
        <v>44531</v>
      </c>
      <c r="C3141" s="7">
        <v>44531</v>
      </c>
      <c r="D3141">
        <v>153</v>
      </c>
      <c r="E3141" s="7">
        <v>44531</v>
      </c>
      <c r="F3141" s="13">
        <v>0</v>
      </c>
      <c r="G3141" s="1">
        <v>0</v>
      </c>
      <c r="H3141">
        <v>2.9520000000000001E-2</v>
      </c>
      <c r="I3141" s="1">
        <v>0</v>
      </c>
      <c r="J3141" s="1">
        <v>0</v>
      </c>
      <c r="K3141" s="1">
        <v>0</v>
      </c>
      <c r="L3141" s="1">
        <v>0</v>
      </c>
      <c r="M3141" s="1">
        <v>0</v>
      </c>
      <c r="N3141" s="1">
        <v>0</v>
      </c>
      <c r="O3141" s="1">
        <v>0</v>
      </c>
      <c r="P3141" s="1">
        <v>0</v>
      </c>
      <c r="Q3141" s="1">
        <v>0</v>
      </c>
      <c r="R3141" s="1">
        <v>0</v>
      </c>
      <c r="S3141" s="1">
        <v>0</v>
      </c>
      <c r="T3141" s="1">
        <v>0</v>
      </c>
      <c r="U3141" s="1">
        <v>0</v>
      </c>
      <c r="V3141" t="s">
        <v>261</v>
      </c>
      <c r="W3141" s="4" t="str">
        <f t="shared" ref="W3141:W3204" si="211">MID(V3141,4,4)</f>
        <v>3790</v>
      </c>
      <c r="X3141">
        <v>15</v>
      </c>
      <c r="Y3141" t="s">
        <v>53</v>
      </c>
      <c r="Z3141" t="s">
        <v>75</v>
      </c>
      <c r="AA3141" s="1">
        <v>0</v>
      </c>
      <c r="AB3141" s="1">
        <v>0</v>
      </c>
      <c r="AC3141" t="s">
        <v>225</v>
      </c>
      <c r="AD3141" s="1">
        <v>0</v>
      </c>
      <c r="AE3141" s="1">
        <v>0</v>
      </c>
      <c r="AF3141">
        <v>1.48E-3</v>
      </c>
      <c r="AG3141" s="1">
        <v>0</v>
      </c>
      <c r="AH3141" s="1">
        <v>0</v>
      </c>
      <c r="AI3141" s="1">
        <v>0</v>
      </c>
      <c r="AJ3141" s="1">
        <v>0</v>
      </c>
      <c r="AK3141" s="1">
        <v>0</v>
      </c>
      <c r="AL3141" s="1">
        <v>0</v>
      </c>
      <c r="AM3141" s="1">
        <v>0</v>
      </c>
      <c r="AN3141" s="1">
        <v>0</v>
      </c>
      <c r="AO3141" s="1">
        <v>0</v>
      </c>
      <c r="AP3141" s="8">
        <f t="shared" si="207"/>
        <v>0</v>
      </c>
      <c r="AQ3141" s="9">
        <f t="shared" si="208"/>
        <v>0</v>
      </c>
      <c r="AR3141" s="3">
        <f t="shared" si="209"/>
        <v>0</v>
      </c>
      <c r="AS3141" s="10">
        <f t="shared" si="210"/>
        <v>0</v>
      </c>
    </row>
    <row r="3142" spans="1:45" x14ac:dyDescent="0.25">
      <c r="A3142">
        <v>1</v>
      </c>
      <c r="B3142" s="7">
        <v>44531</v>
      </c>
      <c r="C3142" s="7">
        <v>44531</v>
      </c>
      <c r="D3142">
        <v>200226</v>
      </c>
      <c r="E3142" s="7">
        <v>44531</v>
      </c>
      <c r="F3142" s="13">
        <v>1965582.09</v>
      </c>
      <c r="G3142" s="1">
        <v>1965582.09</v>
      </c>
      <c r="H3142">
        <v>2.9520000000000001E-2</v>
      </c>
      <c r="I3142" s="1">
        <v>4835.33</v>
      </c>
      <c r="J3142" s="1">
        <v>237806.07999999999</v>
      </c>
      <c r="K3142" s="1">
        <v>0</v>
      </c>
      <c r="L3142" s="1">
        <v>0</v>
      </c>
      <c r="M3142" s="1">
        <v>0</v>
      </c>
      <c r="N3142" s="1">
        <v>0</v>
      </c>
      <c r="O3142" s="1">
        <v>0</v>
      </c>
      <c r="P3142" s="1">
        <v>0</v>
      </c>
      <c r="Q3142" s="1">
        <v>0</v>
      </c>
      <c r="R3142" s="1">
        <v>0</v>
      </c>
      <c r="S3142" s="1">
        <v>0</v>
      </c>
      <c r="T3142" s="1">
        <v>0</v>
      </c>
      <c r="U3142" s="1">
        <v>0</v>
      </c>
      <c r="V3142" t="s">
        <v>262</v>
      </c>
      <c r="W3142" s="4" t="str">
        <f t="shared" si="211"/>
        <v>3790</v>
      </c>
      <c r="X3142">
        <v>15</v>
      </c>
      <c r="Y3142" t="s">
        <v>53</v>
      </c>
      <c r="Z3142" t="s">
        <v>75</v>
      </c>
      <c r="AA3142" s="1">
        <v>0</v>
      </c>
      <c r="AB3142" s="1">
        <v>0</v>
      </c>
      <c r="AC3142" t="s">
        <v>225</v>
      </c>
      <c r="AD3142" s="1">
        <v>242.42</v>
      </c>
      <c r="AE3142" s="1">
        <v>-1866.78</v>
      </c>
      <c r="AF3142">
        <v>1.48E-3</v>
      </c>
      <c r="AG3142" s="1">
        <v>1965582.09</v>
      </c>
      <c r="AH3142" s="1">
        <v>0</v>
      </c>
      <c r="AI3142" s="1">
        <v>0</v>
      </c>
      <c r="AJ3142" s="1">
        <v>0</v>
      </c>
      <c r="AK3142" s="1">
        <v>0</v>
      </c>
      <c r="AL3142" s="1">
        <v>0</v>
      </c>
      <c r="AM3142" s="1">
        <v>0</v>
      </c>
      <c r="AN3142" s="1">
        <v>242.42000000000002</v>
      </c>
      <c r="AO3142" s="1">
        <v>4835.33</v>
      </c>
      <c r="AP3142" s="8">
        <f t="shared" si="207"/>
        <v>4835.33</v>
      </c>
      <c r="AQ3142" s="9">
        <f t="shared" si="208"/>
        <v>242.42</v>
      </c>
      <c r="AR3142" s="3">
        <f t="shared" si="209"/>
        <v>235939.3</v>
      </c>
      <c r="AS3142" s="10">
        <f t="shared" si="210"/>
        <v>5077.75</v>
      </c>
    </row>
    <row r="3143" spans="1:45" x14ac:dyDescent="0.25">
      <c r="A3143">
        <v>1</v>
      </c>
      <c r="B3143" s="7">
        <v>44531</v>
      </c>
      <c r="C3143" s="7">
        <v>44531</v>
      </c>
      <c r="D3143">
        <v>200272</v>
      </c>
      <c r="E3143" s="7">
        <v>44531</v>
      </c>
      <c r="F3143" s="13">
        <v>58747.62</v>
      </c>
      <c r="G3143" s="1">
        <v>58747.62</v>
      </c>
      <c r="H3143">
        <v>2.9520000000000001E-2</v>
      </c>
      <c r="I3143" s="1">
        <v>144.52000000000001</v>
      </c>
      <c r="J3143" s="1">
        <v>11265.72</v>
      </c>
      <c r="K3143" s="1">
        <v>0</v>
      </c>
      <c r="L3143" s="1">
        <v>0</v>
      </c>
      <c r="M3143" s="1">
        <v>0</v>
      </c>
      <c r="N3143" s="1">
        <v>0</v>
      </c>
      <c r="O3143" s="1">
        <v>0</v>
      </c>
      <c r="P3143" s="1">
        <v>0</v>
      </c>
      <c r="Q3143" s="1">
        <v>0</v>
      </c>
      <c r="R3143" s="1">
        <v>0</v>
      </c>
      <c r="S3143" s="1">
        <v>0</v>
      </c>
      <c r="T3143" s="1">
        <v>0</v>
      </c>
      <c r="U3143" s="1">
        <v>0</v>
      </c>
      <c r="V3143" t="s">
        <v>263</v>
      </c>
      <c r="W3143" s="4" t="str">
        <f t="shared" si="211"/>
        <v>3790</v>
      </c>
      <c r="X3143">
        <v>15</v>
      </c>
      <c r="Y3143" t="s">
        <v>53</v>
      </c>
      <c r="Z3143" t="s">
        <v>75</v>
      </c>
      <c r="AA3143" s="1">
        <v>0</v>
      </c>
      <c r="AB3143" s="1">
        <v>0</v>
      </c>
      <c r="AC3143" t="s">
        <v>225</v>
      </c>
      <c r="AD3143" s="1">
        <v>7.25</v>
      </c>
      <c r="AE3143" s="1">
        <v>539.76</v>
      </c>
      <c r="AF3143">
        <v>1.48E-3</v>
      </c>
      <c r="AG3143" s="1">
        <v>58747.62</v>
      </c>
      <c r="AH3143" s="1">
        <v>0</v>
      </c>
      <c r="AI3143" s="1">
        <v>0</v>
      </c>
      <c r="AJ3143" s="1">
        <v>0</v>
      </c>
      <c r="AK3143" s="1">
        <v>0</v>
      </c>
      <c r="AL3143" s="1">
        <v>0</v>
      </c>
      <c r="AM3143" s="1">
        <v>0</v>
      </c>
      <c r="AN3143" s="1">
        <v>7.25</v>
      </c>
      <c r="AO3143" s="1">
        <v>144.52000000000001</v>
      </c>
      <c r="AP3143" s="8">
        <f t="shared" si="207"/>
        <v>144.52000000000001</v>
      </c>
      <c r="AQ3143" s="9">
        <f t="shared" si="208"/>
        <v>7.25</v>
      </c>
      <c r="AR3143" s="3">
        <f t="shared" si="209"/>
        <v>11805.48</v>
      </c>
      <c r="AS3143" s="10">
        <f t="shared" si="210"/>
        <v>151.77000000000001</v>
      </c>
    </row>
    <row r="3144" spans="1:45" x14ac:dyDescent="0.25">
      <c r="A3144">
        <v>1</v>
      </c>
      <c r="B3144" s="7">
        <v>44531</v>
      </c>
      <c r="C3144" s="7">
        <v>44531</v>
      </c>
      <c r="D3144">
        <v>200318</v>
      </c>
      <c r="E3144" s="7">
        <v>44531</v>
      </c>
      <c r="F3144" s="13">
        <v>4132977.66</v>
      </c>
      <c r="G3144" s="1">
        <v>4132977.66</v>
      </c>
      <c r="H3144">
        <v>2.9520000000000001E-2</v>
      </c>
      <c r="I3144" s="1">
        <v>10167.129999999999</v>
      </c>
      <c r="J3144" s="1">
        <v>2086810.03</v>
      </c>
      <c r="K3144" s="1">
        <v>0</v>
      </c>
      <c r="L3144" s="1">
        <v>0</v>
      </c>
      <c r="M3144" s="1">
        <v>0</v>
      </c>
      <c r="N3144" s="1">
        <v>0</v>
      </c>
      <c r="O3144" s="1">
        <v>0</v>
      </c>
      <c r="P3144" s="1">
        <v>0</v>
      </c>
      <c r="Q3144" s="1">
        <v>0</v>
      </c>
      <c r="R3144" s="1">
        <v>0</v>
      </c>
      <c r="S3144" s="1">
        <v>0</v>
      </c>
      <c r="T3144" s="1">
        <v>0</v>
      </c>
      <c r="U3144" s="1">
        <v>0</v>
      </c>
      <c r="V3144" t="s">
        <v>264</v>
      </c>
      <c r="W3144" s="4" t="str">
        <f t="shared" si="211"/>
        <v>3790</v>
      </c>
      <c r="X3144">
        <v>15</v>
      </c>
      <c r="Y3144" t="s">
        <v>53</v>
      </c>
      <c r="Z3144" t="s">
        <v>75</v>
      </c>
      <c r="AA3144" s="1">
        <v>0</v>
      </c>
      <c r="AB3144" s="1">
        <v>0</v>
      </c>
      <c r="AC3144" t="s">
        <v>225</v>
      </c>
      <c r="AD3144" s="1">
        <v>509.73</v>
      </c>
      <c r="AE3144" s="1">
        <v>-52418.66</v>
      </c>
      <c r="AF3144">
        <v>1.48E-3</v>
      </c>
      <c r="AG3144" s="1">
        <v>4132977.66</v>
      </c>
      <c r="AH3144" s="1">
        <v>0</v>
      </c>
      <c r="AI3144" s="1">
        <v>0</v>
      </c>
      <c r="AJ3144" s="1">
        <v>0</v>
      </c>
      <c r="AK3144" s="1">
        <v>0</v>
      </c>
      <c r="AL3144" s="1">
        <v>0</v>
      </c>
      <c r="AM3144" s="1">
        <v>0</v>
      </c>
      <c r="AN3144" s="1">
        <v>509.73</v>
      </c>
      <c r="AO3144" s="1">
        <v>10167.130000000001</v>
      </c>
      <c r="AP3144" s="8">
        <f t="shared" si="207"/>
        <v>10167.129999999999</v>
      </c>
      <c r="AQ3144" s="9">
        <f t="shared" si="208"/>
        <v>509.73</v>
      </c>
      <c r="AR3144" s="3">
        <f t="shared" si="209"/>
        <v>2034391.37</v>
      </c>
      <c r="AS3144" s="10">
        <f t="shared" si="210"/>
        <v>10676.859999999999</v>
      </c>
    </row>
    <row r="3145" spans="1:45" x14ac:dyDescent="0.25">
      <c r="A3145">
        <v>1</v>
      </c>
      <c r="B3145" s="7">
        <v>44531</v>
      </c>
      <c r="C3145" s="7">
        <v>44531</v>
      </c>
      <c r="D3145">
        <v>154</v>
      </c>
      <c r="E3145" s="7">
        <v>44531</v>
      </c>
      <c r="F3145" s="13">
        <v>0</v>
      </c>
      <c r="G3145" s="1">
        <v>0</v>
      </c>
      <c r="H3145">
        <v>1.8030000000000001E-2</v>
      </c>
      <c r="I3145" s="1">
        <v>0</v>
      </c>
      <c r="J3145" s="1">
        <v>-0.01</v>
      </c>
      <c r="K3145" s="1">
        <v>0</v>
      </c>
      <c r="L3145" s="1">
        <v>0</v>
      </c>
      <c r="M3145" s="1">
        <v>0</v>
      </c>
      <c r="N3145" s="1">
        <v>0</v>
      </c>
      <c r="O3145" s="1">
        <v>0</v>
      </c>
      <c r="P3145" s="1">
        <v>0</v>
      </c>
      <c r="Q3145" s="1">
        <v>0</v>
      </c>
      <c r="R3145" s="1">
        <v>0</v>
      </c>
      <c r="S3145" s="1">
        <v>0</v>
      </c>
      <c r="T3145" s="1">
        <v>0</v>
      </c>
      <c r="U3145" s="1">
        <v>0</v>
      </c>
      <c r="V3145" t="s">
        <v>265</v>
      </c>
      <c r="W3145" s="4" t="str">
        <f t="shared" si="211"/>
        <v>3801</v>
      </c>
      <c r="X3145">
        <v>15</v>
      </c>
      <c r="Y3145" t="s">
        <v>53</v>
      </c>
      <c r="Z3145" t="s">
        <v>78</v>
      </c>
      <c r="AA3145" s="1">
        <v>0</v>
      </c>
      <c r="AB3145" s="1">
        <v>0</v>
      </c>
      <c r="AC3145" t="s">
        <v>225</v>
      </c>
      <c r="AD3145" s="1">
        <v>0</v>
      </c>
      <c r="AE3145" s="1">
        <v>-0.01</v>
      </c>
      <c r="AF3145">
        <v>3.9699999999999996E-3</v>
      </c>
      <c r="AG3145" s="1">
        <v>0</v>
      </c>
      <c r="AH3145" s="1">
        <v>0</v>
      </c>
      <c r="AI3145" s="1">
        <v>0</v>
      </c>
      <c r="AJ3145" s="1">
        <v>0</v>
      </c>
      <c r="AK3145" s="1">
        <v>0</v>
      </c>
      <c r="AL3145" s="1">
        <v>0</v>
      </c>
      <c r="AM3145" s="1">
        <v>0</v>
      </c>
      <c r="AN3145" s="1">
        <v>0</v>
      </c>
      <c r="AO3145" s="1">
        <v>0</v>
      </c>
      <c r="AP3145" s="8">
        <f t="shared" si="207"/>
        <v>0</v>
      </c>
      <c r="AQ3145" s="9">
        <f t="shared" si="208"/>
        <v>0</v>
      </c>
      <c r="AR3145" s="3">
        <f t="shared" si="209"/>
        <v>-0.02</v>
      </c>
      <c r="AS3145" s="10">
        <f t="shared" si="210"/>
        <v>0</v>
      </c>
    </row>
    <row r="3146" spans="1:45" x14ac:dyDescent="0.25">
      <c r="A3146">
        <v>1</v>
      </c>
      <c r="B3146" s="7">
        <v>44531</v>
      </c>
      <c r="C3146" s="7">
        <v>44531</v>
      </c>
      <c r="D3146">
        <v>200227</v>
      </c>
      <c r="E3146" s="7">
        <v>44531</v>
      </c>
      <c r="F3146" s="13">
        <v>14444970.49</v>
      </c>
      <c r="G3146" s="1">
        <v>14444970.49</v>
      </c>
      <c r="H3146">
        <v>1.8030000000000001E-2</v>
      </c>
      <c r="I3146" s="1">
        <v>21703.57</v>
      </c>
      <c r="J3146" s="1">
        <v>1153769.48</v>
      </c>
      <c r="K3146" s="1">
        <v>0</v>
      </c>
      <c r="L3146" s="1">
        <v>-0.09</v>
      </c>
      <c r="M3146" s="1">
        <v>0</v>
      </c>
      <c r="N3146" s="1">
        <v>0</v>
      </c>
      <c r="O3146" s="1">
        <v>0</v>
      </c>
      <c r="P3146" s="1">
        <v>0</v>
      </c>
      <c r="Q3146" s="1">
        <v>0</v>
      </c>
      <c r="R3146" s="1">
        <v>0</v>
      </c>
      <c r="S3146" s="1">
        <v>0</v>
      </c>
      <c r="T3146" s="1">
        <v>0</v>
      </c>
      <c r="U3146" s="1">
        <v>0</v>
      </c>
      <c r="V3146" t="s">
        <v>266</v>
      </c>
      <c r="W3146" s="4" t="str">
        <f t="shared" si="211"/>
        <v>3801</v>
      </c>
      <c r="X3146">
        <v>15</v>
      </c>
      <c r="Y3146" t="s">
        <v>53</v>
      </c>
      <c r="Z3146" t="s">
        <v>78</v>
      </c>
      <c r="AA3146" s="1">
        <v>0</v>
      </c>
      <c r="AB3146" s="1">
        <v>-13599.06</v>
      </c>
      <c r="AC3146" t="s">
        <v>225</v>
      </c>
      <c r="AD3146" s="1">
        <v>4778.88</v>
      </c>
      <c r="AE3146" s="1">
        <v>45992.11</v>
      </c>
      <c r="AF3146">
        <v>3.9699999999999996E-3</v>
      </c>
      <c r="AG3146" s="1">
        <v>14444970.49</v>
      </c>
      <c r="AH3146" s="1">
        <v>0</v>
      </c>
      <c r="AI3146" s="1">
        <v>0</v>
      </c>
      <c r="AJ3146" s="1">
        <v>0</v>
      </c>
      <c r="AK3146" s="1">
        <v>0</v>
      </c>
      <c r="AL3146" s="1">
        <v>0</v>
      </c>
      <c r="AM3146" s="1">
        <v>0</v>
      </c>
      <c r="AN3146" s="1">
        <v>4778.88</v>
      </c>
      <c r="AO3146" s="1">
        <v>21703.57</v>
      </c>
      <c r="AP3146" s="8">
        <f t="shared" si="207"/>
        <v>21703.57</v>
      </c>
      <c r="AQ3146" s="9">
        <f t="shared" si="208"/>
        <v>4778.88</v>
      </c>
      <c r="AR3146" s="3">
        <f t="shared" si="209"/>
        <v>1199761.5900000001</v>
      </c>
      <c r="AS3146" s="10">
        <f t="shared" si="210"/>
        <v>26482.45</v>
      </c>
    </row>
    <row r="3147" spans="1:45" x14ac:dyDescent="0.25">
      <c r="A3147">
        <v>1</v>
      </c>
      <c r="B3147" s="7">
        <v>44531</v>
      </c>
      <c r="C3147" s="7">
        <v>44531</v>
      </c>
      <c r="D3147">
        <v>200273</v>
      </c>
      <c r="E3147" s="7">
        <v>44531</v>
      </c>
      <c r="F3147" s="13">
        <v>2650570.62</v>
      </c>
      <c r="G3147" s="1">
        <v>2650570.62</v>
      </c>
      <c r="H3147">
        <v>1.8030000000000001E-2</v>
      </c>
      <c r="I3147" s="1">
        <v>3982.48</v>
      </c>
      <c r="J3147" s="1">
        <v>170268.53</v>
      </c>
      <c r="K3147" s="1">
        <v>0</v>
      </c>
      <c r="L3147" s="1">
        <v>0</v>
      </c>
      <c r="M3147" s="1">
        <v>0</v>
      </c>
      <c r="N3147" s="1">
        <v>0</v>
      </c>
      <c r="O3147" s="1">
        <v>0</v>
      </c>
      <c r="P3147" s="1">
        <v>0</v>
      </c>
      <c r="Q3147" s="1">
        <v>0</v>
      </c>
      <c r="R3147" s="1">
        <v>0</v>
      </c>
      <c r="S3147" s="1">
        <v>0</v>
      </c>
      <c r="T3147" s="1">
        <v>0</v>
      </c>
      <c r="U3147" s="1">
        <v>0</v>
      </c>
      <c r="V3147" t="s">
        <v>267</v>
      </c>
      <c r="W3147" s="4" t="str">
        <f t="shared" si="211"/>
        <v>3801</v>
      </c>
      <c r="X3147">
        <v>15</v>
      </c>
      <c r="Y3147" t="s">
        <v>53</v>
      </c>
      <c r="Z3147" t="s">
        <v>78</v>
      </c>
      <c r="AA3147" s="1">
        <v>0</v>
      </c>
      <c r="AB3147" s="1">
        <v>0</v>
      </c>
      <c r="AC3147" t="s">
        <v>225</v>
      </c>
      <c r="AD3147" s="1">
        <v>876.9</v>
      </c>
      <c r="AE3147" s="1">
        <v>36259.94</v>
      </c>
      <c r="AF3147">
        <v>3.9699999999999996E-3</v>
      </c>
      <c r="AG3147" s="1">
        <v>2650570.62</v>
      </c>
      <c r="AH3147" s="1">
        <v>0</v>
      </c>
      <c r="AI3147" s="1">
        <v>0</v>
      </c>
      <c r="AJ3147" s="1">
        <v>0</v>
      </c>
      <c r="AK3147" s="1">
        <v>0</v>
      </c>
      <c r="AL3147" s="1">
        <v>0</v>
      </c>
      <c r="AM3147" s="1">
        <v>0</v>
      </c>
      <c r="AN3147" s="1">
        <v>876.9</v>
      </c>
      <c r="AO3147" s="1">
        <v>3982.48</v>
      </c>
      <c r="AP3147" s="8">
        <f t="shared" si="207"/>
        <v>3982.48</v>
      </c>
      <c r="AQ3147" s="9">
        <f t="shared" si="208"/>
        <v>876.9</v>
      </c>
      <c r="AR3147" s="3">
        <f t="shared" si="209"/>
        <v>206528.47</v>
      </c>
      <c r="AS3147" s="10">
        <f t="shared" si="210"/>
        <v>4859.38</v>
      </c>
    </row>
    <row r="3148" spans="1:45" x14ac:dyDescent="0.25">
      <c r="A3148">
        <v>1</v>
      </c>
      <c r="B3148" s="7">
        <v>44531</v>
      </c>
      <c r="C3148" s="7">
        <v>44531</v>
      </c>
      <c r="D3148">
        <v>200319</v>
      </c>
      <c r="E3148" s="7">
        <v>44531</v>
      </c>
      <c r="F3148" s="13">
        <v>32652554.780000001</v>
      </c>
      <c r="G3148" s="1">
        <v>32652554.780000001</v>
      </c>
      <c r="H3148">
        <v>1.8030000000000001E-2</v>
      </c>
      <c r="I3148" s="1">
        <v>49060.46</v>
      </c>
      <c r="J3148" s="1">
        <v>9746067.1600000001</v>
      </c>
      <c r="K3148" s="1">
        <v>0</v>
      </c>
      <c r="L3148" s="1">
        <v>-2123.86</v>
      </c>
      <c r="M3148" s="1">
        <v>0</v>
      </c>
      <c r="N3148" s="1">
        <v>0</v>
      </c>
      <c r="O3148" s="1">
        <v>0</v>
      </c>
      <c r="P3148" s="1">
        <v>0</v>
      </c>
      <c r="Q3148" s="1">
        <v>0</v>
      </c>
      <c r="R3148" s="1">
        <v>0</v>
      </c>
      <c r="S3148" s="1">
        <v>0</v>
      </c>
      <c r="T3148" s="1">
        <v>0</v>
      </c>
      <c r="U3148" s="1">
        <v>0</v>
      </c>
      <c r="V3148" t="s">
        <v>268</v>
      </c>
      <c r="W3148" s="4" t="str">
        <f t="shared" si="211"/>
        <v>3801</v>
      </c>
      <c r="X3148">
        <v>15</v>
      </c>
      <c r="Y3148" t="s">
        <v>53</v>
      </c>
      <c r="Z3148" t="s">
        <v>78</v>
      </c>
      <c r="AA3148" s="1">
        <v>0</v>
      </c>
      <c r="AB3148" s="1">
        <v>-536691.48</v>
      </c>
      <c r="AC3148" t="s">
        <v>225</v>
      </c>
      <c r="AD3148" s="1">
        <v>10802.55</v>
      </c>
      <c r="AE3148" s="1">
        <v>-355671.33</v>
      </c>
      <c r="AF3148">
        <v>3.9699999999999996E-3</v>
      </c>
      <c r="AG3148" s="1">
        <v>32652554.780000001</v>
      </c>
      <c r="AH3148" s="1">
        <v>0</v>
      </c>
      <c r="AI3148" s="1">
        <v>0</v>
      </c>
      <c r="AJ3148" s="1">
        <v>0</v>
      </c>
      <c r="AK3148" s="1">
        <v>0</v>
      </c>
      <c r="AL3148" s="1">
        <v>0</v>
      </c>
      <c r="AM3148" s="1">
        <v>0</v>
      </c>
      <c r="AN3148" s="1">
        <v>10802.550000000001</v>
      </c>
      <c r="AO3148" s="1">
        <v>49060.46</v>
      </c>
      <c r="AP3148" s="8">
        <f t="shared" si="207"/>
        <v>49060.46</v>
      </c>
      <c r="AQ3148" s="9">
        <f t="shared" si="208"/>
        <v>10802.55</v>
      </c>
      <c r="AR3148" s="3">
        <f t="shared" si="209"/>
        <v>9390395.8300000001</v>
      </c>
      <c r="AS3148" s="10">
        <f t="shared" si="210"/>
        <v>59863.009999999995</v>
      </c>
    </row>
    <row r="3149" spans="1:45" x14ac:dyDescent="0.25">
      <c r="A3149">
        <v>1</v>
      </c>
      <c r="B3149" s="7">
        <v>44531</v>
      </c>
      <c r="C3149" s="7">
        <v>44531</v>
      </c>
      <c r="D3149">
        <v>155</v>
      </c>
      <c r="E3149" s="7">
        <v>44531</v>
      </c>
      <c r="F3149" s="13">
        <v>0</v>
      </c>
      <c r="G3149" s="1">
        <v>0</v>
      </c>
      <c r="H3149">
        <v>4.0890000000000003E-2</v>
      </c>
      <c r="I3149" s="1">
        <v>0</v>
      </c>
      <c r="J3149" s="1">
        <v>0</v>
      </c>
      <c r="K3149" s="1">
        <v>0</v>
      </c>
      <c r="L3149" s="1">
        <v>0</v>
      </c>
      <c r="M3149" s="1">
        <v>0</v>
      </c>
      <c r="N3149" s="1">
        <v>0</v>
      </c>
      <c r="O3149" s="1">
        <v>0</v>
      </c>
      <c r="P3149" s="1">
        <v>0</v>
      </c>
      <c r="Q3149" s="1">
        <v>0</v>
      </c>
      <c r="R3149" s="1">
        <v>0</v>
      </c>
      <c r="S3149" s="1">
        <v>0</v>
      </c>
      <c r="T3149" s="1">
        <v>0</v>
      </c>
      <c r="U3149" s="1">
        <v>0</v>
      </c>
      <c r="V3149" t="s">
        <v>269</v>
      </c>
      <c r="W3149" s="4" t="str">
        <f t="shared" si="211"/>
        <v>3802</v>
      </c>
      <c r="X3149">
        <v>15</v>
      </c>
      <c r="Y3149" t="s">
        <v>53</v>
      </c>
      <c r="Z3149" t="s">
        <v>81</v>
      </c>
      <c r="AA3149" s="1">
        <v>0</v>
      </c>
      <c r="AB3149" s="1">
        <v>0</v>
      </c>
      <c r="AC3149" t="s">
        <v>225</v>
      </c>
      <c r="AD3149" s="1">
        <v>0</v>
      </c>
      <c r="AE3149" s="1">
        <v>0</v>
      </c>
      <c r="AF3149">
        <v>5.1110000000000003E-2</v>
      </c>
      <c r="AG3149" s="1">
        <v>0</v>
      </c>
      <c r="AH3149" s="1">
        <v>0</v>
      </c>
      <c r="AI3149" s="1">
        <v>0</v>
      </c>
      <c r="AJ3149" s="1">
        <v>0</v>
      </c>
      <c r="AK3149" s="1">
        <v>0</v>
      </c>
      <c r="AL3149" s="1">
        <v>0</v>
      </c>
      <c r="AM3149" s="1">
        <v>0</v>
      </c>
      <c r="AN3149" s="1">
        <v>0</v>
      </c>
      <c r="AO3149" s="1">
        <v>0</v>
      </c>
      <c r="AP3149" s="8">
        <f t="shared" si="207"/>
        <v>0</v>
      </c>
      <c r="AQ3149" s="9">
        <f t="shared" si="208"/>
        <v>0</v>
      </c>
      <c r="AR3149" s="3">
        <f t="shared" si="209"/>
        <v>0</v>
      </c>
      <c r="AS3149" s="10">
        <f t="shared" si="210"/>
        <v>0</v>
      </c>
    </row>
    <row r="3150" spans="1:45" x14ac:dyDescent="0.25">
      <c r="A3150">
        <v>1</v>
      </c>
      <c r="B3150" s="7">
        <v>44531</v>
      </c>
      <c r="C3150" s="7">
        <v>44531</v>
      </c>
      <c r="D3150">
        <v>200228</v>
      </c>
      <c r="E3150" s="7">
        <v>44531</v>
      </c>
      <c r="F3150" s="13">
        <v>651169.4</v>
      </c>
      <c r="G3150" s="1">
        <v>651169.4</v>
      </c>
      <c r="H3150">
        <v>4.0890000000000003E-2</v>
      </c>
      <c r="I3150" s="1">
        <v>2218.86</v>
      </c>
      <c r="J3150" s="1">
        <v>173251.91</v>
      </c>
      <c r="K3150" s="1">
        <v>0</v>
      </c>
      <c r="L3150" s="1">
        <v>-11908.71</v>
      </c>
      <c r="M3150" s="1">
        <v>0</v>
      </c>
      <c r="N3150" s="1">
        <v>0</v>
      </c>
      <c r="O3150" s="1">
        <v>0</v>
      </c>
      <c r="P3150" s="1">
        <v>0</v>
      </c>
      <c r="Q3150" s="1">
        <v>0</v>
      </c>
      <c r="R3150" s="1">
        <v>0</v>
      </c>
      <c r="S3150" s="1">
        <v>0</v>
      </c>
      <c r="T3150" s="1">
        <v>0</v>
      </c>
      <c r="U3150" s="1">
        <v>0</v>
      </c>
      <c r="V3150" t="s">
        <v>270</v>
      </c>
      <c r="W3150" s="4" t="str">
        <f t="shared" si="211"/>
        <v>3802</v>
      </c>
      <c r="X3150">
        <v>15</v>
      </c>
      <c r="Y3150" t="s">
        <v>53</v>
      </c>
      <c r="Z3150" t="s">
        <v>81</v>
      </c>
      <c r="AA3150" s="1">
        <v>0</v>
      </c>
      <c r="AB3150" s="1">
        <v>-1481.47</v>
      </c>
      <c r="AC3150" t="s">
        <v>225</v>
      </c>
      <c r="AD3150" s="1">
        <v>2773.44</v>
      </c>
      <c r="AE3150" s="1">
        <v>213323.67</v>
      </c>
      <c r="AF3150">
        <v>5.1110000000000003E-2</v>
      </c>
      <c r="AG3150" s="1">
        <v>651169.4</v>
      </c>
      <c r="AH3150" s="1">
        <v>0</v>
      </c>
      <c r="AI3150" s="1">
        <v>0</v>
      </c>
      <c r="AJ3150" s="1">
        <v>0</v>
      </c>
      <c r="AK3150" s="1">
        <v>0</v>
      </c>
      <c r="AL3150" s="1">
        <v>0</v>
      </c>
      <c r="AM3150" s="1">
        <v>0</v>
      </c>
      <c r="AN3150" s="1">
        <v>2773.44</v>
      </c>
      <c r="AO3150" s="1">
        <v>2218.86</v>
      </c>
      <c r="AP3150" s="8">
        <f t="shared" si="207"/>
        <v>2218.86</v>
      </c>
      <c r="AQ3150" s="9">
        <f t="shared" si="208"/>
        <v>2773.44</v>
      </c>
      <c r="AR3150" s="3">
        <f t="shared" si="209"/>
        <v>386575.58</v>
      </c>
      <c r="AS3150" s="10">
        <f t="shared" si="210"/>
        <v>4992.3</v>
      </c>
    </row>
    <row r="3151" spans="1:45" x14ac:dyDescent="0.25">
      <c r="A3151">
        <v>1</v>
      </c>
      <c r="B3151" s="7">
        <v>44531</v>
      </c>
      <c r="C3151" s="7">
        <v>44531</v>
      </c>
      <c r="D3151">
        <v>200274</v>
      </c>
      <c r="E3151" s="7">
        <v>44531</v>
      </c>
      <c r="F3151" s="13">
        <v>0</v>
      </c>
      <c r="G3151" s="1">
        <v>0</v>
      </c>
      <c r="H3151">
        <v>4.0890000000000003E-2</v>
      </c>
      <c r="I3151" s="1">
        <v>0</v>
      </c>
      <c r="J3151" s="1">
        <v>0</v>
      </c>
      <c r="K3151" s="1">
        <v>0</v>
      </c>
      <c r="L3151" s="1">
        <v>0</v>
      </c>
      <c r="M3151" s="1">
        <v>0</v>
      </c>
      <c r="N3151" s="1">
        <v>0</v>
      </c>
      <c r="O3151" s="1">
        <v>0</v>
      </c>
      <c r="P3151" s="1">
        <v>0</v>
      </c>
      <c r="Q3151" s="1">
        <v>0</v>
      </c>
      <c r="R3151" s="1">
        <v>0</v>
      </c>
      <c r="S3151" s="1">
        <v>0</v>
      </c>
      <c r="T3151" s="1">
        <v>0</v>
      </c>
      <c r="U3151" s="1">
        <v>0</v>
      </c>
      <c r="V3151" t="s">
        <v>271</v>
      </c>
      <c r="W3151" s="4" t="str">
        <f t="shared" si="211"/>
        <v>3802</v>
      </c>
      <c r="X3151">
        <v>15</v>
      </c>
      <c r="Y3151" t="s">
        <v>53</v>
      </c>
      <c r="Z3151" t="s">
        <v>81</v>
      </c>
      <c r="AA3151" s="1">
        <v>0</v>
      </c>
      <c r="AB3151" s="1">
        <v>0</v>
      </c>
      <c r="AC3151" t="s">
        <v>225</v>
      </c>
      <c r="AD3151" s="1">
        <v>0</v>
      </c>
      <c r="AE3151" s="1">
        <v>0</v>
      </c>
      <c r="AF3151">
        <v>5.1110000000000003E-2</v>
      </c>
      <c r="AG3151" s="1">
        <v>0</v>
      </c>
      <c r="AH3151" s="1">
        <v>0</v>
      </c>
      <c r="AI3151" s="1">
        <v>0</v>
      </c>
      <c r="AJ3151" s="1">
        <v>0</v>
      </c>
      <c r="AK3151" s="1">
        <v>0</v>
      </c>
      <c r="AL3151" s="1">
        <v>0</v>
      </c>
      <c r="AM3151" s="1">
        <v>0</v>
      </c>
      <c r="AN3151" s="1">
        <v>0</v>
      </c>
      <c r="AO3151" s="1">
        <v>0</v>
      </c>
      <c r="AP3151" s="8">
        <f t="shared" si="207"/>
        <v>0</v>
      </c>
      <c r="AQ3151" s="9">
        <f t="shared" si="208"/>
        <v>0</v>
      </c>
      <c r="AR3151" s="3">
        <f t="shared" si="209"/>
        <v>0</v>
      </c>
      <c r="AS3151" s="10">
        <f t="shared" si="210"/>
        <v>0</v>
      </c>
    </row>
    <row r="3152" spans="1:45" x14ac:dyDescent="0.25">
      <c r="A3152">
        <v>1</v>
      </c>
      <c r="B3152" s="7">
        <v>44531</v>
      </c>
      <c r="C3152" s="7">
        <v>44531</v>
      </c>
      <c r="D3152">
        <v>200320</v>
      </c>
      <c r="E3152" s="7">
        <v>44531</v>
      </c>
      <c r="F3152" s="13">
        <v>966075.65</v>
      </c>
      <c r="G3152" s="1">
        <v>966075.65</v>
      </c>
      <c r="H3152">
        <v>4.0890000000000003E-2</v>
      </c>
      <c r="I3152" s="1">
        <v>3291.9</v>
      </c>
      <c r="J3152" s="1">
        <v>1035432.68</v>
      </c>
      <c r="K3152" s="1">
        <v>0</v>
      </c>
      <c r="L3152" s="1">
        <v>-12638.31</v>
      </c>
      <c r="M3152" s="1">
        <v>-3291.9</v>
      </c>
      <c r="N3152" s="1">
        <v>0</v>
      </c>
      <c r="O3152" s="1">
        <v>0</v>
      </c>
      <c r="P3152" s="1">
        <v>0</v>
      </c>
      <c r="Q3152" s="1">
        <v>0</v>
      </c>
      <c r="R3152" s="1">
        <v>0</v>
      </c>
      <c r="S3152" s="1">
        <v>0</v>
      </c>
      <c r="T3152" s="1">
        <v>0</v>
      </c>
      <c r="U3152" s="1">
        <v>0</v>
      </c>
      <c r="V3152" t="s">
        <v>272</v>
      </c>
      <c r="W3152" s="4" t="str">
        <f t="shared" si="211"/>
        <v>3802</v>
      </c>
      <c r="X3152">
        <v>15</v>
      </c>
      <c r="Y3152" t="s">
        <v>53</v>
      </c>
      <c r="Z3152" t="s">
        <v>81</v>
      </c>
      <c r="AA3152" s="1">
        <v>0</v>
      </c>
      <c r="AB3152" s="1">
        <v>-6622.25</v>
      </c>
      <c r="AC3152" t="s">
        <v>225</v>
      </c>
      <c r="AD3152" s="1">
        <v>4114.68</v>
      </c>
      <c r="AE3152" s="1">
        <v>1218084.58</v>
      </c>
      <c r="AF3152">
        <v>5.1110000000000003E-2</v>
      </c>
      <c r="AG3152" s="1">
        <v>966075.65</v>
      </c>
      <c r="AH3152" s="1">
        <v>0</v>
      </c>
      <c r="AI3152" s="1">
        <v>0</v>
      </c>
      <c r="AJ3152" s="1">
        <v>0</v>
      </c>
      <c r="AK3152" s="1">
        <v>0</v>
      </c>
      <c r="AL3152" s="1">
        <v>0</v>
      </c>
      <c r="AM3152" s="1">
        <v>0</v>
      </c>
      <c r="AN3152" s="1">
        <v>4114.68</v>
      </c>
      <c r="AO3152" s="1">
        <v>0</v>
      </c>
      <c r="AP3152" s="8">
        <f t="shared" si="207"/>
        <v>0</v>
      </c>
      <c r="AQ3152" s="9">
        <f t="shared" si="208"/>
        <v>4114.68</v>
      </c>
      <c r="AR3152" s="3">
        <f t="shared" si="209"/>
        <v>2253517.2600000002</v>
      </c>
      <c r="AS3152" s="10">
        <f t="shared" si="210"/>
        <v>4114.68</v>
      </c>
    </row>
    <row r="3153" spans="1:45" x14ac:dyDescent="0.25">
      <c r="A3153">
        <v>1</v>
      </c>
      <c r="B3153" s="7">
        <v>44531</v>
      </c>
      <c r="C3153" s="7">
        <v>44531</v>
      </c>
      <c r="D3153">
        <v>156</v>
      </c>
      <c r="E3153" s="7">
        <v>44531</v>
      </c>
      <c r="F3153" s="13">
        <v>0</v>
      </c>
      <c r="G3153" s="1">
        <v>0</v>
      </c>
      <c r="H3153">
        <v>1.8030000000000001E-2</v>
      </c>
      <c r="I3153" s="1">
        <v>0</v>
      </c>
      <c r="J3153" s="1">
        <v>0</v>
      </c>
      <c r="K3153" s="1">
        <v>0</v>
      </c>
      <c r="L3153" s="1">
        <v>0</v>
      </c>
      <c r="M3153" s="1">
        <v>0</v>
      </c>
      <c r="N3153" s="1">
        <v>0</v>
      </c>
      <c r="O3153" s="1">
        <v>0</v>
      </c>
      <c r="P3153" s="1">
        <v>0</v>
      </c>
      <c r="Q3153" s="1">
        <v>0</v>
      </c>
      <c r="R3153" s="1">
        <v>0</v>
      </c>
      <c r="S3153" s="1">
        <v>0</v>
      </c>
      <c r="T3153" s="1">
        <v>0</v>
      </c>
      <c r="U3153" s="1">
        <v>0</v>
      </c>
      <c r="V3153" t="s">
        <v>273</v>
      </c>
      <c r="W3153" s="4" t="str">
        <f t="shared" si="211"/>
        <v>380G</v>
      </c>
      <c r="X3153">
        <v>15</v>
      </c>
      <c r="Y3153" t="s">
        <v>53</v>
      </c>
      <c r="Z3153" t="s">
        <v>84</v>
      </c>
      <c r="AA3153" s="1">
        <v>0</v>
      </c>
      <c r="AB3153" s="1">
        <v>0</v>
      </c>
      <c r="AC3153" t="s">
        <v>225</v>
      </c>
      <c r="AD3153" s="1">
        <v>0</v>
      </c>
      <c r="AE3153" s="1">
        <v>0</v>
      </c>
      <c r="AF3153">
        <v>3.9699999999999996E-3</v>
      </c>
      <c r="AG3153" s="1">
        <v>0</v>
      </c>
      <c r="AH3153" s="1">
        <v>0</v>
      </c>
      <c r="AI3153" s="1">
        <v>0</v>
      </c>
      <c r="AJ3153" s="1">
        <v>0</v>
      </c>
      <c r="AK3153" s="1">
        <v>0</v>
      </c>
      <c r="AL3153" s="1">
        <v>0</v>
      </c>
      <c r="AM3153" s="1">
        <v>0</v>
      </c>
      <c r="AN3153" s="1">
        <v>0</v>
      </c>
      <c r="AO3153" s="1">
        <v>0</v>
      </c>
      <c r="AP3153" s="8">
        <f t="shared" si="207"/>
        <v>0</v>
      </c>
      <c r="AQ3153" s="9">
        <f t="shared" si="208"/>
        <v>0</v>
      </c>
      <c r="AR3153" s="3">
        <f t="shared" si="209"/>
        <v>0</v>
      </c>
      <c r="AS3153" s="10">
        <f t="shared" si="210"/>
        <v>0</v>
      </c>
    </row>
    <row r="3154" spans="1:45" x14ac:dyDescent="0.25">
      <c r="A3154">
        <v>1</v>
      </c>
      <c r="B3154" s="7">
        <v>44531</v>
      </c>
      <c r="C3154" s="7">
        <v>44531</v>
      </c>
      <c r="D3154">
        <v>200229</v>
      </c>
      <c r="E3154" s="7">
        <v>44531</v>
      </c>
      <c r="F3154" s="13">
        <v>7071170.4100000001</v>
      </c>
      <c r="G3154" s="1">
        <v>7071170.4100000001</v>
      </c>
      <c r="H3154">
        <v>1.8030000000000001E-2</v>
      </c>
      <c r="I3154" s="1">
        <v>10624.43</v>
      </c>
      <c r="J3154" s="1">
        <v>408463.2</v>
      </c>
      <c r="K3154" s="1">
        <v>0</v>
      </c>
      <c r="L3154" s="1">
        <v>0</v>
      </c>
      <c r="M3154" s="1">
        <v>0</v>
      </c>
      <c r="N3154" s="1">
        <v>0</v>
      </c>
      <c r="O3154" s="1">
        <v>0</v>
      </c>
      <c r="P3154" s="1">
        <v>0</v>
      </c>
      <c r="Q3154" s="1">
        <v>0</v>
      </c>
      <c r="R3154" s="1">
        <v>0</v>
      </c>
      <c r="S3154" s="1">
        <v>0</v>
      </c>
      <c r="T3154" s="1">
        <v>0</v>
      </c>
      <c r="U3154" s="1">
        <v>0</v>
      </c>
      <c r="V3154" t="s">
        <v>274</v>
      </c>
      <c r="W3154" s="4" t="str">
        <f t="shared" si="211"/>
        <v>380G</v>
      </c>
      <c r="X3154">
        <v>15</v>
      </c>
      <c r="Y3154" t="s">
        <v>53</v>
      </c>
      <c r="Z3154" t="s">
        <v>84</v>
      </c>
      <c r="AA3154" s="1">
        <v>0</v>
      </c>
      <c r="AB3154" s="1">
        <v>0</v>
      </c>
      <c r="AC3154" t="s">
        <v>225</v>
      </c>
      <c r="AD3154" s="1">
        <v>2339.38</v>
      </c>
      <c r="AE3154" s="1">
        <v>-303281.38</v>
      </c>
      <c r="AF3154">
        <v>3.9699999999999996E-3</v>
      </c>
      <c r="AG3154" s="1">
        <v>7071170.4100000001</v>
      </c>
      <c r="AH3154" s="1">
        <v>0</v>
      </c>
      <c r="AI3154" s="1">
        <v>0</v>
      </c>
      <c r="AJ3154" s="1">
        <v>0</v>
      </c>
      <c r="AK3154" s="1">
        <v>0</v>
      </c>
      <c r="AL3154" s="1">
        <v>0</v>
      </c>
      <c r="AM3154" s="1">
        <v>0</v>
      </c>
      <c r="AN3154" s="1">
        <v>2339.38</v>
      </c>
      <c r="AO3154" s="1">
        <v>10624.43</v>
      </c>
      <c r="AP3154" s="8">
        <f t="shared" si="207"/>
        <v>10624.43</v>
      </c>
      <c r="AQ3154" s="9">
        <f t="shared" si="208"/>
        <v>2339.38</v>
      </c>
      <c r="AR3154" s="3">
        <f t="shared" si="209"/>
        <v>105181.82</v>
      </c>
      <c r="AS3154" s="10">
        <f t="shared" si="210"/>
        <v>12963.810000000001</v>
      </c>
    </row>
    <row r="3155" spans="1:45" x14ac:dyDescent="0.25">
      <c r="A3155">
        <v>1</v>
      </c>
      <c r="B3155" s="7">
        <v>44531</v>
      </c>
      <c r="C3155" s="7">
        <v>44531</v>
      </c>
      <c r="D3155">
        <v>200275</v>
      </c>
      <c r="E3155" s="7">
        <v>44531</v>
      </c>
      <c r="F3155" s="13">
        <v>0</v>
      </c>
      <c r="G3155" s="1">
        <v>0</v>
      </c>
      <c r="H3155">
        <v>1.8030000000000001E-2</v>
      </c>
      <c r="I3155" s="1">
        <v>0</v>
      </c>
      <c r="J3155" s="1">
        <v>0</v>
      </c>
      <c r="K3155" s="1">
        <v>0</v>
      </c>
      <c r="L3155" s="1">
        <v>0</v>
      </c>
      <c r="M3155" s="1">
        <v>0</v>
      </c>
      <c r="N3155" s="1">
        <v>0</v>
      </c>
      <c r="O3155" s="1">
        <v>0</v>
      </c>
      <c r="P3155" s="1">
        <v>0</v>
      </c>
      <c r="Q3155" s="1">
        <v>0</v>
      </c>
      <c r="R3155" s="1">
        <v>0</v>
      </c>
      <c r="S3155" s="1">
        <v>0</v>
      </c>
      <c r="T3155" s="1">
        <v>0</v>
      </c>
      <c r="U3155" s="1">
        <v>0</v>
      </c>
      <c r="V3155" t="s">
        <v>275</v>
      </c>
      <c r="W3155" s="4" t="str">
        <f t="shared" si="211"/>
        <v>380G</v>
      </c>
      <c r="X3155">
        <v>15</v>
      </c>
      <c r="Y3155" t="s">
        <v>53</v>
      </c>
      <c r="Z3155" t="s">
        <v>84</v>
      </c>
      <c r="AA3155" s="1">
        <v>0</v>
      </c>
      <c r="AB3155" s="1">
        <v>0</v>
      </c>
      <c r="AC3155" t="s">
        <v>225</v>
      </c>
      <c r="AD3155" s="1">
        <v>0</v>
      </c>
      <c r="AE3155" s="1">
        <v>0</v>
      </c>
      <c r="AF3155">
        <v>3.9699999999999996E-3</v>
      </c>
      <c r="AG3155" s="1">
        <v>0</v>
      </c>
      <c r="AH3155" s="1">
        <v>0</v>
      </c>
      <c r="AI3155" s="1">
        <v>0</v>
      </c>
      <c r="AJ3155" s="1">
        <v>0</v>
      </c>
      <c r="AK3155" s="1">
        <v>0</v>
      </c>
      <c r="AL3155" s="1">
        <v>0</v>
      </c>
      <c r="AM3155" s="1">
        <v>0</v>
      </c>
      <c r="AN3155" s="1">
        <v>0</v>
      </c>
      <c r="AO3155" s="1">
        <v>0</v>
      </c>
      <c r="AP3155" s="8">
        <f t="shared" si="207"/>
        <v>0</v>
      </c>
      <c r="AQ3155" s="9">
        <f t="shared" si="208"/>
        <v>0</v>
      </c>
      <c r="AR3155" s="3">
        <f t="shared" si="209"/>
        <v>0</v>
      </c>
      <c r="AS3155" s="10">
        <f t="shared" si="210"/>
        <v>0</v>
      </c>
    </row>
    <row r="3156" spans="1:45" x14ac:dyDescent="0.25">
      <c r="A3156">
        <v>1</v>
      </c>
      <c r="B3156" s="7">
        <v>44531</v>
      </c>
      <c r="C3156" s="7">
        <v>44531</v>
      </c>
      <c r="D3156">
        <v>200321</v>
      </c>
      <c r="E3156" s="7">
        <v>44531</v>
      </c>
      <c r="F3156" s="13">
        <v>33715849.670000002</v>
      </c>
      <c r="G3156" s="1">
        <v>33715849.670000002</v>
      </c>
      <c r="H3156">
        <v>1.8030000000000001E-2</v>
      </c>
      <c r="I3156" s="1">
        <v>50658.06</v>
      </c>
      <c r="J3156" s="1">
        <v>2899447.45</v>
      </c>
      <c r="K3156" s="1">
        <v>0</v>
      </c>
      <c r="L3156" s="1">
        <v>0</v>
      </c>
      <c r="M3156" s="1">
        <v>0</v>
      </c>
      <c r="N3156" s="1">
        <v>0</v>
      </c>
      <c r="O3156" s="1">
        <v>0</v>
      </c>
      <c r="P3156" s="1">
        <v>0</v>
      </c>
      <c r="Q3156" s="1">
        <v>0</v>
      </c>
      <c r="R3156" s="1">
        <v>0</v>
      </c>
      <c r="S3156" s="1">
        <v>0</v>
      </c>
      <c r="T3156" s="1">
        <v>0</v>
      </c>
      <c r="U3156" s="1">
        <v>0</v>
      </c>
      <c r="V3156" t="s">
        <v>276</v>
      </c>
      <c r="W3156" s="4" t="str">
        <f t="shared" si="211"/>
        <v>380G</v>
      </c>
      <c r="X3156">
        <v>15</v>
      </c>
      <c r="Y3156" t="s">
        <v>53</v>
      </c>
      <c r="Z3156" t="s">
        <v>84</v>
      </c>
      <c r="AA3156" s="1">
        <v>0</v>
      </c>
      <c r="AB3156" s="1">
        <v>0</v>
      </c>
      <c r="AC3156" t="s">
        <v>225</v>
      </c>
      <c r="AD3156" s="1">
        <v>11154.33</v>
      </c>
      <c r="AE3156" s="1">
        <v>-1149057.49</v>
      </c>
      <c r="AF3156">
        <v>3.9699999999999996E-3</v>
      </c>
      <c r="AG3156" s="1">
        <v>33715849.670000002</v>
      </c>
      <c r="AH3156" s="1">
        <v>0</v>
      </c>
      <c r="AI3156" s="1">
        <v>0</v>
      </c>
      <c r="AJ3156" s="1">
        <v>0</v>
      </c>
      <c r="AK3156" s="1">
        <v>0</v>
      </c>
      <c r="AL3156" s="1">
        <v>0</v>
      </c>
      <c r="AM3156" s="1">
        <v>0</v>
      </c>
      <c r="AN3156" s="1">
        <v>11154.33</v>
      </c>
      <c r="AO3156" s="1">
        <v>50658.06</v>
      </c>
      <c r="AP3156" s="8">
        <f t="shared" si="207"/>
        <v>50658.06</v>
      </c>
      <c r="AQ3156" s="9">
        <f t="shared" si="208"/>
        <v>11154.33</v>
      </c>
      <c r="AR3156" s="3">
        <f t="shared" si="209"/>
        <v>1750389.9600000002</v>
      </c>
      <c r="AS3156" s="10">
        <f t="shared" si="210"/>
        <v>61812.39</v>
      </c>
    </row>
    <row r="3157" spans="1:45" x14ac:dyDescent="0.25">
      <c r="A3157">
        <v>1</v>
      </c>
      <c r="B3157" s="7">
        <v>44531</v>
      </c>
      <c r="C3157" s="7">
        <v>44531</v>
      </c>
      <c r="D3157">
        <v>157</v>
      </c>
      <c r="E3157" s="7">
        <v>44531</v>
      </c>
      <c r="F3157" s="13">
        <v>0</v>
      </c>
      <c r="G3157" s="1">
        <v>0</v>
      </c>
      <c r="H3157">
        <v>3.5999999999999997E-2</v>
      </c>
      <c r="I3157" s="1">
        <v>0</v>
      </c>
      <c r="J3157" s="1">
        <v>0</v>
      </c>
      <c r="K3157" s="1">
        <v>0</v>
      </c>
      <c r="L3157" s="1">
        <v>0</v>
      </c>
      <c r="M3157" s="1">
        <v>0</v>
      </c>
      <c r="N3157" s="1">
        <v>0</v>
      </c>
      <c r="O3157" s="1">
        <v>0</v>
      </c>
      <c r="P3157" s="1">
        <v>0</v>
      </c>
      <c r="Q3157" s="1">
        <v>0</v>
      </c>
      <c r="R3157" s="1">
        <v>0</v>
      </c>
      <c r="S3157" s="1">
        <v>0</v>
      </c>
      <c r="T3157" s="1">
        <v>0</v>
      </c>
      <c r="U3157" s="1">
        <v>0</v>
      </c>
      <c r="V3157" t="s">
        <v>277</v>
      </c>
      <c r="W3157" s="4" t="str">
        <f t="shared" si="211"/>
        <v>3810</v>
      </c>
      <c r="X3157">
        <v>15</v>
      </c>
      <c r="Y3157" t="s">
        <v>53</v>
      </c>
      <c r="Z3157" t="s">
        <v>87</v>
      </c>
      <c r="AA3157" s="1">
        <v>0</v>
      </c>
      <c r="AB3157" s="1">
        <v>0</v>
      </c>
      <c r="AC3157" t="s">
        <v>225</v>
      </c>
      <c r="AD3157" s="1">
        <v>0</v>
      </c>
      <c r="AE3157" s="1">
        <v>0</v>
      </c>
      <c r="AF3157">
        <v>0</v>
      </c>
      <c r="AG3157" s="1">
        <v>0</v>
      </c>
      <c r="AH3157" s="1">
        <v>0</v>
      </c>
      <c r="AI3157" s="1">
        <v>0</v>
      </c>
      <c r="AJ3157" s="1">
        <v>0</v>
      </c>
      <c r="AK3157" s="1">
        <v>0</v>
      </c>
      <c r="AL3157" s="1">
        <v>0</v>
      </c>
      <c r="AM3157" s="1">
        <v>0</v>
      </c>
      <c r="AN3157" s="1">
        <v>0</v>
      </c>
      <c r="AO3157" s="1">
        <v>0</v>
      </c>
      <c r="AP3157" s="8">
        <f t="shared" si="207"/>
        <v>0</v>
      </c>
      <c r="AQ3157" s="9">
        <f t="shared" si="208"/>
        <v>0</v>
      </c>
      <c r="AR3157" s="3">
        <f t="shared" si="209"/>
        <v>0</v>
      </c>
      <c r="AS3157" s="10">
        <f t="shared" si="210"/>
        <v>0</v>
      </c>
    </row>
    <row r="3158" spans="1:45" x14ac:dyDescent="0.25">
      <c r="A3158">
        <v>1</v>
      </c>
      <c r="B3158" s="7">
        <v>44531</v>
      </c>
      <c r="C3158" s="7">
        <v>44531</v>
      </c>
      <c r="D3158">
        <v>200230</v>
      </c>
      <c r="E3158" s="7">
        <v>44531</v>
      </c>
      <c r="F3158" s="13">
        <v>3275461.94</v>
      </c>
      <c r="G3158" s="1">
        <v>3275461.94</v>
      </c>
      <c r="H3158">
        <v>3.5999999999999997E-2</v>
      </c>
      <c r="I3158" s="1">
        <v>9826.39</v>
      </c>
      <c r="J3158" s="1">
        <v>375229.98</v>
      </c>
      <c r="K3158" s="1">
        <v>0</v>
      </c>
      <c r="L3158" s="1">
        <v>0</v>
      </c>
      <c r="M3158" s="1">
        <v>0</v>
      </c>
      <c r="N3158" s="1">
        <v>65</v>
      </c>
      <c r="O3158" s="1">
        <v>0</v>
      </c>
      <c r="P3158" s="1">
        <v>0</v>
      </c>
      <c r="Q3158" s="1">
        <v>0</v>
      </c>
      <c r="R3158" s="1">
        <v>0</v>
      </c>
      <c r="S3158" s="1">
        <v>0</v>
      </c>
      <c r="T3158" s="1">
        <v>0</v>
      </c>
      <c r="U3158" s="1">
        <v>0</v>
      </c>
      <c r="V3158" t="s">
        <v>278</v>
      </c>
      <c r="W3158" s="4" t="str">
        <f t="shared" si="211"/>
        <v>3810</v>
      </c>
      <c r="X3158">
        <v>15</v>
      </c>
      <c r="Y3158" t="s">
        <v>53</v>
      </c>
      <c r="Z3158" t="s">
        <v>87</v>
      </c>
      <c r="AA3158" s="1">
        <v>0</v>
      </c>
      <c r="AB3158" s="1">
        <v>-6174.3</v>
      </c>
      <c r="AC3158" t="s">
        <v>225</v>
      </c>
      <c r="AD3158" s="1">
        <v>0</v>
      </c>
      <c r="AE3158" s="1">
        <v>0</v>
      </c>
      <c r="AF3158">
        <v>0</v>
      </c>
      <c r="AG3158" s="1">
        <v>3275461.94</v>
      </c>
      <c r="AH3158" s="1">
        <v>0</v>
      </c>
      <c r="AI3158" s="1">
        <v>0</v>
      </c>
      <c r="AJ3158" s="1">
        <v>0</v>
      </c>
      <c r="AK3158" s="1">
        <v>0</v>
      </c>
      <c r="AL3158" s="1">
        <v>0</v>
      </c>
      <c r="AM3158" s="1">
        <v>0</v>
      </c>
      <c r="AN3158" s="1">
        <v>0</v>
      </c>
      <c r="AO3158" s="1">
        <v>9826.39</v>
      </c>
      <c r="AP3158" s="8">
        <f t="shared" si="207"/>
        <v>9826.39</v>
      </c>
      <c r="AQ3158" s="9">
        <f t="shared" si="208"/>
        <v>0</v>
      </c>
      <c r="AR3158" s="3">
        <f t="shared" si="209"/>
        <v>375229.98</v>
      </c>
      <c r="AS3158" s="10">
        <f t="shared" si="210"/>
        <v>9826.39</v>
      </c>
    </row>
    <row r="3159" spans="1:45" x14ac:dyDescent="0.25">
      <c r="A3159">
        <v>1</v>
      </c>
      <c r="B3159" s="7">
        <v>44531</v>
      </c>
      <c r="C3159" s="7">
        <v>44531</v>
      </c>
      <c r="D3159">
        <v>200276</v>
      </c>
      <c r="E3159" s="7">
        <v>44531</v>
      </c>
      <c r="F3159" s="13">
        <v>552930.69999999995</v>
      </c>
      <c r="G3159" s="1">
        <v>552930.69999999995</v>
      </c>
      <c r="H3159">
        <v>3.5999999999999997E-2</v>
      </c>
      <c r="I3159" s="1">
        <v>1658.79</v>
      </c>
      <c r="J3159" s="1">
        <v>88655.16</v>
      </c>
      <c r="K3159" s="1">
        <v>0</v>
      </c>
      <c r="L3159" s="1">
        <v>0</v>
      </c>
      <c r="M3159" s="1">
        <v>0</v>
      </c>
      <c r="N3159" s="1">
        <v>0</v>
      </c>
      <c r="O3159" s="1">
        <v>0</v>
      </c>
      <c r="P3159" s="1">
        <v>0</v>
      </c>
      <c r="Q3159" s="1">
        <v>0</v>
      </c>
      <c r="R3159" s="1">
        <v>0</v>
      </c>
      <c r="S3159" s="1">
        <v>0</v>
      </c>
      <c r="T3159" s="1">
        <v>0</v>
      </c>
      <c r="U3159" s="1">
        <v>0</v>
      </c>
      <c r="V3159" t="s">
        <v>279</v>
      </c>
      <c r="W3159" s="4" t="str">
        <f t="shared" si="211"/>
        <v>3810</v>
      </c>
      <c r="X3159">
        <v>15</v>
      </c>
      <c r="Y3159" t="s">
        <v>53</v>
      </c>
      <c r="Z3159" t="s">
        <v>87</v>
      </c>
      <c r="AA3159" s="1">
        <v>0</v>
      </c>
      <c r="AB3159" s="1">
        <v>0</v>
      </c>
      <c r="AC3159" t="s">
        <v>225</v>
      </c>
      <c r="AD3159" s="1">
        <v>0</v>
      </c>
      <c r="AE3159" s="1">
        <v>0</v>
      </c>
      <c r="AF3159">
        <v>0</v>
      </c>
      <c r="AG3159" s="1">
        <v>552930.69999999995</v>
      </c>
      <c r="AH3159" s="1">
        <v>0</v>
      </c>
      <c r="AI3159" s="1">
        <v>0</v>
      </c>
      <c r="AJ3159" s="1">
        <v>0</v>
      </c>
      <c r="AK3159" s="1">
        <v>0</v>
      </c>
      <c r="AL3159" s="1">
        <v>0</v>
      </c>
      <c r="AM3159" s="1">
        <v>0</v>
      </c>
      <c r="AN3159" s="1">
        <v>0</v>
      </c>
      <c r="AO3159" s="1">
        <v>1658.79</v>
      </c>
      <c r="AP3159" s="8">
        <f t="shared" si="207"/>
        <v>1658.79</v>
      </c>
      <c r="AQ3159" s="9">
        <f t="shared" si="208"/>
        <v>0</v>
      </c>
      <c r="AR3159" s="3">
        <f t="shared" si="209"/>
        <v>88655.16</v>
      </c>
      <c r="AS3159" s="10">
        <f t="shared" si="210"/>
        <v>1658.79</v>
      </c>
    </row>
    <row r="3160" spans="1:45" x14ac:dyDescent="0.25">
      <c r="A3160">
        <v>1</v>
      </c>
      <c r="B3160" s="7">
        <v>44531</v>
      </c>
      <c r="C3160" s="7">
        <v>44531</v>
      </c>
      <c r="D3160">
        <v>200322</v>
      </c>
      <c r="E3160" s="7">
        <v>44531</v>
      </c>
      <c r="F3160" s="13">
        <v>11510740.529999999</v>
      </c>
      <c r="G3160" s="1">
        <v>11510740.529999999</v>
      </c>
      <c r="H3160">
        <v>3.5999999999999997E-2</v>
      </c>
      <c r="I3160" s="1">
        <v>34532.22</v>
      </c>
      <c r="J3160" s="1">
        <v>4526787.18</v>
      </c>
      <c r="K3160" s="1">
        <v>0</v>
      </c>
      <c r="L3160" s="1">
        <v>0</v>
      </c>
      <c r="M3160" s="1">
        <v>0</v>
      </c>
      <c r="N3160" s="1">
        <v>0</v>
      </c>
      <c r="O3160" s="1">
        <v>0</v>
      </c>
      <c r="P3160" s="1">
        <v>0</v>
      </c>
      <c r="Q3160" s="1">
        <v>0</v>
      </c>
      <c r="R3160" s="1">
        <v>0</v>
      </c>
      <c r="S3160" s="1">
        <v>0</v>
      </c>
      <c r="T3160" s="1">
        <v>0</v>
      </c>
      <c r="U3160" s="1">
        <v>0</v>
      </c>
      <c r="V3160" t="s">
        <v>280</v>
      </c>
      <c r="W3160" s="4" t="str">
        <f t="shared" si="211"/>
        <v>3810</v>
      </c>
      <c r="X3160">
        <v>15</v>
      </c>
      <c r="Y3160" t="s">
        <v>53</v>
      </c>
      <c r="Z3160" t="s">
        <v>87</v>
      </c>
      <c r="AA3160" s="1">
        <v>0</v>
      </c>
      <c r="AB3160" s="1">
        <v>-22572.420000000002</v>
      </c>
      <c r="AC3160" t="s">
        <v>225</v>
      </c>
      <c r="AD3160" s="1">
        <v>0</v>
      </c>
      <c r="AE3160" s="1">
        <v>0</v>
      </c>
      <c r="AF3160">
        <v>0</v>
      </c>
      <c r="AG3160" s="1">
        <v>11510740.529999999</v>
      </c>
      <c r="AH3160" s="1">
        <v>0</v>
      </c>
      <c r="AI3160" s="1">
        <v>0</v>
      </c>
      <c r="AJ3160" s="1">
        <v>0</v>
      </c>
      <c r="AK3160" s="1">
        <v>0</v>
      </c>
      <c r="AL3160" s="1">
        <v>0</v>
      </c>
      <c r="AM3160" s="1">
        <v>0</v>
      </c>
      <c r="AN3160" s="1">
        <v>0</v>
      </c>
      <c r="AO3160" s="1">
        <v>34532.22</v>
      </c>
      <c r="AP3160" s="8">
        <f t="shared" si="207"/>
        <v>34532.22</v>
      </c>
      <c r="AQ3160" s="9">
        <f t="shared" si="208"/>
        <v>0</v>
      </c>
      <c r="AR3160" s="3">
        <f t="shared" si="209"/>
        <v>4526787.18</v>
      </c>
      <c r="AS3160" s="10">
        <f t="shared" si="210"/>
        <v>34532.22</v>
      </c>
    </row>
    <row r="3161" spans="1:45" x14ac:dyDescent="0.25">
      <c r="A3161">
        <v>1</v>
      </c>
      <c r="B3161" s="7">
        <v>44531</v>
      </c>
      <c r="C3161" s="7">
        <v>44531</v>
      </c>
      <c r="D3161">
        <v>158</v>
      </c>
      <c r="E3161" s="7">
        <v>44531</v>
      </c>
      <c r="F3161" s="13">
        <v>0</v>
      </c>
      <c r="G3161" s="1">
        <v>0</v>
      </c>
      <c r="H3161">
        <v>2.9090000000000001E-2</v>
      </c>
      <c r="I3161" s="1">
        <v>0</v>
      </c>
      <c r="J3161" s="1">
        <v>0</v>
      </c>
      <c r="K3161" s="1">
        <v>0</v>
      </c>
      <c r="L3161" s="1">
        <v>0</v>
      </c>
      <c r="M3161" s="1">
        <v>0</v>
      </c>
      <c r="N3161" s="1">
        <v>0</v>
      </c>
      <c r="O3161" s="1">
        <v>0</v>
      </c>
      <c r="P3161" s="1">
        <v>0</v>
      </c>
      <c r="Q3161" s="1">
        <v>0</v>
      </c>
      <c r="R3161" s="1">
        <v>0</v>
      </c>
      <c r="S3161" s="1">
        <v>0</v>
      </c>
      <c r="T3161" s="1">
        <v>0</v>
      </c>
      <c r="U3161" s="1">
        <v>0</v>
      </c>
      <c r="V3161" t="s">
        <v>281</v>
      </c>
      <c r="W3161" s="4" t="str">
        <f t="shared" si="211"/>
        <v>3820</v>
      </c>
      <c r="X3161">
        <v>15</v>
      </c>
      <c r="Y3161" t="s">
        <v>53</v>
      </c>
      <c r="Z3161" t="s">
        <v>92</v>
      </c>
      <c r="AA3161" s="1">
        <v>0</v>
      </c>
      <c r="AB3161" s="1">
        <v>0</v>
      </c>
      <c r="AC3161" t="s">
        <v>225</v>
      </c>
      <c r="AD3161" s="1">
        <v>0</v>
      </c>
      <c r="AE3161" s="1">
        <v>0</v>
      </c>
      <c r="AF3161">
        <v>2.9099999999999998E-3</v>
      </c>
      <c r="AG3161" s="1">
        <v>0</v>
      </c>
      <c r="AH3161" s="1">
        <v>0</v>
      </c>
      <c r="AI3161" s="1">
        <v>0</v>
      </c>
      <c r="AJ3161" s="1">
        <v>0</v>
      </c>
      <c r="AK3161" s="1">
        <v>0</v>
      </c>
      <c r="AL3161" s="1">
        <v>0</v>
      </c>
      <c r="AM3161" s="1">
        <v>0</v>
      </c>
      <c r="AN3161" s="1">
        <v>0</v>
      </c>
      <c r="AO3161" s="1">
        <v>0</v>
      </c>
      <c r="AP3161" s="8">
        <f t="shared" si="207"/>
        <v>0</v>
      </c>
      <c r="AQ3161" s="9">
        <f t="shared" si="208"/>
        <v>0</v>
      </c>
      <c r="AR3161" s="3">
        <f t="shared" si="209"/>
        <v>0</v>
      </c>
      <c r="AS3161" s="10">
        <f t="shared" si="210"/>
        <v>0</v>
      </c>
    </row>
    <row r="3162" spans="1:45" x14ac:dyDescent="0.25">
      <c r="A3162">
        <v>1</v>
      </c>
      <c r="B3162" s="7">
        <v>44531</v>
      </c>
      <c r="C3162" s="7">
        <v>44531</v>
      </c>
      <c r="D3162">
        <v>200231</v>
      </c>
      <c r="E3162" s="7">
        <v>44531</v>
      </c>
      <c r="F3162" s="13">
        <v>4129231.65</v>
      </c>
      <c r="G3162" s="1">
        <v>4129231.65</v>
      </c>
      <c r="H3162">
        <v>2.9090000000000001E-2</v>
      </c>
      <c r="I3162" s="1">
        <v>10009.950000000001</v>
      </c>
      <c r="J3162" s="1">
        <v>532652.97</v>
      </c>
      <c r="K3162" s="1">
        <v>0</v>
      </c>
      <c r="L3162" s="1">
        <v>-879.48</v>
      </c>
      <c r="M3162" s="1">
        <v>0</v>
      </c>
      <c r="N3162" s="1">
        <v>0</v>
      </c>
      <c r="O3162" s="1">
        <v>0</v>
      </c>
      <c r="P3162" s="1">
        <v>0</v>
      </c>
      <c r="Q3162" s="1">
        <v>0</v>
      </c>
      <c r="R3162" s="1">
        <v>0</v>
      </c>
      <c r="S3162" s="1">
        <v>0</v>
      </c>
      <c r="T3162" s="1">
        <v>0</v>
      </c>
      <c r="U3162" s="1">
        <v>0</v>
      </c>
      <c r="V3162" t="s">
        <v>282</v>
      </c>
      <c r="W3162" s="4" t="str">
        <f t="shared" si="211"/>
        <v>3820</v>
      </c>
      <c r="X3162">
        <v>15</v>
      </c>
      <c r="Y3162" t="s">
        <v>53</v>
      </c>
      <c r="Z3162" t="s">
        <v>92</v>
      </c>
      <c r="AA3162" s="1">
        <v>0</v>
      </c>
      <c r="AB3162" s="1">
        <v>0</v>
      </c>
      <c r="AC3162" t="s">
        <v>225</v>
      </c>
      <c r="AD3162" s="1">
        <v>1001.34</v>
      </c>
      <c r="AE3162" s="1">
        <v>-17504.37</v>
      </c>
      <c r="AF3162">
        <v>2.9099999999999998E-3</v>
      </c>
      <c r="AG3162" s="1">
        <v>4129231.65</v>
      </c>
      <c r="AH3162" s="1">
        <v>0</v>
      </c>
      <c r="AI3162" s="1">
        <v>0</v>
      </c>
      <c r="AJ3162" s="1">
        <v>0</v>
      </c>
      <c r="AK3162" s="1">
        <v>0</v>
      </c>
      <c r="AL3162" s="1">
        <v>0</v>
      </c>
      <c r="AM3162" s="1">
        <v>0</v>
      </c>
      <c r="AN3162" s="1">
        <v>1001.34</v>
      </c>
      <c r="AO3162" s="1">
        <v>10009.950000000001</v>
      </c>
      <c r="AP3162" s="8">
        <f t="shared" si="207"/>
        <v>10009.950000000001</v>
      </c>
      <c r="AQ3162" s="9">
        <f t="shared" si="208"/>
        <v>1001.34</v>
      </c>
      <c r="AR3162" s="3">
        <f t="shared" si="209"/>
        <v>515148.6</v>
      </c>
      <c r="AS3162" s="10">
        <f t="shared" si="210"/>
        <v>11011.29</v>
      </c>
    </row>
    <row r="3163" spans="1:45" x14ac:dyDescent="0.25">
      <c r="A3163">
        <v>1</v>
      </c>
      <c r="B3163" s="7">
        <v>44531</v>
      </c>
      <c r="C3163" s="7">
        <v>44531</v>
      </c>
      <c r="D3163">
        <v>200277</v>
      </c>
      <c r="E3163" s="7">
        <v>44531</v>
      </c>
      <c r="F3163" s="13">
        <v>620539.48</v>
      </c>
      <c r="G3163" s="1">
        <v>620539.48</v>
      </c>
      <c r="H3163">
        <v>2.9090000000000001E-2</v>
      </c>
      <c r="I3163" s="1">
        <v>1504.29</v>
      </c>
      <c r="J3163" s="1">
        <v>47089.77</v>
      </c>
      <c r="K3163" s="1">
        <v>0</v>
      </c>
      <c r="L3163" s="1">
        <v>-58.74</v>
      </c>
      <c r="M3163" s="1">
        <v>0</v>
      </c>
      <c r="N3163" s="1">
        <v>0</v>
      </c>
      <c r="O3163" s="1">
        <v>0</v>
      </c>
      <c r="P3163" s="1">
        <v>0</v>
      </c>
      <c r="Q3163" s="1">
        <v>0</v>
      </c>
      <c r="R3163" s="1">
        <v>0</v>
      </c>
      <c r="S3163" s="1">
        <v>0</v>
      </c>
      <c r="T3163" s="1">
        <v>0</v>
      </c>
      <c r="U3163" s="1">
        <v>0</v>
      </c>
      <c r="V3163" t="s">
        <v>283</v>
      </c>
      <c r="W3163" s="4" t="str">
        <f t="shared" si="211"/>
        <v>3820</v>
      </c>
      <c r="X3163">
        <v>15</v>
      </c>
      <c r="Y3163" t="s">
        <v>53</v>
      </c>
      <c r="Z3163" t="s">
        <v>92</v>
      </c>
      <c r="AA3163" s="1">
        <v>0</v>
      </c>
      <c r="AB3163" s="1">
        <v>0</v>
      </c>
      <c r="AC3163" t="s">
        <v>225</v>
      </c>
      <c r="AD3163" s="1">
        <v>150.47999999999999</v>
      </c>
      <c r="AE3163" s="1">
        <v>2228.31</v>
      </c>
      <c r="AF3163">
        <v>2.9099999999999998E-3</v>
      </c>
      <c r="AG3163" s="1">
        <v>620539.48</v>
      </c>
      <c r="AH3163" s="1">
        <v>0</v>
      </c>
      <c r="AI3163" s="1">
        <v>0</v>
      </c>
      <c r="AJ3163" s="1">
        <v>0</v>
      </c>
      <c r="AK3163" s="1">
        <v>0</v>
      </c>
      <c r="AL3163" s="1">
        <v>0</v>
      </c>
      <c r="AM3163" s="1">
        <v>0</v>
      </c>
      <c r="AN3163" s="1">
        <v>150.47999999999999</v>
      </c>
      <c r="AO3163" s="1">
        <v>1504.29</v>
      </c>
      <c r="AP3163" s="8">
        <f t="shared" si="207"/>
        <v>1504.29</v>
      </c>
      <c r="AQ3163" s="9">
        <f t="shared" si="208"/>
        <v>150.47999999999999</v>
      </c>
      <c r="AR3163" s="3">
        <f t="shared" si="209"/>
        <v>49318.079999999994</v>
      </c>
      <c r="AS3163" s="10">
        <f t="shared" si="210"/>
        <v>1654.77</v>
      </c>
    </row>
    <row r="3164" spans="1:45" x14ac:dyDescent="0.25">
      <c r="A3164">
        <v>1</v>
      </c>
      <c r="B3164" s="7">
        <v>44531</v>
      </c>
      <c r="C3164" s="7">
        <v>44531</v>
      </c>
      <c r="D3164">
        <v>200323</v>
      </c>
      <c r="E3164" s="7">
        <v>44531</v>
      </c>
      <c r="F3164" s="13">
        <v>7334109.4500000002</v>
      </c>
      <c r="G3164" s="1">
        <v>7334109.4500000002</v>
      </c>
      <c r="H3164">
        <v>2.9090000000000001E-2</v>
      </c>
      <c r="I3164" s="1">
        <v>17779.099999999999</v>
      </c>
      <c r="J3164" s="1">
        <v>2492582.2400000002</v>
      </c>
      <c r="K3164" s="1">
        <v>0</v>
      </c>
      <c r="L3164" s="1">
        <v>-7066.36</v>
      </c>
      <c r="M3164" s="1">
        <v>0</v>
      </c>
      <c r="N3164" s="1">
        <v>0</v>
      </c>
      <c r="O3164" s="1">
        <v>0</v>
      </c>
      <c r="P3164" s="1">
        <v>0</v>
      </c>
      <c r="Q3164" s="1">
        <v>0</v>
      </c>
      <c r="R3164" s="1">
        <v>0</v>
      </c>
      <c r="S3164" s="1">
        <v>0</v>
      </c>
      <c r="T3164" s="1">
        <v>0</v>
      </c>
      <c r="U3164" s="1">
        <v>0</v>
      </c>
      <c r="V3164" t="s">
        <v>284</v>
      </c>
      <c r="W3164" s="4" t="str">
        <f t="shared" si="211"/>
        <v>3820</v>
      </c>
      <c r="X3164">
        <v>15</v>
      </c>
      <c r="Y3164" t="s">
        <v>53</v>
      </c>
      <c r="Z3164" t="s">
        <v>92</v>
      </c>
      <c r="AA3164" s="1">
        <v>0</v>
      </c>
      <c r="AB3164" s="1">
        <v>0</v>
      </c>
      <c r="AC3164" t="s">
        <v>225</v>
      </c>
      <c r="AD3164" s="1">
        <v>1778.52</v>
      </c>
      <c r="AE3164" s="1">
        <v>-204649.65</v>
      </c>
      <c r="AF3164">
        <v>2.9099999999999998E-3</v>
      </c>
      <c r="AG3164" s="1">
        <v>7334109.4500000002</v>
      </c>
      <c r="AH3164" s="1">
        <v>0</v>
      </c>
      <c r="AI3164" s="1">
        <v>0</v>
      </c>
      <c r="AJ3164" s="1">
        <v>0</v>
      </c>
      <c r="AK3164" s="1">
        <v>0</v>
      </c>
      <c r="AL3164" s="1">
        <v>0</v>
      </c>
      <c r="AM3164" s="1">
        <v>0</v>
      </c>
      <c r="AN3164" s="1">
        <v>1778.52</v>
      </c>
      <c r="AO3164" s="1">
        <v>17779.100000000002</v>
      </c>
      <c r="AP3164" s="8">
        <f t="shared" si="207"/>
        <v>17779.099999999999</v>
      </c>
      <c r="AQ3164" s="9">
        <f t="shared" si="208"/>
        <v>1778.52</v>
      </c>
      <c r="AR3164" s="3">
        <f t="shared" si="209"/>
        <v>2287932.5900000003</v>
      </c>
      <c r="AS3164" s="10">
        <f t="shared" si="210"/>
        <v>19557.62</v>
      </c>
    </row>
    <row r="3165" spans="1:45" x14ac:dyDescent="0.25">
      <c r="A3165">
        <v>1</v>
      </c>
      <c r="B3165" s="7">
        <v>44531</v>
      </c>
      <c r="C3165" s="7">
        <v>44531</v>
      </c>
      <c r="D3165">
        <v>159</v>
      </c>
      <c r="E3165" s="7">
        <v>44531</v>
      </c>
      <c r="F3165" s="13">
        <v>0</v>
      </c>
      <c r="G3165" s="1">
        <v>0</v>
      </c>
      <c r="H3165">
        <v>3.3000000000000002E-2</v>
      </c>
      <c r="I3165" s="1">
        <v>0</v>
      </c>
      <c r="J3165" s="1">
        <v>0</v>
      </c>
      <c r="K3165" s="1">
        <v>0</v>
      </c>
      <c r="L3165" s="1">
        <v>0</v>
      </c>
      <c r="M3165" s="1">
        <v>0</v>
      </c>
      <c r="N3165" s="1">
        <v>0</v>
      </c>
      <c r="O3165" s="1">
        <v>0</v>
      </c>
      <c r="P3165" s="1">
        <v>0</v>
      </c>
      <c r="Q3165" s="1">
        <v>0</v>
      </c>
      <c r="R3165" s="1">
        <v>0</v>
      </c>
      <c r="S3165" s="1">
        <v>0</v>
      </c>
      <c r="T3165" s="1">
        <v>0</v>
      </c>
      <c r="U3165" s="1">
        <v>0</v>
      </c>
      <c r="V3165" t="s">
        <v>285</v>
      </c>
      <c r="W3165" s="4" t="str">
        <f t="shared" si="211"/>
        <v>3830</v>
      </c>
      <c r="X3165">
        <v>15</v>
      </c>
      <c r="Y3165" t="s">
        <v>53</v>
      </c>
      <c r="Z3165" t="s">
        <v>97</v>
      </c>
      <c r="AA3165" s="1">
        <v>0</v>
      </c>
      <c r="AB3165" s="1">
        <v>0</v>
      </c>
      <c r="AC3165" t="s">
        <v>225</v>
      </c>
      <c r="AD3165" s="1">
        <v>0</v>
      </c>
      <c r="AE3165" s="1">
        <v>0</v>
      </c>
      <c r="AF3165">
        <v>0</v>
      </c>
      <c r="AG3165" s="1">
        <v>0</v>
      </c>
      <c r="AH3165" s="1">
        <v>0</v>
      </c>
      <c r="AI3165" s="1">
        <v>0</v>
      </c>
      <c r="AJ3165" s="1">
        <v>0</v>
      </c>
      <c r="AK3165" s="1">
        <v>0</v>
      </c>
      <c r="AL3165" s="1">
        <v>0</v>
      </c>
      <c r="AM3165" s="1">
        <v>0</v>
      </c>
      <c r="AN3165" s="1">
        <v>0</v>
      </c>
      <c r="AO3165" s="1">
        <v>0</v>
      </c>
      <c r="AP3165" s="8">
        <f t="shared" si="207"/>
        <v>0</v>
      </c>
      <c r="AQ3165" s="9">
        <f t="shared" si="208"/>
        <v>0</v>
      </c>
      <c r="AR3165" s="3">
        <f t="shared" si="209"/>
        <v>0</v>
      </c>
      <c r="AS3165" s="10">
        <f t="shared" si="210"/>
        <v>0</v>
      </c>
    </row>
    <row r="3166" spans="1:45" x14ac:dyDescent="0.25">
      <c r="A3166">
        <v>1</v>
      </c>
      <c r="B3166" s="7">
        <v>44531</v>
      </c>
      <c r="C3166" s="7">
        <v>44531</v>
      </c>
      <c r="D3166">
        <v>200232</v>
      </c>
      <c r="E3166" s="7">
        <v>44531</v>
      </c>
      <c r="F3166" s="13">
        <v>1379150.99</v>
      </c>
      <c r="G3166" s="1">
        <v>1379150.99</v>
      </c>
      <c r="H3166">
        <v>3.3000000000000002E-2</v>
      </c>
      <c r="I3166" s="1">
        <v>3792.67</v>
      </c>
      <c r="J3166" s="1">
        <v>168471.48</v>
      </c>
      <c r="K3166" s="1">
        <v>0</v>
      </c>
      <c r="L3166" s="1">
        <v>0</v>
      </c>
      <c r="M3166" s="1">
        <v>0</v>
      </c>
      <c r="N3166" s="1">
        <v>0</v>
      </c>
      <c r="O3166" s="1">
        <v>0</v>
      </c>
      <c r="P3166" s="1">
        <v>0</v>
      </c>
      <c r="Q3166" s="1">
        <v>0</v>
      </c>
      <c r="R3166" s="1">
        <v>0</v>
      </c>
      <c r="S3166" s="1">
        <v>0</v>
      </c>
      <c r="T3166" s="1">
        <v>0</v>
      </c>
      <c r="U3166" s="1">
        <v>0</v>
      </c>
      <c r="V3166" t="s">
        <v>286</v>
      </c>
      <c r="W3166" s="4" t="str">
        <f t="shared" si="211"/>
        <v>3830</v>
      </c>
      <c r="X3166">
        <v>15</v>
      </c>
      <c r="Y3166" t="s">
        <v>53</v>
      </c>
      <c r="Z3166" t="s">
        <v>97</v>
      </c>
      <c r="AA3166" s="1">
        <v>0</v>
      </c>
      <c r="AB3166" s="1">
        <v>0</v>
      </c>
      <c r="AC3166" t="s">
        <v>225</v>
      </c>
      <c r="AD3166" s="1">
        <v>0</v>
      </c>
      <c r="AE3166" s="1">
        <v>0</v>
      </c>
      <c r="AF3166">
        <v>0</v>
      </c>
      <c r="AG3166" s="1">
        <v>1379150.99</v>
      </c>
      <c r="AH3166" s="1">
        <v>0</v>
      </c>
      <c r="AI3166" s="1">
        <v>0</v>
      </c>
      <c r="AJ3166" s="1">
        <v>0</v>
      </c>
      <c r="AK3166" s="1">
        <v>0</v>
      </c>
      <c r="AL3166" s="1">
        <v>0</v>
      </c>
      <c r="AM3166" s="1">
        <v>0</v>
      </c>
      <c r="AN3166" s="1">
        <v>0</v>
      </c>
      <c r="AO3166" s="1">
        <v>3792.67</v>
      </c>
      <c r="AP3166" s="8">
        <f t="shared" si="207"/>
        <v>3792.67</v>
      </c>
      <c r="AQ3166" s="9">
        <f t="shared" si="208"/>
        <v>0</v>
      </c>
      <c r="AR3166" s="3">
        <f t="shared" si="209"/>
        <v>168471.48</v>
      </c>
      <c r="AS3166" s="10">
        <f t="shared" si="210"/>
        <v>3792.67</v>
      </c>
    </row>
    <row r="3167" spans="1:45" x14ac:dyDescent="0.25">
      <c r="A3167">
        <v>1</v>
      </c>
      <c r="B3167" s="7">
        <v>44531</v>
      </c>
      <c r="C3167" s="7">
        <v>44531</v>
      </c>
      <c r="D3167">
        <v>200278</v>
      </c>
      <c r="E3167" s="7">
        <v>44531</v>
      </c>
      <c r="F3167" s="13">
        <v>353414.65</v>
      </c>
      <c r="G3167" s="1">
        <v>353414.65</v>
      </c>
      <c r="H3167">
        <v>3.3000000000000002E-2</v>
      </c>
      <c r="I3167" s="1">
        <v>971.89</v>
      </c>
      <c r="J3167" s="1">
        <v>34321.160000000003</v>
      </c>
      <c r="K3167" s="1">
        <v>0</v>
      </c>
      <c r="L3167" s="1">
        <v>0</v>
      </c>
      <c r="M3167" s="1">
        <v>0</v>
      </c>
      <c r="N3167" s="1">
        <v>0</v>
      </c>
      <c r="O3167" s="1">
        <v>0</v>
      </c>
      <c r="P3167" s="1">
        <v>0</v>
      </c>
      <c r="Q3167" s="1">
        <v>0</v>
      </c>
      <c r="R3167" s="1">
        <v>0</v>
      </c>
      <c r="S3167" s="1">
        <v>0</v>
      </c>
      <c r="T3167" s="1">
        <v>0</v>
      </c>
      <c r="U3167" s="1">
        <v>0</v>
      </c>
      <c r="V3167" t="s">
        <v>287</v>
      </c>
      <c r="W3167" s="4" t="str">
        <f t="shared" si="211"/>
        <v>3830</v>
      </c>
      <c r="X3167">
        <v>15</v>
      </c>
      <c r="Y3167" t="s">
        <v>53</v>
      </c>
      <c r="Z3167" t="s">
        <v>97</v>
      </c>
      <c r="AA3167" s="1">
        <v>0</v>
      </c>
      <c r="AB3167" s="1">
        <v>0</v>
      </c>
      <c r="AC3167" t="s">
        <v>225</v>
      </c>
      <c r="AD3167" s="1">
        <v>0</v>
      </c>
      <c r="AE3167" s="1">
        <v>0</v>
      </c>
      <c r="AF3167">
        <v>0</v>
      </c>
      <c r="AG3167" s="1">
        <v>353414.65</v>
      </c>
      <c r="AH3167" s="1">
        <v>0</v>
      </c>
      <c r="AI3167" s="1">
        <v>0</v>
      </c>
      <c r="AJ3167" s="1">
        <v>0</v>
      </c>
      <c r="AK3167" s="1">
        <v>0</v>
      </c>
      <c r="AL3167" s="1">
        <v>0</v>
      </c>
      <c r="AM3167" s="1">
        <v>0</v>
      </c>
      <c r="AN3167" s="1">
        <v>0</v>
      </c>
      <c r="AO3167" s="1">
        <v>971.89</v>
      </c>
      <c r="AP3167" s="8">
        <f t="shared" si="207"/>
        <v>971.89</v>
      </c>
      <c r="AQ3167" s="9">
        <f t="shared" si="208"/>
        <v>0</v>
      </c>
      <c r="AR3167" s="3">
        <f t="shared" si="209"/>
        <v>34321.160000000003</v>
      </c>
      <c r="AS3167" s="10">
        <f t="shared" si="210"/>
        <v>971.89</v>
      </c>
    </row>
    <row r="3168" spans="1:45" x14ac:dyDescent="0.25">
      <c r="A3168">
        <v>1</v>
      </c>
      <c r="B3168" s="7">
        <v>44531</v>
      </c>
      <c r="C3168" s="7">
        <v>44531</v>
      </c>
      <c r="D3168">
        <v>200324</v>
      </c>
      <c r="E3168" s="7">
        <v>44531</v>
      </c>
      <c r="F3168" s="13">
        <v>2906290.55</v>
      </c>
      <c r="G3168" s="1">
        <v>2906290.55</v>
      </c>
      <c r="H3168">
        <v>3.3000000000000002E-2</v>
      </c>
      <c r="I3168" s="1">
        <v>7992.3</v>
      </c>
      <c r="J3168" s="1">
        <v>1713257.62</v>
      </c>
      <c r="K3168" s="1">
        <v>0</v>
      </c>
      <c r="L3168" s="1">
        <v>0</v>
      </c>
      <c r="M3168" s="1">
        <v>0</v>
      </c>
      <c r="N3168" s="1">
        <v>0</v>
      </c>
      <c r="O3168" s="1">
        <v>0</v>
      </c>
      <c r="P3168" s="1">
        <v>0</v>
      </c>
      <c r="Q3168" s="1">
        <v>0</v>
      </c>
      <c r="R3168" s="1">
        <v>0</v>
      </c>
      <c r="S3168" s="1">
        <v>0</v>
      </c>
      <c r="T3168" s="1">
        <v>0</v>
      </c>
      <c r="U3168" s="1">
        <v>0</v>
      </c>
      <c r="V3168" t="s">
        <v>288</v>
      </c>
      <c r="W3168" s="4" t="str">
        <f t="shared" si="211"/>
        <v>3830</v>
      </c>
      <c r="X3168">
        <v>15</v>
      </c>
      <c r="Y3168" t="s">
        <v>53</v>
      </c>
      <c r="Z3168" t="s">
        <v>97</v>
      </c>
      <c r="AA3168" s="1">
        <v>0</v>
      </c>
      <c r="AB3168" s="1">
        <v>-2703.26</v>
      </c>
      <c r="AC3168" t="s">
        <v>225</v>
      </c>
      <c r="AD3168" s="1">
        <v>0</v>
      </c>
      <c r="AE3168" s="1">
        <v>-34.64</v>
      </c>
      <c r="AF3168">
        <v>0</v>
      </c>
      <c r="AG3168" s="1">
        <v>2906290.55</v>
      </c>
      <c r="AH3168" s="1">
        <v>0</v>
      </c>
      <c r="AI3168" s="1">
        <v>0</v>
      </c>
      <c r="AJ3168" s="1">
        <v>0</v>
      </c>
      <c r="AK3168" s="1">
        <v>0</v>
      </c>
      <c r="AL3168" s="1">
        <v>0</v>
      </c>
      <c r="AM3168" s="1">
        <v>0</v>
      </c>
      <c r="AN3168" s="1">
        <v>0</v>
      </c>
      <c r="AO3168" s="1">
        <v>7992.3</v>
      </c>
      <c r="AP3168" s="8">
        <f t="shared" si="207"/>
        <v>7992.3</v>
      </c>
      <c r="AQ3168" s="9">
        <f t="shared" si="208"/>
        <v>0</v>
      </c>
      <c r="AR3168" s="3">
        <f t="shared" si="209"/>
        <v>1713222.9800000002</v>
      </c>
      <c r="AS3168" s="10">
        <f t="shared" si="210"/>
        <v>7992.3</v>
      </c>
    </row>
    <row r="3169" spans="1:45" x14ac:dyDescent="0.25">
      <c r="A3169">
        <v>1</v>
      </c>
      <c r="B3169" s="7">
        <v>44531</v>
      </c>
      <c r="C3169" s="7">
        <v>44531</v>
      </c>
      <c r="D3169">
        <v>160</v>
      </c>
      <c r="E3169" s="7">
        <v>44531</v>
      </c>
      <c r="F3169" s="13">
        <v>0</v>
      </c>
      <c r="G3169" s="1">
        <v>0</v>
      </c>
      <c r="H3169">
        <v>2.7E-2</v>
      </c>
      <c r="I3169" s="1">
        <v>0</v>
      </c>
      <c r="J3169" s="1">
        <v>0</v>
      </c>
      <c r="K3169" s="1">
        <v>0</v>
      </c>
      <c r="L3169" s="1">
        <v>0</v>
      </c>
      <c r="M3169" s="1">
        <v>0</v>
      </c>
      <c r="N3169" s="1">
        <v>0</v>
      </c>
      <c r="O3169" s="1">
        <v>0</v>
      </c>
      <c r="P3169" s="1">
        <v>0</v>
      </c>
      <c r="Q3169" s="1">
        <v>0</v>
      </c>
      <c r="R3169" s="1">
        <v>0</v>
      </c>
      <c r="S3169" s="1">
        <v>0</v>
      </c>
      <c r="T3169" s="1">
        <v>0</v>
      </c>
      <c r="U3169" s="1">
        <v>0</v>
      </c>
      <c r="V3169" t="s">
        <v>289</v>
      </c>
      <c r="W3169" s="4" t="str">
        <f t="shared" si="211"/>
        <v>3840</v>
      </c>
      <c r="X3169">
        <v>15</v>
      </c>
      <c r="Y3169" t="s">
        <v>53</v>
      </c>
      <c r="Z3169" t="s">
        <v>100</v>
      </c>
      <c r="AA3169" s="1">
        <v>0</v>
      </c>
      <c r="AB3169" s="1">
        <v>0</v>
      </c>
      <c r="AC3169" t="s">
        <v>225</v>
      </c>
      <c r="AD3169" s="1">
        <v>0</v>
      </c>
      <c r="AE3169" s="1">
        <v>0</v>
      </c>
      <c r="AF3169">
        <v>0</v>
      </c>
      <c r="AG3169" s="1">
        <v>0</v>
      </c>
      <c r="AH3169" s="1">
        <v>0</v>
      </c>
      <c r="AI3169" s="1">
        <v>0</v>
      </c>
      <c r="AJ3169" s="1">
        <v>0</v>
      </c>
      <c r="AK3169" s="1">
        <v>0</v>
      </c>
      <c r="AL3169" s="1">
        <v>0</v>
      </c>
      <c r="AM3169" s="1">
        <v>0</v>
      </c>
      <c r="AN3169" s="1">
        <v>0</v>
      </c>
      <c r="AO3169" s="1">
        <v>0</v>
      </c>
      <c r="AP3169" s="8">
        <f t="shared" si="207"/>
        <v>0</v>
      </c>
      <c r="AQ3169" s="9">
        <f t="shared" si="208"/>
        <v>0</v>
      </c>
      <c r="AR3169" s="3">
        <f t="shared" si="209"/>
        <v>0</v>
      </c>
      <c r="AS3169" s="10">
        <f t="shared" si="210"/>
        <v>0</v>
      </c>
    </row>
    <row r="3170" spans="1:45" x14ac:dyDescent="0.25">
      <c r="A3170">
        <v>1</v>
      </c>
      <c r="B3170" s="7">
        <v>44531</v>
      </c>
      <c r="C3170" s="7">
        <v>44531</v>
      </c>
      <c r="D3170">
        <v>200233</v>
      </c>
      <c r="E3170" s="7">
        <v>44531</v>
      </c>
      <c r="F3170" s="13">
        <v>380181.77</v>
      </c>
      <c r="G3170" s="1">
        <v>380181.77</v>
      </c>
      <c r="H3170">
        <v>2.7E-2</v>
      </c>
      <c r="I3170" s="1">
        <v>855.41</v>
      </c>
      <c r="J3170" s="1">
        <v>89894.46</v>
      </c>
      <c r="K3170" s="1">
        <v>0</v>
      </c>
      <c r="L3170" s="1">
        <v>0</v>
      </c>
      <c r="M3170" s="1">
        <v>0</v>
      </c>
      <c r="N3170" s="1">
        <v>0</v>
      </c>
      <c r="O3170" s="1">
        <v>0</v>
      </c>
      <c r="P3170" s="1">
        <v>0</v>
      </c>
      <c r="Q3170" s="1">
        <v>0</v>
      </c>
      <c r="R3170" s="1">
        <v>0</v>
      </c>
      <c r="S3170" s="1">
        <v>0</v>
      </c>
      <c r="T3170" s="1">
        <v>0</v>
      </c>
      <c r="U3170" s="1">
        <v>0</v>
      </c>
      <c r="V3170" t="s">
        <v>290</v>
      </c>
      <c r="W3170" s="4" t="str">
        <f t="shared" si="211"/>
        <v>3840</v>
      </c>
      <c r="X3170">
        <v>15</v>
      </c>
      <c r="Y3170" t="s">
        <v>53</v>
      </c>
      <c r="Z3170" t="s">
        <v>100</v>
      </c>
      <c r="AA3170" s="1">
        <v>0</v>
      </c>
      <c r="AB3170" s="1">
        <v>0</v>
      </c>
      <c r="AC3170" t="s">
        <v>225</v>
      </c>
      <c r="AD3170" s="1">
        <v>0</v>
      </c>
      <c r="AE3170" s="1">
        <v>2551.4699999999998</v>
      </c>
      <c r="AF3170">
        <v>0</v>
      </c>
      <c r="AG3170" s="1">
        <v>380181.77</v>
      </c>
      <c r="AH3170" s="1">
        <v>0</v>
      </c>
      <c r="AI3170" s="1">
        <v>0</v>
      </c>
      <c r="AJ3170" s="1">
        <v>0</v>
      </c>
      <c r="AK3170" s="1">
        <v>0</v>
      </c>
      <c r="AL3170" s="1">
        <v>0</v>
      </c>
      <c r="AM3170" s="1">
        <v>0</v>
      </c>
      <c r="AN3170" s="1">
        <v>0</v>
      </c>
      <c r="AO3170" s="1">
        <v>855.41</v>
      </c>
      <c r="AP3170" s="8">
        <f t="shared" si="207"/>
        <v>855.41</v>
      </c>
      <c r="AQ3170" s="9">
        <f t="shared" si="208"/>
        <v>0</v>
      </c>
      <c r="AR3170" s="3">
        <f t="shared" si="209"/>
        <v>92445.930000000008</v>
      </c>
      <c r="AS3170" s="10">
        <f t="shared" si="210"/>
        <v>855.41</v>
      </c>
    </row>
    <row r="3171" spans="1:45" x14ac:dyDescent="0.25">
      <c r="A3171">
        <v>1</v>
      </c>
      <c r="B3171" s="7">
        <v>44531</v>
      </c>
      <c r="C3171" s="7">
        <v>44531</v>
      </c>
      <c r="D3171">
        <v>200279</v>
      </c>
      <c r="E3171" s="7">
        <v>44531</v>
      </c>
      <c r="F3171" s="13">
        <v>0</v>
      </c>
      <c r="G3171" s="1">
        <v>0</v>
      </c>
      <c r="H3171">
        <v>2.7E-2</v>
      </c>
      <c r="I3171" s="1">
        <v>0</v>
      </c>
      <c r="J3171" s="1">
        <v>0</v>
      </c>
      <c r="K3171" s="1">
        <v>0</v>
      </c>
      <c r="L3171" s="1">
        <v>0</v>
      </c>
      <c r="M3171" s="1">
        <v>0</v>
      </c>
      <c r="N3171" s="1">
        <v>0</v>
      </c>
      <c r="O3171" s="1">
        <v>0</v>
      </c>
      <c r="P3171" s="1">
        <v>0</v>
      </c>
      <c r="Q3171" s="1">
        <v>0</v>
      </c>
      <c r="R3171" s="1">
        <v>0</v>
      </c>
      <c r="S3171" s="1">
        <v>0</v>
      </c>
      <c r="T3171" s="1">
        <v>0</v>
      </c>
      <c r="U3171" s="1">
        <v>0</v>
      </c>
      <c r="V3171" t="s">
        <v>291</v>
      </c>
      <c r="W3171" s="4" t="str">
        <f t="shared" si="211"/>
        <v>3840</v>
      </c>
      <c r="X3171">
        <v>15</v>
      </c>
      <c r="Y3171" t="s">
        <v>53</v>
      </c>
      <c r="Z3171" t="s">
        <v>100</v>
      </c>
      <c r="AA3171" s="1">
        <v>0</v>
      </c>
      <c r="AB3171" s="1">
        <v>0</v>
      </c>
      <c r="AC3171" t="s">
        <v>225</v>
      </c>
      <c r="AD3171" s="1">
        <v>0</v>
      </c>
      <c r="AE3171" s="1">
        <v>0</v>
      </c>
      <c r="AF3171">
        <v>0</v>
      </c>
      <c r="AG3171" s="1">
        <v>0</v>
      </c>
      <c r="AH3171" s="1">
        <v>0</v>
      </c>
      <c r="AI3171" s="1">
        <v>0</v>
      </c>
      <c r="AJ3171" s="1">
        <v>0</v>
      </c>
      <c r="AK3171" s="1">
        <v>0</v>
      </c>
      <c r="AL3171" s="1">
        <v>0</v>
      </c>
      <c r="AM3171" s="1">
        <v>0</v>
      </c>
      <c r="AN3171" s="1">
        <v>0</v>
      </c>
      <c r="AO3171" s="1">
        <v>0</v>
      </c>
      <c r="AP3171" s="8">
        <f t="shared" si="207"/>
        <v>0</v>
      </c>
      <c r="AQ3171" s="9">
        <f t="shared" si="208"/>
        <v>0</v>
      </c>
      <c r="AR3171" s="3">
        <f t="shared" si="209"/>
        <v>0</v>
      </c>
      <c r="AS3171" s="10">
        <f t="shared" si="210"/>
        <v>0</v>
      </c>
    </row>
    <row r="3172" spans="1:45" x14ac:dyDescent="0.25">
      <c r="A3172">
        <v>1</v>
      </c>
      <c r="B3172" s="7">
        <v>44531</v>
      </c>
      <c r="C3172" s="7">
        <v>44531</v>
      </c>
      <c r="D3172">
        <v>200325</v>
      </c>
      <c r="E3172" s="7">
        <v>44531</v>
      </c>
      <c r="F3172" s="13">
        <v>663569.57999999996</v>
      </c>
      <c r="G3172" s="1">
        <v>663569.57999999996</v>
      </c>
      <c r="H3172">
        <v>2.7E-2</v>
      </c>
      <c r="I3172" s="1">
        <v>1493.03</v>
      </c>
      <c r="J3172" s="1">
        <v>554087.19999999995</v>
      </c>
      <c r="K3172" s="1">
        <v>0</v>
      </c>
      <c r="L3172" s="1">
        <v>0</v>
      </c>
      <c r="M3172" s="1">
        <v>0</v>
      </c>
      <c r="N3172" s="1">
        <v>0</v>
      </c>
      <c r="O3172" s="1">
        <v>0</v>
      </c>
      <c r="P3172" s="1">
        <v>0</v>
      </c>
      <c r="Q3172" s="1">
        <v>0</v>
      </c>
      <c r="R3172" s="1">
        <v>0</v>
      </c>
      <c r="S3172" s="1">
        <v>0</v>
      </c>
      <c r="T3172" s="1">
        <v>0</v>
      </c>
      <c r="U3172" s="1">
        <v>0</v>
      </c>
      <c r="V3172" t="s">
        <v>292</v>
      </c>
      <c r="W3172" s="4" t="str">
        <f t="shared" si="211"/>
        <v>3840</v>
      </c>
      <c r="X3172">
        <v>15</v>
      </c>
      <c r="Y3172" t="s">
        <v>53</v>
      </c>
      <c r="Z3172" t="s">
        <v>100</v>
      </c>
      <c r="AA3172" s="1">
        <v>0</v>
      </c>
      <c r="AB3172" s="1">
        <v>0</v>
      </c>
      <c r="AC3172" t="s">
        <v>225</v>
      </c>
      <c r="AD3172" s="1">
        <v>0</v>
      </c>
      <c r="AE3172" s="1">
        <v>18699.28</v>
      </c>
      <c r="AF3172">
        <v>0</v>
      </c>
      <c r="AG3172" s="1">
        <v>663569.57999999996</v>
      </c>
      <c r="AH3172" s="1">
        <v>0</v>
      </c>
      <c r="AI3172" s="1">
        <v>0</v>
      </c>
      <c r="AJ3172" s="1">
        <v>0</v>
      </c>
      <c r="AK3172" s="1">
        <v>0</v>
      </c>
      <c r="AL3172" s="1">
        <v>0</v>
      </c>
      <c r="AM3172" s="1">
        <v>0</v>
      </c>
      <c r="AN3172" s="1">
        <v>0</v>
      </c>
      <c r="AO3172" s="1">
        <v>1493.03</v>
      </c>
      <c r="AP3172" s="8">
        <f t="shared" si="207"/>
        <v>1493.03</v>
      </c>
      <c r="AQ3172" s="9">
        <f t="shared" si="208"/>
        <v>0</v>
      </c>
      <c r="AR3172" s="3">
        <f t="shared" si="209"/>
        <v>572786.48</v>
      </c>
      <c r="AS3172" s="10">
        <f t="shared" si="210"/>
        <v>1493.03</v>
      </c>
    </row>
    <row r="3173" spans="1:45" x14ac:dyDescent="0.25">
      <c r="A3173">
        <v>1</v>
      </c>
      <c r="B3173" s="7">
        <v>44531</v>
      </c>
      <c r="C3173" s="7">
        <v>44531</v>
      </c>
      <c r="D3173">
        <v>161</v>
      </c>
      <c r="E3173" s="7">
        <v>44531</v>
      </c>
      <c r="F3173" s="13">
        <v>0</v>
      </c>
      <c r="G3173" s="1">
        <v>0</v>
      </c>
      <c r="H3173">
        <v>2.3E-2</v>
      </c>
      <c r="I3173" s="1">
        <v>0</v>
      </c>
      <c r="J3173" s="1">
        <v>0</v>
      </c>
      <c r="K3173" s="1">
        <v>0</v>
      </c>
      <c r="L3173" s="1">
        <v>0</v>
      </c>
      <c r="M3173" s="1">
        <v>0</v>
      </c>
      <c r="N3173" s="1">
        <v>0</v>
      </c>
      <c r="O3173" s="1">
        <v>0</v>
      </c>
      <c r="P3173" s="1">
        <v>0</v>
      </c>
      <c r="Q3173" s="1">
        <v>0</v>
      </c>
      <c r="R3173" s="1">
        <v>0</v>
      </c>
      <c r="S3173" s="1">
        <v>0</v>
      </c>
      <c r="T3173" s="1">
        <v>0</v>
      </c>
      <c r="U3173" s="1">
        <v>0</v>
      </c>
      <c r="V3173" t="s">
        <v>293</v>
      </c>
      <c r="W3173" s="4" t="str">
        <f t="shared" si="211"/>
        <v>3850</v>
      </c>
      <c r="X3173">
        <v>15</v>
      </c>
      <c r="Y3173" t="s">
        <v>53</v>
      </c>
      <c r="Z3173" t="s">
        <v>103</v>
      </c>
      <c r="AA3173" s="1">
        <v>0</v>
      </c>
      <c r="AB3173" s="1">
        <v>0</v>
      </c>
      <c r="AC3173" t="s">
        <v>225</v>
      </c>
      <c r="AD3173" s="1">
        <v>0</v>
      </c>
      <c r="AE3173" s="1">
        <v>0</v>
      </c>
      <c r="AF3173">
        <v>0</v>
      </c>
      <c r="AG3173" s="1">
        <v>0</v>
      </c>
      <c r="AH3173" s="1">
        <v>0</v>
      </c>
      <c r="AI3173" s="1">
        <v>0</v>
      </c>
      <c r="AJ3173" s="1">
        <v>0</v>
      </c>
      <c r="AK3173" s="1">
        <v>0</v>
      </c>
      <c r="AL3173" s="1">
        <v>0</v>
      </c>
      <c r="AM3173" s="1">
        <v>0</v>
      </c>
      <c r="AN3173" s="1">
        <v>0</v>
      </c>
      <c r="AO3173" s="1">
        <v>0</v>
      </c>
      <c r="AP3173" s="8">
        <f t="shared" si="207"/>
        <v>0</v>
      </c>
      <c r="AQ3173" s="9">
        <f t="shared" si="208"/>
        <v>0</v>
      </c>
      <c r="AR3173" s="3">
        <f t="shared" si="209"/>
        <v>0</v>
      </c>
      <c r="AS3173" s="10">
        <f t="shared" si="210"/>
        <v>0</v>
      </c>
    </row>
    <row r="3174" spans="1:45" x14ac:dyDescent="0.25">
      <c r="A3174">
        <v>1</v>
      </c>
      <c r="B3174" s="7">
        <v>44531</v>
      </c>
      <c r="C3174" s="7">
        <v>44531</v>
      </c>
      <c r="D3174">
        <v>200234</v>
      </c>
      <c r="E3174" s="7">
        <v>44531</v>
      </c>
      <c r="F3174" s="13">
        <v>10317.370000000001</v>
      </c>
      <c r="G3174" s="1">
        <v>10317.370000000001</v>
      </c>
      <c r="H3174">
        <v>2.3E-2</v>
      </c>
      <c r="I3174" s="1">
        <v>19.77</v>
      </c>
      <c r="J3174" s="1">
        <v>1739.59</v>
      </c>
      <c r="K3174" s="1">
        <v>0</v>
      </c>
      <c r="L3174" s="1">
        <v>0</v>
      </c>
      <c r="M3174" s="1">
        <v>0</v>
      </c>
      <c r="N3174" s="1">
        <v>0</v>
      </c>
      <c r="O3174" s="1">
        <v>0</v>
      </c>
      <c r="P3174" s="1">
        <v>0</v>
      </c>
      <c r="Q3174" s="1">
        <v>0</v>
      </c>
      <c r="R3174" s="1">
        <v>0</v>
      </c>
      <c r="S3174" s="1">
        <v>0</v>
      </c>
      <c r="T3174" s="1">
        <v>0</v>
      </c>
      <c r="U3174" s="1">
        <v>0</v>
      </c>
      <c r="V3174" t="s">
        <v>294</v>
      </c>
      <c r="W3174" s="4" t="str">
        <f t="shared" si="211"/>
        <v>3850</v>
      </c>
      <c r="X3174">
        <v>15</v>
      </c>
      <c r="Y3174" t="s">
        <v>53</v>
      </c>
      <c r="Z3174" t="s">
        <v>103</v>
      </c>
      <c r="AA3174" s="1">
        <v>0</v>
      </c>
      <c r="AB3174" s="1">
        <v>0</v>
      </c>
      <c r="AC3174" t="s">
        <v>225</v>
      </c>
      <c r="AD3174" s="1">
        <v>0</v>
      </c>
      <c r="AE3174" s="1">
        <v>0</v>
      </c>
      <c r="AF3174">
        <v>0</v>
      </c>
      <c r="AG3174" s="1">
        <v>10317.370000000001</v>
      </c>
      <c r="AH3174" s="1">
        <v>0</v>
      </c>
      <c r="AI3174" s="1">
        <v>0</v>
      </c>
      <c r="AJ3174" s="1">
        <v>0</v>
      </c>
      <c r="AK3174" s="1">
        <v>0</v>
      </c>
      <c r="AL3174" s="1">
        <v>0</v>
      </c>
      <c r="AM3174" s="1">
        <v>0</v>
      </c>
      <c r="AN3174" s="1">
        <v>0</v>
      </c>
      <c r="AO3174" s="1">
        <v>19.77</v>
      </c>
      <c r="AP3174" s="8">
        <f t="shared" si="207"/>
        <v>19.77</v>
      </c>
      <c r="AQ3174" s="9">
        <f t="shared" si="208"/>
        <v>0</v>
      </c>
      <c r="AR3174" s="3">
        <f t="shared" si="209"/>
        <v>1739.59</v>
      </c>
      <c r="AS3174" s="10">
        <f t="shared" si="210"/>
        <v>19.77</v>
      </c>
    </row>
    <row r="3175" spans="1:45" x14ac:dyDescent="0.25">
      <c r="A3175">
        <v>1</v>
      </c>
      <c r="B3175" s="7">
        <v>44531</v>
      </c>
      <c r="C3175" s="7">
        <v>44531</v>
      </c>
      <c r="D3175">
        <v>200280</v>
      </c>
      <c r="E3175" s="7">
        <v>44531</v>
      </c>
      <c r="F3175" s="13">
        <v>0</v>
      </c>
      <c r="G3175" s="1">
        <v>0</v>
      </c>
      <c r="H3175">
        <v>2.3E-2</v>
      </c>
      <c r="I3175" s="1">
        <v>0</v>
      </c>
      <c r="J3175" s="1">
        <v>0</v>
      </c>
      <c r="K3175" s="1">
        <v>0</v>
      </c>
      <c r="L3175" s="1">
        <v>0</v>
      </c>
      <c r="M3175" s="1">
        <v>0</v>
      </c>
      <c r="N3175" s="1">
        <v>0</v>
      </c>
      <c r="O3175" s="1">
        <v>0</v>
      </c>
      <c r="P3175" s="1">
        <v>0</v>
      </c>
      <c r="Q3175" s="1">
        <v>0</v>
      </c>
      <c r="R3175" s="1">
        <v>0</v>
      </c>
      <c r="S3175" s="1">
        <v>0</v>
      </c>
      <c r="T3175" s="1">
        <v>0</v>
      </c>
      <c r="U3175" s="1">
        <v>0</v>
      </c>
      <c r="V3175" t="s">
        <v>295</v>
      </c>
      <c r="W3175" s="4" t="str">
        <f t="shared" si="211"/>
        <v>3850</v>
      </c>
      <c r="X3175">
        <v>15</v>
      </c>
      <c r="Y3175" t="s">
        <v>53</v>
      </c>
      <c r="Z3175" t="s">
        <v>103</v>
      </c>
      <c r="AA3175" s="1">
        <v>0</v>
      </c>
      <c r="AB3175" s="1">
        <v>0</v>
      </c>
      <c r="AC3175" t="s">
        <v>225</v>
      </c>
      <c r="AD3175" s="1">
        <v>0</v>
      </c>
      <c r="AE3175" s="1">
        <v>0</v>
      </c>
      <c r="AF3175">
        <v>0</v>
      </c>
      <c r="AG3175" s="1">
        <v>0</v>
      </c>
      <c r="AH3175" s="1">
        <v>0</v>
      </c>
      <c r="AI3175" s="1">
        <v>0</v>
      </c>
      <c r="AJ3175" s="1">
        <v>0</v>
      </c>
      <c r="AK3175" s="1">
        <v>0</v>
      </c>
      <c r="AL3175" s="1">
        <v>0</v>
      </c>
      <c r="AM3175" s="1">
        <v>0</v>
      </c>
      <c r="AN3175" s="1">
        <v>0</v>
      </c>
      <c r="AO3175" s="1">
        <v>0</v>
      </c>
      <c r="AP3175" s="8">
        <f t="shared" si="207"/>
        <v>0</v>
      </c>
      <c r="AQ3175" s="9">
        <f t="shared" si="208"/>
        <v>0</v>
      </c>
      <c r="AR3175" s="3">
        <f t="shared" si="209"/>
        <v>0</v>
      </c>
      <c r="AS3175" s="10">
        <f t="shared" si="210"/>
        <v>0</v>
      </c>
    </row>
    <row r="3176" spans="1:45" x14ac:dyDescent="0.25">
      <c r="A3176">
        <v>1</v>
      </c>
      <c r="B3176" s="7">
        <v>44531</v>
      </c>
      <c r="C3176" s="7">
        <v>44531</v>
      </c>
      <c r="D3176">
        <v>200326</v>
      </c>
      <c r="E3176" s="7">
        <v>44531</v>
      </c>
      <c r="F3176" s="13">
        <v>45147.72</v>
      </c>
      <c r="G3176" s="1">
        <v>45147.72</v>
      </c>
      <c r="H3176">
        <v>2.3E-2</v>
      </c>
      <c r="I3176" s="1">
        <v>86.53</v>
      </c>
      <c r="J3176" s="1">
        <v>45070.14</v>
      </c>
      <c r="K3176" s="1">
        <v>0</v>
      </c>
      <c r="L3176" s="1">
        <v>0</v>
      </c>
      <c r="M3176" s="1">
        <v>0</v>
      </c>
      <c r="N3176" s="1">
        <v>0</v>
      </c>
      <c r="O3176" s="1">
        <v>0</v>
      </c>
      <c r="P3176" s="1">
        <v>0</v>
      </c>
      <c r="Q3176" s="1">
        <v>0</v>
      </c>
      <c r="R3176" s="1">
        <v>0</v>
      </c>
      <c r="S3176" s="1">
        <v>0</v>
      </c>
      <c r="T3176" s="1">
        <v>0</v>
      </c>
      <c r="U3176" s="1">
        <v>0</v>
      </c>
      <c r="V3176" t="s">
        <v>296</v>
      </c>
      <c r="W3176" s="4" t="str">
        <f t="shared" si="211"/>
        <v>3850</v>
      </c>
      <c r="X3176">
        <v>15</v>
      </c>
      <c r="Y3176" t="s">
        <v>53</v>
      </c>
      <c r="Z3176" t="s">
        <v>103</v>
      </c>
      <c r="AA3176" s="1">
        <v>0</v>
      </c>
      <c r="AB3176" s="1">
        <v>0</v>
      </c>
      <c r="AC3176" t="s">
        <v>225</v>
      </c>
      <c r="AD3176" s="1">
        <v>0</v>
      </c>
      <c r="AE3176" s="1">
        <v>0</v>
      </c>
      <c r="AF3176">
        <v>0</v>
      </c>
      <c r="AG3176" s="1">
        <v>45147.72</v>
      </c>
      <c r="AH3176" s="1">
        <v>0</v>
      </c>
      <c r="AI3176" s="1">
        <v>0</v>
      </c>
      <c r="AJ3176" s="1">
        <v>0</v>
      </c>
      <c r="AK3176" s="1">
        <v>0</v>
      </c>
      <c r="AL3176" s="1">
        <v>0</v>
      </c>
      <c r="AM3176" s="1">
        <v>0</v>
      </c>
      <c r="AN3176" s="1">
        <v>0</v>
      </c>
      <c r="AO3176" s="1">
        <v>86.53</v>
      </c>
      <c r="AP3176" s="8">
        <f t="shared" si="207"/>
        <v>86.53</v>
      </c>
      <c r="AQ3176" s="9">
        <f t="shared" si="208"/>
        <v>0</v>
      </c>
      <c r="AR3176" s="3">
        <f t="shared" si="209"/>
        <v>45070.14</v>
      </c>
      <c r="AS3176" s="10">
        <f t="shared" si="210"/>
        <v>86.53</v>
      </c>
    </row>
    <row r="3177" spans="1:45" x14ac:dyDescent="0.25">
      <c r="A3177">
        <v>1</v>
      </c>
      <c r="B3177" s="7">
        <v>44531</v>
      </c>
      <c r="C3177" s="7">
        <v>44531</v>
      </c>
      <c r="D3177">
        <v>162</v>
      </c>
      <c r="E3177" s="7">
        <v>44531</v>
      </c>
      <c r="F3177" s="13">
        <v>0</v>
      </c>
      <c r="G3177" s="1">
        <v>0</v>
      </c>
      <c r="H3177">
        <v>2.3E-2</v>
      </c>
      <c r="I3177" s="1">
        <v>0</v>
      </c>
      <c r="J3177" s="1">
        <v>0</v>
      </c>
      <c r="K3177" s="1">
        <v>0</v>
      </c>
      <c r="L3177" s="1">
        <v>0</v>
      </c>
      <c r="M3177" s="1">
        <v>0</v>
      </c>
      <c r="N3177" s="1">
        <v>0</v>
      </c>
      <c r="O3177" s="1">
        <v>0</v>
      </c>
      <c r="P3177" s="1">
        <v>0</v>
      </c>
      <c r="Q3177" s="1">
        <v>0</v>
      </c>
      <c r="R3177" s="1">
        <v>0</v>
      </c>
      <c r="S3177" s="1">
        <v>0</v>
      </c>
      <c r="T3177" s="1">
        <v>0</v>
      </c>
      <c r="U3177" s="1">
        <v>0</v>
      </c>
      <c r="V3177" t="s">
        <v>297</v>
      </c>
      <c r="W3177" s="4" t="str">
        <f t="shared" si="211"/>
        <v>385V</v>
      </c>
      <c r="X3177">
        <v>15</v>
      </c>
      <c r="Y3177" t="s">
        <v>53</v>
      </c>
      <c r="Z3177" t="s">
        <v>103</v>
      </c>
      <c r="AA3177" s="1">
        <v>0</v>
      </c>
      <c r="AB3177" s="1">
        <v>0</v>
      </c>
      <c r="AC3177" t="s">
        <v>225</v>
      </c>
      <c r="AD3177" s="1">
        <v>0</v>
      </c>
      <c r="AE3177" s="1">
        <v>0</v>
      </c>
      <c r="AF3177">
        <v>0</v>
      </c>
      <c r="AG3177" s="1">
        <v>0</v>
      </c>
      <c r="AH3177" s="1">
        <v>0</v>
      </c>
      <c r="AI3177" s="1">
        <v>0</v>
      </c>
      <c r="AJ3177" s="1">
        <v>0</v>
      </c>
      <c r="AK3177" s="1">
        <v>0</v>
      </c>
      <c r="AL3177" s="1">
        <v>0</v>
      </c>
      <c r="AM3177" s="1">
        <v>0</v>
      </c>
      <c r="AN3177" s="1">
        <v>0</v>
      </c>
      <c r="AO3177" s="1">
        <v>0</v>
      </c>
      <c r="AP3177" s="8">
        <f t="shared" si="207"/>
        <v>0</v>
      </c>
      <c r="AQ3177" s="9">
        <f t="shared" si="208"/>
        <v>0</v>
      </c>
      <c r="AR3177" s="3">
        <f t="shared" si="209"/>
        <v>0</v>
      </c>
      <c r="AS3177" s="10">
        <f t="shared" si="210"/>
        <v>0</v>
      </c>
    </row>
    <row r="3178" spans="1:45" x14ac:dyDescent="0.25">
      <c r="A3178">
        <v>1</v>
      </c>
      <c r="B3178" s="7">
        <v>44531</v>
      </c>
      <c r="C3178" s="7">
        <v>44531</v>
      </c>
      <c r="D3178">
        <v>200235</v>
      </c>
      <c r="E3178" s="7">
        <v>44531</v>
      </c>
      <c r="F3178" s="13">
        <v>0</v>
      </c>
      <c r="G3178" s="1">
        <v>0</v>
      </c>
      <c r="H3178">
        <v>2.3E-2</v>
      </c>
      <c r="I3178" s="1">
        <v>0</v>
      </c>
      <c r="J3178" s="1">
        <v>0</v>
      </c>
      <c r="K3178" s="1">
        <v>0</v>
      </c>
      <c r="L3178" s="1">
        <v>0</v>
      </c>
      <c r="M3178" s="1">
        <v>0</v>
      </c>
      <c r="N3178" s="1">
        <v>0</v>
      </c>
      <c r="O3178" s="1">
        <v>0</v>
      </c>
      <c r="P3178" s="1">
        <v>0</v>
      </c>
      <c r="Q3178" s="1">
        <v>0</v>
      </c>
      <c r="R3178" s="1">
        <v>0</v>
      </c>
      <c r="S3178" s="1">
        <v>0</v>
      </c>
      <c r="T3178" s="1">
        <v>0</v>
      </c>
      <c r="U3178" s="1">
        <v>0</v>
      </c>
      <c r="V3178" t="s">
        <v>299</v>
      </c>
      <c r="W3178" s="4" t="str">
        <f t="shared" si="211"/>
        <v>385V</v>
      </c>
      <c r="X3178">
        <v>15</v>
      </c>
      <c r="Y3178" t="s">
        <v>53</v>
      </c>
      <c r="Z3178" t="s">
        <v>103</v>
      </c>
      <c r="AA3178" s="1">
        <v>0</v>
      </c>
      <c r="AB3178" s="1">
        <v>0</v>
      </c>
      <c r="AC3178" t="s">
        <v>225</v>
      </c>
      <c r="AD3178" s="1">
        <v>0</v>
      </c>
      <c r="AE3178" s="1">
        <v>0</v>
      </c>
      <c r="AF3178">
        <v>0</v>
      </c>
      <c r="AG3178" s="1">
        <v>0</v>
      </c>
      <c r="AH3178" s="1">
        <v>0</v>
      </c>
      <c r="AI3178" s="1">
        <v>0</v>
      </c>
      <c r="AJ3178" s="1">
        <v>0</v>
      </c>
      <c r="AK3178" s="1">
        <v>0</v>
      </c>
      <c r="AL3178" s="1">
        <v>0</v>
      </c>
      <c r="AM3178" s="1">
        <v>0</v>
      </c>
      <c r="AN3178" s="1">
        <v>0</v>
      </c>
      <c r="AO3178" s="1">
        <v>0</v>
      </c>
      <c r="AP3178" s="8">
        <f t="shared" si="207"/>
        <v>0</v>
      </c>
      <c r="AQ3178" s="9">
        <f t="shared" si="208"/>
        <v>0</v>
      </c>
      <c r="AR3178" s="3">
        <f t="shared" si="209"/>
        <v>0</v>
      </c>
      <c r="AS3178" s="10">
        <f t="shared" si="210"/>
        <v>0</v>
      </c>
    </row>
    <row r="3179" spans="1:45" x14ac:dyDescent="0.25">
      <c r="A3179">
        <v>1</v>
      </c>
      <c r="B3179" s="7">
        <v>44531</v>
      </c>
      <c r="C3179" s="7">
        <v>44531</v>
      </c>
      <c r="D3179">
        <v>200281</v>
      </c>
      <c r="E3179" s="7">
        <v>44531</v>
      </c>
      <c r="F3179" s="13">
        <v>0</v>
      </c>
      <c r="G3179" s="1">
        <v>0</v>
      </c>
      <c r="H3179">
        <v>2.3E-2</v>
      </c>
      <c r="I3179" s="1">
        <v>0</v>
      </c>
      <c r="J3179" s="1">
        <v>0</v>
      </c>
      <c r="K3179" s="1">
        <v>0</v>
      </c>
      <c r="L3179" s="1">
        <v>0</v>
      </c>
      <c r="M3179" s="1">
        <v>0</v>
      </c>
      <c r="N3179" s="1">
        <v>0</v>
      </c>
      <c r="O3179" s="1">
        <v>0</v>
      </c>
      <c r="P3179" s="1">
        <v>0</v>
      </c>
      <c r="Q3179" s="1">
        <v>0</v>
      </c>
      <c r="R3179" s="1">
        <v>0</v>
      </c>
      <c r="S3179" s="1">
        <v>0</v>
      </c>
      <c r="T3179" s="1">
        <v>0</v>
      </c>
      <c r="U3179" s="1">
        <v>0</v>
      </c>
      <c r="V3179" t="s">
        <v>300</v>
      </c>
      <c r="W3179" s="4" t="str">
        <f t="shared" si="211"/>
        <v>385V</v>
      </c>
      <c r="X3179">
        <v>15</v>
      </c>
      <c r="Y3179" t="s">
        <v>53</v>
      </c>
      <c r="Z3179" t="s">
        <v>103</v>
      </c>
      <c r="AA3179" s="1">
        <v>0</v>
      </c>
      <c r="AB3179" s="1">
        <v>0</v>
      </c>
      <c r="AC3179" t="s">
        <v>225</v>
      </c>
      <c r="AD3179" s="1">
        <v>0</v>
      </c>
      <c r="AE3179" s="1">
        <v>0</v>
      </c>
      <c r="AF3179">
        <v>0</v>
      </c>
      <c r="AG3179" s="1">
        <v>0</v>
      </c>
      <c r="AH3179" s="1">
        <v>0</v>
      </c>
      <c r="AI3179" s="1">
        <v>0</v>
      </c>
      <c r="AJ3179" s="1">
        <v>0</v>
      </c>
      <c r="AK3179" s="1">
        <v>0</v>
      </c>
      <c r="AL3179" s="1">
        <v>0</v>
      </c>
      <c r="AM3179" s="1">
        <v>0</v>
      </c>
      <c r="AN3179" s="1">
        <v>0</v>
      </c>
      <c r="AO3179" s="1">
        <v>0</v>
      </c>
      <c r="AP3179" s="8">
        <f t="shared" si="207"/>
        <v>0</v>
      </c>
      <c r="AQ3179" s="9">
        <f t="shared" si="208"/>
        <v>0</v>
      </c>
      <c r="AR3179" s="3">
        <f t="shared" si="209"/>
        <v>0</v>
      </c>
      <c r="AS3179" s="10">
        <f t="shared" si="210"/>
        <v>0</v>
      </c>
    </row>
    <row r="3180" spans="1:45" x14ac:dyDescent="0.25">
      <c r="A3180">
        <v>1</v>
      </c>
      <c r="B3180" s="7">
        <v>44531</v>
      </c>
      <c r="C3180" s="7">
        <v>44531</v>
      </c>
      <c r="D3180">
        <v>200327</v>
      </c>
      <c r="E3180" s="7">
        <v>44531</v>
      </c>
      <c r="F3180" s="13">
        <v>0</v>
      </c>
      <c r="G3180" s="1">
        <v>0</v>
      </c>
      <c r="H3180">
        <v>2.3E-2</v>
      </c>
      <c r="I3180" s="1">
        <v>0</v>
      </c>
      <c r="J3180" s="1">
        <v>0</v>
      </c>
      <c r="K3180" s="1">
        <v>0</v>
      </c>
      <c r="L3180" s="1">
        <v>0</v>
      </c>
      <c r="M3180" s="1">
        <v>0</v>
      </c>
      <c r="N3180" s="1">
        <v>0</v>
      </c>
      <c r="O3180" s="1">
        <v>0</v>
      </c>
      <c r="P3180" s="1">
        <v>0</v>
      </c>
      <c r="Q3180" s="1">
        <v>0</v>
      </c>
      <c r="R3180" s="1">
        <v>0</v>
      </c>
      <c r="S3180" s="1">
        <v>0</v>
      </c>
      <c r="T3180" s="1">
        <v>0</v>
      </c>
      <c r="U3180" s="1">
        <v>0</v>
      </c>
      <c r="V3180" t="s">
        <v>301</v>
      </c>
      <c r="W3180" s="4" t="str">
        <f t="shared" si="211"/>
        <v>385V</v>
      </c>
      <c r="X3180">
        <v>15</v>
      </c>
      <c r="Y3180" t="s">
        <v>53</v>
      </c>
      <c r="Z3180" t="s">
        <v>103</v>
      </c>
      <c r="AA3180" s="1">
        <v>0</v>
      </c>
      <c r="AB3180" s="1">
        <v>0</v>
      </c>
      <c r="AC3180" t="s">
        <v>225</v>
      </c>
      <c r="AD3180" s="1">
        <v>0</v>
      </c>
      <c r="AE3180" s="1">
        <v>0</v>
      </c>
      <c r="AF3180">
        <v>0</v>
      </c>
      <c r="AG3180" s="1">
        <v>0</v>
      </c>
      <c r="AH3180" s="1">
        <v>0</v>
      </c>
      <c r="AI3180" s="1">
        <v>0</v>
      </c>
      <c r="AJ3180" s="1">
        <v>0</v>
      </c>
      <c r="AK3180" s="1">
        <v>0</v>
      </c>
      <c r="AL3180" s="1">
        <v>0</v>
      </c>
      <c r="AM3180" s="1">
        <v>0</v>
      </c>
      <c r="AN3180" s="1">
        <v>0</v>
      </c>
      <c r="AO3180" s="1">
        <v>0</v>
      </c>
      <c r="AP3180" s="8">
        <f t="shared" si="207"/>
        <v>0</v>
      </c>
      <c r="AQ3180" s="9">
        <f t="shared" si="208"/>
        <v>0</v>
      </c>
      <c r="AR3180" s="3">
        <f t="shared" si="209"/>
        <v>0</v>
      </c>
      <c r="AS3180" s="10">
        <f t="shared" si="210"/>
        <v>0</v>
      </c>
    </row>
    <row r="3181" spans="1:45" x14ac:dyDescent="0.25">
      <c r="A3181">
        <v>1</v>
      </c>
      <c r="B3181" s="7">
        <v>44531</v>
      </c>
      <c r="C3181" s="7">
        <v>44531</v>
      </c>
      <c r="D3181">
        <v>163</v>
      </c>
      <c r="E3181" s="7">
        <v>44531</v>
      </c>
      <c r="F3181" s="13">
        <v>0</v>
      </c>
      <c r="G3181" s="1">
        <v>0</v>
      </c>
      <c r="H3181">
        <v>0.04</v>
      </c>
      <c r="I3181" s="1">
        <v>0</v>
      </c>
      <c r="J3181" s="1">
        <v>0</v>
      </c>
      <c r="K3181" s="1">
        <v>0</v>
      </c>
      <c r="L3181" s="1">
        <v>0</v>
      </c>
      <c r="M3181" s="1">
        <v>0</v>
      </c>
      <c r="N3181" s="1">
        <v>0</v>
      </c>
      <c r="O3181" s="1">
        <v>0</v>
      </c>
      <c r="P3181" s="1">
        <v>0</v>
      </c>
      <c r="Q3181" s="1">
        <v>0</v>
      </c>
      <c r="R3181" s="1">
        <v>0</v>
      </c>
      <c r="S3181" s="1">
        <v>0</v>
      </c>
      <c r="T3181" s="1">
        <v>0</v>
      </c>
      <c r="U3181" s="1">
        <v>0</v>
      </c>
      <c r="V3181" t="s">
        <v>302</v>
      </c>
      <c r="W3181" s="4" t="str">
        <f t="shared" si="211"/>
        <v>3870</v>
      </c>
      <c r="X3181">
        <v>15</v>
      </c>
      <c r="Y3181" t="s">
        <v>53</v>
      </c>
      <c r="Z3181" t="s">
        <v>106</v>
      </c>
      <c r="AA3181" s="1">
        <v>0</v>
      </c>
      <c r="AB3181" s="1">
        <v>0</v>
      </c>
      <c r="AC3181" t="s">
        <v>225</v>
      </c>
      <c r="AD3181" s="1">
        <v>0</v>
      </c>
      <c r="AE3181" s="1">
        <v>0</v>
      </c>
      <c r="AF3181">
        <v>0</v>
      </c>
      <c r="AG3181" s="1">
        <v>0</v>
      </c>
      <c r="AH3181" s="1">
        <v>0</v>
      </c>
      <c r="AI3181" s="1">
        <v>0</v>
      </c>
      <c r="AJ3181" s="1">
        <v>0</v>
      </c>
      <c r="AK3181" s="1">
        <v>0</v>
      </c>
      <c r="AL3181" s="1">
        <v>0</v>
      </c>
      <c r="AM3181" s="1">
        <v>0</v>
      </c>
      <c r="AN3181" s="1">
        <v>0</v>
      </c>
      <c r="AO3181" s="1">
        <v>0</v>
      </c>
      <c r="AP3181" s="8">
        <f t="shared" si="207"/>
        <v>0</v>
      </c>
      <c r="AQ3181" s="9">
        <f t="shared" si="208"/>
        <v>0</v>
      </c>
      <c r="AR3181" s="3">
        <f t="shared" si="209"/>
        <v>0</v>
      </c>
      <c r="AS3181" s="10">
        <f t="shared" si="210"/>
        <v>0</v>
      </c>
    </row>
    <row r="3182" spans="1:45" x14ac:dyDescent="0.25">
      <c r="A3182">
        <v>1</v>
      </c>
      <c r="B3182" s="7">
        <v>44531</v>
      </c>
      <c r="C3182" s="7">
        <v>44531</v>
      </c>
      <c r="D3182">
        <v>200236</v>
      </c>
      <c r="E3182" s="7">
        <v>44531</v>
      </c>
      <c r="F3182" s="13">
        <v>826555.12</v>
      </c>
      <c r="G3182" s="1">
        <v>826555.12</v>
      </c>
      <c r="H3182">
        <v>0.04</v>
      </c>
      <c r="I3182" s="1">
        <v>2755.18</v>
      </c>
      <c r="J3182" s="1">
        <v>147782.85999999999</v>
      </c>
      <c r="K3182" s="1">
        <v>0</v>
      </c>
      <c r="L3182" s="1">
        <v>0</v>
      </c>
      <c r="M3182" s="1">
        <v>0</v>
      </c>
      <c r="N3182" s="1">
        <v>0</v>
      </c>
      <c r="O3182" s="1">
        <v>0</v>
      </c>
      <c r="P3182" s="1">
        <v>0</v>
      </c>
      <c r="Q3182" s="1">
        <v>0</v>
      </c>
      <c r="R3182" s="1">
        <v>0</v>
      </c>
      <c r="S3182" s="1">
        <v>0</v>
      </c>
      <c r="T3182" s="1">
        <v>0</v>
      </c>
      <c r="U3182" s="1">
        <v>0</v>
      </c>
      <c r="V3182" t="s">
        <v>303</v>
      </c>
      <c r="W3182" s="4" t="str">
        <f t="shared" si="211"/>
        <v>3870</v>
      </c>
      <c r="X3182">
        <v>15</v>
      </c>
      <c r="Y3182" t="s">
        <v>53</v>
      </c>
      <c r="Z3182" t="s">
        <v>106</v>
      </c>
      <c r="AA3182" s="1">
        <v>0</v>
      </c>
      <c r="AB3182" s="1">
        <v>0</v>
      </c>
      <c r="AC3182" t="s">
        <v>225</v>
      </c>
      <c r="AD3182" s="1">
        <v>0</v>
      </c>
      <c r="AE3182" s="1">
        <v>0</v>
      </c>
      <c r="AF3182">
        <v>0</v>
      </c>
      <c r="AG3182" s="1">
        <v>826555.12</v>
      </c>
      <c r="AH3182" s="1">
        <v>0</v>
      </c>
      <c r="AI3182" s="1">
        <v>0</v>
      </c>
      <c r="AJ3182" s="1">
        <v>0</v>
      </c>
      <c r="AK3182" s="1">
        <v>0</v>
      </c>
      <c r="AL3182" s="1">
        <v>0</v>
      </c>
      <c r="AM3182" s="1">
        <v>0</v>
      </c>
      <c r="AN3182" s="1">
        <v>0</v>
      </c>
      <c r="AO3182" s="1">
        <v>2755.18</v>
      </c>
      <c r="AP3182" s="8">
        <f t="shared" si="207"/>
        <v>2755.18</v>
      </c>
      <c r="AQ3182" s="9">
        <f t="shared" si="208"/>
        <v>0</v>
      </c>
      <c r="AR3182" s="3">
        <f t="shared" si="209"/>
        <v>147782.85999999999</v>
      </c>
      <c r="AS3182" s="10">
        <f t="shared" si="210"/>
        <v>2755.18</v>
      </c>
    </row>
    <row r="3183" spans="1:45" x14ac:dyDescent="0.25">
      <c r="A3183">
        <v>1</v>
      </c>
      <c r="B3183" s="7">
        <v>44531</v>
      </c>
      <c r="C3183" s="7">
        <v>44531</v>
      </c>
      <c r="D3183">
        <v>200282</v>
      </c>
      <c r="E3183" s="7">
        <v>44531</v>
      </c>
      <c r="F3183" s="13">
        <v>46850.41</v>
      </c>
      <c r="G3183" s="1">
        <v>46850.41</v>
      </c>
      <c r="H3183">
        <v>0.04</v>
      </c>
      <c r="I3183" s="1">
        <v>156.16999999999999</v>
      </c>
      <c r="J3183" s="1">
        <v>9394.4</v>
      </c>
      <c r="K3183" s="1">
        <v>0</v>
      </c>
      <c r="L3183" s="1">
        <v>0</v>
      </c>
      <c r="M3183" s="1">
        <v>0</v>
      </c>
      <c r="N3183" s="1">
        <v>0</v>
      </c>
      <c r="O3183" s="1">
        <v>0</v>
      </c>
      <c r="P3183" s="1">
        <v>0</v>
      </c>
      <c r="Q3183" s="1">
        <v>0</v>
      </c>
      <c r="R3183" s="1">
        <v>0</v>
      </c>
      <c r="S3183" s="1">
        <v>0</v>
      </c>
      <c r="T3183" s="1">
        <v>0</v>
      </c>
      <c r="U3183" s="1">
        <v>0</v>
      </c>
      <c r="V3183" t="s">
        <v>304</v>
      </c>
      <c r="W3183" s="4" t="str">
        <f t="shared" si="211"/>
        <v>3870</v>
      </c>
      <c r="X3183">
        <v>15</v>
      </c>
      <c r="Y3183" t="s">
        <v>53</v>
      </c>
      <c r="Z3183" t="s">
        <v>106</v>
      </c>
      <c r="AA3183" s="1">
        <v>0</v>
      </c>
      <c r="AB3183" s="1">
        <v>0</v>
      </c>
      <c r="AC3183" t="s">
        <v>225</v>
      </c>
      <c r="AD3183" s="1">
        <v>0</v>
      </c>
      <c r="AE3183" s="1">
        <v>0</v>
      </c>
      <c r="AF3183">
        <v>0</v>
      </c>
      <c r="AG3183" s="1">
        <v>46850.41</v>
      </c>
      <c r="AH3183" s="1">
        <v>0</v>
      </c>
      <c r="AI3183" s="1">
        <v>0</v>
      </c>
      <c r="AJ3183" s="1">
        <v>0</v>
      </c>
      <c r="AK3183" s="1">
        <v>0</v>
      </c>
      <c r="AL3183" s="1">
        <v>0</v>
      </c>
      <c r="AM3183" s="1">
        <v>0</v>
      </c>
      <c r="AN3183" s="1">
        <v>0</v>
      </c>
      <c r="AO3183" s="1">
        <v>156.17000000000002</v>
      </c>
      <c r="AP3183" s="8">
        <f t="shared" si="207"/>
        <v>156.16999999999999</v>
      </c>
      <c r="AQ3183" s="9">
        <f t="shared" si="208"/>
        <v>0</v>
      </c>
      <c r="AR3183" s="3">
        <f t="shared" si="209"/>
        <v>9394.4</v>
      </c>
      <c r="AS3183" s="10">
        <f t="shared" si="210"/>
        <v>156.16999999999999</v>
      </c>
    </row>
    <row r="3184" spans="1:45" x14ac:dyDescent="0.25">
      <c r="A3184">
        <v>1</v>
      </c>
      <c r="B3184" s="7">
        <v>44531</v>
      </c>
      <c r="C3184" s="7">
        <v>44531</v>
      </c>
      <c r="D3184">
        <v>200328</v>
      </c>
      <c r="E3184" s="7">
        <v>44531</v>
      </c>
      <c r="F3184" s="13">
        <v>1076602.21</v>
      </c>
      <c r="G3184" s="1">
        <v>1076602.21</v>
      </c>
      <c r="H3184">
        <v>0.04</v>
      </c>
      <c r="I3184" s="1">
        <v>3588.67</v>
      </c>
      <c r="J3184" s="1">
        <v>507028.69</v>
      </c>
      <c r="K3184" s="1">
        <v>0</v>
      </c>
      <c r="L3184" s="1">
        <v>0</v>
      </c>
      <c r="M3184" s="1">
        <v>0</v>
      </c>
      <c r="N3184" s="1">
        <v>0</v>
      </c>
      <c r="O3184" s="1">
        <v>0</v>
      </c>
      <c r="P3184" s="1">
        <v>0</v>
      </c>
      <c r="Q3184" s="1">
        <v>0</v>
      </c>
      <c r="R3184" s="1">
        <v>0</v>
      </c>
      <c r="S3184" s="1">
        <v>0</v>
      </c>
      <c r="T3184" s="1">
        <v>0</v>
      </c>
      <c r="U3184" s="1">
        <v>0</v>
      </c>
      <c r="V3184" t="s">
        <v>305</v>
      </c>
      <c r="W3184" s="4" t="str">
        <f t="shared" si="211"/>
        <v>3870</v>
      </c>
      <c r="X3184">
        <v>15</v>
      </c>
      <c r="Y3184" t="s">
        <v>53</v>
      </c>
      <c r="Z3184" t="s">
        <v>106</v>
      </c>
      <c r="AA3184" s="1">
        <v>0</v>
      </c>
      <c r="AB3184" s="1">
        <v>0</v>
      </c>
      <c r="AC3184" t="s">
        <v>225</v>
      </c>
      <c r="AD3184" s="1">
        <v>0</v>
      </c>
      <c r="AE3184" s="1">
        <v>0</v>
      </c>
      <c r="AF3184">
        <v>0</v>
      </c>
      <c r="AG3184" s="1">
        <v>1076602.21</v>
      </c>
      <c r="AH3184" s="1">
        <v>0</v>
      </c>
      <c r="AI3184" s="1">
        <v>0</v>
      </c>
      <c r="AJ3184" s="1">
        <v>0</v>
      </c>
      <c r="AK3184" s="1">
        <v>0</v>
      </c>
      <c r="AL3184" s="1">
        <v>0</v>
      </c>
      <c r="AM3184" s="1">
        <v>0</v>
      </c>
      <c r="AN3184" s="1">
        <v>0</v>
      </c>
      <c r="AO3184" s="1">
        <v>3588.67</v>
      </c>
      <c r="AP3184" s="8">
        <f t="shared" si="207"/>
        <v>3588.67</v>
      </c>
      <c r="AQ3184" s="9">
        <f t="shared" si="208"/>
        <v>0</v>
      </c>
      <c r="AR3184" s="3">
        <f t="shared" si="209"/>
        <v>507028.69</v>
      </c>
      <c r="AS3184" s="10">
        <f t="shared" si="210"/>
        <v>3588.67</v>
      </c>
    </row>
    <row r="3185" spans="1:45" x14ac:dyDescent="0.25">
      <c r="A3185">
        <v>1</v>
      </c>
      <c r="B3185" s="7">
        <v>44531</v>
      </c>
      <c r="C3185" s="7">
        <v>44531</v>
      </c>
      <c r="D3185">
        <v>164</v>
      </c>
      <c r="E3185" s="7">
        <v>44531</v>
      </c>
      <c r="F3185" s="13">
        <v>0</v>
      </c>
      <c r="G3185" s="1">
        <v>0</v>
      </c>
      <c r="H3185">
        <v>0</v>
      </c>
      <c r="I3185" s="1">
        <v>0</v>
      </c>
      <c r="J3185" s="1">
        <v>0</v>
      </c>
      <c r="K3185" s="1">
        <v>0</v>
      </c>
      <c r="L3185" s="1">
        <v>0</v>
      </c>
      <c r="M3185" s="1">
        <v>0</v>
      </c>
      <c r="N3185" s="1">
        <v>0</v>
      </c>
      <c r="O3185" s="1">
        <v>0</v>
      </c>
      <c r="P3185" s="1">
        <v>0</v>
      </c>
      <c r="Q3185" s="1">
        <v>0</v>
      </c>
      <c r="R3185" s="1">
        <v>0</v>
      </c>
      <c r="S3185" s="1">
        <v>0</v>
      </c>
      <c r="T3185" s="1">
        <v>0</v>
      </c>
      <c r="U3185" s="1">
        <v>0</v>
      </c>
      <c r="V3185" t="s">
        <v>306</v>
      </c>
      <c r="W3185" s="4" t="str">
        <f t="shared" si="211"/>
        <v>3890</v>
      </c>
      <c r="X3185">
        <v>16</v>
      </c>
      <c r="Y3185" t="s">
        <v>109</v>
      </c>
      <c r="Z3185" t="s">
        <v>110</v>
      </c>
      <c r="AA3185" s="1">
        <v>0</v>
      </c>
      <c r="AB3185" s="1">
        <v>0</v>
      </c>
      <c r="AC3185" t="s">
        <v>225</v>
      </c>
      <c r="AD3185" s="1">
        <v>0</v>
      </c>
      <c r="AE3185" s="1">
        <v>0</v>
      </c>
      <c r="AF3185">
        <v>0</v>
      </c>
      <c r="AG3185" s="1">
        <v>0</v>
      </c>
      <c r="AH3185" s="1">
        <v>0</v>
      </c>
      <c r="AI3185" s="1">
        <v>0</v>
      </c>
      <c r="AJ3185" s="1">
        <v>0</v>
      </c>
      <c r="AK3185" s="1">
        <v>0</v>
      </c>
      <c r="AL3185" s="1">
        <v>0</v>
      </c>
      <c r="AM3185" s="1">
        <v>0</v>
      </c>
      <c r="AN3185" s="1">
        <v>0</v>
      </c>
      <c r="AO3185" s="1">
        <v>0</v>
      </c>
      <c r="AP3185" s="8">
        <f t="shared" si="207"/>
        <v>0</v>
      </c>
      <c r="AQ3185" s="9">
        <f t="shared" si="208"/>
        <v>0</v>
      </c>
      <c r="AR3185" s="3">
        <f t="shared" si="209"/>
        <v>0</v>
      </c>
      <c r="AS3185" s="10">
        <f t="shared" si="210"/>
        <v>0</v>
      </c>
    </row>
    <row r="3186" spans="1:45" x14ac:dyDescent="0.25">
      <c r="A3186">
        <v>1</v>
      </c>
      <c r="B3186" s="7">
        <v>44531</v>
      </c>
      <c r="C3186" s="7">
        <v>44531</v>
      </c>
      <c r="D3186">
        <v>200237</v>
      </c>
      <c r="E3186" s="7">
        <v>44531</v>
      </c>
      <c r="F3186" s="13">
        <v>418724.56</v>
      </c>
      <c r="G3186" s="1">
        <v>418724.56</v>
      </c>
      <c r="H3186">
        <v>0</v>
      </c>
      <c r="I3186" s="1">
        <v>0</v>
      </c>
      <c r="J3186" s="1">
        <v>0</v>
      </c>
      <c r="K3186" s="1">
        <v>0</v>
      </c>
      <c r="L3186" s="1">
        <v>0</v>
      </c>
      <c r="M3186" s="1">
        <v>0</v>
      </c>
      <c r="N3186" s="1">
        <v>0</v>
      </c>
      <c r="O3186" s="1">
        <v>0</v>
      </c>
      <c r="P3186" s="1">
        <v>0</v>
      </c>
      <c r="Q3186" s="1">
        <v>0</v>
      </c>
      <c r="R3186" s="1">
        <v>0</v>
      </c>
      <c r="S3186" s="1">
        <v>0</v>
      </c>
      <c r="T3186" s="1">
        <v>0</v>
      </c>
      <c r="U3186" s="1">
        <v>0</v>
      </c>
      <c r="V3186" t="s">
        <v>307</v>
      </c>
      <c r="W3186" s="4" t="str">
        <f t="shared" si="211"/>
        <v>3890</v>
      </c>
      <c r="X3186">
        <v>16</v>
      </c>
      <c r="Y3186" t="s">
        <v>109</v>
      </c>
      <c r="Z3186" t="s">
        <v>110</v>
      </c>
      <c r="AA3186" s="1">
        <v>0</v>
      </c>
      <c r="AB3186" s="1">
        <v>0</v>
      </c>
      <c r="AC3186" t="s">
        <v>225</v>
      </c>
      <c r="AD3186" s="1">
        <v>0</v>
      </c>
      <c r="AE3186" s="1">
        <v>0</v>
      </c>
      <c r="AF3186">
        <v>0</v>
      </c>
      <c r="AG3186" s="1">
        <v>418724.56</v>
      </c>
      <c r="AH3186" s="1">
        <v>0</v>
      </c>
      <c r="AI3186" s="1">
        <v>0</v>
      </c>
      <c r="AJ3186" s="1">
        <v>0</v>
      </c>
      <c r="AK3186" s="1">
        <v>0</v>
      </c>
      <c r="AL3186" s="1">
        <v>0</v>
      </c>
      <c r="AM3186" s="1">
        <v>0</v>
      </c>
      <c r="AN3186" s="1">
        <v>0</v>
      </c>
      <c r="AO3186" s="1">
        <v>0</v>
      </c>
      <c r="AP3186" s="8">
        <f t="shared" si="207"/>
        <v>0</v>
      </c>
      <c r="AQ3186" s="9">
        <f t="shared" si="208"/>
        <v>0</v>
      </c>
      <c r="AR3186" s="3">
        <f t="shared" si="209"/>
        <v>0</v>
      </c>
      <c r="AS3186" s="10">
        <f t="shared" si="210"/>
        <v>0</v>
      </c>
    </row>
    <row r="3187" spans="1:45" x14ac:dyDescent="0.25">
      <c r="A3187">
        <v>1</v>
      </c>
      <c r="B3187" s="7">
        <v>44531</v>
      </c>
      <c r="C3187" s="7">
        <v>44531</v>
      </c>
      <c r="D3187">
        <v>200283</v>
      </c>
      <c r="E3187" s="7">
        <v>44531</v>
      </c>
      <c r="F3187" s="13">
        <v>0</v>
      </c>
      <c r="G3187" s="1">
        <v>0</v>
      </c>
      <c r="H3187">
        <v>0</v>
      </c>
      <c r="I3187" s="1">
        <v>0</v>
      </c>
      <c r="J3187" s="1">
        <v>0</v>
      </c>
      <c r="K3187" s="1">
        <v>0</v>
      </c>
      <c r="L3187" s="1">
        <v>0</v>
      </c>
      <c r="M3187" s="1">
        <v>0</v>
      </c>
      <c r="N3187" s="1">
        <v>0</v>
      </c>
      <c r="O3187" s="1">
        <v>0</v>
      </c>
      <c r="P3187" s="1">
        <v>0</v>
      </c>
      <c r="Q3187" s="1">
        <v>0</v>
      </c>
      <c r="R3187" s="1">
        <v>0</v>
      </c>
      <c r="S3187" s="1">
        <v>0</v>
      </c>
      <c r="T3187" s="1">
        <v>0</v>
      </c>
      <c r="U3187" s="1">
        <v>0</v>
      </c>
      <c r="V3187" t="s">
        <v>308</v>
      </c>
      <c r="W3187" s="4" t="str">
        <f t="shared" si="211"/>
        <v>3890</v>
      </c>
      <c r="X3187">
        <v>16</v>
      </c>
      <c r="Y3187" t="s">
        <v>109</v>
      </c>
      <c r="Z3187" t="s">
        <v>110</v>
      </c>
      <c r="AA3187" s="1">
        <v>0</v>
      </c>
      <c r="AB3187" s="1">
        <v>0</v>
      </c>
      <c r="AC3187" t="s">
        <v>225</v>
      </c>
      <c r="AD3187" s="1">
        <v>0</v>
      </c>
      <c r="AE3187" s="1">
        <v>0</v>
      </c>
      <c r="AF3187">
        <v>0</v>
      </c>
      <c r="AG3187" s="1">
        <v>0</v>
      </c>
      <c r="AH3187" s="1">
        <v>0</v>
      </c>
      <c r="AI3187" s="1">
        <v>0</v>
      </c>
      <c r="AJ3187" s="1">
        <v>0</v>
      </c>
      <c r="AK3187" s="1">
        <v>0</v>
      </c>
      <c r="AL3187" s="1">
        <v>0</v>
      </c>
      <c r="AM3187" s="1">
        <v>0</v>
      </c>
      <c r="AN3187" s="1">
        <v>0</v>
      </c>
      <c r="AO3187" s="1">
        <v>0</v>
      </c>
      <c r="AP3187" s="8">
        <f t="shared" si="207"/>
        <v>0</v>
      </c>
      <c r="AQ3187" s="9">
        <f t="shared" si="208"/>
        <v>0</v>
      </c>
      <c r="AR3187" s="3">
        <f t="shared" si="209"/>
        <v>0</v>
      </c>
      <c r="AS3187" s="10">
        <f t="shared" si="210"/>
        <v>0</v>
      </c>
    </row>
    <row r="3188" spans="1:45" x14ac:dyDescent="0.25">
      <c r="A3188">
        <v>1</v>
      </c>
      <c r="B3188" s="7">
        <v>44531</v>
      </c>
      <c r="C3188" s="7">
        <v>44531</v>
      </c>
      <c r="D3188">
        <v>200329</v>
      </c>
      <c r="E3188" s="7">
        <v>44531</v>
      </c>
      <c r="F3188" s="13">
        <v>77973.149999999994</v>
      </c>
      <c r="G3188" s="1">
        <v>77973.149999999994</v>
      </c>
      <c r="H3188">
        <v>0</v>
      </c>
      <c r="I3188" s="1">
        <v>0</v>
      </c>
      <c r="J3188" s="1">
        <v>0</v>
      </c>
      <c r="K3188" s="1">
        <v>0</v>
      </c>
      <c r="L3188" s="1">
        <v>0</v>
      </c>
      <c r="M3188" s="1">
        <v>0</v>
      </c>
      <c r="N3188" s="1">
        <v>0</v>
      </c>
      <c r="O3188" s="1">
        <v>0</v>
      </c>
      <c r="P3188" s="1">
        <v>0</v>
      </c>
      <c r="Q3188" s="1">
        <v>0</v>
      </c>
      <c r="R3188" s="1">
        <v>0</v>
      </c>
      <c r="S3188" s="1">
        <v>0</v>
      </c>
      <c r="T3188" s="1">
        <v>0</v>
      </c>
      <c r="U3188" s="1">
        <v>0</v>
      </c>
      <c r="V3188" t="s">
        <v>309</v>
      </c>
      <c r="W3188" s="4" t="str">
        <f t="shared" si="211"/>
        <v>3890</v>
      </c>
      <c r="X3188">
        <v>16</v>
      </c>
      <c r="Y3188" t="s">
        <v>109</v>
      </c>
      <c r="Z3188" t="s">
        <v>110</v>
      </c>
      <c r="AA3188" s="1">
        <v>0</v>
      </c>
      <c r="AB3188" s="1">
        <v>0</v>
      </c>
      <c r="AC3188" t="s">
        <v>225</v>
      </c>
      <c r="AD3188" s="1">
        <v>0</v>
      </c>
      <c r="AE3188" s="1">
        <v>0</v>
      </c>
      <c r="AF3188">
        <v>0</v>
      </c>
      <c r="AG3188" s="1">
        <v>77973.149999999994</v>
      </c>
      <c r="AH3188" s="1">
        <v>0</v>
      </c>
      <c r="AI3188" s="1">
        <v>0</v>
      </c>
      <c r="AJ3188" s="1">
        <v>0</v>
      </c>
      <c r="AK3188" s="1">
        <v>0</v>
      </c>
      <c r="AL3188" s="1">
        <v>0</v>
      </c>
      <c r="AM3188" s="1">
        <v>0</v>
      </c>
      <c r="AN3188" s="1">
        <v>0</v>
      </c>
      <c r="AO3188" s="1">
        <v>0</v>
      </c>
      <c r="AP3188" s="8">
        <f t="shared" si="207"/>
        <v>0</v>
      </c>
      <c r="AQ3188" s="9">
        <f t="shared" si="208"/>
        <v>0</v>
      </c>
      <c r="AR3188" s="3">
        <f t="shared" si="209"/>
        <v>0</v>
      </c>
      <c r="AS3188" s="10">
        <f t="shared" si="210"/>
        <v>0</v>
      </c>
    </row>
    <row r="3189" spans="1:45" x14ac:dyDescent="0.25">
      <c r="A3189">
        <v>1</v>
      </c>
      <c r="B3189" s="7">
        <v>44531</v>
      </c>
      <c r="C3189" s="7">
        <v>44531</v>
      </c>
      <c r="D3189">
        <v>165</v>
      </c>
      <c r="E3189" s="7">
        <v>44531</v>
      </c>
      <c r="F3189" s="13">
        <v>0</v>
      </c>
      <c r="G3189" s="1">
        <v>0</v>
      </c>
      <c r="H3189">
        <v>0</v>
      </c>
      <c r="I3189" s="1">
        <v>0</v>
      </c>
      <c r="J3189" s="1">
        <v>0</v>
      </c>
      <c r="K3189" s="1">
        <v>0</v>
      </c>
      <c r="L3189" s="1">
        <v>0</v>
      </c>
      <c r="M3189" s="1">
        <v>0</v>
      </c>
      <c r="N3189" s="1">
        <v>0</v>
      </c>
      <c r="O3189" s="1">
        <v>0</v>
      </c>
      <c r="P3189" s="1">
        <v>0</v>
      </c>
      <c r="Q3189" s="1">
        <v>0</v>
      </c>
      <c r="R3189" s="1">
        <v>0</v>
      </c>
      <c r="S3189" s="1">
        <v>0</v>
      </c>
      <c r="T3189" s="1">
        <v>0</v>
      </c>
      <c r="U3189" s="1">
        <v>0</v>
      </c>
      <c r="V3189" t="s">
        <v>310</v>
      </c>
      <c r="W3189" s="4" t="str">
        <f t="shared" si="211"/>
        <v>389A</v>
      </c>
      <c r="X3189">
        <v>16</v>
      </c>
      <c r="Y3189" t="s">
        <v>109</v>
      </c>
      <c r="Z3189" t="s">
        <v>110</v>
      </c>
      <c r="AA3189" s="1">
        <v>0</v>
      </c>
      <c r="AB3189" s="1">
        <v>0</v>
      </c>
      <c r="AC3189" t="s">
        <v>225</v>
      </c>
      <c r="AD3189" s="1">
        <v>0</v>
      </c>
      <c r="AE3189" s="1">
        <v>0</v>
      </c>
      <c r="AF3189">
        <v>0</v>
      </c>
      <c r="AG3189" s="1">
        <v>0</v>
      </c>
      <c r="AH3189" s="1">
        <v>0</v>
      </c>
      <c r="AI3189" s="1">
        <v>0</v>
      </c>
      <c r="AJ3189" s="1">
        <v>0</v>
      </c>
      <c r="AK3189" s="1">
        <v>0</v>
      </c>
      <c r="AL3189" s="1">
        <v>0</v>
      </c>
      <c r="AM3189" s="1">
        <v>0</v>
      </c>
      <c r="AN3189" s="1">
        <v>0</v>
      </c>
      <c r="AO3189" s="1">
        <v>0</v>
      </c>
      <c r="AP3189" s="8">
        <f t="shared" si="207"/>
        <v>0</v>
      </c>
      <c r="AQ3189" s="9">
        <f t="shared" si="208"/>
        <v>0</v>
      </c>
      <c r="AR3189" s="3">
        <f t="shared" si="209"/>
        <v>0</v>
      </c>
      <c r="AS3189" s="10">
        <f t="shared" si="210"/>
        <v>0</v>
      </c>
    </row>
    <row r="3190" spans="1:45" x14ac:dyDescent="0.25">
      <c r="A3190">
        <v>1</v>
      </c>
      <c r="B3190" s="7">
        <v>44531</v>
      </c>
      <c r="C3190" s="7">
        <v>44531</v>
      </c>
      <c r="D3190">
        <v>200238</v>
      </c>
      <c r="E3190" s="7">
        <v>44531</v>
      </c>
      <c r="F3190" s="13">
        <v>0</v>
      </c>
      <c r="G3190" s="1">
        <v>0</v>
      </c>
      <c r="H3190">
        <v>0</v>
      </c>
      <c r="I3190" s="1">
        <v>0</v>
      </c>
      <c r="J3190" s="1">
        <v>0</v>
      </c>
      <c r="K3190" s="1">
        <v>0</v>
      </c>
      <c r="L3190" s="1">
        <v>0</v>
      </c>
      <c r="M3190" s="1">
        <v>0</v>
      </c>
      <c r="N3190" s="1">
        <v>0</v>
      </c>
      <c r="O3190" s="1">
        <v>0</v>
      </c>
      <c r="P3190" s="1">
        <v>0</v>
      </c>
      <c r="Q3190" s="1">
        <v>0</v>
      </c>
      <c r="R3190" s="1">
        <v>0</v>
      </c>
      <c r="S3190" s="1">
        <v>0</v>
      </c>
      <c r="T3190" s="1">
        <v>0</v>
      </c>
      <c r="U3190" s="1">
        <v>0</v>
      </c>
      <c r="V3190" t="s">
        <v>311</v>
      </c>
      <c r="W3190" s="4" t="str">
        <f t="shared" si="211"/>
        <v>389A</v>
      </c>
      <c r="X3190">
        <v>16</v>
      </c>
      <c r="Y3190" t="s">
        <v>109</v>
      </c>
      <c r="Z3190" t="s">
        <v>110</v>
      </c>
      <c r="AA3190" s="1">
        <v>0</v>
      </c>
      <c r="AB3190" s="1">
        <v>0</v>
      </c>
      <c r="AC3190" t="s">
        <v>225</v>
      </c>
      <c r="AD3190" s="1">
        <v>0</v>
      </c>
      <c r="AE3190" s="1">
        <v>0</v>
      </c>
      <c r="AF3190">
        <v>0</v>
      </c>
      <c r="AG3190" s="1">
        <v>0</v>
      </c>
      <c r="AH3190" s="1">
        <v>0</v>
      </c>
      <c r="AI3190" s="1">
        <v>0</v>
      </c>
      <c r="AJ3190" s="1">
        <v>0</v>
      </c>
      <c r="AK3190" s="1">
        <v>0</v>
      </c>
      <c r="AL3190" s="1">
        <v>0</v>
      </c>
      <c r="AM3190" s="1">
        <v>0</v>
      </c>
      <c r="AN3190" s="1">
        <v>0</v>
      </c>
      <c r="AO3190" s="1">
        <v>0</v>
      </c>
      <c r="AP3190" s="8">
        <f t="shared" si="207"/>
        <v>0</v>
      </c>
      <c r="AQ3190" s="9">
        <f t="shared" si="208"/>
        <v>0</v>
      </c>
      <c r="AR3190" s="3">
        <f t="shared" si="209"/>
        <v>0</v>
      </c>
      <c r="AS3190" s="10">
        <f t="shared" si="210"/>
        <v>0</v>
      </c>
    </row>
    <row r="3191" spans="1:45" x14ac:dyDescent="0.25">
      <c r="A3191">
        <v>1</v>
      </c>
      <c r="B3191" s="7">
        <v>44531</v>
      </c>
      <c r="C3191" s="7">
        <v>44531</v>
      </c>
      <c r="D3191">
        <v>200284</v>
      </c>
      <c r="E3191" s="7">
        <v>44531</v>
      </c>
      <c r="F3191" s="13">
        <v>238080.94</v>
      </c>
      <c r="G3191" s="1">
        <v>238080.94</v>
      </c>
      <c r="H3191">
        <v>0</v>
      </c>
      <c r="I3191" s="1">
        <v>0</v>
      </c>
      <c r="J3191" s="1">
        <v>0</v>
      </c>
      <c r="K3191" s="1">
        <v>0</v>
      </c>
      <c r="L3191" s="1">
        <v>0</v>
      </c>
      <c r="M3191" s="1">
        <v>0</v>
      </c>
      <c r="N3191" s="1">
        <v>0</v>
      </c>
      <c r="O3191" s="1">
        <v>0</v>
      </c>
      <c r="P3191" s="1">
        <v>0</v>
      </c>
      <c r="Q3191" s="1">
        <v>0</v>
      </c>
      <c r="R3191" s="1">
        <v>0</v>
      </c>
      <c r="S3191" s="1">
        <v>0</v>
      </c>
      <c r="T3191" s="1">
        <v>0</v>
      </c>
      <c r="U3191" s="1">
        <v>0</v>
      </c>
      <c r="V3191" t="s">
        <v>312</v>
      </c>
      <c r="W3191" s="4" t="str">
        <f t="shared" si="211"/>
        <v>389A</v>
      </c>
      <c r="X3191">
        <v>16</v>
      </c>
      <c r="Y3191" t="s">
        <v>109</v>
      </c>
      <c r="Z3191" t="s">
        <v>110</v>
      </c>
      <c r="AA3191" s="1">
        <v>0</v>
      </c>
      <c r="AB3191" s="1">
        <v>0</v>
      </c>
      <c r="AC3191" t="s">
        <v>225</v>
      </c>
      <c r="AD3191" s="1">
        <v>0</v>
      </c>
      <c r="AE3191" s="1">
        <v>0</v>
      </c>
      <c r="AF3191">
        <v>0</v>
      </c>
      <c r="AG3191" s="1">
        <v>238080.94</v>
      </c>
      <c r="AH3191" s="1">
        <v>0</v>
      </c>
      <c r="AI3191" s="1">
        <v>0</v>
      </c>
      <c r="AJ3191" s="1">
        <v>0</v>
      </c>
      <c r="AK3191" s="1">
        <v>0</v>
      </c>
      <c r="AL3191" s="1">
        <v>0</v>
      </c>
      <c r="AM3191" s="1">
        <v>0</v>
      </c>
      <c r="AN3191" s="1">
        <v>0</v>
      </c>
      <c r="AO3191" s="1">
        <v>0</v>
      </c>
      <c r="AP3191" s="8">
        <f t="shared" si="207"/>
        <v>0</v>
      </c>
      <c r="AQ3191" s="9">
        <f t="shared" si="208"/>
        <v>0</v>
      </c>
      <c r="AR3191" s="3">
        <f t="shared" si="209"/>
        <v>0</v>
      </c>
      <c r="AS3191" s="10">
        <f t="shared" si="210"/>
        <v>0</v>
      </c>
    </row>
    <row r="3192" spans="1:45" x14ac:dyDescent="0.25">
      <c r="A3192">
        <v>1</v>
      </c>
      <c r="B3192" s="7">
        <v>44531</v>
      </c>
      <c r="C3192" s="7">
        <v>44531</v>
      </c>
      <c r="D3192">
        <v>200330</v>
      </c>
      <c r="E3192" s="7">
        <v>44531</v>
      </c>
      <c r="F3192" s="13">
        <v>1616.45</v>
      </c>
      <c r="G3192" s="1">
        <v>1616.45</v>
      </c>
      <c r="H3192">
        <v>0</v>
      </c>
      <c r="I3192" s="1">
        <v>0</v>
      </c>
      <c r="J3192" s="1">
        <v>0</v>
      </c>
      <c r="K3192" s="1">
        <v>0</v>
      </c>
      <c r="L3192" s="1">
        <v>0</v>
      </c>
      <c r="M3192" s="1">
        <v>0</v>
      </c>
      <c r="N3192" s="1">
        <v>0</v>
      </c>
      <c r="O3192" s="1">
        <v>0</v>
      </c>
      <c r="P3192" s="1">
        <v>0</v>
      </c>
      <c r="Q3192" s="1">
        <v>0</v>
      </c>
      <c r="R3192" s="1">
        <v>0</v>
      </c>
      <c r="S3192" s="1">
        <v>0</v>
      </c>
      <c r="T3192" s="1">
        <v>0</v>
      </c>
      <c r="U3192" s="1">
        <v>0</v>
      </c>
      <c r="V3192" t="s">
        <v>313</v>
      </c>
      <c r="W3192" s="4" t="str">
        <f t="shared" si="211"/>
        <v>389A</v>
      </c>
      <c r="X3192">
        <v>16</v>
      </c>
      <c r="Y3192" t="s">
        <v>109</v>
      </c>
      <c r="Z3192" t="s">
        <v>110</v>
      </c>
      <c r="AA3192" s="1">
        <v>0</v>
      </c>
      <c r="AB3192" s="1">
        <v>0</v>
      </c>
      <c r="AC3192" t="s">
        <v>225</v>
      </c>
      <c r="AD3192" s="1">
        <v>0</v>
      </c>
      <c r="AE3192" s="1">
        <v>0</v>
      </c>
      <c r="AF3192">
        <v>0</v>
      </c>
      <c r="AG3192" s="1">
        <v>1616.45</v>
      </c>
      <c r="AH3192" s="1">
        <v>0</v>
      </c>
      <c r="AI3192" s="1">
        <v>0</v>
      </c>
      <c r="AJ3192" s="1">
        <v>0</v>
      </c>
      <c r="AK3192" s="1">
        <v>0</v>
      </c>
      <c r="AL3192" s="1">
        <v>0</v>
      </c>
      <c r="AM3192" s="1">
        <v>0</v>
      </c>
      <c r="AN3192" s="1">
        <v>0</v>
      </c>
      <c r="AO3192" s="1">
        <v>0</v>
      </c>
      <c r="AP3192" s="8">
        <f t="shared" si="207"/>
        <v>0</v>
      </c>
      <c r="AQ3192" s="9">
        <f t="shared" si="208"/>
        <v>0</v>
      </c>
      <c r="AR3192" s="3">
        <f t="shared" si="209"/>
        <v>0</v>
      </c>
      <c r="AS3192" s="10">
        <f t="shared" si="210"/>
        <v>0</v>
      </c>
    </row>
    <row r="3193" spans="1:45" x14ac:dyDescent="0.25">
      <c r="A3193">
        <v>1</v>
      </c>
      <c r="B3193" s="7">
        <v>44531</v>
      </c>
      <c r="C3193" s="7">
        <v>44531</v>
      </c>
      <c r="D3193">
        <v>166</v>
      </c>
      <c r="E3193" s="7">
        <v>44531</v>
      </c>
      <c r="F3193" s="13">
        <v>0</v>
      </c>
      <c r="G3193" s="1">
        <v>0</v>
      </c>
      <c r="H3193">
        <v>2.3E-2</v>
      </c>
      <c r="I3193" s="1">
        <v>0</v>
      </c>
      <c r="J3193" s="1">
        <v>0</v>
      </c>
      <c r="K3193" s="1">
        <v>0</v>
      </c>
      <c r="L3193" s="1">
        <v>0</v>
      </c>
      <c r="M3193" s="1">
        <v>0</v>
      </c>
      <c r="N3193" s="1">
        <v>0</v>
      </c>
      <c r="O3193" s="1">
        <v>0</v>
      </c>
      <c r="P3193" s="1">
        <v>0</v>
      </c>
      <c r="Q3193" s="1">
        <v>0</v>
      </c>
      <c r="R3193" s="1">
        <v>0</v>
      </c>
      <c r="S3193" s="1">
        <v>0</v>
      </c>
      <c r="T3193" s="1">
        <v>0</v>
      </c>
      <c r="U3193" s="1">
        <v>0</v>
      </c>
      <c r="V3193" t="s">
        <v>314</v>
      </c>
      <c r="W3193" s="4" t="str">
        <f t="shared" si="211"/>
        <v>3900</v>
      </c>
      <c r="X3193">
        <v>16</v>
      </c>
      <c r="Y3193" t="s">
        <v>109</v>
      </c>
      <c r="Z3193" t="s">
        <v>115</v>
      </c>
      <c r="AA3193" s="1">
        <v>0</v>
      </c>
      <c r="AB3193" s="1">
        <v>0</v>
      </c>
      <c r="AC3193" t="s">
        <v>225</v>
      </c>
      <c r="AD3193" s="1">
        <v>0</v>
      </c>
      <c r="AE3193" s="1">
        <v>0</v>
      </c>
      <c r="AF3193">
        <v>0</v>
      </c>
      <c r="AG3193" s="1">
        <v>0</v>
      </c>
      <c r="AH3193" s="1">
        <v>0</v>
      </c>
      <c r="AI3193" s="1">
        <v>0</v>
      </c>
      <c r="AJ3193" s="1">
        <v>0</v>
      </c>
      <c r="AK3193" s="1">
        <v>0</v>
      </c>
      <c r="AL3193" s="1">
        <v>0</v>
      </c>
      <c r="AM3193" s="1">
        <v>0</v>
      </c>
      <c r="AN3193" s="1">
        <v>0</v>
      </c>
      <c r="AO3193" s="1">
        <v>0</v>
      </c>
      <c r="AP3193" s="8">
        <f t="shared" si="207"/>
        <v>0</v>
      </c>
      <c r="AQ3193" s="9">
        <f t="shared" si="208"/>
        <v>0</v>
      </c>
      <c r="AR3193" s="3">
        <f t="shared" si="209"/>
        <v>0</v>
      </c>
      <c r="AS3193" s="10">
        <f t="shared" si="210"/>
        <v>0</v>
      </c>
    </row>
    <row r="3194" spans="1:45" x14ac:dyDescent="0.25">
      <c r="A3194">
        <v>1</v>
      </c>
      <c r="B3194" s="7">
        <v>44531</v>
      </c>
      <c r="C3194" s="7">
        <v>44531</v>
      </c>
      <c r="D3194">
        <v>200239</v>
      </c>
      <c r="E3194" s="7">
        <v>44531</v>
      </c>
      <c r="F3194" s="13">
        <v>1646402.23</v>
      </c>
      <c r="G3194" s="1">
        <v>1646402.23</v>
      </c>
      <c r="H3194">
        <v>2.3E-2</v>
      </c>
      <c r="I3194" s="1">
        <v>3155.6</v>
      </c>
      <c r="J3194" s="1">
        <v>645858.52</v>
      </c>
      <c r="K3194" s="1">
        <v>0</v>
      </c>
      <c r="L3194" s="1">
        <v>0</v>
      </c>
      <c r="M3194" s="1">
        <v>0</v>
      </c>
      <c r="N3194" s="1">
        <v>0</v>
      </c>
      <c r="O3194" s="1">
        <v>0</v>
      </c>
      <c r="P3194" s="1">
        <v>0</v>
      </c>
      <c r="Q3194" s="1">
        <v>0</v>
      </c>
      <c r="R3194" s="1">
        <v>0</v>
      </c>
      <c r="S3194" s="1">
        <v>0</v>
      </c>
      <c r="T3194" s="1">
        <v>0</v>
      </c>
      <c r="U3194" s="1">
        <v>0</v>
      </c>
      <c r="V3194" t="s">
        <v>315</v>
      </c>
      <c r="W3194" s="4" t="str">
        <f t="shared" si="211"/>
        <v>3900</v>
      </c>
      <c r="X3194">
        <v>16</v>
      </c>
      <c r="Y3194" t="s">
        <v>109</v>
      </c>
      <c r="Z3194" t="s">
        <v>115</v>
      </c>
      <c r="AA3194" s="1">
        <v>0</v>
      </c>
      <c r="AB3194" s="1">
        <v>0</v>
      </c>
      <c r="AC3194" t="s">
        <v>225</v>
      </c>
      <c r="AD3194" s="1">
        <v>0</v>
      </c>
      <c r="AE3194" s="1">
        <v>0</v>
      </c>
      <c r="AF3194">
        <v>0</v>
      </c>
      <c r="AG3194" s="1">
        <v>1646402.23</v>
      </c>
      <c r="AH3194" s="1">
        <v>0</v>
      </c>
      <c r="AI3194" s="1">
        <v>0</v>
      </c>
      <c r="AJ3194" s="1">
        <v>0</v>
      </c>
      <c r="AK3194" s="1">
        <v>0</v>
      </c>
      <c r="AL3194" s="1">
        <v>0</v>
      </c>
      <c r="AM3194" s="1">
        <v>0</v>
      </c>
      <c r="AN3194" s="1">
        <v>0</v>
      </c>
      <c r="AO3194" s="1">
        <v>3155.6</v>
      </c>
      <c r="AP3194" s="8">
        <f t="shared" si="207"/>
        <v>3155.6</v>
      </c>
      <c r="AQ3194" s="9">
        <f t="shared" si="208"/>
        <v>0</v>
      </c>
      <c r="AR3194" s="3">
        <f t="shared" si="209"/>
        <v>645858.52</v>
      </c>
      <c r="AS3194" s="10">
        <f t="shared" si="210"/>
        <v>3155.6</v>
      </c>
    </row>
    <row r="3195" spans="1:45" x14ac:dyDescent="0.25">
      <c r="A3195">
        <v>1</v>
      </c>
      <c r="B3195" s="7">
        <v>44531</v>
      </c>
      <c r="C3195" s="7">
        <v>44531</v>
      </c>
      <c r="D3195">
        <v>200285</v>
      </c>
      <c r="E3195" s="7">
        <v>44531</v>
      </c>
      <c r="F3195" s="13">
        <v>0</v>
      </c>
      <c r="G3195" s="1">
        <v>0</v>
      </c>
      <c r="H3195">
        <v>2.3E-2</v>
      </c>
      <c r="I3195" s="1">
        <v>0</v>
      </c>
      <c r="J3195" s="1">
        <v>0</v>
      </c>
      <c r="K3195" s="1">
        <v>0</v>
      </c>
      <c r="L3195" s="1">
        <v>0</v>
      </c>
      <c r="M3195" s="1">
        <v>0</v>
      </c>
      <c r="N3195" s="1">
        <v>0</v>
      </c>
      <c r="O3195" s="1">
        <v>0</v>
      </c>
      <c r="P3195" s="1">
        <v>0</v>
      </c>
      <c r="Q3195" s="1">
        <v>0</v>
      </c>
      <c r="R3195" s="1">
        <v>0</v>
      </c>
      <c r="S3195" s="1">
        <v>0</v>
      </c>
      <c r="T3195" s="1">
        <v>0</v>
      </c>
      <c r="U3195" s="1">
        <v>0</v>
      </c>
      <c r="V3195" t="s">
        <v>316</v>
      </c>
      <c r="W3195" s="4" t="str">
        <f t="shared" si="211"/>
        <v>3900</v>
      </c>
      <c r="X3195">
        <v>16</v>
      </c>
      <c r="Y3195" t="s">
        <v>109</v>
      </c>
      <c r="Z3195" t="s">
        <v>115</v>
      </c>
      <c r="AA3195" s="1">
        <v>0</v>
      </c>
      <c r="AB3195" s="1">
        <v>0</v>
      </c>
      <c r="AC3195" t="s">
        <v>225</v>
      </c>
      <c r="AD3195" s="1">
        <v>0</v>
      </c>
      <c r="AE3195" s="1">
        <v>0</v>
      </c>
      <c r="AF3195">
        <v>0</v>
      </c>
      <c r="AG3195" s="1">
        <v>0</v>
      </c>
      <c r="AH3195" s="1">
        <v>0</v>
      </c>
      <c r="AI3195" s="1">
        <v>0</v>
      </c>
      <c r="AJ3195" s="1">
        <v>0</v>
      </c>
      <c r="AK3195" s="1">
        <v>0</v>
      </c>
      <c r="AL3195" s="1">
        <v>0</v>
      </c>
      <c r="AM3195" s="1">
        <v>0</v>
      </c>
      <c r="AN3195" s="1">
        <v>0</v>
      </c>
      <c r="AO3195" s="1">
        <v>0</v>
      </c>
      <c r="AP3195" s="8">
        <f t="shared" si="207"/>
        <v>0</v>
      </c>
      <c r="AQ3195" s="9">
        <f t="shared" si="208"/>
        <v>0</v>
      </c>
      <c r="AR3195" s="3">
        <f t="shared" si="209"/>
        <v>0</v>
      </c>
      <c r="AS3195" s="10">
        <f t="shared" si="210"/>
        <v>0</v>
      </c>
    </row>
    <row r="3196" spans="1:45" x14ac:dyDescent="0.25">
      <c r="A3196">
        <v>1</v>
      </c>
      <c r="B3196" s="7">
        <v>44531</v>
      </c>
      <c r="C3196" s="7">
        <v>44531</v>
      </c>
      <c r="D3196">
        <v>200331</v>
      </c>
      <c r="E3196" s="7">
        <v>44531</v>
      </c>
      <c r="F3196" s="13">
        <v>340732.2</v>
      </c>
      <c r="G3196" s="1">
        <v>340732.2</v>
      </c>
      <c r="H3196">
        <v>2.3E-2</v>
      </c>
      <c r="I3196" s="1">
        <v>653.07000000000005</v>
      </c>
      <c r="J3196" s="1">
        <v>-46240.79</v>
      </c>
      <c r="K3196" s="1">
        <v>0</v>
      </c>
      <c r="L3196" s="1">
        <v>0</v>
      </c>
      <c r="M3196" s="1">
        <v>0</v>
      </c>
      <c r="N3196" s="1">
        <v>0</v>
      </c>
      <c r="O3196" s="1">
        <v>0</v>
      </c>
      <c r="P3196" s="1">
        <v>0</v>
      </c>
      <c r="Q3196" s="1">
        <v>0</v>
      </c>
      <c r="R3196" s="1">
        <v>0</v>
      </c>
      <c r="S3196" s="1">
        <v>0</v>
      </c>
      <c r="T3196" s="1">
        <v>0</v>
      </c>
      <c r="U3196" s="1">
        <v>0</v>
      </c>
      <c r="V3196" t="s">
        <v>317</v>
      </c>
      <c r="W3196" s="4" t="str">
        <f t="shared" si="211"/>
        <v>3900</v>
      </c>
      <c r="X3196">
        <v>16</v>
      </c>
      <c r="Y3196" t="s">
        <v>109</v>
      </c>
      <c r="Z3196" t="s">
        <v>115</v>
      </c>
      <c r="AA3196" s="1">
        <v>0</v>
      </c>
      <c r="AB3196" s="1">
        <v>0</v>
      </c>
      <c r="AC3196" t="s">
        <v>225</v>
      </c>
      <c r="AD3196" s="1">
        <v>0</v>
      </c>
      <c r="AE3196" s="1">
        <v>0</v>
      </c>
      <c r="AF3196">
        <v>0</v>
      </c>
      <c r="AG3196" s="1">
        <v>340732.2</v>
      </c>
      <c r="AH3196" s="1">
        <v>0</v>
      </c>
      <c r="AI3196" s="1">
        <v>0</v>
      </c>
      <c r="AJ3196" s="1">
        <v>0</v>
      </c>
      <c r="AK3196" s="1">
        <v>0</v>
      </c>
      <c r="AL3196" s="1">
        <v>0</v>
      </c>
      <c r="AM3196" s="1">
        <v>0</v>
      </c>
      <c r="AN3196" s="1">
        <v>0</v>
      </c>
      <c r="AO3196" s="1">
        <v>653.07000000000005</v>
      </c>
      <c r="AP3196" s="8">
        <f t="shared" si="207"/>
        <v>653.07000000000005</v>
      </c>
      <c r="AQ3196" s="9">
        <f t="shared" si="208"/>
        <v>0</v>
      </c>
      <c r="AR3196" s="3">
        <f t="shared" si="209"/>
        <v>-46240.79</v>
      </c>
      <c r="AS3196" s="10">
        <f t="shared" si="210"/>
        <v>653.07000000000005</v>
      </c>
    </row>
    <row r="3197" spans="1:45" x14ac:dyDescent="0.25">
      <c r="A3197">
        <v>1</v>
      </c>
      <c r="B3197" s="7">
        <v>44531</v>
      </c>
      <c r="C3197" s="7">
        <v>44531</v>
      </c>
      <c r="D3197">
        <v>167</v>
      </c>
      <c r="E3197" s="7">
        <v>44531</v>
      </c>
      <c r="F3197" s="13">
        <v>0</v>
      </c>
      <c r="G3197" s="1">
        <v>0</v>
      </c>
      <c r="H3197">
        <v>2.3E-2</v>
      </c>
      <c r="I3197" s="1">
        <v>0</v>
      </c>
      <c r="J3197" s="1">
        <v>0</v>
      </c>
      <c r="K3197" s="1">
        <v>0</v>
      </c>
      <c r="L3197" s="1">
        <v>0</v>
      </c>
      <c r="M3197" s="1">
        <v>0</v>
      </c>
      <c r="N3197" s="1">
        <v>0</v>
      </c>
      <c r="O3197" s="1">
        <v>0</v>
      </c>
      <c r="P3197" s="1">
        <v>0</v>
      </c>
      <c r="Q3197" s="1">
        <v>0</v>
      </c>
      <c r="R3197" s="1">
        <v>0</v>
      </c>
      <c r="S3197" s="1">
        <v>0</v>
      </c>
      <c r="T3197" s="1">
        <v>0</v>
      </c>
      <c r="U3197" s="1">
        <v>0</v>
      </c>
      <c r="V3197" t="s">
        <v>318</v>
      </c>
      <c r="W3197" s="4" t="str">
        <f t="shared" si="211"/>
        <v>3901</v>
      </c>
      <c r="X3197">
        <v>16</v>
      </c>
      <c r="Y3197" t="s">
        <v>109</v>
      </c>
      <c r="Z3197" t="s">
        <v>115</v>
      </c>
      <c r="AA3197" s="1">
        <v>0</v>
      </c>
      <c r="AB3197" s="1">
        <v>0</v>
      </c>
      <c r="AC3197" t="s">
        <v>225</v>
      </c>
      <c r="AD3197" s="1">
        <v>0</v>
      </c>
      <c r="AE3197" s="1">
        <v>0</v>
      </c>
      <c r="AF3197">
        <v>0</v>
      </c>
      <c r="AG3197" s="1">
        <v>0</v>
      </c>
      <c r="AH3197" s="1">
        <v>0</v>
      </c>
      <c r="AI3197" s="1">
        <v>0</v>
      </c>
      <c r="AJ3197" s="1">
        <v>0</v>
      </c>
      <c r="AK3197" s="1">
        <v>0</v>
      </c>
      <c r="AL3197" s="1">
        <v>0</v>
      </c>
      <c r="AM3197" s="1">
        <v>0</v>
      </c>
      <c r="AN3197" s="1">
        <v>0</v>
      </c>
      <c r="AO3197" s="1">
        <v>0</v>
      </c>
      <c r="AP3197" s="8">
        <f t="shared" si="207"/>
        <v>0</v>
      </c>
      <c r="AQ3197" s="9">
        <f t="shared" si="208"/>
        <v>0</v>
      </c>
      <c r="AR3197" s="3">
        <f t="shared" si="209"/>
        <v>0</v>
      </c>
      <c r="AS3197" s="10">
        <f t="shared" si="210"/>
        <v>0</v>
      </c>
    </row>
    <row r="3198" spans="1:45" x14ac:dyDescent="0.25">
      <c r="A3198">
        <v>1</v>
      </c>
      <c r="B3198" s="7">
        <v>44531</v>
      </c>
      <c r="C3198" s="7">
        <v>44531</v>
      </c>
      <c r="D3198">
        <v>168</v>
      </c>
      <c r="E3198" s="7">
        <v>44531</v>
      </c>
      <c r="F3198" s="13">
        <v>0</v>
      </c>
      <c r="G3198" s="1">
        <v>0</v>
      </c>
      <c r="H3198">
        <v>2.3E-2</v>
      </c>
      <c r="I3198" s="1">
        <v>0</v>
      </c>
      <c r="J3198" s="1">
        <v>0</v>
      </c>
      <c r="K3198" s="1">
        <v>0</v>
      </c>
      <c r="L3198" s="1">
        <v>0</v>
      </c>
      <c r="M3198" s="1">
        <v>0</v>
      </c>
      <c r="N3198" s="1">
        <v>0</v>
      </c>
      <c r="O3198" s="1">
        <v>0</v>
      </c>
      <c r="P3198" s="1">
        <v>0</v>
      </c>
      <c r="Q3198" s="1">
        <v>0</v>
      </c>
      <c r="R3198" s="1">
        <v>0</v>
      </c>
      <c r="S3198" s="1">
        <v>0</v>
      </c>
      <c r="T3198" s="1">
        <v>0</v>
      </c>
      <c r="U3198" s="1">
        <v>0</v>
      </c>
      <c r="V3198" t="s">
        <v>320</v>
      </c>
      <c r="W3198" s="4" t="str">
        <f t="shared" si="211"/>
        <v>390A</v>
      </c>
      <c r="X3198">
        <v>16</v>
      </c>
      <c r="Y3198" t="s">
        <v>109</v>
      </c>
      <c r="Z3198" t="s">
        <v>115</v>
      </c>
      <c r="AA3198" s="1">
        <v>0</v>
      </c>
      <c r="AB3198" s="1">
        <v>0</v>
      </c>
      <c r="AC3198" t="s">
        <v>225</v>
      </c>
      <c r="AD3198" s="1">
        <v>0</v>
      </c>
      <c r="AE3198" s="1">
        <v>0</v>
      </c>
      <c r="AF3198">
        <v>0</v>
      </c>
      <c r="AG3198" s="1">
        <v>0</v>
      </c>
      <c r="AH3198" s="1">
        <v>0</v>
      </c>
      <c r="AI3198" s="1">
        <v>0</v>
      </c>
      <c r="AJ3198" s="1">
        <v>0</v>
      </c>
      <c r="AK3198" s="1">
        <v>0</v>
      </c>
      <c r="AL3198" s="1">
        <v>0</v>
      </c>
      <c r="AM3198" s="1">
        <v>0</v>
      </c>
      <c r="AN3198" s="1">
        <v>0</v>
      </c>
      <c r="AO3198" s="1">
        <v>0</v>
      </c>
      <c r="AP3198" s="8">
        <f t="shared" si="207"/>
        <v>0</v>
      </c>
      <c r="AQ3198" s="9">
        <f t="shared" si="208"/>
        <v>0</v>
      </c>
      <c r="AR3198" s="3">
        <f t="shared" si="209"/>
        <v>0</v>
      </c>
      <c r="AS3198" s="10">
        <f t="shared" si="210"/>
        <v>0</v>
      </c>
    </row>
    <row r="3199" spans="1:45" x14ac:dyDescent="0.25">
      <c r="A3199">
        <v>1</v>
      </c>
      <c r="B3199" s="7">
        <v>44531</v>
      </c>
      <c r="C3199" s="7">
        <v>44531</v>
      </c>
      <c r="D3199">
        <v>200240</v>
      </c>
      <c r="E3199" s="7">
        <v>44531</v>
      </c>
      <c r="F3199" s="13">
        <v>0</v>
      </c>
      <c r="G3199" s="1">
        <v>0</v>
      </c>
      <c r="H3199">
        <v>2.3E-2</v>
      </c>
      <c r="I3199" s="1">
        <v>0</v>
      </c>
      <c r="J3199" s="1">
        <v>0</v>
      </c>
      <c r="K3199" s="1">
        <v>0</v>
      </c>
      <c r="L3199" s="1">
        <v>0</v>
      </c>
      <c r="M3199" s="1">
        <v>0</v>
      </c>
      <c r="N3199" s="1">
        <v>0</v>
      </c>
      <c r="O3199" s="1">
        <v>0</v>
      </c>
      <c r="P3199" s="1">
        <v>0</v>
      </c>
      <c r="Q3199" s="1">
        <v>0</v>
      </c>
      <c r="R3199" s="1">
        <v>0</v>
      </c>
      <c r="S3199" s="1">
        <v>0</v>
      </c>
      <c r="T3199" s="1">
        <v>0</v>
      </c>
      <c r="U3199" s="1">
        <v>0</v>
      </c>
      <c r="V3199" t="s">
        <v>321</v>
      </c>
      <c r="W3199" s="4" t="str">
        <f t="shared" si="211"/>
        <v>390A</v>
      </c>
      <c r="X3199">
        <v>16</v>
      </c>
      <c r="Y3199" t="s">
        <v>109</v>
      </c>
      <c r="Z3199" t="s">
        <v>115</v>
      </c>
      <c r="AA3199" s="1">
        <v>0</v>
      </c>
      <c r="AB3199" s="1">
        <v>0</v>
      </c>
      <c r="AC3199" t="s">
        <v>225</v>
      </c>
      <c r="AD3199" s="1">
        <v>0</v>
      </c>
      <c r="AE3199" s="1">
        <v>0</v>
      </c>
      <c r="AF3199">
        <v>0</v>
      </c>
      <c r="AG3199" s="1">
        <v>0</v>
      </c>
      <c r="AH3199" s="1">
        <v>0</v>
      </c>
      <c r="AI3199" s="1">
        <v>0</v>
      </c>
      <c r="AJ3199" s="1">
        <v>0</v>
      </c>
      <c r="AK3199" s="1">
        <v>0</v>
      </c>
      <c r="AL3199" s="1">
        <v>0</v>
      </c>
      <c r="AM3199" s="1">
        <v>0</v>
      </c>
      <c r="AN3199" s="1">
        <v>0</v>
      </c>
      <c r="AO3199" s="1">
        <v>0</v>
      </c>
      <c r="AP3199" s="8">
        <f t="shared" si="207"/>
        <v>0</v>
      </c>
      <c r="AQ3199" s="9">
        <f t="shared" si="208"/>
        <v>0</v>
      </c>
      <c r="AR3199" s="3">
        <f t="shared" si="209"/>
        <v>0</v>
      </c>
      <c r="AS3199" s="10">
        <f t="shared" si="210"/>
        <v>0</v>
      </c>
    </row>
    <row r="3200" spans="1:45" x14ac:dyDescent="0.25">
      <c r="A3200">
        <v>1</v>
      </c>
      <c r="B3200" s="7">
        <v>44531</v>
      </c>
      <c r="C3200" s="7">
        <v>44531</v>
      </c>
      <c r="D3200">
        <v>200286</v>
      </c>
      <c r="E3200" s="7">
        <v>44531</v>
      </c>
      <c r="F3200" s="13">
        <v>753913.87</v>
      </c>
      <c r="G3200" s="1">
        <v>753913.87</v>
      </c>
      <c r="H3200">
        <v>2.3E-2</v>
      </c>
      <c r="I3200" s="1">
        <v>1445</v>
      </c>
      <c r="J3200" s="1">
        <v>127192</v>
      </c>
      <c r="K3200" s="1">
        <v>0</v>
      </c>
      <c r="L3200" s="1">
        <v>0</v>
      </c>
      <c r="M3200" s="1">
        <v>0</v>
      </c>
      <c r="N3200" s="1">
        <v>0</v>
      </c>
      <c r="O3200" s="1">
        <v>0</v>
      </c>
      <c r="P3200" s="1">
        <v>0</v>
      </c>
      <c r="Q3200" s="1">
        <v>0</v>
      </c>
      <c r="R3200" s="1">
        <v>0</v>
      </c>
      <c r="S3200" s="1">
        <v>0</v>
      </c>
      <c r="T3200" s="1">
        <v>0</v>
      </c>
      <c r="U3200" s="1">
        <v>0</v>
      </c>
      <c r="V3200" t="s">
        <v>322</v>
      </c>
      <c r="W3200" s="4" t="str">
        <f t="shared" si="211"/>
        <v>390A</v>
      </c>
      <c r="X3200">
        <v>16</v>
      </c>
      <c r="Y3200" t="s">
        <v>109</v>
      </c>
      <c r="Z3200" t="s">
        <v>115</v>
      </c>
      <c r="AA3200" s="1">
        <v>0</v>
      </c>
      <c r="AB3200" s="1">
        <v>0</v>
      </c>
      <c r="AC3200" t="s">
        <v>225</v>
      </c>
      <c r="AD3200" s="1">
        <v>0</v>
      </c>
      <c r="AE3200" s="1">
        <v>0</v>
      </c>
      <c r="AF3200">
        <v>0</v>
      </c>
      <c r="AG3200" s="1">
        <v>753913.87</v>
      </c>
      <c r="AH3200" s="1">
        <v>0</v>
      </c>
      <c r="AI3200" s="1">
        <v>0</v>
      </c>
      <c r="AJ3200" s="1">
        <v>0</v>
      </c>
      <c r="AK3200" s="1">
        <v>0</v>
      </c>
      <c r="AL3200" s="1">
        <v>0</v>
      </c>
      <c r="AM3200" s="1">
        <v>0</v>
      </c>
      <c r="AN3200" s="1">
        <v>0</v>
      </c>
      <c r="AO3200" s="1">
        <v>1445</v>
      </c>
      <c r="AP3200" s="8">
        <f t="shared" si="207"/>
        <v>1445</v>
      </c>
      <c r="AQ3200" s="9">
        <f t="shared" si="208"/>
        <v>0</v>
      </c>
      <c r="AR3200" s="3">
        <f t="shared" si="209"/>
        <v>127192</v>
      </c>
      <c r="AS3200" s="10">
        <f t="shared" si="210"/>
        <v>1445</v>
      </c>
    </row>
    <row r="3201" spans="1:45" x14ac:dyDescent="0.25">
      <c r="A3201">
        <v>1</v>
      </c>
      <c r="B3201" s="7">
        <v>44531</v>
      </c>
      <c r="C3201" s="7">
        <v>44531</v>
      </c>
      <c r="D3201">
        <v>200332</v>
      </c>
      <c r="E3201" s="7">
        <v>44531</v>
      </c>
      <c r="F3201" s="13">
        <v>0</v>
      </c>
      <c r="G3201" s="1">
        <v>0</v>
      </c>
      <c r="H3201">
        <v>2.3E-2</v>
      </c>
      <c r="I3201" s="1">
        <v>0</v>
      </c>
      <c r="J3201" s="1">
        <v>0</v>
      </c>
      <c r="K3201" s="1">
        <v>0</v>
      </c>
      <c r="L3201" s="1">
        <v>0</v>
      </c>
      <c r="M3201" s="1">
        <v>0</v>
      </c>
      <c r="N3201" s="1">
        <v>0</v>
      </c>
      <c r="O3201" s="1">
        <v>0</v>
      </c>
      <c r="P3201" s="1">
        <v>0</v>
      </c>
      <c r="Q3201" s="1">
        <v>0</v>
      </c>
      <c r="R3201" s="1">
        <v>0</v>
      </c>
      <c r="S3201" s="1">
        <v>0</v>
      </c>
      <c r="T3201" s="1">
        <v>0</v>
      </c>
      <c r="U3201" s="1">
        <v>0</v>
      </c>
      <c r="V3201" t="s">
        <v>323</v>
      </c>
      <c r="W3201" s="4" t="str">
        <f t="shared" si="211"/>
        <v>390A</v>
      </c>
      <c r="X3201">
        <v>16</v>
      </c>
      <c r="Y3201" t="s">
        <v>109</v>
      </c>
      <c r="Z3201" t="s">
        <v>115</v>
      </c>
      <c r="AA3201" s="1">
        <v>0</v>
      </c>
      <c r="AB3201" s="1">
        <v>0</v>
      </c>
      <c r="AC3201" t="s">
        <v>225</v>
      </c>
      <c r="AD3201" s="1">
        <v>0</v>
      </c>
      <c r="AE3201" s="1">
        <v>0</v>
      </c>
      <c r="AF3201">
        <v>0</v>
      </c>
      <c r="AG3201" s="1">
        <v>0</v>
      </c>
      <c r="AH3201" s="1">
        <v>0</v>
      </c>
      <c r="AI3201" s="1">
        <v>0</v>
      </c>
      <c r="AJ3201" s="1">
        <v>0</v>
      </c>
      <c r="AK3201" s="1">
        <v>0</v>
      </c>
      <c r="AL3201" s="1">
        <v>0</v>
      </c>
      <c r="AM3201" s="1">
        <v>0</v>
      </c>
      <c r="AN3201" s="1">
        <v>0</v>
      </c>
      <c r="AO3201" s="1">
        <v>0</v>
      </c>
      <c r="AP3201" s="8">
        <f t="shared" si="207"/>
        <v>0</v>
      </c>
      <c r="AQ3201" s="9">
        <f t="shared" si="208"/>
        <v>0</v>
      </c>
      <c r="AR3201" s="3">
        <f t="shared" si="209"/>
        <v>0</v>
      </c>
      <c r="AS3201" s="10">
        <f t="shared" si="210"/>
        <v>0</v>
      </c>
    </row>
    <row r="3202" spans="1:45" x14ac:dyDescent="0.25">
      <c r="A3202">
        <v>1</v>
      </c>
      <c r="B3202" s="7">
        <v>44531</v>
      </c>
      <c r="C3202" s="7">
        <v>44531</v>
      </c>
      <c r="D3202">
        <v>169</v>
      </c>
      <c r="E3202" s="7">
        <v>44531</v>
      </c>
      <c r="F3202" s="13">
        <v>0</v>
      </c>
      <c r="G3202" s="1">
        <v>0</v>
      </c>
      <c r="H3202">
        <v>7.1428569999999997E-2</v>
      </c>
      <c r="I3202" s="1">
        <v>0</v>
      </c>
      <c r="J3202" s="1">
        <v>13210.92</v>
      </c>
      <c r="K3202" s="1">
        <v>0</v>
      </c>
      <c r="L3202" s="1">
        <v>0</v>
      </c>
      <c r="M3202" s="1">
        <v>0</v>
      </c>
      <c r="N3202" s="1">
        <v>0</v>
      </c>
      <c r="O3202" s="1">
        <v>0</v>
      </c>
      <c r="P3202" s="1">
        <v>0</v>
      </c>
      <c r="Q3202" s="1">
        <v>0</v>
      </c>
      <c r="R3202" s="1">
        <v>0</v>
      </c>
      <c r="S3202" s="1">
        <v>0</v>
      </c>
      <c r="T3202" s="1">
        <v>4606.0200000000004</v>
      </c>
      <c r="U3202" s="1">
        <v>0</v>
      </c>
      <c r="V3202" t="s">
        <v>324</v>
      </c>
      <c r="W3202" s="4" t="str">
        <f t="shared" si="211"/>
        <v>3910</v>
      </c>
      <c r="X3202">
        <v>16</v>
      </c>
      <c r="Y3202" t="s">
        <v>109</v>
      </c>
      <c r="Z3202" t="s">
        <v>120</v>
      </c>
      <c r="AA3202" s="1">
        <v>0</v>
      </c>
      <c r="AB3202" s="1">
        <v>0</v>
      </c>
      <c r="AC3202" t="s">
        <v>225</v>
      </c>
      <c r="AD3202" s="1">
        <v>0</v>
      </c>
      <c r="AE3202" s="1">
        <v>0</v>
      </c>
      <c r="AF3202">
        <v>0</v>
      </c>
      <c r="AG3202" s="1">
        <v>0</v>
      </c>
      <c r="AH3202" s="1">
        <v>0</v>
      </c>
      <c r="AI3202" s="1">
        <v>0</v>
      </c>
      <c r="AJ3202" s="1">
        <v>0</v>
      </c>
      <c r="AK3202" s="1">
        <v>0</v>
      </c>
      <c r="AL3202" s="1">
        <v>0</v>
      </c>
      <c r="AM3202" s="1">
        <v>0</v>
      </c>
      <c r="AN3202" s="1">
        <v>0</v>
      </c>
      <c r="AO3202" s="1">
        <v>0</v>
      </c>
      <c r="AP3202" s="8">
        <f t="shared" ref="AP3202:AP3265" si="212">I3202+K3202+M3202+T3202</f>
        <v>4606.0200000000004</v>
      </c>
      <c r="AQ3202" s="9">
        <f t="shared" ref="AQ3202:AQ3265" si="213">AD3202+AL3202</f>
        <v>0</v>
      </c>
      <c r="AR3202" s="3">
        <f t="shared" ref="AR3202:AR3265" si="214">AE3202+J3202</f>
        <v>13210.92</v>
      </c>
      <c r="AS3202" s="10">
        <f t="shared" ref="AS3202:AS3265" si="215">I3202+K3202+M3202+T3202+AD3202+AL3202</f>
        <v>4606.0200000000004</v>
      </c>
    </row>
    <row r="3203" spans="1:45" x14ac:dyDescent="0.25">
      <c r="A3203">
        <v>1</v>
      </c>
      <c r="B3203" s="7">
        <v>44531</v>
      </c>
      <c r="C3203" s="7">
        <v>44531</v>
      </c>
      <c r="D3203">
        <v>200241</v>
      </c>
      <c r="E3203" s="7">
        <v>44531</v>
      </c>
      <c r="F3203" s="13">
        <v>215580.69</v>
      </c>
      <c r="G3203" s="1">
        <v>215580.69</v>
      </c>
      <c r="H3203">
        <v>7.1428569999999997E-2</v>
      </c>
      <c r="I3203" s="1">
        <v>1283.22</v>
      </c>
      <c r="J3203" s="1">
        <v>72424.009999999995</v>
      </c>
      <c r="K3203" s="1">
        <v>0</v>
      </c>
      <c r="L3203" s="1">
        <v>0</v>
      </c>
      <c r="M3203" s="1">
        <v>0</v>
      </c>
      <c r="N3203" s="1">
        <v>0</v>
      </c>
      <c r="O3203" s="1">
        <v>0</v>
      </c>
      <c r="P3203" s="1">
        <v>0</v>
      </c>
      <c r="Q3203" s="1">
        <v>0</v>
      </c>
      <c r="R3203" s="1">
        <v>0</v>
      </c>
      <c r="S3203" s="1">
        <v>0</v>
      </c>
      <c r="T3203" s="1">
        <v>0</v>
      </c>
      <c r="U3203" s="1">
        <v>0</v>
      </c>
      <c r="V3203" t="s">
        <v>325</v>
      </c>
      <c r="W3203" s="4" t="str">
        <f t="shared" si="211"/>
        <v>3910</v>
      </c>
      <c r="X3203">
        <v>16</v>
      </c>
      <c r="Y3203" t="s">
        <v>109</v>
      </c>
      <c r="Z3203" t="s">
        <v>120</v>
      </c>
      <c r="AA3203" s="1">
        <v>0</v>
      </c>
      <c r="AB3203" s="1">
        <v>0</v>
      </c>
      <c r="AC3203" t="s">
        <v>225</v>
      </c>
      <c r="AD3203" s="1">
        <v>0</v>
      </c>
      <c r="AE3203" s="1">
        <v>0</v>
      </c>
      <c r="AF3203">
        <v>0</v>
      </c>
      <c r="AG3203" s="1">
        <v>215580.69</v>
      </c>
      <c r="AH3203" s="1">
        <v>0</v>
      </c>
      <c r="AI3203" s="1">
        <v>0</v>
      </c>
      <c r="AJ3203" s="1">
        <v>0</v>
      </c>
      <c r="AK3203" s="1">
        <v>0</v>
      </c>
      <c r="AL3203" s="1">
        <v>0</v>
      </c>
      <c r="AM3203" s="1">
        <v>0</v>
      </c>
      <c r="AN3203" s="1">
        <v>0</v>
      </c>
      <c r="AO3203" s="1">
        <v>1283.22</v>
      </c>
      <c r="AP3203" s="8">
        <f t="shared" si="212"/>
        <v>1283.22</v>
      </c>
      <c r="AQ3203" s="9">
        <f t="shared" si="213"/>
        <v>0</v>
      </c>
      <c r="AR3203" s="3">
        <f t="shared" si="214"/>
        <v>72424.009999999995</v>
      </c>
      <c r="AS3203" s="10">
        <f t="shared" si="215"/>
        <v>1283.22</v>
      </c>
    </row>
    <row r="3204" spans="1:45" x14ac:dyDescent="0.25">
      <c r="A3204">
        <v>1</v>
      </c>
      <c r="B3204" s="7">
        <v>44531</v>
      </c>
      <c r="C3204" s="7">
        <v>44531</v>
      </c>
      <c r="D3204">
        <v>200287</v>
      </c>
      <c r="E3204" s="7">
        <v>44531</v>
      </c>
      <c r="F3204" s="13">
        <v>4280.46</v>
      </c>
      <c r="G3204" s="1">
        <v>4280.46</v>
      </c>
      <c r="H3204">
        <v>7.1428569999999997E-2</v>
      </c>
      <c r="I3204" s="1">
        <v>25.48</v>
      </c>
      <c r="J3204" s="1">
        <v>1512.27</v>
      </c>
      <c r="K3204" s="1">
        <v>0</v>
      </c>
      <c r="L3204" s="1">
        <v>0</v>
      </c>
      <c r="M3204" s="1">
        <v>0</v>
      </c>
      <c r="N3204" s="1">
        <v>0</v>
      </c>
      <c r="O3204" s="1">
        <v>0</v>
      </c>
      <c r="P3204" s="1">
        <v>0</v>
      </c>
      <c r="Q3204" s="1">
        <v>0</v>
      </c>
      <c r="R3204" s="1">
        <v>0</v>
      </c>
      <c r="S3204" s="1">
        <v>0</v>
      </c>
      <c r="T3204" s="1">
        <v>0</v>
      </c>
      <c r="U3204" s="1">
        <v>0</v>
      </c>
      <c r="V3204" t="s">
        <v>326</v>
      </c>
      <c r="W3204" s="4" t="str">
        <f t="shared" si="211"/>
        <v>3910</v>
      </c>
      <c r="X3204">
        <v>16</v>
      </c>
      <c r="Y3204" t="s">
        <v>109</v>
      </c>
      <c r="Z3204" t="s">
        <v>120</v>
      </c>
      <c r="AA3204" s="1">
        <v>0</v>
      </c>
      <c r="AB3204" s="1">
        <v>0</v>
      </c>
      <c r="AC3204" t="s">
        <v>225</v>
      </c>
      <c r="AD3204" s="1">
        <v>0</v>
      </c>
      <c r="AE3204" s="1">
        <v>0</v>
      </c>
      <c r="AF3204">
        <v>0</v>
      </c>
      <c r="AG3204" s="1">
        <v>4280.46</v>
      </c>
      <c r="AH3204" s="1">
        <v>0</v>
      </c>
      <c r="AI3204" s="1">
        <v>0</v>
      </c>
      <c r="AJ3204" s="1">
        <v>0</v>
      </c>
      <c r="AK3204" s="1">
        <v>0</v>
      </c>
      <c r="AL3204" s="1">
        <v>0</v>
      </c>
      <c r="AM3204" s="1">
        <v>0</v>
      </c>
      <c r="AN3204" s="1">
        <v>0</v>
      </c>
      <c r="AO3204" s="1">
        <v>25.48</v>
      </c>
      <c r="AP3204" s="8">
        <f t="shared" si="212"/>
        <v>25.48</v>
      </c>
      <c r="AQ3204" s="9">
        <f t="shared" si="213"/>
        <v>0</v>
      </c>
      <c r="AR3204" s="3">
        <f t="shared" si="214"/>
        <v>1512.27</v>
      </c>
      <c r="AS3204" s="10">
        <f t="shared" si="215"/>
        <v>25.48</v>
      </c>
    </row>
    <row r="3205" spans="1:45" x14ac:dyDescent="0.25">
      <c r="A3205">
        <v>1</v>
      </c>
      <c r="B3205" s="7">
        <v>44531</v>
      </c>
      <c r="C3205" s="7">
        <v>44531</v>
      </c>
      <c r="D3205">
        <v>200333</v>
      </c>
      <c r="E3205" s="7">
        <v>44531</v>
      </c>
      <c r="F3205" s="13">
        <v>756831.87</v>
      </c>
      <c r="G3205" s="1">
        <v>756831.87</v>
      </c>
      <c r="H3205">
        <v>7.1428569999999997E-2</v>
      </c>
      <c r="I3205" s="1">
        <v>4504.95</v>
      </c>
      <c r="J3205" s="1">
        <v>225411.74</v>
      </c>
      <c r="K3205" s="1">
        <v>0</v>
      </c>
      <c r="L3205" s="1">
        <v>0</v>
      </c>
      <c r="M3205" s="1">
        <v>0</v>
      </c>
      <c r="N3205" s="1">
        <v>0</v>
      </c>
      <c r="O3205" s="1">
        <v>0</v>
      </c>
      <c r="P3205" s="1">
        <v>0</v>
      </c>
      <c r="Q3205" s="1">
        <v>0</v>
      </c>
      <c r="R3205" s="1">
        <v>0</v>
      </c>
      <c r="S3205" s="1">
        <v>0</v>
      </c>
      <c r="T3205" s="1">
        <v>0</v>
      </c>
      <c r="U3205" s="1">
        <v>0</v>
      </c>
      <c r="V3205" t="s">
        <v>327</v>
      </c>
      <c r="W3205" s="4" t="str">
        <f t="shared" ref="W3205:W3268" si="216">MID(V3205,4,4)</f>
        <v>3910</v>
      </c>
      <c r="X3205">
        <v>16</v>
      </c>
      <c r="Y3205" t="s">
        <v>109</v>
      </c>
      <c r="Z3205" t="s">
        <v>120</v>
      </c>
      <c r="AA3205" s="1">
        <v>0</v>
      </c>
      <c r="AB3205" s="1">
        <v>0</v>
      </c>
      <c r="AC3205" t="s">
        <v>225</v>
      </c>
      <c r="AD3205" s="1">
        <v>0</v>
      </c>
      <c r="AE3205" s="1">
        <v>0</v>
      </c>
      <c r="AF3205">
        <v>0</v>
      </c>
      <c r="AG3205" s="1">
        <v>756831.87</v>
      </c>
      <c r="AH3205" s="1">
        <v>0</v>
      </c>
      <c r="AI3205" s="1">
        <v>0</v>
      </c>
      <c r="AJ3205" s="1">
        <v>0</v>
      </c>
      <c r="AK3205" s="1">
        <v>0</v>
      </c>
      <c r="AL3205" s="1">
        <v>0</v>
      </c>
      <c r="AM3205" s="1">
        <v>0</v>
      </c>
      <c r="AN3205" s="1">
        <v>0</v>
      </c>
      <c r="AO3205" s="1">
        <v>4504.95</v>
      </c>
      <c r="AP3205" s="8">
        <f t="shared" si="212"/>
        <v>4504.95</v>
      </c>
      <c r="AQ3205" s="9">
        <f t="shared" si="213"/>
        <v>0</v>
      </c>
      <c r="AR3205" s="3">
        <f t="shared" si="214"/>
        <v>225411.74</v>
      </c>
      <c r="AS3205" s="10">
        <f t="shared" si="215"/>
        <v>4504.95</v>
      </c>
    </row>
    <row r="3206" spans="1:45" x14ac:dyDescent="0.25">
      <c r="A3206">
        <v>1</v>
      </c>
      <c r="B3206" s="7">
        <v>44531</v>
      </c>
      <c r="C3206" s="7">
        <v>44531</v>
      </c>
      <c r="D3206">
        <v>170</v>
      </c>
      <c r="E3206" s="7">
        <v>44531</v>
      </c>
      <c r="F3206" s="13">
        <v>0</v>
      </c>
      <c r="G3206" s="1">
        <v>0</v>
      </c>
      <c r="H3206">
        <v>0.1</v>
      </c>
      <c r="I3206" s="1">
        <v>0</v>
      </c>
      <c r="J3206" s="1">
        <v>0</v>
      </c>
      <c r="K3206" s="1">
        <v>0</v>
      </c>
      <c r="L3206" s="1">
        <v>0</v>
      </c>
      <c r="M3206" s="1">
        <v>0</v>
      </c>
      <c r="N3206" s="1">
        <v>0</v>
      </c>
      <c r="O3206" s="1">
        <v>0</v>
      </c>
      <c r="P3206" s="1">
        <v>0</v>
      </c>
      <c r="Q3206" s="1">
        <v>0</v>
      </c>
      <c r="R3206" s="1">
        <v>0</v>
      </c>
      <c r="S3206" s="1">
        <v>0</v>
      </c>
      <c r="T3206" s="1">
        <v>0</v>
      </c>
      <c r="U3206" s="1">
        <v>0</v>
      </c>
      <c r="V3206" t="s">
        <v>328</v>
      </c>
      <c r="W3206" s="4" t="str">
        <f t="shared" si="216"/>
        <v>3911</v>
      </c>
      <c r="X3206">
        <v>16</v>
      </c>
      <c r="Y3206" t="s">
        <v>109</v>
      </c>
      <c r="Z3206" t="s">
        <v>330</v>
      </c>
      <c r="AA3206" s="1">
        <v>0</v>
      </c>
      <c r="AB3206" s="1">
        <v>0</v>
      </c>
      <c r="AC3206" t="s">
        <v>225</v>
      </c>
      <c r="AD3206" s="1">
        <v>0</v>
      </c>
      <c r="AE3206" s="1">
        <v>0</v>
      </c>
      <c r="AF3206">
        <v>0</v>
      </c>
      <c r="AG3206" s="1">
        <v>0</v>
      </c>
      <c r="AH3206" s="1">
        <v>0</v>
      </c>
      <c r="AI3206" s="1">
        <v>0</v>
      </c>
      <c r="AJ3206" s="1">
        <v>0</v>
      </c>
      <c r="AK3206" s="1">
        <v>0</v>
      </c>
      <c r="AL3206" s="1">
        <v>0</v>
      </c>
      <c r="AM3206" s="1">
        <v>0</v>
      </c>
      <c r="AN3206" s="1">
        <v>0</v>
      </c>
      <c r="AO3206" s="1">
        <v>0</v>
      </c>
      <c r="AP3206" s="8">
        <f t="shared" si="212"/>
        <v>0</v>
      </c>
      <c r="AQ3206" s="9">
        <f t="shared" si="213"/>
        <v>0</v>
      </c>
      <c r="AR3206" s="3">
        <f t="shared" si="214"/>
        <v>0</v>
      </c>
      <c r="AS3206" s="10">
        <f t="shared" si="215"/>
        <v>0</v>
      </c>
    </row>
    <row r="3207" spans="1:45" x14ac:dyDescent="0.25">
      <c r="A3207">
        <v>1</v>
      </c>
      <c r="B3207" s="7">
        <v>44531</v>
      </c>
      <c r="C3207" s="7">
        <v>44531</v>
      </c>
      <c r="D3207">
        <v>200242</v>
      </c>
      <c r="E3207" s="7">
        <v>44531</v>
      </c>
      <c r="F3207" s="13">
        <v>0</v>
      </c>
      <c r="G3207" s="1">
        <v>0</v>
      </c>
      <c r="H3207">
        <v>0.1</v>
      </c>
      <c r="I3207" s="1">
        <v>0</v>
      </c>
      <c r="J3207" s="1">
        <v>1192.03</v>
      </c>
      <c r="K3207" s="1">
        <v>0</v>
      </c>
      <c r="L3207" s="1">
        <v>0</v>
      </c>
      <c r="M3207" s="1">
        <v>0</v>
      </c>
      <c r="N3207" s="1">
        <v>0</v>
      </c>
      <c r="O3207" s="1">
        <v>0</v>
      </c>
      <c r="P3207" s="1">
        <v>0</v>
      </c>
      <c r="Q3207" s="1">
        <v>0</v>
      </c>
      <c r="R3207" s="1">
        <v>0</v>
      </c>
      <c r="S3207" s="1">
        <v>0</v>
      </c>
      <c r="T3207" s="1">
        <v>0</v>
      </c>
      <c r="U3207" s="1">
        <v>0</v>
      </c>
      <c r="V3207" t="s">
        <v>331</v>
      </c>
      <c r="W3207" s="4" t="str">
        <f t="shared" si="216"/>
        <v>3911</v>
      </c>
      <c r="X3207">
        <v>16</v>
      </c>
      <c r="Y3207" t="s">
        <v>109</v>
      </c>
      <c r="Z3207" t="s">
        <v>330</v>
      </c>
      <c r="AA3207" s="1">
        <v>0</v>
      </c>
      <c r="AB3207" s="1">
        <v>0</v>
      </c>
      <c r="AC3207" t="s">
        <v>225</v>
      </c>
      <c r="AD3207" s="1">
        <v>0</v>
      </c>
      <c r="AE3207" s="1">
        <v>0</v>
      </c>
      <c r="AF3207">
        <v>0</v>
      </c>
      <c r="AG3207" s="1">
        <v>0</v>
      </c>
      <c r="AH3207" s="1">
        <v>0</v>
      </c>
      <c r="AI3207" s="1">
        <v>0</v>
      </c>
      <c r="AJ3207" s="1">
        <v>0</v>
      </c>
      <c r="AK3207" s="1">
        <v>0</v>
      </c>
      <c r="AL3207" s="1">
        <v>0</v>
      </c>
      <c r="AM3207" s="1">
        <v>0</v>
      </c>
      <c r="AN3207" s="1">
        <v>0</v>
      </c>
      <c r="AO3207" s="1">
        <v>0</v>
      </c>
      <c r="AP3207" s="8">
        <f t="shared" si="212"/>
        <v>0</v>
      </c>
      <c r="AQ3207" s="9">
        <f t="shared" si="213"/>
        <v>0</v>
      </c>
      <c r="AR3207" s="3">
        <f t="shared" si="214"/>
        <v>1192.03</v>
      </c>
      <c r="AS3207" s="10">
        <f t="shared" si="215"/>
        <v>0</v>
      </c>
    </row>
    <row r="3208" spans="1:45" x14ac:dyDescent="0.25">
      <c r="A3208">
        <v>1</v>
      </c>
      <c r="B3208" s="7">
        <v>44531</v>
      </c>
      <c r="C3208" s="7">
        <v>44531</v>
      </c>
      <c r="D3208">
        <v>200288</v>
      </c>
      <c r="E3208" s="7">
        <v>44531</v>
      </c>
      <c r="F3208" s="13">
        <v>0</v>
      </c>
      <c r="G3208" s="1">
        <v>0</v>
      </c>
      <c r="H3208">
        <v>0.1</v>
      </c>
      <c r="I3208" s="1">
        <v>0</v>
      </c>
      <c r="J3208" s="1">
        <v>0</v>
      </c>
      <c r="K3208" s="1">
        <v>0</v>
      </c>
      <c r="L3208" s="1">
        <v>0</v>
      </c>
      <c r="M3208" s="1">
        <v>0</v>
      </c>
      <c r="N3208" s="1">
        <v>0</v>
      </c>
      <c r="O3208" s="1">
        <v>0</v>
      </c>
      <c r="P3208" s="1">
        <v>0</v>
      </c>
      <c r="Q3208" s="1">
        <v>0</v>
      </c>
      <c r="R3208" s="1">
        <v>0</v>
      </c>
      <c r="S3208" s="1">
        <v>0</v>
      </c>
      <c r="T3208" s="1">
        <v>0</v>
      </c>
      <c r="U3208" s="1">
        <v>0</v>
      </c>
      <c r="V3208" t="s">
        <v>332</v>
      </c>
      <c r="W3208" s="4" t="str">
        <f t="shared" si="216"/>
        <v>3911</v>
      </c>
      <c r="X3208">
        <v>16</v>
      </c>
      <c r="Y3208" t="s">
        <v>109</v>
      </c>
      <c r="Z3208" t="s">
        <v>330</v>
      </c>
      <c r="AA3208" s="1">
        <v>0</v>
      </c>
      <c r="AB3208" s="1">
        <v>0</v>
      </c>
      <c r="AC3208" t="s">
        <v>225</v>
      </c>
      <c r="AD3208" s="1">
        <v>0</v>
      </c>
      <c r="AE3208" s="1">
        <v>0</v>
      </c>
      <c r="AF3208">
        <v>0</v>
      </c>
      <c r="AG3208" s="1">
        <v>0</v>
      </c>
      <c r="AH3208" s="1">
        <v>0</v>
      </c>
      <c r="AI3208" s="1">
        <v>0</v>
      </c>
      <c r="AJ3208" s="1">
        <v>0</v>
      </c>
      <c r="AK3208" s="1">
        <v>0</v>
      </c>
      <c r="AL3208" s="1">
        <v>0</v>
      </c>
      <c r="AM3208" s="1">
        <v>0</v>
      </c>
      <c r="AN3208" s="1">
        <v>0</v>
      </c>
      <c r="AO3208" s="1">
        <v>0</v>
      </c>
      <c r="AP3208" s="8">
        <f t="shared" si="212"/>
        <v>0</v>
      </c>
      <c r="AQ3208" s="9">
        <f t="shared" si="213"/>
        <v>0</v>
      </c>
      <c r="AR3208" s="3">
        <f t="shared" si="214"/>
        <v>0</v>
      </c>
      <c r="AS3208" s="10">
        <f t="shared" si="215"/>
        <v>0</v>
      </c>
    </row>
    <row r="3209" spans="1:45" x14ac:dyDescent="0.25">
      <c r="A3209">
        <v>1</v>
      </c>
      <c r="B3209" s="7">
        <v>44531</v>
      </c>
      <c r="C3209" s="7">
        <v>44531</v>
      </c>
      <c r="D3209">
        <v>200334</v>
      </c>
      <c r="E3209" s="7">
        <v>44531</v>
      </c>
      <c r="F3209" s="13">
        <v>143043.96</v>
      </c>
      <c r="G3209" s="1">
        <v>143043.96</v>
      </c>
      <c r="H3209">
        <v>0.1</v>
      </c>
      <c r="I3209" s="1">
        <v>1192.03</v>
      </c>
      <c r="J3209" s="1">
        <v>62328.09</v>
      </c>
      <c r="K3209" s="1">
        <v>0</v>
      </c>
      <c r="L3209" s="1">
        <v>0</v>
      </c>
      <c r="M3209" s="1">
        <v>0</v>
      </c>
      <c r="N3209" s="1">
        <v>0</v>
      </c>
      <c r="O3209" s="1">
        <v>0</v>
      </c>
      <c r="P3209" s="1">
        <v>0</v>
      </c>
      <c r="Q3209" s="1">
        <v>0</v>
      </c>
      <c r="R3209" s="1">
        <v>0</v>
      </c>
      <c r="S3209" s="1">
        <v>0</v>
      </c>
      <c r="T3209" s="1">
        <v>0</v>
      </c>
      <c r="U3209" s="1">
        <v>0</v>
      </c>
      <c r="V3209" t="s">
        <v>333</v>
      </c>
      <c r="W3209" s="4" t="str">
        <f t="shared" si="216"/>
        <v>3911</v>
      </c>
      <c r="X3209">
        <v>16</v>
      </c>
      <c r="Y3209" t="s">
        <v>109</v>
      </c>
      <c r="Z3209" t="s">
        <v>330</v>
      </c>
      <c r="AA3209" s="1">
        <v>0</v>
      </c>
      <c r="AB3209" s="1">
        <v>0</v>
      </c>
      <c r="AC3209" t="s">
        <v>225</v>
      </c>
      <c r="AD3209" s="1">
        <v>0</v>
      </c>
      <c r="AE3209" s="1">
        <v>0</v>
      </c>
      <c r="AF3209">
        <v>0</v>
      </c>
      <c r="AG3209" s="1">
        <v>143043.96</v>
      </c>
      <c r="AH3209" s="1">
        <v>0</v>
      </c>
      <c r="AI3209" s="1">
        <v>0</v>
      </c>
      <c r="AJ3209" s="1">
        <v>0</v>
      </c>
      <c r="AK3209" s="1">
        <v>0</v>
      </c>
      <c r="AL3209" s="1">
        <v>0</v>
      </c>
      <c r="AM3209" s="1">
        <v>0</v>
      </c>
      <c r="AN3209" s="1">
        <v>0</v>
      </c>
      <c r="AO3209" s="1">
        <v>1192.03</v>
      </c>
      <c r="AP3209" s="8">
        <f t="shared" si="212"/>
        <v>1192.03</v>
      </c>
      <c r="AQ3209" s="9">
        <f t="shared" si="213"/>
        <v>0</v>
      </c>
      <c r="AR3209" s="3">
        <f t="shared" si="214"/>
        <v>62328.09</v>
      </c>
      <c r="AS3209" s="10">
        <f t="shared" si="215"/>
        <v>1192.03</v>
      </c>
    </row>
    <row r="3210" spans="1:45" x14ac:dyDescent="0.25">
      <c r="A3210">
        <v>1</v>
      </c>
      <c r="B3210" s="7">
        <v>44531</v>
      </c>
      <c r="C3210" s="7">
        <v>44531</v>
      </c>
      <c r="D3210">
        <v>171</v>
      </c>
      <c r="E3210" s="7">
        <v>44531</v>
      </c>
      <c r="F3210" s="13">
        <v>0</v>
      </c>
      <c r="G3210" s="1">
        <v>0</v>
      </c>
      <c r="H3210">
        <v>0.1</v>
      </c>
      <c r="I3210" s="1">
        <v>0</v>
      </c>
      <c r="J3210" s="1">
        <v>6565.16</v>
      </c>
      <c r="K3210" s="1">
        <v>0</v>
      </c>
      <c r="L3210" s="1">
        <v>0</v>
      </c>
      <c r="M3210" s="1">
        <v>0</v>
      </c>
      <c r="N3210" s="1">
        <v>0</v>
      </c>
      <c r="O3210" s="1">
        <v>0</v>
      </c>
      <c r="P3210" s="1">
        <v>0</v>
      </c>
      <c r="Q3210" s="1">
        <v>0</v>
      </c>
      <c r="R3210" s="1">
        <v>0</v>
      </c>
      <c r="S3210" s="1">
        <v>0</v>
      </c>
      <c r="T3210" s="1">
        <v>-3999.79</v>
      </c>
      <c r="U3210" s="1">
        <v>0</v>
      </c>
      <c r="V3210" t="s">
        <v>334</v>
      </c>
      <c r="W3210" s="4" t="str">
        <f t="shared" si="216"/>
        <v>3912</v>
      </c>
      <c r="X3210">
        <v>16</v>
      </c>
      <c r="Y3210" t="s">
        <v>109</v>
      </c>
      <c r="Z3210" t="s">
        <v>123</v>
      </c>
      <c r="AA3210" s="1">
        <v>0</v>
      </c>
      <c r="AB3210" s="1">
        <v>0</v>
      </c>
      <c r="AC3210" t="s">
        <v>225</v>
      </c>
      <c r="AD3210" s="1">
        <v>0</v>
      </c>
      <c r="AE3210" s="1">
        <v>0</v>
      </c>
      <c r="AF3210">
        <v>0</v>
      </c>
      <c r="AG3210" s="1">
        <v>0</v>
      </c>
      <c r="AH3210" s="1">
        <v>0</v>
      </c>
      <c r="AI3210" s="1">
        <v>0</v>
      </c>
      <c r="AJ3210" s="1">
        <v>0</v>
      </c>
      <c r="AK3210" s="1">
        <v>0</v>
      </c>
      <c r="AL3210" s="1">
        <v>0</v>
      </c>
      <c r="AM3210" s="1">
        <v>0</v>
      </c>
      <c r="AN3210" s="1">
        <v>0</v>
      </c>
      <c r="AO3210" s="1">
        <v>0</v>
      </c>
      <c r="AP3210" s="8">
        <f t="shared" si="212"/>
        <v>-3999.79</v>
      </c>
      <c r="AQ3210" s="9">
        <f t="shared" si="213"/>
        <v>0</v>
      </c>
      <c r="AR3210" s="3">
        <f t="shared" si="214"/>
        <v>6565.16</v>
      </c>
      <c r="AS3210" s="10">
        <f t="shared" si="215"/>
        <v>-3999.79</v>
      </c>
    </row>
    <row r="3211" spans="1:45" x14ac:dyDescent="0.25">
      <c r="A3211">
        <v>1</v>
      </c>
      <c r="B3211" s="7">
        <v>44531</v>
      </c>
      <c r="C3211" s="7">
        <v>44531</v>
      </c>
      <c r="D3211">
        <v>200243</v>
      </c>
      <c r="E3211" s="7">
        <v>44531</v>
      </c>
      <c r="F3211" s="13">
        <v>18941.330000000002</v>
      </c>
      <c r="G3211" s="1">
        <v>18941.330000000002</v>
      </c>
      <c r="H3211">
        <v>0.1</v>
      </c>
      <c r="I3211" s="1">
        <v>157.84</v>
      </c>
      <c r="J3211" s="1">
        <v>-174823.29</v>
      </c>
      <c r="K3211" s="1">
        <v>0</v>
      </c>
      <c r="L3211" s="1">
        <v>0</v>
      </c>
      <c r="M3211" s="1">
        <v>0</v>
      </c>
      <c r="N3211" s="1">
        <v>0</v>
      </c>
      <c r="O3211" s="1">
        <v>0</v>
      </c>
      <c r="P3211" s="1">
        <v>0</v>
      </c>
      <c r="Q3211" s="1">
        <v>0</v>
      </c>
      <c r="R3211" s="1">
        <v>0</v>
      </c>
      <c r="S3211" s="1">
        <v>0</v>
      </c>
      <c r="T3211" s="1">
        <v>0</v>
      </c>
      <c r="U3211" s="1">
        <v>0</v>
      </c>
      <c r="V3211" t="s">
        <v>335</v>
      </c>
      <c r="W3211" s="4" t="str">
        <f t="shared" si="216"/>
        <v>3912</v>
      </c>
      <c r="X3211">
        <v>16</v>
      </c>
      <c r="Y3211" t="s">
        <v>109</v>
      </c>
      <c r="Z3211" t="s">
        <v>123</v>
      </c>
      <c r="AA3211" s="1">
        <v>0</v>
      </c>
      <c r="AB3211" s="1">
        <v>0</v>
      </c>
      <c r="AC3211" t="s">
        <v>225</v>
      </c>
      <c r="AD3211" s="1">
        <v>0</v>
      </c>
      <c r="AE3211" s="1">
        <v>0</v>
      </c>
      <c r="AF3211">
        <v>0</v>
      </c>
      <c r="AG3211" s="1">
        <v>18941.330000000002</v>
      </c>
      <c r="AH3211" s="1">
        <v>0</v>
      </c>
      <c r="AI3211" s="1">
        <v>0</v>
      </c>
      <c r="AJ3211" s="1">
        <v>0</v>
      </c>
      <c r="AK3211" s="1">
        <v>0</v>
      </c>
      <c r="AL3211" s="1">
        <v>0</v>
      </c>
      <c r="AM3211" s="1">
        <v>0</v>
      </c>
      <c r="AN3211" s="1">
        <v>0</v>
      </c>
      <c r="AO3211" s="1">
        <v>157.84</v>
      </c>
      <c r="AP3211" s="8">
        <f t="shared" si="212"/>
        <v>157.84</v>
      </c>
      <c r="AQ3211" s="9">
        <f t="shared" si="213"/>
        <v>0</v>
      </c>
      <c r="AR3211" s="3">
        <f t="shared" si="214"/>
        <v>-174823.29</v>
      </c>
      <c r="AS3211" s="10">
        <f t="shared" si="215"/>
        <v>157.84</v>
      </c>
    </row>
    <row r="3212" spans="1:45" x14ac:dyDescent="0.25">
      <c r="A3212">
        <v>1</v>
      </c>
      <c r="B3212" s="7">
        <v>44531</v>
      </c>
      <c r="C3212" s="7">
        <v>44531</v>
      </c>
      <c r="D3212">
        <v>200289</v>
      </c>
      <c r="E3212" s="7">
        <v>44531</v>
      </c>
      <c r="F3212" s="13">
        <v>0</v>
      </c>
      <c r="G3212" s="1">
        <v>0</v>
      </c>
      <c r="H3212">
        <v>0.1</v>
      </c>
      <c r="I3212" s="1">
        <v>0</v>
      </c>
      <c r="J3212" s="1">
        <v>0</v>
      </c>
      <c r="K3212" s="1">
        <v>0</v>
      </c>
      <c r="L3212" s="1">
        <v>0</v>
      </c>
      <c r="M3212" s="1">
        <v>0</v>
      </c>
      <c r="N3212" s="1">
        <v>0</v>
      </c>
      <c r="O3212" s="1">
        <v>0</v>
      </c>
      <c r="P3212" s="1">
        <v>0</v>
      </c>
      <c r="Q3212" s="1">
        <v>0</v>
      </c>
      <c r="R3212" s="1">
        <v>0</v>
      </c>
      <c r="S3212" s="1">
        <v>0</v>
      </c>
      <c r="T3212" s="1">
        <v>0</v>
      </c>
      <c r="U3212" s="1">
        <v>0</v>
      </c>
      <c r="V3212" t="s">
        <v>336</v>
      </c>
      <c r="W3212" s="4" t="str">
        <f t="shared" si="216"/>
        <v>3912</v>
      </c>
      <c r="X3212">
        <v>16</v>
      </c>
      <c r="Y3212" t="s">
        <v>109</v>
      </c>
      <c r="Z3212" t="s">
        <v>123</v>
      </c>
      <c r="AA3212" s="1">
        <v>0</v>
      </c>
      <c r="AB3212" s="1">
        <v>0</v>
      </c>
      <c r="AC3212" t="s">
        <v>225</v>
      </c>
      <c r="AD3212" s="1">
        <v>0</v>
      </c>
      <c r="AE3212" s="1">
        <v>0</v>
      </c>
      <c r="AF3212">
        <v>0</v>
      </c>
      <c r="AG3212" s="1">
        <v>0</v>
      </c>
      <c r="AH3212" s="1">
        <v>0</v>
      </c>
      <c r="AI3212" s="1">
        <v>0</v>
      </c>
      <c r="AJ3212" s="1">
        <v>0</v>
      </c>
      <c r="AK3212" s="1">
        <v>0</v>
      </c>
      <c r="AL3212" s="1">
        <v>0</v>
      </c>
      <c r="AM3212" s="1">
        <v>0</v>
      </c>
      <c r="AN3212" s="1">
        <v>0</v>
      </c>
      <c r="AO3212" s="1">
        <v>0</v>
      </c>
      <c r="AP3212" s="8">
        <f t="shared" si="212"/>
        <v>0</v>
      </c>
      <c r="AQ3212" s="9">
        <f t="shared" si="213"/>
        <v>0</v>
      </c>
      <c r="AR3212" s="3">
        <f t="shared" si="214"/>
        <v>0</v>
      </c>
      <c r="AS3212" s="10">
        <f t="shared" si="215"/>
        <v>0</v>
      </c>
    </row>
    <row r="3213" spans="1:45" x14ac:dyDescent="0.25">
      <c r="A3213">
        <v>1</v>
      </c>
      <c r="B3213" s="7">
        <v>44531</v>
      </c>
      <c r="C3213" s="7">
        <v>44531</v>
      </c>
      <c r="D3213">
        <v>200335</v>
      </c>
      <c r="E3213" s="7">
        <v>44531</v>
      </c>
      <c r="F3213" s="13">
        <v>49189.53</v>
      </c>
      <c r="G3213" s="1">
        <v>49189.53</v>
      </c>
      <c r="H3213">
        <v>0.1</v>
      </c>
      <c r="I3213" s="1">
        <v>409.91</v>
      </c>
      <c r="J3213" s="1">
        <v>-33109.879999999997</v>
      </c>
      <c r="K3213" s="1">
        <v>0</v>
      </c>
      <c r="L3213" s="1">
        <v>0</v>
      </c>
      <c r="M3213" s="1">
        <v>0</v>
      </c>
      <c r="N3213" s="1">
        <v>0</v>
      </c>
      <c r="O3213" s="1">
        <v>0</v>
      </c>
      <c r="P3213" s="1">
        <v>0</v>
      </c>
      <c r="Q3213" s="1">
        <v>0</v>
      </c>
      <c r="R3213" s="1">
        <v>0</v>
      </c>
      <c r="S3213" s="1">
        <v>0</v>
      </c>
      <c r="T3213" s="1">
        <v>0</v>
      </c>
      <c r="U3213" s="1">
        <v>0</v>
      </c>
      <c r="V3213" t="s">
        <v>337</v>
      </c>
      <c r="W3213" s="4" t="str">
        <f t="shared" si="216"/>
        <v>3912</v>
      </c>
      <c r="X3213">
        <v>16</v>
      </c>
      <c r="Y3213" t="s">
        <v>109</v>
      </c>
      <c r="Z3213" t="s">
        <v>123</v>
      </c>
      <c r="AA3213" s="1">
        <v>0</v>
      </c>
      <c r="AB3213" s="1">
        <v>-3953.83</v>
      </c>
      <c r="AC3213" t="s">
        <v>225</v>
      </c>
      <c r="AD3213" s="1">
        <v>0</v>
      </c>
      <c r="AE3213" s="1">
        <v>0</v>
      </c>
      <c r="AF3213">
        <v>0</v>
      </c>
      <c r="AG3213" s="1">
        <v>49189.53</v>
      </c>
      <c r="AH3213" s="1">
        <v>0</v>
      </c>
      <c r="AI3213" s="1">
        <v>0</v>
      </c>
      <c r="AJ3213" s="1">
        <v>0</v>
      </c>
      <c r="AK3213" s="1">
        <v>0</v>
      </c>
      <c r="AL3213" s="1">
        <v>0</v>
      </c>
      <c r="AM3213" s="1">
        <v>0</v>
      </c>
      <c r="AN3213" s="1">
        <v>0</v>
      </c>
      <c r="AO3213" s="1">
        <v>409.91</v>
      </c>
      <c r="AP3213" s="8">
        <f t="shared" si="212"/>
        <v>409.91</v>
      </c>
      <c r="AQ3213" s="9">
        <f t="shared" si="213"/>
        <v>0</v>
      </c>
      <c r="AR3213" s="3">
        <f t="shared" si="214"/>
        <v>-33109.879999999997</v>
      </c>
      <c r="AS3213" s="10">
        <f t="shared" si="215"/>
        <v>409.91</v>
      </c>
    </row>
    <row r="3214" spans="1:45" x14ac:dyDescent="0.25">
      <c r="A3214">
        <v>1</v>
      </c>
      <c r="B3214" s="7">
        <v>44531</v>
      </c>
      <c r="C3214" s="7">
        <v>44531</v>
      </c>
      <c r="D3214">
        <v>172</v>
      </c>
      <c r="E3214" s="7">
        <v>44531</v>
      </c>
      <c r="F3214" s="13">
        <v>0</v>
      </c>
      <c r="G3214" s="1">
        <v>0</v>
      </c>
      <c r="H3214">
        <v>0.05</v>
      </c>
      <c r="I3214" s="1">
        <v>0</v>
      </c>
      <c r="J3214" s="1">
        <v>11642.48</v>
      </c>
      <c r="K3214" s="1">
        <v>0</v>
      </c>
      <c r="L3214" s="1">
        <v>0</v>
      </c>
      <c r="M3214" s="1">
        <v>0</v>
      </c>
      <c r="N3214" s="1">
        <v>0</v>
      </c>
      <c r="O3214" s="1">
        <v>0</v>
      </c>
      <c r="P3214" s="1">
        <v>0</v>
      </c>
      <c r="Q3214" s="1">
        <v>0</v>
      </c>
      <c r="R3214" s="1">
        <v>0</v>
      </c>
      <c r="S3214" s="1">
        <v>0</v>
      </c>
      <c r="T3214" s="1">
        <v>1357.43</v>
      </c>
      <c r="U3214" s="1">
        <v>0</v>
      </c>
      <c r="V3214" t="s">
        <v>338</v>
      </c>
      <c r="W3214" s="4" t="str">
        <f t="shared" si="216"/>
        <v>3913</v>
      </c>
      <c r="X3214">
        <v>16</v>
      </c>
      <c r="Y3214" t="s">
        <v>109</v>
      </c>
      <c r="Z3214" t="s">
        <v>126</v>
      </c>
      <c r="AA3214" s="1">
        <v>0</v>
      </c>
      <c r="AB3214" s="1">
        <v>0</v>
      </c>
      <c r="AC3214" t="s">
        <v>225</v>
      </c>
      <c r="AD3214" s="1">
        <v>0</v>
      </c>
      <c r="AE3214" s="1">
        <v>0</v>
      </c>
      <c r="AF3214">
        <v>0</v>
      </c>
      <c r="AG3214" s="1">
        <v>0</v>
      </c>
      <c r="AH3214" s="1">
        <v>0</v>
      </c>
      <c r="AI3214" s="1">
        <v>0</v>
      </c>
      <c r="AJ3214" s="1">
        <v>0</v>
      </c>
      <c r="AK3214" s="1">
        <v>0</v>
      </c>
      <c r="AL3214" s="1">
        <v>0</v>
      </c>
      <c r="AM3214" s="1">
        <v>0</v>
      </c>
      <c r="AN3214" s="1">
        <v>0</v>
      </c>
      <c r="AO3214" s="1">
        <v>0</v>
      </c>
      <c r="AP3214" s="8">
        <f t="shared" si="212"/>
        <v>1357.43</v>
      </c>
      <c r="AQ3214" s="9">
        <f t="shared" si="213"/>
        <v>0</v>
      </c>
      <c r="AR3214" s="3">
        <f t="shared" si="214"/>
        <v>11642.48</v>
      </c>
      <c r="AS3214" s="10">
        <f t="shared" si="215"/>
        <v>1357.43</v>
      </c>
    </row>
    <row r="3215" spans="1:45" x14ac:dyDescent="0.25">
      <c r="A3215">
        <v>1</v>
      </c>
      <c r="B3215" s="7">
        <v>44531</v>
      </c>
      <c r="C3215" s="7">
        <v>44531</v>
      </c>
      <c r="D3215">
        <v>200244</v>
      </c>
      <c r="E3215" s="7">
        <v>44531</v>
      </c>
      <c r="F3215" s="13">
        <v>62263.26</v>
      </c>
      <c r="G3215" s="1">
        <v>62263.26</v>
      </c>
      <c r="H3215">
        <v>0.05</v>
      </c>
      <c r="I3215" s="1">
        <v>259.43</v>
      </c>
      <c r="J3215" s="1">
        <v>-11877.74</v>
      </c>
      <c r="K3215" s="1">
        <v>0</v>
      </c>
      <c r="L3215" s="1">
        <v>0</v>
      </c>
      <c r="M3215" s="1">
        <v>0</v>
      </c>
      <c r="N3215" s="1">
        <v>0</v>
      </c>
      <c r="O3215" s="1">
        <v>0</v>
      </c>
      <c r="P3215" s="1">
        <v>0</v>
      </c>
      <c r="Q3215" s="1">
        <v>0</v>
      </c>
      <c r="R3215" s="1">
        <v>0</v>
      </c>
      <c r="S3215" s="1">
        <v>0</v>
      </c>
      <c r="T3215" s="1">
        <v>0</v>
      </c>
      <c r="U3215" s="1">
        <v>0</v>
      </c>
      <c r="V3215" t="s">
        <v>339</v>
      </c>
      <c r="W3215" s="4" t="str">
        <f t="shared" si="216"/>
        <v>3913</v>
      </c>
      <c r="X3215">
        <v>16</v>
      </c>
      <c r="Y3215" t="s">
        <v>109</v>
      </c>
      <c r="Z3215" t="s">
        <v>126</v>
      </c>
      <c r="AA3215" s="1">
        <v>0</v>
      </c>
      <c r="AB3215" s="1">
        <v>-1749.8400000000001</v>
      </c>
      <c r="AC3215" t="s">
        <v>225</v>
      </c>
      <c r="AD3215" s="1">
        <v>0</v>
      </c>
      <c r="AE3215" s="1">
        <v>0</v>
      </c>
      <c r="AF3215">
        <v>0</v>
      </c>
      <c r="AG3215" s="1">
        <v>62263.26</v>
      </c>
      <c r="AH3215" s="1">
        <v>0</v>
      </c>
      <c r="AI3215" s="1">
        <v>0</v>
      </c>
      <c r="AJ3215" s="1">
        <v>0</v>
      </c>
      <c r="AK3215" s="1">
        <v>0</v>
      </c>
      <c r="AL3215" s="1">
        <v>0</v>
      </c>
      <c r="AM3215" s="1">
        <v>0</v>
      </c>
      <c r="AN3215" s="1">
        <v>0</v>
      </c>
      <c r="AO3215" s="1">
        <v>259.43</v>
      </c>
      <c r="AP3215" s="8">
        <f t="shared" si="212"/>
        <v>259.43</v>
      </c>
      <c r="AQ3215" s="9">
        <f t="shared" si="213"/>
        <v>0</v>
      </c>
      <c r="AR3215" s="3">
        <f t="shared" si="214"/>
        <v>-11877.74</v>
      </c>
      <c r="AS3215" s="10">
        <f t="shared" si="215"/>
        <v>259.43</v>
      </c>
    </row>
    <row r="3216" spans="1:45" x14ac:dyDescent="0.25">
      <c r="A3216">
        <v>1</v>
      </c>
      <c r="B3216" s="7">
        <v>44531</v>
      </c>
      <c r="C3216" s="7">
        <v>44531</v>
      </c>
      <c r="D3216">
        <v>200290</v>
      </c>
      <c r="E3216" s="7">
        <v>44531</v>
      </c>
      <c r="F3216" s="13">
        <v>0</v>
      </c>
      <c r="G3216" s="1">
        <v>0</v>
      </c>
      <c r="H3216">
        <v>0.05</v>
      </c>
      <c r="I3216" s="1">
        <v>0</v>
      </c>
      <c r="J3216" s="1">
        <v>0</v>
      </c>
      <c r="K3216" s="1">
        <v>0</v>
      </c>
      <c r="L3216" s="1">
        <v>0</v>
      </c>
      <c r="M3216" s="1">
        <v>0</v>
      </c>
      <c r="N3216" s="1">
        <v>0</v>
      </c>
      <c r="O3216" s="1">
        <v>0</v>
      </c>
      <c r="P3216" s="1">
        <v>0</v>
      </c>
      <c r="Q3216" s="1">
        <v>0</v>
      </c>
      <c r="R3216" s="1">
        <v>0</v>
      </c>
      <c r="S3216" s="1">
        <v>0</v>
      </c>
      <c r="T3216" s="1">
        <v>0</v>
      </c>
      <c r="U3216" s="1">
        <v>0</v>
      </c>
      <c r="V3216" t="s">
        <v>340</v>
      </c>
      <c r="W3216" s="4" t="str">
        <f t="shared" si="216"/>
        <v>3913</v>
      </c>
      <c r="X3216">
        <v>16</v>
      </c>
      <c r="Y3216" t="s">
        <v>109</v>
      </c>
      <c r="Z3216" t="s">
        <v>126</v>
      </c>
      <c r="AA3216" s="1">
        <v>0</v>
      </c>
      <c r="AB3216" s="1">
        <v>0</v>
      </c>
      <c r="AC3216" t="s">
        <v>225</v>
      </c>
      <c r="AD3216" s="1">
        <v>0</v>
      </c>
      <c r="AE3216" s="1">
        <v>0</v>
      </c>
      <c r="AF3216">
        <v>0</v>
      </c>
      <c r="AG3216" s="1">
        <v>0</v>
      </c>
      <c r="AH3216" s="1">
        <v>0</v>
      </c>
      <c r="AI3216" s="1">
        <v>0</v>
      </c>
      <c r="AJ3216" s="1">
        <v>0</v>
      </c>
      <c r="AK3216" s="1">
        <v>0</v>
      </c>
      <c r="AL3216" s="1">
        <v>0</v>
      </c>
      <c r="AM3216" s="1">
        <v>0</v>
      </c>
      <c r="AN3216" s="1">
        <v>0</v>
      </c>
      <c r="AO3216" s="1">
        <v>0</v>
      </c>
      <c r="AP3216" s="8">
        <f t="shared" si="212"/>
        <v>0</v>
      </c>
      <c r="AQ3216" s="9">
        <f t="shared" si="213"/>
        <v>0</v>
      </c>
      <c r="AR3216" s="3">
        <f t="shared" si="214"/>
        <v>0</v>
      </c>
      <c r="AS3216" s="10">
        <f t="shared" si="215"/>
        <v>0</v>
      </c>
    </row>
    <row r="3217" spans="1:45" x14ac:dyDescent="0.25">
      <c r="A3217">
        <v>1</v>
      </c>
      <c r="B3217" s="7">
        <v>44531</v>
      </c>
      <c r="C3217" s="7">
        <v>44531</v>
      </c>
      <c r="D3217">
        <v>200336</v>
      </c>
      <c r="E3217" s="7">
        <v>44531</v>
      </c>
      <c r="F3217" s="13">
        <v>2195.9</v>
      </c>
      <c r="G3217" s="1">
        <v>2195.9</v>
      </c>
      <c r="H3217">
        <v>0.05</v>
      </c>
      <c r="I3217" s="1">
        <v>9.15</v>
      </c>
      <c r="J3217" s="1">
        <v>61360.2</v>
      </c>
      <c r="K3217" s="1">
        <v>0</v>
      </c>
      <c r="L3217" s="1">
        <v>0</v>
      </c>
      <c r="M3217" s="1">
        <v>-9.15</v>
      </c>
      <c r="N3217" s="1">
        <v>0</v>
      </c>
      <c r="O3217" s="1">
        <v>0</v>
      </c>
      <c r="P3217" s="1">
        <v>0</v>
      </c>
      <c r="Q3217" s="1">
        <v>0</v>
      </c>
      <c r="R3217" s="1">
        <v>0</v>
      </c>
      <c r="S3217" s="1">
        <v>0</v>
      </c>
      <c r="T3217" s="1">
        <v>0</v>
      </c>
      <c r="U3217" s="1">
        <v>0</v>
      </c>
      <c r="V3217" t="s">
        <v>341</v>
      </c>
      <c r="W3217" s="4" t="str">
        <f t="shared" si="216"/>
        <v>3913</v>
      </c>
      <c r="X3217">
        <v>16</v>
      </c>
      <c r="Y3217" t="s">
        <v>109</v>
      </c>
      <c r="Z3217" t="s">
        <v>126</v>
      </c>
      <c r="AA3217" s="1">
        <v>0</v>
      </c>
      <c r="AB3217" s="1">
        <v>0</v>
      </c>
      <c r="AC3217" t="s">
        <v>225</v>
      </c>
      <c r="AD3217" s="1">
        <v>0</v>
      </c>
      <c r="AE3217" s="1">
        <v>0</v>
      </c>
      <c r="AF3217">
        <v>0</v>
      </c>
      <c r="AG3217" s="1">
        <v>2195.9</v>
      </c>
      <c r="AH3217" s="1">
        <v>0</v>
      </c>
      <c r="AI3217" s="1">
        <v>0</v>
      </c>
      <c r="AJ3217" s="1">
        <v>0</v>
      </c>
      <c r="AK3217" s="1">
        <v>0</v>
      </c>
      <c r="AL3217" s="1">
        <v>0</v>
      </c>
      <c r="AM3217" s="1">
        <v>0</v>
      </c>
      <c r="AN3217" s="1">
        <v>0</v>
      </c>
      <c r="AO3217" s="1">
        <v>0</v>
      </c>
      <c r="AP3217" s="8">
        <f t="shared" si="212"/>
        <v>0</v>
      </c>
      <c r="AQ3217" s="9">
        <f t="shared" si="213"/>
        <v>0</v>
      </c>
      <c r="AR3217" s="3">
        <f t="shared" si="214"/>
        <v>61360.2</v>
      </c>
      <c r="AS3217" s="10">
        <f t="shared" si="215"/>
        <v>0</v>
      </c>
    </row>
    <row r="3218" spans="1:45" x14ac:dyDescent="0.25">
      <c r="A3218">
        <v>1</v>
      </c>
      <c r="B3218" s="7">
        <v>44531</v>
      </c>
      <c r="C3218" s="7">
        <v>44531</v>
      </c>
      <c r="D3218">
        <v>173</v>
      </c>
      <c r="E3218" s="7">
        <v>44531</v>
      </c>
      <c r="F3218" s="13">
        <v>0</v>
      </c>
      <c r="G3218" s="1">
        <v>0</v>
      </c>
      <c r="H3218">
        <v>0.1</v>
      </c>
      <c r="I3218" s="1">
        <v>0</v>
      </c>
      <c r="J3218" s="1">
        <v>107391.78</v>
      </c>
      <c r="K3218" s="1">
        <v>0</v>
      </c>
      <c r="L3218" s="1">
        <v>0</v>
      </c>
      <c r="M3218" s="1">
        <v>0</v>
      </c>
      <c r="N3218" s="1">
        <v>0</v>
      </c>
      <c r="O3218" s="1">
        <v>0</v>
      </c>
      <c r="P3218" s="1">
        <v>0</v>
      </c>
      <c r="Q3218" s="1">
        <v>0</v>
      </c>
      <c r="R3218" s="1">
        <v>0</v>
      </c>
      <c r="S3218" s="1">
        <v>0</v>
      </c>
      <c r="T3218" s="1">
        <v>11932.42</v>
      </c>
      <c r="U3218" s="1">
        <v>0</v>
      </c>
      <c r="V3218" t="s">
        <v>342</v>
      </c>
      <c r="W3218" s="4" t="str">
        <f t="shared" si="216"/>
        <v>3914</v>
      </c>
      <c r="X3218">
        <v>16</v>
      </c>
      <c r="Y3218" t="s">
        <v>109</v>
      </c>
      <c r="Z3218" t="s">
        <v>129</v>
      </c>
      <c r="AA3218" s="1">
        <v>0</v>
      </c>
      <c r="AB3218" s="1">
        <v>0</v>
      </c>
      <c r="AC3218" t="s">
        <v>225</v>
      </c>
      <c r="AD3218" s="1">
        <v>0</v>
      </c>
      <c r="AE3218" s="1">
        <v>0</v>
      </c>
      <c r="AF3218">
        <v>0</v>
      </c>
      <c r="AG3218" s="1">
        <v>0</v>
      </c>
      <c r="AH3218" s="1">
        <v>0</v>
      </c>
      <c r="AI3218" s="1">
        <v>0</v>
      </c>
      <c r="AJ3218" s="1">
        <v>0</v>
      </c>
      <c r="AK3218" s="1">
        <v>0</v>
      </c>
      <c r="AL3218" s="1">
        <v>0</v>
      </c>
      <c r="AM3218" s="1">
        <v>0</v>
      </c>
      <c r="AN3218" s="1">
        <v>0</v>
      </c>
      <c r="AO3218" s="1">
        <v>0</v>
      </c>
      <c r="AP3218" s="8">
        <f t="shared" si="212"/>
        <v>11932.42</v>
      </c>
      <c r="AQ3218" s="9">
        <f t="shared" si="213"/>
        <v>0</v>
      </c>
      <c r="AR3218" s="3">
        <f t="shared" si="214"/>
        <v>107391.78</v>
      </c>
      <c r="AS3218" s="10">
        <f t="shared" si="215"/>
        <v>11932.42</v>
      </c>
    </row>
    <row r="3219" spans="1:45" x14ac:dyDescent="0.25">
      <c r="A3219">
        <v>1</v>
      </c>
      <c r="B3219" s="7">
        <v>44531</v>
      </c>
      <c r="C3219" s="7">
        <v>44531</v>
      </c>
      <c r="D3219">
        <v>200245</v>
      </c>
      <c r="E3219" s="7">
        <v>44531</v>
      </c>
      <c r="F3219" s="13">
        <v>926.98</v>
      </c>
      <c r="G3219" s="1">
        <v>926.98</v>
      </c>
      <c r="H3219">
        <v>0.1</v>
      </c>
      <c r="I3219" s="1">
        <v>7.72</v>
      </c>
      <c r="J3219" s="1">
        <v>34754.080000000002</v>
      </c>
      <c r="K3219" s="1">
        <v>0</v>
      </c>
      <c r="L3219" s="1">
        <v>0</v>
      </c>
      <c r="M3219" s="1">
        <v>-7.72</v>
      </c>
      <c r="N3219" s="1">
        <v>0</v>
      </c>
      <c r="O3219" s="1">
        <v>0</v>
      </c>
      <c r="P3219" s="1">
        <v>0</v>
      </c>
      <c r="Q3219" s="1">
        <v>0</v>
      </c>
      <c r="R3219" s="1">
        <v>0</v>
      </c>
      <c r="S3219" s="1">
        <v>0</v>
      </c>
      <c r="T3219" s="1">
        <v>0</v>
      </c>
      <c r="U3219" s="1">
        <v>0</v>
      </c>
      <c r="V3219" t="s">
        <v>343</v>
      </c>
      <c r="W3219" s="4" t="str">
        <f t="shared" si="216"/>
        <v>3914</v>
      </c>
      <c r="X3219">
        <v>16</v>
      </c>
      <c r="Y3219" t="s">
        <v>109</v>
      </c>
      <c r="Z3219" t="s">
        <v>129</v>
      </c>
      <c r="AA3219" s="1">
        <v>0</v>
      </c>
      <c r="AB3219" s="1">
        <v>0</v>
      </c>
      <c r="AC3219" t="s">
        <v>225</v>
      </c>
      <c r="AD3219" s="1">
        <v>0</v>
      </c>
      <c r="AE3219" s="1">
        <v>0</v>
      </c>
      <c r="AF3219">
        <v>0</v>
      </c>
      <c r="AG3219" s="1">
        <v>926.98</v>
      </c>
      <c r="AH3219" s="1">
        <v>0</v>
      </c>
      <c r="AI3219" s="1">
        <v>0</v>
      </c>
      <c r="AJ3219" s="1">
        <v>0</v>
      </c>
      <c r="AK3219" s="1">
        <v>0</v>
      </c>
      <c r="AL3219" s="1">
        <v>0</v>
      </c>
      <c r="AM3219" s="1">
        <v>0</v>
      </c>
      <c r="AN3219" s="1">
        <v>0</v>
      </c>
      <c r="AO3219" s="1">
        <v>0</v>
      </c>
      <c r="AP3219" s="8">
        <f t="shared" si="212"/>
        <v>0</v>
      </c>
      <c r="AQ3219" s="9">
        <f t="shared" si="213"/>
        <v>0</v>
      </c>
      <c r="AR3219" s="3">
        <f t="shared" si="214"/>
        <v>34754.080000000002</v>
      </c>
      <c r="AS3219" s="10">
        <f t="shared" si="215"/>
        <v>0</v>
      </c>
    </row>
    <row r="3220" spans="1:45" x14ac:dyDescent="0.25">
      <c r="A3220">
        <v>1</v>
      </c>
      <c r="B3220" s="7">
        <v>44531</v>
      </c>
      <c r="C3220" s="7">
        <v>44531</v>
      </c>
      <c r="D3220">
        <v>200291</v>
      </c>
      <c r="E3220" s="7">
        <v>44531</v>
      </c>
      <c r="F3220" s="13">
        <v>0</v>
      </c>
      <c r="G3220" s="1">
        <v>0</v>
      </c>
      <c r="H3220">
        <v>0.1</v>
      </c>
      <c r="I3220" s="1">
        <v>0</v>
      </c>
      <c r="J3220" s="1">
        <v>0</v>
      </c>
      <c r="K3220" s="1">
        <v>0</v>
      </c>
      <c r="L3220" s="1">
        <v>0</v>
      </c>
      <c r="M3220" s="1">
        <v>0</v>
      </c>
      <c r="N3220" s="1">
        <v>0</v>
      </c>
      <c r="O3220" s="1">
        <v>0</v>
      </c>
      <c r="P3220" s="1">
        <v>0</v>
      </c>
      <c r="Q3220" s="1">
        <v>0</v>
      </c>
      <c r="R3220" s="1">
        <v>0</v>
      </c>
      <c r="S3220" s="1">
        <v>0</v>
      </c>
      <c r="T3220" s="1">
        <v>0</v>
      </c>
      <c r="U3220" s="1">
        <v>0</v>
      </c>
      <c r="V3220" t="s">
        <v>344</v>
      </c>
      <c r="W3220" s="4" t="str">
        <f t="shared" si="216"/>
        <v>3914</v>
      </c>
      <c r="X3220">
        <v>16</v>
      </c>
      <c r="Y3220" t="s">
        <v>109</v>
      </c>
      <c r="Z3220" t="s">
        <v>129</v>
      </c>
      <c r="AA3220" s="1">
        <v>0</v>
      </c>
      <c r="AB3220" s="1">
        <v>0</v>
      </c>
      <c r="AC3220" t="s">
        <v>225</v>
      </c>
      <c r="AD3220" s="1">
        <v>0</v>
      </c>
      <c r="AE3220" s="1">
        <v>0</v>
      </c>
      <c r="AF3220">
        <v>0</v>
      </c>
      <c r="AG3220" s="1">
        <v>0</v>
      </c>
      <c r="AH3220" s="1">
        <v>0</v>
      </c>
      <c r="AI3220" s="1">
        <v>0</v>
      </c>
      <c r="AJ3220" s="1">
        <v>0</v>
      </c>
      <c r="AK3220" s="1">
        <v>0</v>
      </c>
      <c r="AL3220" s="1">
        <v>0</v>
      </c>
      <c r="AM3220" s="1">
        <v>0</v>
      </c>
      <c r="AN3220" s="1">
        <v>0</v>
      </c>
      <c r="AO3220" s="1">
        <v>0</v>
      </c>
      <c r="AP3220" s="8">
        <f t="shared" si="212"/>
        <v>0</v>
      </c>
      <c r="AQ3220" s="9">
        <f t="shared" si="213"/>
        <v>0</v>
      </c>
      <c r="AR3220" s="3">
        <f t="shared" si="214"/>
        <v>0</v>
      </c>
      <c r="AS3220" s="10">
        <f t="shared" si="215"/>
        <v>0</v>
      </c>
    </row>
    <row r="3221" spans="1:45" x14ac:dyDescent="0.25">
      <c r="A3221">
        <v>1</v>
      </c>
      <c r="B3221" s="7">
        <v>44531</v>
      </c>
      <c r="C3221" s="7">
        <v>44531</v>
      </c>
      <c r="D3221">
        <v>200337</v>
      </c>
      <c r="E3221" s="7">
        <v>44531</v>
      </c>
      <c r="F3221" s="13">
        <v>4903364.41</v>
      </c>
      <c r="G3221" s="1">
        <v>4903364.41</v>
      </c>
      <c r="H3221">
        <v>0.1</v>
      </c>
      <c r="I3221" s="1">
        <v>40861.370000000003</v>
      </c>
      <c r="J3221" s="1">
        <v>2301998.11</v>
      </c>
      <c r="K3221" s="1">
        <v>0</v>
      </c>
      <c r="L3221" s="1">
        <v>0</v>
      </c>
      <c r="M3221" s="1">
        <v>0</v>
      </c>
      <c r="N3221" s="1">
        <v>0</v>
      </c>
      <c r="O3221" s="1">
        <v>0</v>
      </c>
      <c r="P3221" s="1">
        <v>0</v>
      </c>
      <c r="Q3221" s="1">
        <v>0</v>
      </c>
      <c r="R3221" s="1">
        <v>0</v>
      </c>
      <c r="S3221" s="1">
        <v>0</v>
      </c>
      <c r="T3221" s="1">
        <v>0</v>
      </c>
      <c r="U3221" s="1">
        <v>0</v>
      </c>
      <c r="V3221" t="s">
        <v>345</v>
      </c>
      <c r="W3221" s="4" t="str">
        <f t="shared" si="216"/>
        <v>3914</v>
      </c>
      <c r="X3221">
        <v>16</v>
      </c>
      <c r="Y3221" t="s">
        <v>109</v>
      </c>
      <c r="Z3221" t="s">
        <v>129</v>
      </c>
      <c r="AA3221" s="1">
        <v>0</v>
      </c>
      <c r="AB3221" s="1">
        <v>0</v>
      </c>
      <c r="AC3221" t="s">
        <v>225</v>
      </c>
      <c r="AD3221" s="1">
        <v>0</v>
      </c>
      <c r="AE3221" s="1">
        <v>0</v>
      </c>
      <c r="AF3221">
        <v>0</v>
      </c>
      <c r="AG3221" s="1">
        <v>4903364.41</v>
      </c>
      <c r="AH3221" s="1">
        <v>0</v>
      </c>
      <c r="AI3221" s="1">
        <v>0</v>
      </c>
      <c r="AJ3221" s="1">
        <v>0</v>
      </c>
      <c r="AK3221" s="1">
        <v>0</v>
      </c>
      <c r="AL3221" s="1">
        <v>0</v>
      </c>
      <c r="AM3221" s="1">
        <v>0</v>
      </c>
      <c r="AN3221" s="1">
        <v>0</v>
      </c>
      <c r="AO3221" s="1">
        <v>40861.370000000003</v>
      </c>
      <c r="AP3221" s="8">
        <f t="shared" si="212"/>
        <v>40861.370000000003</v>
      </c>
      <c r="AQ3221" s="9">
        <f t="shared" si="213"/>
        <v>0</v>
      </c>
      <c r="AR3221" s="3">
        <f t="shared" si="214"/>
        <v>2301998.11</v>
      </c>
      <c r="AS3221" s="10">
        <f t="shared" si="215"/>
        <v>40861.370000000003</v>
      </c>
    </row>
    <row r="3222" spans="1:45" x14ac:dyDescent="0.25">
      <c r="A3222">
        <v>1</v>
      </c>
      <c r="B3222" s="7">
        <v>44531</v>
      </c>
      <c r="C3222" s="7">
        <v>44531</v>
      </c>
      <c r="D3222">
        <v>174</v>
      </c>
      <c r="E3222" s="7">
        <v>44531</v>
      </c>
      <c r="F3222" s="13">
        <v>0</v>
      </c>
      <c r="G3222" s="1">
        <v>0</v>
      </c>
      <c r="H3222">
        <v>7.1428569999999997E-2</v>
      </c>
      <c r="I3222" s="1">
        <v>0</v>
      </c>
      <c r="J3222" s="1">
        <v>-1426.72</v>
      </c>
      <c r="K3222" s="1">
        <v>0</v>
      </c>
      <c r="L3222" s="1">
        <v>0</v>
      </c>
      <c r="M3222" s="1">
        <v>0</v>
      </c>
      <c r="N3222" s="1">
        <v>0</v>
      </c>
      <c r="O3222" s="1">
        <v>0</v>
      </c>
      <c r="P3222" s="1">
        <v>0</v>
      </c>
      <c r="Q3222" s="1">
        <v>0</v>
      </c>
      <c r="R3222" s="1">
        <v>0</v>
      </c>
      <c r="S3222" s="1">
        <v>0</v>
      </c>
      <c r="T3222" s="1">
        <v>-89.17</v>
      </c>
      <c r="U3222" s="1">
        <v>0</v>
      </c>
      <c r="V3222" t="s">
        <v>346</v>
      </c>
      <c r="W3222" s="4" t="str">
        <f t="shared" si="216"/>
        <v>391A</v>
      </c>
      <c r="X3222">
        <v>16</v>
      </c>
      <c r="Y3222" t="s">
        <v>109</v>
      </c>
      <c r="Z3222" t="s">
        <v>132</v>
      </c>
      <c r="AA3222" s="1">
        <v>0</v>
      </c>
      <c r="AB3222" s="1">
        <v>0</v>
      </c>
      <c r="AC3222" t="s">
        <v>225</v>
      </c>
      <c r="AD3222" s="1">
        <v>0</v>
      </c>
      <c r="AE3222" s="1">
        <v>0</v>
      </c>
      <c r="AF3222">
        <v>0</v>
      </c>
      <c r="AG3222" s="1">
        <v>0</v>
      </c>
      <c r="AH3222" s="1">
        <v>0</v>
      </c>
      <c r="AI3222" s="1">
        <v>0</v>
      </c>
      <c r="AJ3222" s="1">
        <v>0</v>
      </c>
      <c r="AK3222" s="1">
        <v>0</v>
      </c>
      <c r="AL3222" s="1">
        <v>0</v>
      </c>
      <c r="AM3222" s="1">
        <v>0</v>
      </c>
      <c r="AN3222" s="1">
        <v>0</v>
      </c>
      <c r="AO3222" s="1">
        <v>0</v>
      </c>
      <c r="AP3222" s="8">
        <f t="shared" si="212"/>
        <v>-89.17</v>
      </c>
      <c r="AQ3222" s="9">
        <f t="shared" si="213"/>
        <v>0</v>
      </c>
      <c r="AR3222" s="3">
        <f t="shared" si="214"/>
        <v>-1426.72</v>
      </c>
      <c r="AS3222" s="10">
        <f t="shared" si="215"/>
        <v>-89.17</v>
      </c>
    </row>
    <row r="3223" spans="1:45" x14ac:dyDescent="0.25">
      <c r="A3223">
        <v>1</v>
      </c>
      <c r="B3223" s="7">
        <v>44531</v>
      </c>
      <c r="C3223" s="7">
        <v>44531</v>
      </c>
      <c r="D3223">
        <v>200246</v>
      </c>
      <c r="E3223" s="7">
        <v>44531</v>
      </c>
      <c r="F3223" s="13">
        <v>0</v>
      </c>
      <c r="G3223" s="1">
        <v>0</v>
      </c>
      <c r="H3223">
        <v>7.1428569999999997E-2</v>
      </c>
      <c r="I3223" s="1">
        <v>0</v>
      </c>
      <c r="J3223" s="1">
        <v>0</v>
      </c>
      <c r="K3223" s="1">
        <v>0</v>
      </c>
      <c r="L3223" s="1">
        <v>0</v>
      </c>
      <c r="M3223" s="1">
        <v>0</v>
      </c>
      <c r="N3223" s="1">
        <v>0</v>
      </c>
      <c r="O3223" s="1">
        <v>0</v>
      </c>
      <c r="P3223" s="1">
        <v>0</v>
      </c>
      <c r="Q3223" s="1">
        <v>0</v>
      </c>
      <c r="R3223" s="1">
        <v>0</v>
      </c>
      <c r="S3223" s="1">
        <v>0</v>
      </c>
      <c r="T3223" s="1">
        <v>0</v>
      </c>
      <c r="U3223" s="1">
        <v>0</v>
      </c>
      <c r="V3223" t="s">
        <v>347</v>
      </c>
      <c r="W3223" s="4" t="str">
        <f t="shared" si="216"/>
        <v>391A</v>
      </c>
      <c r="X3223">
        <v>16</v>
      </c>
      <c r="Y3223" t="s">
        <v>109</v>
      </c>
      <c r="Z3223" t="s">
        <v>132</v>
      </c>
      <c r="AA3223" s="1">
        <v>0</v>
      </c>
      <c r="AB3223" s="1">
        <v>0</v>
      </c>
      <c r="AC3223" t="s">
        <v>225</v>
      </c>
      <c r="AD3223" s="1">
        <v>0</v>
      </c>
      <c r="AE3223" s="1">
        <v>0</v>
      </c>
      <c r="AF3223">
        <v>0</v>
      </c>
      <c r="AG3223" s="1">
        <v>0</v>
      </c>
      <c r="AH3223" s="1">
        <v>0</v>
      </c>
      <c r="AI3223" s="1">
        <v>0</v>
      </c>
      <c r="AJ3223" s="1">
        <v>0</v>
      </c>
      <c r="AK3223" s="1">
        <v>0</v>
      </c>
      <c r="AL3223" s="1">
        <v>0</v>
      </c>
      <c r="AM3223" s="1">
        <v>0</v>
      </c>
      <c r="AN3223" s="1">
        <v>0</v>
      </c>
      <c r="AO3223" s="1">
        <v>0</v>
      </c>
      <c r="AP3223" s="8">
        <f t="shared" si="212"/>
        <v>0</v>
      </c>
      <c r="AQ3223" s="9">
        <f t="shared" si="213"/>
        <v>0</v>
      </c>
      <c r="AR3223" s="3">
        <f t="shared" si="214"/>
        <v>0</v>
      </c>
      <c r="AS3223" s="10">
        <f t="shared" si="215"/>
        <v>0</v>
      </c>
    </row>
    <row r="3224" spans="1:45" x14ac:dyDescent="0.25">
      <c r="A3224">
        <v>1</v>
      </c>
      <c r="B3224" s="7">
        <v>44531</v>
      </c>
      <c r="C3224" s="7">
        <v>44531</v>
      </c>
      <c r="D3224">
        <v>200292</v>
      </c>
      <c r="E3224" s="7">
        <v>44531</v>
      </c>
      <c r="F3224" s="13">
        <v>70324.75</v>
      </c>
      <c r="G3224" s="1">
        <v>70324.75</v>
      </c>
      <c r="H3224">
        <v>7.1428569999999997E-2</v>
      </c>
      <c r="I3224" s="1">
        <v>418.6</v>
      </c>
      <c r="J3224" s="1">
        <v>35556.879999999997</v>
      </c>
      <c r="K3224" s="1">
        <v>0</v>
      </c>
      <c r="L3224" s="1">
        <v>0</v>
      </c>
      <c r="M3224" s="1">
        <v>0</v>
      </c>
      <c r="N3224" s="1">
        <v>0</v>
      </c>
      <c r="O3224" s="1">
        <v>0</v>
      </c>
      <c r="P3224" s="1">
        <v>0</v>
      </c>
      <c r="Q3224" s="1">
        <v>0</v>
      </c>
      <c r="R3224" s="1">
        <v>0</v>
      </c>
      <c r="S3224" s="1">
        <v>0</v>
      </c>
      <c r="T3224" s="1">
        <v>0</v>
      </c>
      <c r="U3224" s="1">
        <v>0</v>
      </c>
      <c r="V3224" t="s">
        <v>348</v>
      </c>
      <c r="W3224" s="4" t="str">
        <f t="shared" si="216"/>
        <v>391A</v>
      </c>
      <c r="X3224">
        <v>16</v>
      </c>
      <c r="Y3224" t="s">
        <v>109</v>
      </c>
      <c r="Z3224" t="s">
        <v>132</v>
      </c>
      <c r="AA3224" s="1">
        <v>0</v>
      </c>
      <c r="AB3224" s="1">
        <v>0</v>
      </c>
      <c r="AC3224" t="s">
        <v>225</v>
      </c>
      <c r="AD3224" s="1">
        <v>0</v>
      </c>
      <c r="AE3224" s="1">
        <v>0</v>
      </c>
      <c r="AF3224">
        <v>0</v>
      </c>
      <c r="AG3224" s="1">
        <v>70324.75</v>
      </c>
      <c r="AH3224" s="1">
        <v>0</v>
      </c>
      <c r="AI3224" s="1">
        <v>0</v>
      </c>
      <c r="AJ3224" s="1">
        <v>0</v>
      </c>
      <c r="AK3224" s="1">
        <v>0</v>
      </c>
      <c r="AL3224" s="1">
        <v>0</v>
      </c>
      <c r="AM3224" s="1">
        <v>0</v>
      </c>
      <c r="AN3224" s="1">
        <v>0</v>
      </c>
      <c r="AO3224" s="1">
        <v>418.6</v>
      </c>
      <c r="AP3224" s="8">
        <f t="shared" si="212"/>
        <v>418.6</v>
      </c>
      <c r="AQ3224" s="9">
        <f t="shared" si="213"/>
        <v>0</v>
      </c>
      <c r="AR3224" s="3">
        <f t="shared" si="214"/>
        <v>35556.879999999997</v>
      </c>
      <c r="AS3224" s="10">
        <f t="shared" si="215"/>
        <v>418.6</v>
      </c>
    </row>
    <row r="3225" spans="1:45" x14ac:dyDescent="0.25">
      <c r="A3225">
        <v>1</v>
      </c>
      <c r="B3225" s="7">
        <v>44531</v>
      </c>
      <c r="C3225" s="7">
        <v>44531</v>
      </c>
      <c r="D3225">
        <v>200338</v>
      </c>
      <c r="E3225" s="7">
        <v>44531</v>
      </c>
      <c r="F3225" s="13">
        <v>0</v>
      </c>
      <c r="G3225" s="1">
        <v>0</v>
      </c>
      <c r="H3225">
        <v>7.1428569999999997E-2</v>
      </c>
      <c r="I3225" s="1">
        <v>0</v>
      </c>
      <c r="J3225" s="1">
        <v>0</v>
      </c>
      <c r="K3225" s="1">
        <v>0</v>
      </c>
      <c r="L3225" s="1">
        <v>0</v>
      </c>
      <c r="M3225" s="1">
        <v>0</v>
      </c>
      <c r="N3225" s="1">
        <v>0</v>
      </c>
      <c r="O3225" s="1">
        <v>0</v>
      </c>
      <c r="P3225" s="1">
        <v>0</v>
      </c>
      <c r="Q3225" s="1">
        <v>0</v>
      </c>
      <c r="R3225" s="1">
        <v>0</v>
      </c>
      <c r="S3225" s="1">
        <v>0</v>
      </c>
      <c r="T3225" s="1">
        <v>0</v>
      </c>
      <c r="U3225" s="1">
        <v>0</v>
      </c>
      <c r="V3225" t="s">
        <v>349</v>
      </c>
      <c r="W3225" s="4" t="str">
        <f t="shared" si="216"/>
        <v>391A</v>
      </c>
      <c r="X3225">
        <v>16</v>
      </c>
      <c r="Y3225" t="s">
        <v>109</v>
      </c>
      <c r="Z3225" t="s">
        <v>132</v>
      </c>
      <c r="AA3225" s="1">
        <v>0</v>
      </c>
      <c r="AB3225" s="1">
        <v>0</v>
      </c>
      <c r="AC3225" t="s">
        <v>225</v>
      </c>
      <c r="AD3225" s="1">
        <v>0</v>
      </c>
      <c r="AE3225" s="1">
        <v>0</v>
      </c>
      <c r="AF3225">
        <v>0</v>
      </c>
      <c r="AG3225" s="1">
        <v>0</v>
      </c>
      <c r="AH3225" s="1">
        <v>0</v>
      </c>
      <c r="AI3225" s="1">
        <v>0</v>
      </c>
      <c r="AJ3225" s="1">
        <v>0</v>
      </c>
      <c r="AK3225" s="1">
        <v>0</v>
      </c>
      <c r="AL3225" s="1">
        <v>0</v>
      </c>
      <c r="AM3225" s="1">
        <v>0</v>
      </c>
      <c r="AN3225" s="1">
        <v>0</v>
      </c>
      <c r="AO3225" s="1">
        <v>0</v>
      </c>
      <c r="AP3225" s="8">
        <f t="shared" si="212"/>
        <v>0</v>
      </c>
      <c r="AQ3225" s="9">
        <f t="shared" si="213"/>
        <v>0</v>
      </c>
      <c r="AR3225" s="3">
        <f t="shared" si="214"/>
        <v>0</v>
      </c>
      <c r="AS3225" s="10">
        <f t="shared" si="215"/>
        <v>0</v>
      </c>
    </row>
    <row r="3226" spans="1:45" x14ac:dyDescent="0.25">
      <c r="A3226">
        <v>1</v>
      </c>
      <c r="B3226" s="7">
        <v>44531</v>
      </c>
      <c r="C3226" s="7">
        <v>44531</v>
      </c>
      <c r="D3226">
        <v>175</v>
      </c>
      <c r="E3226" s="7">
        <v>44531</v>
      </c>
      <c r="F3226" s="13">
        <v>0</v>
      </c>
      <c r="G3226" s="1">
        <v>0</v>
      </c>
      <c r="H3226">
        <v>0.1</v>
      </c>
      <c r="I3226" s="1">
        <v>0</v>
      </c>
      <c r="J3226" s="1">
        <v>0</v>
      </c>
      <c r="K3226" s="1">
        <v>0</v>
      </c>
      <c r="L3226" s="1">
        <v>0</v>
      </c>
      <c r="M3226" s="1">
        <v>0</v>
      </c>
      <c r="N3226" s="1">
        <v>0</v>
      </c>
      <c r="O3226" s="1">
        <v>0</v>
      </c>
      <c r="P3226" s="1">
        <v>0</v>
      </c>
      <c r="Q3226" s="1">
        <v>0</v>
      </c>
      <c r="R3226" s="1">
        <v>0</v>
      </c>
      <c r="S3226" s="1">
        <v>0</v>
      </c>
      <c r="T3226" s="1">
        <v>0</v>
      </c>
      <c r="U3226" s="1">
        <v>0</v>
      </c>
      <c r="V3226" t="s">
        <v>350</v>
      </c>
      <c r="W3226" s="4" t="str">
        <f t="shared" si="216"/>
        <v>391S</v>
      </c>
      <c r="X3226">
        <v>16</v>
      </c>
      <c r="Y3226" t="s">
        <v>109</v>
      </c>
      <c r="Z3226" t="s">
        <v>132</v>
      </c>
      <c r="AA3226" s="1">
        <v>0</v>
      </c>
      <c r="AB3226" s="1">
        <v>0</v>
      </c>
      <c r="AC3226" t="s">
        <v>225</v>
      </c>
      <c r="AD3226" s="1">
        <v>0</v>
      </c>
      <c r="AE3226" s="1">
        <v>0</v>
      </c>
      <c r="AF3226">
        <v>0</v>
      </c>
      <c r="AG3226" s="1">
        <v>0</v>
      </c>
      <c r="AH3226" s="1">
        <v>0</v>
      </c>
      <c r="AI3226" s="1">
        <v>0</v>
      </c>
      <c r="AJ3226" s="1">
        <v>0</v>
      </c>
      <c r="AK3226" s="1">
        <v>0</v>
      </c>
      <c r="AL3226" s="1">
        <v>0</v>
      </c>
      <c r="AM3226" s="1">
        <v>0</v>
      </c>
      <c r="AN3226" s="1">
        <v>0</v>
      </c>
      <c r="AO3226" s="1">
        <v>0</v>
      </c>
      <c r="AP3226" s="8">
        <f t="shared" si="212"/>
        <v>0</v>
      </c>
      <c r="AQ3226" s="9">
        <f t="shared" si="213"/>
        <v>0</v>
      </c>
      <c r="AR3226" s="3">
        <f t="shared" si="214"/>
        <v>0</v>
      </c>
      <c r="AS3226" s="10">
        <f t="shared" si="215"/>
        <v>0</v>
      </c>
    </row>
    <row r="3227" spans="1:45" x14ac:dyDescent="0.25">
      <c r="A3227">
        <v>1</v>
      </c>
      <c r="B3227" s="7">
        <v>44531</v>
      </c>
      <c r="C3227" s="7">
        <v>44531</v>
      </c>
      <c r="D3227">
        <v>200247</v>
      </c>
      <c r="E3227" s="7">
        <v>44531</v>
      </c>
      <c r="F3227" s="13">
        <v>0</v>
      </c>
      <c r="G3227" s="1">
        <v>0</v>
      </c>
      <c r="H3227">
        <v>0.1</v>
      </c>
      <c r="I3227" s="1">
        <v>0</v>
      </c>
      <c r="J3227" s="1">
        <v>2256.73</v>
      </c>
      <c r="K3227" s="1">
        <v>0</v>
      </c>
      <c r="L3227" s="1">
        <v>0</v>
      </c>
      <c r="M3227" s="1">
        <v>0</v>
      </c>
      <c r="N3227" s="1">
        <v>0</v>
      </c>
      <c r="O3227" s="1">
        <v>0</v>
      </c>
      <c r="P3227" s="1">
        <v>0</v>
      </c>
      <c r="Q3227" s="1">
        <v>0</v>
      </c>
      <c r="R3227" s="1">
        <v>0</v>
      </c>
      <c r="S3227" s="1">
        <v>0</v>
      </c>
      <c r="T3227" s="1">
        <v>0</v>
      </c>
      <c r="U3227" s="1">
        <v>0</v>
      </c>
      <c r="V3227" t="s">
        <v>351</v>
      </c>
      <c r="W3227" s="4" t="str">
        <f t="shared" si="216"/>
        <v>391S</v>
      </c>
      <c r="X3227">
        <v>16</v>
      </c>
      <c r="Y3227" t="s">
        <v>109</v>
      </c>
      <c r="Z3227" t="s">
        <v>132</v>
      </c>
      <c r="AA3227" s="1">
        <v>0</v>
      </c>
      <c r="AB3227" s="1">
        <v>0</v>
      </c>
      <c r="AC3227" t="s">
        <v>225</v>
      </c>
      <c r="AD3227" s="1">
        <v>0</v>
      </c>
      <c r="AE3227" s="1">
        <v>0</v>
      </c>
      <c r="AF3227">
        <v>0</v>
      </c>
      <c r="AG3227" s="1">
        <v>0</v>
      </c>
      <c r="AH3227" s="1">
        <v>0</v>
      </c>
      <c r="AI3227" s="1">
        <v>0</v>
      </c>
      <c r="AJ3227" s="1">
        <v>0</v>
      </c>
      <c r="AK3227" s="1">
        <v>0</v>
      </c>
      <c r="AL3227" s="1">
        <v>0</v>
      </c>
      <c r="AM3227" s="1">
        <v>0</v>
      </c>
      <c r="AN3227" s="1">
        <v>0</v>
      </c>
      <c r="AO3227" s="1">
        <v>0</v>
      </c>
      <c r="AP3227" s="8">
        <f t="shared" si="212"/>
        <v>0</v>
      </c>
      <c r="AQ3227" s="9">
        <f t="shared" si="213"/>
        <v>0</v>
      </c>
      <c r="AR3227" s="3">
        <f t="shared" si="214"/>
        <v>2256.73</v>
      </c>
      <c r="AS3227" s="10">
        <f t="shared" si="215"/>
        <v>0</v>
      </c>
    </row>
    <row r="3228" spans="1:45" x14ac:dyDescent="0.25">
      <c r="A3228">
        <v>1</v>
      </c>
      <c r="B3228" s="7">
        <v>44531</v>
      </c>
      <c r="C3228" s="7">
        <v>44531</v>
      </c>
      <c r="D3228">
        <v>200293</v>
      </c>
      <c r="E3228" s="7">
        <v>44531</v>
      </c>
      <c r="F3228" s="13">
        <v>0</v>
      </c>
      <c r="G3228" s="1">
        <v>0</v>
      </c>
      <c r="H3228">
        <v>0.1</v>
      </c>
      <c r="I3228" s="1">
        <v>0</v>
      </c>
      <c r="J3228" s="1">
        <v>0</v>
      </c>
      <c r="K3228" s="1">
        <v>0</v>
      </c>
      <c r="L3228" s="1">
        <v>0</v>
      </c>
      <c r="M3228" s="1">
        <v>0</v>
      </c>
      <c r="N3228" s="1">
        <v>0</v>
      </c>
      <c r="O3228" s="1">
        <v>0</v>
      </c>
      <c r="P3228" s="1">
        <v>0</v>
      </c>
      <c r="Q3228" s="1">
        <v>0</v>
      </c>
      <c r="R3228" s="1">
        <v>0</v>
      </c>
      <c r="S3228" s="1">
        <v>0</v>
      </c>
      <c r="T3228" s="1">
        <v>0</v>
      </c>
      <c r="U3228" s="1">
        <v>0</v>
      </c>
      <c r="V3228" t="s">
        <v>352</v>
      </c>
      <c r="W3228" s="4" t="str">
        <f t="shared" si="216"/>
        <v>391S</v>
      </c>
      <c r="X3228">
        <v>16</v>
      </c>
      <c r="Y3228" t="s">
        <v>109</v>
      </c>
      <c r="Z3228" t="s">
        <v>132</v>
      </c>
      <c r="AA3228" s="1">
        <v>0</v>
      </c>
      <c r="AB3228" s="1">
        <v>0</v>
      </c>
      <c r="AC3228" t="s">
        <v>225</v>
      </c>
      <c r="AD3228" s="1">
        <v>0</v>
      </c>
      <c r="AE3228" s="1">
        <v>0</v>
      </c>
      <c r="AF3228">
        <v>0</v>
      </c>
      <c r="AG3228" s="1">
        <v>0</v>
      </c>
      <c r="AH3228" s="1">
        <v>0</v>
      </c>
      <c r="AI3228" s="1">
        <v>0</v>
      </c>
      <c r="AJ3228" s="1">
        <v>0</v>
      </c>
      <c r="AK3228" s="1">
        <v>0</v>
      </c>
      <c r="AL3228" s="1">
        <v>0</v>
      </c>
      <c r="AM3228" s="1">
        <v>0</v>
      </c>
      <c r="AN3228" s="1">
        <v>0</v>
      </c>
      <c r="AO3228" s="1">
        <v>0</v>
      </c>
      <c r="AP3228" s="8">
        <f t="shared" si="212"/>
        <v>0</v>
      </c>
      <c r="AQ3228" s="9">
        <f t="shared" si="213"/>
        <v>0</v>
      </c>
      <c r="AR3228" s="3">
        <f t="shared" si="214"/>
        <v>0</v>
      </c>
      <c r="AS3228" s="10">
        <f t="shared" si="215"/>
        <v>0</v>
      </c>
    </row>
    <row r="3229" spans="1:45" x14ac:dyDescent="0.25">
      <c r="A3229">
        <v>1</v>
      </c>
      <c r="B3229" s="7">
        <v>44531</v>
      </c>
      <c r="C3229" s="7">
        <v>44531</v>
      </c>
      <c r="D3229">
        <v>200339</v>
      </c>
      <c r="E3229" s="7">
        <v>44531</v>
      </c>
      <c r="F3229" s="13">
        <v>270807.74</v>
      </c>
      <c r="G3229" s="1">
        <v>270807.74</v>
      </c>
      <c r="H3229">
        <v>0.1</v>
      </c>
      <c r="I3229" s="1">
        <v>2256.73</v>
      </c>
      <c r="J3229" s="1">
        <v>93402.23</v>
      </c>
      <c r="K3229" s="1">
        <v>0</v>
      </c>
      <c r="L3229" s="1">
        <v>0</v>
      </c>
      <c r="M3229" s="1">
        <v>0</v>
      </c>
      <c r="N3229" s="1">
        <v>0</v>
      </c>
      <c r="O3229" s="1">
        <v>0</v>
      </c>
      <c r="P3229" s="1">
        <v>0</v>
      </c>
      <c r="Q3229" s="1">
        <v>0</v>
      </c>
      <c r="R3229" s="1">
        <v>0</v>
      </c>
      <c r="S3229" s="1">
        <v>0</v>
      </c>
      <c r="T3229" s="1">
        <v>0</v>
      </c>
      <c r="U3229" s="1">
        <v>0</v>
      </c>
      <c r="V3229" t="s">
        <v>353</v>
      </c>
      <c r="W3229" s="4" t="str">
        <f t="shared" si="216"/>
        <v>391S</v>
      </c>
      <c r="X3229">
        <v>16</v>
      </c>
      <c r="Y3229" t="s">
        <v>109</v>
      </c>
      <c r="Z3229" t="s">
        <v>132</v>
      </c>
      <c r="AA3229" s="1">
        <v>0</v>
      </c>
      <c r="AB3229" s="1">
        <v>0</v>
      </c>
      <c r="AC3229" t="s">
        <v>225</v>
      </c>
      <c r="AD3229" s="1">
        <v>0</v>
      </c>
      <c r="AE3229" s="1">
        <v>0</v>
      </c>
      <c r="AF3229">
        <v>0</v>
      </c>
      <c r="AG3229" s="1">
        <v>270807.74</v>
      </c>
      <c r="AH3229" s="1">
        <v>0</v>
      </c>
      <c r="AI3229" s="1">
        <v>0</v>
      </c>
      <c r="AJ3229" s="1">
        <v>0</v>
      </c>
      <c r="AK3229" s="1">
        <v>0</v>
      </c>
      <c r="AL3229" s="1">
        <v>0</v>
      </c>
      <c r="AM3229" s="1">
        <v>0</v>
      </c>
      <c r="AN3229" s="1">
        <v>0</v>
      </c>
      <c r="AO3229" s="1">
        <v>2256.73</v>
      </c>
      <c r="AP3229" s="8">
        <f t="shared" si="212"/>
        <v>2256.73</v>
      </c>
      <c r="AQ3229" s="9">
        <f t="shared" si="213"/>
        <v>0</v>
      </c>
      <c r="AR3229" s="3">
        <f t="shared" si="214"/>
        <v>93402.23</v>
      </c>
      <c r="AS3229" s="10">
        <f t="shared" si="215"/>
        <v>2256.73</v>
      </c>
    </row>
    <row r="3230" spans="1:45" x14ac:dyDescent="0.25">
      <c r="A3230">
        <v>1</v>
      </c>
      <c r="B3230" s="7">
        <v>44531</v>
      </c>
      <c r="C3230" s="7">
        <v>44531</v>
      </c>
      <c r="D3230">
        <v>177</v>
      </c>
      <c r="E3230" s="7">
        <v>44531</v>
      </c>
      <c r="F3230" s="13">
        <v>0</v>
      </c>
      <c r="G3230" s="1">
        <v>0</v>
      </c>
      <c r="H3230">
        <v>0.17399999999999999</v>
      </c>
      <c r="I3230" s="1">
        <v>0</v>
      </c>
      <c r="J3230" s="1">
        <v>0</v>
      </c>
      <c r="K3230" s="1">
        <v>0</v>
      </c>
      <c r="L3230" s="1">
        <v>0</v>
      </c>
      <c r="M3230" s="1">
        <v>0</v>
      </c>
      <c r="N3230" s="1">
        <v>0</v>
      </c>
      <c r="O3230" s="1">
        <v>0</v>
      </c>
      <c r="P3230" s="1">
        <v>0</v>
      </c>
      <c r="Q3230" s="1">
        <v>0</v>
      </c>
      <c r="R3230" s="1">
        <v>0</v>
      </c>
      <c r="S3230" s="1">
        <v>0</v>
      </c>
      <c r="T3230" s="1">
        <v>0</v>
      </c>
      <c r="U3230" s="1">
        <v>0</v>
      </c>
      <c r="V3230" t="s">
        <v>354</v>
      </c>
      <c r="W3230" s="4" t="str">
        <f t="shared" si="216"/>
        <v>3921</v>
      </c>
      <c r="X3230">
        <v>16</v>
      </c>
      <c r="Y3230" t="s">
        <v>109</v>
      </c>
      <c r="Z3230" t="s">
        <v>137</v>
      </c>
      <c r="AA3230" s="1">
        <v>0</v>
      </c>
      <c r="AB3230" s="1">
        <v>0</v>
      </c>
      <c r="AC3230" t="s">
        <v>225</v>
      </c>
      <c r="AD3230" s="1">
        <v>0</v>
      </c>
      <c r="AE3230" s="1">
        <v>0</v>
      </c>
      <c r="AF3230">
        <v>0</v>
      </c>
      <c r="AG3230" s="1">
        <v>0</v>
      </c>
      <c r="AH3230" s="1">
        <v>0</v>
      </c>
      <c r="AI3230" s="1">
        <v>0</v>
      </c>
      <c r="AJ3230" s="1">
        <v>0</v>
      </c>
      <c r="AK3230" s="1">
        <v>0</v>
      </c>
      <c r="AL3230" s="1">
        <v>0</v>
      </c>
      <c r="AM3230" s="1">
        <v>0</v>
      </c>
      <c r="AN3230" s="1">
        <v>0</v>
      </c>
      <c r="AO3230" s="1">
        <v>0</v>
      </c>
      <c r="AP3230" s="8">
        <f t="shared" si="212"/>
        <v>0</v>
      </c>
      <c r="AQ3230" s="9">
        <f t="shared" si="213"/>
        <v>0</v>
      </c>
      <c r="AR3230" s="3">
        <f t="shared" si="214"/>
        <v>0</v>
      </c>
      <c r="AS3230" s="10">
        <f t="shared" si="215"/>
        <v>0</v>
      </c>
    </row>
    <row r="3231" spans="1:45" x14ac:dyDescent="0.25">
      <c r="A3231">
        <v>1</v>
      </c>
      <c r="B3231" s="7">
        <v>44531</v>
      </c>
      <c r="C3231" s="7">
        <v>44531</v>
      </c>
      <c r="D3231">
        <v>200249</v>
      </c>
      <c r="E3231" s="7">
        <v>44531</v>
      </c>
      <c r="F3231" s="13">
        <v>34680.050000000003</v>
      </c>
      <c r="G3231" s="1">
        <v>34680.050000000003</v>
      </c>
      <c r="H3231">
        <v>0.17399999999999999</v>
      </c>
      <c r="I3231" s="1">
        <v>502.86</v>
      </c>
      <c r="J3231" s="1">
        <v>25147.9</v>
      </c>
      <c r="K3231" s="1">
        <v>0</v>
      </c>
      <c r="L3231" s="1">
        <v>0</v>
      </c>
      <c r="M3231" s="1">
        <v>0</v>
      </c>
      <c r="N3231" s="1">
        <v>0</v>
      </c>
      <c r="O3231" s="1">
        <v>0</v>
      </c>
      <c r="P3231" s="1">
        <v>0</v>
      </c>
      <c r="Q3231" s="1">
        <v>0</v>
      </c>
      <c r="R3231" s="1">
        <v>0</v>
      </c>
      <c r="S3231" s="1">
        <v>0</v>
      </c>
      <c r="T3231" s="1">
        <v>0</v>
      </c>
      <c r="U3231" s="1">
        <v>0</v>
      </c>
      <c r="V3231" t="s">
        <v>355</v>
      </c>
      <c r="W3231" s="4" t="str">
        <f t="shared" si="216"/>
        <v>3921</v>
      </c>
      <c r="X3231">
        <v>16</v>
      </c>
      <c r="Y3231" t="s">
        <v>109</v>
      </c>
      <c r="Z3231" t="s">
        <v>137</v>
      </c>
      <c r="AA3231" s="1">
        <v>0</v>
      </c>
      <c r="AB3231" s="1">
        <v>0</v>
      </c>
      <c r="AC3231" t="s">
        <v>225</v>
      </c>
      <c r="AD3231" s="1">
        <v>0</v>
      </c>
      <c r="AE3231" s="1">
        <v>0</v>
      </c>
      <c r="AF3231">
        <v>0</v>
      </c>
      <c r="AG3231" s="1">
        <v>34680.050000000003</v>
      </c>
      <c r="AH3231" s="1">
        <v>0</v>
      </c>
      <c r="AI3231" s="1">
        <v>0</v>
      </c>
      <c r="AJ3231" s="1">
        <v>0</v>
      </c>
      <c r="AK3231" s="1">
        <v>0</v>
      </c>
      <c r="AL3231" s="1">
        <v>0</v>
      </c>
      <c r="AM3231" s="1">
        <v>0</v>
      </c>
      <c r="AN3231" s="1">
        <v>0</v>
      </c>
      <c r="AO3231" s="1">
        <v>502.86</v>
      </c>
      <c r="AP3231" s="8">
        <f t="shared" si="212"/>
        <v>502.86</v>
      </c>
      <c r="AQ3231" s="9">
        <f t="shared" si="213"/>
        <v>0</v>
      </c>
      <c r="AR3231" s="3">
        <f t="shared" si="214"/>
        <v>25147.9</v>
      </c>
      <c r="AS3231" s="10">
        <f t="shared" si="215"/>
        <v>502.86</v>
      </c>
    </row>
    <row r="3232" spans="1:45" x14ac:dyDescent="0.25">
      <c r="A3232">
        <v>1</v>
      </c>
      <c r="B3232" s="7">
        <v>44531</v>
      </c>
      <c r="C3232" s="7">
        <v>44531</v>
      </c>
      <c r="D3232">
        <v>200295</v>
      </c>
      <c r="E3232" s="7">
        <v>44531</v>
      </c>
      <c r="F3232" s="13">
        <v>50090.8</v>
      </c>
      <c r="G3232" s="1">
        <v>50090.8</v>
      </c>
      <c r="H3232">
        <v>0.17399999999999999</v>
      </c>
      <c r="I3232" s="1">
        <v>726.32</v>
      </c>
      <c r="J3232" s="1">
        <v>726.32</v>
      </c>
      <c r="K3232" s="1">
        <v>0</v>
      </c>
      <c r="L3232" s="1">
        <v>0</v>
      </c>
      <c r="M3232" s="1">
        <v>0</v>
      </c>
      <c r="N3232" s="1">
        <v>0</v>
      </c>
      <c r="O3232" s="1">
        <v>0</v>
      </c>
      <c r="P3232" s="1">
        <v>0</v>
      </c>
      <c r="Q3232" s="1">
        <v>0</v>
      </c>
      <c r="R3232" s="1">
        <v>0</v>
      </c>
      <c r="S3232" s="1">
        <v>0</v>
      </c>
      <c r="T3232" s="1">
        <v>0</v>
      </c>
      <c r="U3232" s="1">
        <v>0</v>
      </c>
      <c r="V3232" t="s">
        <v>356</v>
      </c>
      <c r="W3232" s="4" t="str">
        <f t="shared" si="216"/>
        <v>3921</v>
      </c>
      <c r="X3232">
        <v>16</v>
      </c>
      <c r="Y3232" t="s">
        <v>109</v>
      </c>
      <c r="Z3232" t="s">
        <v>137</v>
      </c>
      <c r="AA3232" s="1">
        <v>0</v>
      </c>
      <c r="AB3232" s="1">
        <v>0</v>
      </c>
      <c r="AC3232" t="s">
        <v>225</v>
      </c>
      <c r="AD3232" s="1">
        <v>0</v>
      </c>
      <c r="AE3232" s="1">
        <v>0</v>
      </c>
      <c r="AF3232">
        <v>0</v>
      </c>
      <c r="AG3232" s="1">
        <v>50090.8</v>
      </c>
      <c r="AH3232" s="1">
        <v>0</v>
      </c>
      <c r="AI3232" s="1">
        <v>0</v>
      </c>
      <c r="AJ3232" s="1">
        <v>0</v>
      </c>
      <c r="AK3232" s="1">
        <v>0</v>
      </c>
      <c r="AL3232" s="1">
        <v>0</v>
      </c>
      <c r="AM3232" s="1">
        <v>0</v>
      </c>
      <c r="AN3232" s="1">
        <v>0</v>
      </c>
      <c r="AO3232" s="1">
        <v>726.32</v>
      </c>
      <c r="AP3232" s="8">
        <f t="shared" si="212"/>
        <v>726.32</v>
      </c>
      <c r="AQ3232" s="9">
        <f t="shared" si="213"/>
        <v>0</v>
      </c>
      <c r="AR3232" s="3">
        <f t="shared" si="214"/>
        <v>726.32</v>
      </c>
      <c r="AS3232" s="10">
        <f t="shared" si="215"/>
        <v>726.32</v>
      </c>
    </row>
    <row r="3233" spans="1:45" x14ac:dyDescent="0.25">
      <c r="A3233">
        <v>1</v>
      </c>
      <c r="B3233" s="7">
        <v>44531</v>
      </c>
      <c r="C3233" s="7">
        <v>44531</v>
      </c>
      <c r="D3233">
        <v>200341</v>
      </c>
      <c r="E3233" s="7">
        <v>44531</v>
      </c>
      <c r="F3233" s="13">
        <v>24242.3</v>
      </c>
      <c r="G3233" s="1">
        <v>24242.3</v>
      </c>
      <c r="H3233">
        <v>0.17399999999999999</v>
      </c>
      <c r="I3233" s="1">
        <v>351.51</v>
      </c>
      <c r="J3233" s="1">
        <v>33606.58</v>
      </c>
      <c r="K3233" s="1">
        <v>0</v>
      </c>
      <c r="L3233" s="1">
        <v>0</v>
      </c>
      <c r="M3233" s="1">
        <v>-351.51</v>
      </c>
      <c r="N3233" s="1">
        <v>0</v>
      </c>
      <c r="O3233" s="1">
        <v>0</v>
      </c>
      <c r="P3233" s="1">
        <v>0</v>
      </c>
      <c r="Q3233" s="1">
        <v>0</v>
      </c>
      <c r="R3233" s="1">
        <v>0</v>
      </c>
      <c r="S3233" s="1">
        <v>0</v>
      </c>
      <c r="T3233" s="1">
        <v>0</v>
      </c>
      <c r="U3233" s="1">
        <v>0</v>
      </c>
      <c r="V3233" t="s">
        <v>357</v>
      </c>
      <c r="W3233" s="4" t="str">
        <f t="shared" si="216"/>
        <v>3921</v>
      </c>
      <c r="X3233">
        <v>16</v>
      </c>
      <c r="Y3233" t="s">
        <v>109</v>
      </c>
      <c r="Z3233" t="s">
        <v>137</v>
      </c>
      <c r="AA3233" s="1">
        <v>0</v>
      </c>
      <c r="AB3233" s="1">
        <v>0</v>
      </c>
      <c r="AC3233" t="s">
        <v>225</v>
      </c>
      <c r="AD3233" s="1">
        <v>0</v>
      </c>
      <c r="AE3233" s="1">
        <v>0</v>
      </c>
      <c r="AF3233">
        <v>0</v>
      </c>
      <c r="AG3233" s="1">
        <v>24242.3</v>
      </c>
      <c r="AH3233" s="1">
        <v>0</v>
      </c>
      <c r="AI3233" s="1">
        <v>0</v>
      </c>
      <c r="AJ3233" s="1">
        <v>0</v>
      </c>
      <c r="AK3233" s="1">
        <v>0</v>
      </c>
      <c r="AL3233" s="1">
        <v>0</v>
      </c>
      <c r="AM3233" s="1">
        <v>0</v>
      </c>
      <c r="AN3233" s="1">
        <v>0</v>
      </c>
      <c r="AO3233" s="1">
        <v>0</v>
      </c>
      <c r="AP3233" s="8">
        <f t="shared" si="212"/>
        <v>0</v>
      </c>
      <c r="AQ3233" s="9">
        <f t="shared" si="213"/>
        <v>0</v>
      </c>
      <c r="AR3233" s="3">
        <f t="shared" si="214"/>
        <v>33606.58</v>
      </c>
      <c r="AS3233" s="10">
        <f t="shared" si="215"/>
        <v>0</v>
      </c>
    </row>
    <row r="3234" spans="1:45" x14ac:dyDescent="0.25">
      <c r="A3234">
        <v>1</v>
      </c>
      <c r="B3234" s="7">
        <v>44531</v>
      </c>
      <c r="C3234" s="7">
        <v>44531</v>
      </c>
      <c r="D3234">
        <v>178</v>
      </c>
      <c r="E3234" s="7">
        <v>44531</v>
      </c>
      <c r="F3234" s="13">
        <v>0</v>
      </c>
      <c r="G3234" s="1">
        <v>0</v>
      </c>
      <c r="H3234">
        <v>8.4000000000000005E-2</v>
      </c>
      <c r="I3234" s="1">
        <v>0</v>
      </c>
      <c r="J3234" s="1">
        <v>0</v>
      </c>
      <c r="K3234" s="1">
        <v>0</v>
      </c>
      <c r="L3234" s="1">
        <v>0</v>
      </c>
      <c r="M3234" s="1">
        <v>0</v>
      </c>
      <c r="N3234" s="1">
        <v>0</v>
      </c>
      <c r="O3234" s="1">
        <v>0</v>
      </c>
      <c r="P3234" s="1">
        <v>0</v>
      </c>
      <c r="Q3234" s="1">
        <v>0</v>
      </c>
      <c r="R3234" s="1">
        <v>0</v>
      </c>
      <c r="S3234" s="1">
        <v>0</v>
      </c>
      <c r="T3234" s="1">
        <v>0</v>
      </c>
      <c r="U3234" s="1">
        <v>0</v>
      </c>
      <c r="V3234" t="s">
        <v>358</v>
      </c>
      <c r="W3234" s="4" t="str">
        <f t="shared" si="216"/>
        <v>3922</v>
      </c>
      <c r="X3234">
        <v>16</v>
      </c>
      <c r="Y3234" t="s">
        <v>109</v>
      </c>
      <c r="Z3234" t="s">
        <v>140</v>
      </c>
      <c r="AA3234" s="1">
        <v>0</v>
      </c>
      <c r="AB3234" s="1">
        <v>0</v>
      </c>
      <c r="AC3234" t="s">
        <v>225</v>
      </c>
      <c r="AD3234" s="1">
        <v>0</v>
      </c>
      <c r="AE3234" s="1">
        <v>0</v>
      </c>
      <c r="AF3234">
        <v>0</v>
      </c>
      <c r="AG3234" s="1">
        <v>0</v>
      </c>
      <c r="AH3234" s="1">
        <v>0</v>
      </c>
      <c r="AI3234" s="1">
        <v>0</v>
      </c>
      <c r="AJ3234" s="1">
        <v>0</v>
      </c>
      <c r="AK3234" s="1">
        <v>0</v>
      </c>
      <c r="AL3234" s="1">
        <v>0</v>
      </c>
      <c r="AM3234" s="1">
        <v>0</v>
      </c>
      <c r="AN3234" s="1">
        <v>0</v>
      </c>
      <c r="AO3234" s="1">
        <v>0</v>
      </c>
      <c r="AP3234" s="8">
        <f t="shared" si="212"/>
        <v>0</v>
      </c>
      <c r="AQ3234" s="9">
        <f t="shared" si="213"/>
        <v>0</v>
      </c>
      <c r="AR3234" s="3">
        <f t="shared" si="214"/>
        <v>0</v>
      </c>
      <c r="AS3234" s="10">
        <f t="shared" si="215"/>
        <v>0</v>
      </c>
    </row>
    <row r="3235" spans="1:45" x14ac:dyDescent="0.25">
      <c r="A3235">
        <v>1</v>
      </c>
      <c r="B3235" s="7">
        <v>44531</v>
      </c>
      <c r="C3235" s="7">
        <v>44531</v>
      </c>
      <c r="D3235">
        <v>200250</v>
      </c>
      <c r="E3235" s="7">
        <v>44531</v>
      </c>
      <c r="F3235" s="13">
        <v>1200956.1000000001</v>
      </c>
      <c r="G3235" s="1">
        <v>1200956.1000000001</v>
      </c>
      <c r="H3235">
        <v>8.4000000000000005E-2</v>
      </c>
      <c r="I3235" s="1">
        <v>8406.69</v>
      </c>
      <c r="J3235" s="1">
        <v>215726.51</v>
      </c>
      <c r="K3235" s="1">
        <v>0</v>
      </c>
      <c r="L3235" s="1">
        <v>0</v>
      </c>
      <c r="M3235" s="1">
        <v>0</v>
      </c>
      <c r="N3235" s="1">
        <v>0</v>
      </c>
      <c r="O3235" s="1">
        <v>0</v>
      </c>
      <c r="P3235" s="1">
        <v>0</v>
      </c>
      <c r="Q3235" s="1">
        <v>0</v>
      </c>
      <c r="R3235" s="1">
        <v>0</v>
      </c>
      <c r="S3235" s="1">
        <v>0</v>
      </c>
      <c r="T3235" s="1">
        <v>0</v>
      </c>
      <c r="U3235" s="1">
        <v>0</v>
      </c>
      <c r="V3235" t="s">
        <v>359</v>
      </c>
      <c r="W3235" s="4" t="str">
        <f t="shared" si="216"/>
        <v>3922</v>
      </c>
      <c r="X3235">
        <v>16</v>
      </c>
      <c r="Y3235" t="s">
        <v>109</v>
      </c>
      <c r="Z3235" t="s">
        <v>140</v>
      </c>
      <c r="AA3235" s="1">
        <v>0</v>
      </c>
      <c r="AB3235" s="1">
        <v>0</v>
      </c>
      <c r="AC3235" t="s">
        <v>225</v>
      </c>
      <c r="AD3235" s="1">
        <v>0</v>
      </c>
      <c r="AE3235" s="1">
        <v>0</v>
      </c>
      <c r="AF3235">
        <v>0</v>
      </c>
      <c r="AG3235" s="1">
        <v>1200956.1000000001</v>
      </c>
      <c r="AH3235" s="1">
        <v>0</v>
      </c>
      <c r="AI3235" s="1">
        <v>0</v>
      </c>
      <c r="AJ3235" s="1">
        <v>0</v>
      </c>
      <c r="AK3235" s="1">
        <v>0</v>
      </c>
      <c r="AL3235" s="1">
        <v>0</v>
      </c>
      <c r="AM3235" s="1">
        <v>0</v>
      </c>
      <c r="AN3235" s="1">
        <v>0</v>
      </c>
      <c r="AO3235" s="1">
        <v>8406.69</v>
      </c>
      <c r="AP3235" s="8">
        <f t="shared" si="212"/>
        <v>8406.69</v>
      </c>
      <c r="AQ3235" s="9">
        <f t="shared" si="213"/>
        <v>0</v>
      </c>
      <c r="AR3235" s="3">
        <f t="shared" si="214"/>
        <v>215726.51</v>
      </c>
      <c r="AS3235" s="10">
        <f t="shared" si="215"/>
        <v>8406.69</v>
      </c>
    </row>
    <row r="3236" spans="1:45" x14ac:dyDescent="0.25">
      <c r="A3236">
        <v>1</v>
      </c>
      <c r="B3236" s="7">
        <v>44531</v>
      </c>
      <c r="C3236" s="7">
        <v>44531</v>
      </c>
      <c r="D3236">
        <v>200296</v>
      </c>
      <c r="E3236" s="7">
        <v>44531</v>
      </c>
      <c r="F3236" s="13">
        <v>298039.17</v>
      </c>
      <c r="G3236" s="1">
        <v>298039.17</v>
      </c>
      <c r="H3236">
        <v>8.4000000000000005E-2</v>
      </c>
      <c r="I3236" s="1">
        <v>2086.27</v>
      </c>
      <c r="J3236" s="1">
        <v>146779.59</v>
      </c>
      <c r="K3236" s="1">
        <v>0</v>
      </c>
      <c r="L3236" s="1">
        <v>10000</v>
      </c>
      <c r="M3236" s="1">
        <v>0</v>
      </c>
      <c r="N3236" s="1">
        <v>0</v>
      </c>
      <c r="O3236" s="1">
        <v>0</v>
      </c>
      <c r="P3236" s="1">
        <v>0</v>
      </c>
      <c r="Q3236" s="1">
        <v>0</v>
      </c>
      <c r="R3236" s="1">
        <v>0</v>
      </c>
      <c r="S3236" s="1">
        <v>0</v>
      </c>
      <c r="T3236" s="1">
        <v>0</v>
      </c>
      <c r="U3236" s="1">
        <v>0</v>
      </c>
      <c r="V3236" t="s">
        <v>360</v>
      </c>
      <c r="W3236" s="4" t="str">
        <f t="shared" si="216"/>
        <v>3922</v>
      </c>
      <c r="X3236">
        <v>16</v>
      </c>
      <c r="Y3236" t="s">
        <v>109</v>
      </c>
      <c r="Z3236" t="s">
        <v>140</v>
      </c>
      <c r="AA3236" s="1">
        <v>0</v>
      </c>
      <c r="AB3236" s="1">
        <v>0</v>
      </c>
      <c r="AC3236" t="s">
        <v>225</v>
      </c>
      <c r="AD3236" s="1">
        <v>0</v>
      </c>
      <c r="AE3236" s="1">
        <v>10000</v>
      </c>
      <c r="AF3236">
        <v>0</v>
      </c>
      <c r="AG3236" s="1">
        <v>298039.17</v>
      </c>
      <c r="AH3236" s="1">
        <v>0</v>
      </c>
      <c r="AI3236" s="1">
        <v>0</v>
      </c>
      <c r="AJ3236" s="1">
        <v>0</v>
      </c>
      <c r="AK3236" s="1">
        <v>0</v>
      </c>
      <c r="AL3236" s="1">
        <v>0</v>
      </c>
      <c r="AM3236" s="1">
        <v>0</v>
      </c>
      <c r="AN3236" s="1">
        <v>0</v>
      </c>
      <c r="AO3236" s="1">
        <v>2086.27</v>
      </c>
      <c r="AP3236" s="8">
        <f t="shared" si="212"/>
        <v>2086.27</v>
      </c>
      <c r="AQ3236" s="9">
        <f t="shared" si="213"/>
        <v>0</v>
      </c>
      <c r="AR3236" s="3">
        <f t="shared" si="214"/>
        <v>156779.59</v>
      </c>
      <c r="AS3236" s="10">
        <f t="shared" si="215"/>
        <v>2086.27</v>
      </c>
    </row>
    <row r="3237" spans="1:45" x14ac:dyDescent="0.25">
      <c r="A3237">
        <v>1</v>
      </c>
      <c r="B3237" s="7">
        <v>44531</v>
      </c>
      <c r="C3237" s="7">
        <v>44531</v>
      </c>
      <c r="D3237">
        <v>200342</v>
      </c>
      <c r="E3237" s="7">
        <v>44531</v>
      </c>
      <c r="F3237" s="13">
        <v>2711504.13</v>
      </c>
      <c r="G3237" s="1">
        <v>2711504.13</v>
      </c>
      <c r="H3237">
        <v>8.4000000000000005E-2</v>
      </c>
      <c r="I3237" s="1">
        <v>18980.53</v>
      </c>
      <c r="J3237" s="1">
        <v>1464638.33</v>
      </c>
      <c r="K3237" s="1">
        <v>0</v>
      </c>
      <c r="L3237" s="1">
        <v>45100</v>
      </c>
      <c r="M3237" s="1">
        <v>0</v>
      </c>
      <c r="N3237" s="1">
        <v>0</v>
      </c>
      <c r="O3237" s="1">
        <v>0</v>
      </c>
      <c r="P3237" s="1">
        <v>0</v>
      </c>
      <c r="Q3237" s="1">
        <v>0</v>
      </c>
      <c r="R3237" s="1">
        <v>0</v>
      </c>
      <c r="S3237" s="1">
        <v>0</v>
      </c>
      <c r="T3237" s="1">
        <v>0</v>
      </c>
      <c r="U3237" s="1">
        <v>0</v>
      </c>
      <c r="V3237" t="s">
        <v>361</v>
      </c>
      <c r="W3237" s="4" t="str">
        <f t="shared" si="216"/>
        <v>3922</v>
      </c>
      <c r="X3237">
        <v>16</v>
      </c>
      <c r="Y3237" t="s">
        <v>109</v>
      </c>
      <c r="Z3237" t="s">
        <v>140</v>
      </c>
      <c r="AA3237" s="1">
        <v>0</v>
      </c>
      <c r="AB3237" s="1">
        <v>-80953.850000000006</v>
      </c>
      <c r="AC3237" t="s">
        <v>225</v>
      </c>
      <c r="AD3237" s="1">
        <v>0</v>
      </c>
      <c r="AE3237" s="1">
        <v>60768</v>
      </c>
      <c r="AF3237">
        <v>0</v>
      </c>
      <c r="AG3237" s="1">
        <v>2711504.13</v>
      </c>
      <c r="AH3237" s="1">
        <v>0</v>
      </c>
      <c r="AI3237" s="1">
        <v>0</v>
      </c>
      <c r="AJ3237" s="1">
        <v>0</v>
      </c>
      <c r="AK3237" s="1">
        <v>0</v>
      </c>
      <c r="AL3237" s="1">
        <v>0</v>
      </c>
      <c r="AM3237" s="1">
        <v>0</v>
      </c>
      <c r="AN3237" s="1">
        <v>0</v>
      </c>
      <c r="AO3237" s="1">
        <v>18980.53</v>
      </c>
      <c r="AP3237" s="8">
        <f t="shared" si="212"/>
        <v>18980.53</v>
      </c>
      <c r="AQ3237" s="9">
        <f t="shared" si="213"/>
        <v>0</v>
      </c>
      <c r="AR3237" s="3">
        <f t="shared" si="214"/>
        <v>1525406.33</v>
      </c>
      <c r="AS3237" s="10">
        <f t="shared" si="215"/>
        <v>18980.53</v>
      </c>
    </row>
    <row r="3238" spans="1:45" x14ac:dyDescent="0.25">
      <c r="A3238">
        <v>1</v>
      </c>
      <c r="B3238" s="7">
        <v>44531</v>
      </c>
      <c r="C3238" s="7">
        <v>44531</v>
      </c>
      <c r="D3238">
        <v>179</v>
      </c>
      <c r="E3238" s="7">
        <v>44531</v>
      </c>
      <c r="F3238" s="13">
        <v>0</v>
      </c>
      <c r="G3238" s="1">
        <v>0</v>
      </c>
      <c r="H3238">
        <v>0</v>
      </c>
      <c r="I3238" s="1">
        <v>0</v>
      </c>
      <c r="J3238" s="1">
        <v>0</v>
      </c>
      <c r="K3238" s="1">
        <v>0</v>
      </c>
      <c r="L3238" s="1">
        <v>0</v>
      </c>
      <c r="M3238" s="1">
        <v>0</v>
      </c>
      <c r="N3238" s="1">
        <v>0</v>
      </c>
      <c r="O3238" s="1">
        <v>0</v>
      </c>
      <c r="P3238" s="1">
        <v>0</v>
      </c>
      <c r="Q3238" s="1">
        <v>0</v>
      </c>
      <c r="R3238" s="1">
        <v>0</v>
      </c>
      <c r="S3238" s="1">
        <v>0</v>
      </c>
      <c r="T3238" s="1">
        <v>0</v>
      </c>
      <c r="U3238" s="1">
        <v>0</v>
      </c>
      <c r="V3238" t="s">
        <v>362</v>
      </c>
      <c r="W3238" s="4" t="str">
        <f t="shared" si="216"/>
        <v>3923</v>
      </c>
      <c r="X3238">
        <v>16</v>
      </c>
      <c r="Y3238" t="s">
        <v>109</v>
      </c>
      <c r="Z3238" t="s">
        <v>214</v>
      </c>
      <c r="AA3238" s="1">
        <v>0</v>
      </c>
      <c r="AB3238" s="1">
        <v>0</v>
      </c>
      <c r="AC3238" t="s">
        <v>225</v>
      </c>
      <c r="AD3238" s="1">
        <v>0</v>
      </c>
      <c r="AE3238" s="1">
        <v>0</v>
      </c>
      <c r="AF3238">
        <v>0</v>
      </c>
      <c r="AG3238" s="1">
        <v>0</v>
      </c>
      <c r="AH3238" s="1">
        <v>0</v>
      </c>
      <c r="AI3238" s="1">
        <v>0</v>
      </c>
      <c r="AJ3238" s="1">
        <v>0</v>
      </c>
      <c r="AK3238" s="1">
        <v>0</v>
      </c>
      <c r="AL3238" s="1">
        <v>0</v>
      </c>
      <c r="AM3238" s="1">
        <v>0</v>
      </c>
      <c r="AN3238" s="1">
        <v>0</v>
      </c>
      <c r="AO3238" s="1">
        <v>0</v>
      </c>
      <c r="AP3238" s="8">
        <f t="shared" si="212"/>
        <v>0</v>
      </c>
      <c r="AQ3238" s="9">
        <f t="shared" si="213"/>
        <v>0</v>
      </c>
      <c r="AR3238" s="3">
        <f t="shared" si="214"/>
        <v>0</v>
      </c>
      <c r="AS3238" s="10">
        <f t="shared" si="215"/>
        <v>0</v>
      </c>
    </row>
    <row r="3239" spans="1:45" x14ac:dyDescent="0.25">
      <c r="A3239">
        <v>1</v>
      </c>
      <c r="B3239" s="7">
        <v>44531</v>
      </c>
      <c r="C3239" s="7">
        <v>44531</v>
      </c>
      <c r="D3239">
        <v>200251</v>
      </c>
      <c r="E3239" s="7">
        <v>44531</v>
      </c>
      <c r="F3239" s="13">
        <v>0</v>
      </c>
      <c r="G3239" s="1">
        <v>0</v>
      </c>
      <c r="H3239">
        <v>0</v>
      </c>
      <c r="I3239" s="1">
        <v>0</v>
      </c>
      <c r="J3239" s="1">
        <v>0</v>
      </c>
      <c r="K3239" s="1">
        <v>0</v>
      </c>
      <c r="L3239" s="1">
        <v>0</v>
      </c>
      <c r="M3239" s="1">
        <v>0</v>
      </c>
      <c r="N3239" s="1">
        <v>0</v>
      </c>
      <c r="O3239" s="1">
        <v>0</v>
      </c>
      <c r="P3239" s="1">
        <v>0</v>
      </c>
      <c r="Q3239" s="1">
        <v>0</v>
      </c>
      <c r="R3239" s="1">
        <v>0</v>
      </c>
      <c r="S3239" s="1">
        <v>0</v>
      </c>
      <c r="T3239" s="1">
        <v>0</v>
      </c>
      <c r="U3239" s="1">
        <v>0</v>
      </c>
      <c r="V3239" t="s">
        <v>363</v>
      </c>
      <c r="W3239" s="4" t="str">
        <f t="shared" si="216"/>
        <v>3923</v>
      </c>
      <c r="X3239">
        <v>16</v>
      </c>
      <c r="Y3239" t="s">
        <v>109</v>
      </c>
      <c r="Z3239" t="s">
        <v>214</v>
      </c>
      <c r="AA3239" s="1">
        <v>0</v>
      </c>
      <c r="AB3239" s="1">
        <v>0</v>
      </c>
      <c r="AC3239" t="s">
        <v>225</v>
      </c>
      <c r="AD3239" s="1">
        <v>0</v>
      </c>
      <c r="AE3239" s="1">
        <v>0</v>
      </c>
      <c r="AF3239">
        <v>0</v>
      </c>
      <c r="AG3239" s="1">
        <v>0</v>
      </c>
      <c r="AH3239" s="1">
        <v>0</v>
      </c>
      <c r="AI3239" s="1">
        <v>0</v>
      </c>
      <c r="AJ3239" s="1">
        <v>0</v>
      </c>
      <c r="AK3239" s="1">
        <v>0</v>
      </c>
      <c r="AL3239" s="1">
        <v>0</v>
      </c>
      <c r="AM3239" s="1">
        <v>0</v>
      </c>
      <c r="AN3239" s="1">
        <v>0</v>
      </c>
      <c r="AO3239" s="1">
        <v>0</v>
      </c>
      <c r="AP3239" s="8">
        <f t="shared" si="212"/>
        <v>0</v>
      </c>
      <c r="AQ3239" s="9">
        <f t="shared" si="213"/>
        <v>0</v>
      </c>
      <c r="AR3239" s="3">
        <f t="shared" si="214"/>
        <v>0</v>
      </c>
      <c r="AS3239" s="10">
        <f t="shared" si="215"/>
        <v>0</v>
      </c>
    </row>
    <row r="3240" spans="1:45" x14ac:dyDescent="0.25">
      <c r="A3240">
        <v>1</v>
      </c>
      <c r="B3240" s="7">
        <v>44531</v>
      </c>
      <c r="C3240" s="7">
        <v>44531</v>
      </c>
      <c r="D3240">
        <v>200297</v>
      </c>
      <c r="E3240" s="7">
        <v>44531</v>
      </c>
      <c r="F3240" s="13">
        <v>0</v>
      </c>
      <c r="G3240" s="1">
        <v>0</v>
      </c>
      <c r="H3240">
        <v>0</v>
      </c>
      <c r="I3240" s="1">
        <v>0</v>
      </c>
      <c r="J3240" s="1">
        <v>0</v>
      </c>
      <c r="K3240" s="1">
        <v>0</v>
      </c>
      <c r="L3240" s="1">
        <v>0</v>
      </c>
      <c r="M3240" s="1">
        <v>0</v>
      </c>
      <c r="N3240" s="1">
        <v>0</v>
      </c>
      <c r="O3240" s="1">
        <v>0</v>
      </c>
      <c r="P3240" s="1">
        <v>0</v>
      </c>
      <c r="Q3240" s="1">
        <v>0</v>
      </c>
      <c r="R3240" s="1">
        <v>0</v>
      </c>
      <c r="S3240" s="1">
        <v>0</v>
      </c>
      <c r="T3240" s="1">
        <v>0</v>
      </c>
      <c r="U3240" s="1">
        <v>0</v>
      </c>
      <c r="V3240" t="s">
        <v>364</v>
      </c>
      <c r="W3240" s="4" t="str">
        <f t="shared" si="216"/>
        <v>3923</v>
      </c>
      <c r="X3240">
        <v>16</v>
      </c>
      <c r="Y3240" t="s">
        <v>109</v>
      </c>
      <c r="Z3240" t="s">
        <v>214</v>
      </c>
      <c r="AA3240" s="1">
        <v>0</v>
      </c>
      <c r="AB3240" s="1">
        <v>0</v>
      </c>
      <c r="AC3240" t="s">
        <v>225</v>
      </c>
      <c r="AD3240" s="1">
        <v>0</v>
      </c>
      <c r="AE3240" s="1">
        <v>0</v>
      </c>
      <c r="AF3240">
        <v>0</v>
      </c>
      <c r="AG3240" s="1">
        <v>0</v>
      </c>
      <c r="AH3240" s="1">
        <v>0</v>
      </c>
      <c r="AI3240" s="1">
        <v>0</v>
      </c>
      <c r="AJ3240" s="1">
        <v>0</v>
      </c>
      <c r="AK3240" s="1">
        <v>0</v>
      </c>
      <c r="AL3240" s="1">
        <v>0</v>
      </c>
      <c r="AM3240" s="1">
        <v>0</v>
      </c>
      <c r="AN3240" s="1">
        <v>0</v>
      </c>
      <c r="AO3240" s="1">
        <v>0</v>
      </c>
      <c r="AP3240" s="8">
        <f t="shared" si="212"/>
        <v>0</v>
      </c>
      <c r="AQ3240" s="9">
        <f t="shared" si="213"/>
        <v>0</v>
      </c>
      <c r="AR3240" s="3">
        <f t="shared" si="214"/>
        <v>0</v>
      </c>
      <c r="AS3240" s="10">
        <f t="shared" si="215"/>
        <v>0</v>
      </c>
    </row>
    <row r="3241" spans="1:45" x14ac:dyDescent="0.25">
      <c r="A3241">
        <v>1</v>
      </c>
      <c r="B3241" s="7">
        <v>44531</v>
      </c>
      <c r="C3241" s="7">
        <v>44531</v>
      </c>
      <c r="D3241">
        <v>200343</v>
      </c>
      <c r="E3241" s="7">
        <v>44531</v>
      </c>
      <c r="F3241" s="13">
        <v>0</v>
      </c>
      <c r="G3241" s="1">
        <v>0</v>
      </c>
      <c r="H3241">
        <v>0</v>
      </c>
      <c r="I3241" s="1">
        <v>0</v>
      </c>
      <c r="J3241" s="1">
        <v>0</v>
      </c>
      <c r="K3241" s="1">
        <v>0</v>
      </c>
      <c r="L3241" s="1">
        <v>0</v>
      </c>
      <c r="M3241" s="1">
        <v>0</v>
      </c>
      <c r="N3241" s="1">
        <v>0</v>
      </c>
      <c r="O3241" s="1">
        <v>0</v>
      </c>
      <c r="P3241" s="1">
        <v>0</v>
      </c>
      <c r="Q3241" s="1">
        <v>0</v>
      </c>
      <c r="R3241" s="1">
        <v>0</v>
      </c>
      <c r="S3241" s="1">
        <v>0</v>
      </c>
      <c r="T3241" s="1">
        <v>0</v>
      </c>
      <c r="U3241" s="1">
        <v>0</v>
      </c>
      <c r="V3241" t="s">
        <v>365</v>
      </c>
      <c r="W3241" s="4" t="str">
        <f t="shared" si="216"/>
        <v>3923</v>
      </c>
      <c r="X3241">
        <v>16</v>
      </c>
      <c r="Y3241" t="s">
        <v>109</v>
      </c>
      <c r="Z3241" t="s">
        <v>214</v>
      </c>
      <c r="AA3241" s="1">
        <v>0</v>
      </c>
      <c r="AB3241" s="1">
        <v>0</v>
      </c>
      <c r="AC3241" t="s">
        <v>225</v>
      </c>
      <c r="AD3241" s="1">
        <v>0</v>
      </c>
      <c r="AE3241" s="1">
        <v>0</v>
      </c>
      <c r="AF3241">
        <v>0</v>
      </c>
      <c r="AG3241" s="1">
        <v>0</v>
      </c>
      <c r="AH3241" s="1">
        <v>0</v>
      </c>
      <c r="AI3241" s="1">
        <v>0</v>
      </c>
      <c r="AJ3241" s="1">
        <v>0</v>
      </c>
      <c r="AK3241" s="1">
        <v>0</v>
      </c>
      <c r="AL3241" s="1">
        <v>0</v>
      </c>
      <c r="AM3241" s="1">
        <v>0</v>
      </c>
      <c r="AN3241" s="1">
        <v>0</v>
      </c>
      <c r="AO3241" s="1">
        <v>0</v>
      </c>
      <c r="AP3241" s="8">
        <f t="shared" si="212"/>
        <v>0</v>
      </c>
      <c r="AQ3241" s="9">
        <f t="shared" si="213"/>
        <v>0</v>
      </c>
      <c r="AR3241" s="3">
        <f t="shared" si="214"/>
        <v>0</v>
      </c>
      <c r="AS3241" s="10">
        <f t="shared" si="215"/>
        <v>0</v>
      </c>
    </row>
    <row r="3242" spans="1:45" x14ac:dyDescent="0.25">
      <c r="A3242">
        <v>1</v>
      </c>
      <c r="B3242" s="7">
        <v>44531</v>
      </c>
      <c r="C3242" s="7">
        <v>44531</v>
      </c>
      <c r="D3242">
        <v>180</v>
      </c>
      <c r="E3242" s="7">
        <v>44531</v>
      </c>
      <c r="F3242" s="13">
        <v>0</v>
      </c>
      <c r="G3242" s="1">
        <v>0</v>
      </c>
      <c r="H3242">
        <v>5.8000000000000003E-2</v>
      </c>
      <c r="I3242" s="1">
        <v>0</v>
      </c>
      <c r="J3242" s="1">
        <v>0</v>
      </c>
      <c r="K3242" s="1">
        <v>0</v>
      </c>
      <c r="L3242" s="1">
        <v>0</v>
      </c>
      <c r="M3242" s="1">
        <v>0</v>
      </c>
      <c r="N3242" s="1">
        <v>0</v>
      </c>
      <c r="O3242" s="1">
        <v>0</v>
      </c>
      <c r="P3242" s="1">
        <v>0</v>
      </c>
      <c r="Q3242" s="1">
        <v>0</v>
      </c>
      <c r="R3242" s="1">
        <v>0</v>
      </c>
      <c r="S3242" s="1">
        <v>0</v>
      </c>
      <c r="T3242" s="1">
        <v>0</v>
      </c>
      <c r="U3242" s="1">
        <v>0</v>
      </c>
      <c r="V3242" t="s">
        <v>366</v>
      </c>
      <c r="W3242" s="4" t="str">
        <f t="shared" si="216"/>
        <v>3924</v>
      </c>
      <c r="X3242">
        <v>16</v>
      </c>
      <c r="Y3242" t="s">
        <v>109</v>
      </c>
      <c r="Z3242" t="s">
        <v>143</v>
      </c>
      <c r="AA3242" s="1">
        <v>0</v>
      </c>
      <c r="AB3242" s="1">
        <v>0</v>
      </c>
      <c r="AC3242" t="s">
        <v>225</v>
      </c>
      <c r="AD3242" s="1">
        <v>0</v>
      </c>
      <c r="AE3242" s="1">
        <v>0</v>
      </c>
      <c r="AF3242">
        <v>0</v>
      </c>
      <c r="AG3242" s="1">
        <v>0</v>
      </c>
      <c r="AH3242" s="1">
        <v>0</v>
      </c>
      <c r="AI3242" s="1">
        <v>0</v>
      </c>
      <c r="AJ3242" s="1">
        <v>0</v>
      </c>
      <c r="AK3242" s="1">
        <v>0</v>
      </c>
      <c r="AL3242" s="1">
        <v>0</v>
      </c>
      <c r="AM3242" s="1">
        <v>0</v>
      </c>
      <c r="AN3242" s="1">
        <v>0</v>
      </c>
      <c r="AO3242" s="1">
        <v>0</v>
      </c>
      <c r="AP3242" s="8">
        <f t="shared" si="212"/>
        <v>0</v>
      </c>
      <c r="AQ3242" s="9">
        <f t="shared" si="213"/>
        <v>0</v>
      </c>
      <c r="AR3242" s="3">
        <f t="shared" si="214"/>
        <v>0</v>
      </c>
      <c r="AS3242" s="10">
        <f t="shared" si="215"/>
        <v>0</v>
      </c>
    </row>
    <row r="3243" spans="1:45" x14ac:dyDescent="0.25">
      <c r="A3243">
        <v>1</v>
      </c>
      <c r="B3243" s="7">
        <v>44531</v>
      </c>
      <c r="C3243" s="7">
        <v>44531</v>
      </c>
      <c r="D3243">
        <v>200252</v>
      </c>
      <c r="E3243" s="7">
        <v>44531</v>
      </c>
      <c r="F3243" s="13">
        <v>23894.04</v>
      </c>
      <c r="G3243" s="1">
        <v>23894.04</v>
      </c>
      <c r="H3243">
        <v>5.8000000000000003E-2</v>
      </c>
      <c r="I3243" s="1">
        <v>115.49</v>
      </c>
      <c r="J3243" s="1">
        <v>6823.29</v>
      </c>
      <c r="K3243" s="1">
        <v>0</v>
      </c>
      <c r="L3243" s="1">
        <v>0</v>
      </c>
      <c r="M3243" s="1">
        <v>0</v>
      </c>
      <c r="N3243" s="1">
        <v>0</v>
      </c>
      <c r="O3243" s="1">
        <v>0</v>
      </c>
      <c r="P3243" s="1">
        <v>0</v>
      </c>
      <c r="Q3243" s="1">
        <v>0</v>
      </c>
      <c r="R3243" s="1">
        <v>0</v>
      </c>
      <c r="S3243" s="1">
        <v>0</v>
      </c>
      <c r="T3243" s="1">
        <v>0</v>
      </c>
      <c r="U3243" s="1">
        <v>0</v>
      </c>
      <c r="V3243" t="s">
        <v>367</v>
      </c>
      <c r="W3243" s="4" t="str">
        <f t="shared" si="216"/>
        <v>3924</v>
      </c>
      <c r="X3243">
        <v>16</v>
      </c>
      <c r="Y3243" t="s">
        <v>109</v>
      </c>
      <c r="Z3243" t="s">
        <v>143</v>
      </c>
      <c r="AA3243" s="1">
        <v>0</v>
      </c>
      <c r="AB3243" s="1">
        <v>0</v>
      </c>
      <c r="AC3243" t="s">
        <v>225</v>
      </c>
      <c r="AD3243" s="1">
        <v>0</v>
      </c>
      <c r="AE3243" s="1">
        <v>0</v>
      </c>
      <c r="AF3243">
        <v>0</v>
      </c>
      <c r="AG3243" s="1">
        <v>23894.04</v>
      </c>
      <c r="AH3243" s="1">
        <v>0</v>
      </c>
      <c r="AI3243" s="1">
        <v>0</v>
      </c>
      <c r="AJ3243" s="1">
        <v>0</v>
      </c>
      <c r="AK3243" s="1">
        <v>0</v>
      </c>
      <c r="AL3243" s="1">
        <v>0</v>
      </c>
      <c r="AM3243" s="1">
        <v>0</v>
      </c>
      <c r="AN3243" s="1">
        <v>0</v>
      </c>
      <c r="AO3243" s="1">
        <v>115.49000000000001</v>
      </c>
      <c r="AP3243" s="8">
        <f t="shared" si="212"/>
        <v>115.49</v>
      </c>
      <c r="AQ3243" s="9">
        <f t="shared" si="213"/>
        <v>0</v>
      </c>
      <c r="AR3243" s="3">
        <f t="shared" si="214"/>
        <v>6823.29</v>
      </c>
      <c r="AS3243" s="10">
        <f t="shared" si="215"/>
        <v>115.49</v>
      </c>
    </row>
    <row r="3244" spans="1:45" x14ac:dyDescent="0.25">
      <c r="A3244">
        <v>1</v>
      </c>
      <c r="B3244" s="7">
        <v>44531</v>
      </c>
      <c r="C3244" s="7">
        <v>44531</v>
      </c>
      <c r="D3244">
        <v>200298</v>
      </c>
      <c r="E3244" s="7">
        <v>44531</v>
      </c>
      <c r="F3244" s="13">
        <v>0</v>
      </c>
      <c r="G3244" s="1">
        <v>0</v>
      </c>
      <c r="H3244">
        <v>5.8000000000000003E-2</v>
      </c>
      <c r="I3244" s="1">
        <v>0</v>
      </c>
      <c r="J3244" s="1">
        <v>0</v>
      </c>
      <c r="K3244" s="1">
        <v>0</v>
      </c>
      <c r="L3244" s="1">
        <v>0</v>
      </c>
      <c r="M3244" s="1">
        <v>0</v>
      </c>
      <c r="N3244" s="1">
        <v>0</v>
      </c>
      <c r="O3244" s="1">
        <v>0</v>
      </c>
      <c r="P3244" s="1">
        <v>0</v>
      </c>
      <c r="Q3244" s="1">
        <v>0</v>
      </c>
      <c r="R3244" s="1">
        <v>0</v>
      </c>
      <c r="S3244" s="1">
        <v>0</v>
      </c>
      <c r="T3244" s="1">
        <v>0</v>
      </c>
      <c r="U3244" s="1">
        <v>0</v>
      </c>
      <c r="V3244" t="s">
        <v>368</v>
      </c>
      <c r="W3244" s="4" t="str">
        <f t="shared" si="216"/>
        <v>3924</v>
      </c>
      <c r="X3244">
        <v>16</v>
      </c>
      <c r="Y3244" t="s">
        <v>109</v>
      </c>
      <c r="Z3244" t="s">
        <v>143</v>
      </c>
      <c r="AA3244" s="1">
        <v>0</v>
      </c>
      <c r="AB3244" s="1">
        <v>0</v>
      </c>
      <c r="AC3244" t="s">
        <v>225</v>
      </c>
      <c r="AD3244" s="1">
        <v>0</v>
      </c>
      <c r="AE3244" s="1">
        <v>0</v>
      </c>
      <c r="AF3244">
        <v>0</v>
      </c>
      <c r="AG3244" s="1">
        <v>0</v>
      </c>
      <c r="AH3244" s="1">
        <v>0</v>
      </c>
      <c r="AI3244" s="1">
        <v>0</v>
      </c>
      <c r="AJ3244" s="1">
        <v>0</v>
      </c>
      <c r="AK3244" s="1">
        <v>0</v>
      </c>
      <c r="AL3244" s="1">
        <v>0</v>
      </c>
      <c r="AM3244" s="1">
        <v>0</v>
      </c>
      <c r="AN3244" s="1">
        <v>0</v>
      </c>
      <c r="AO3244" s="1">
        <v>0</v>
      </c>
      <c r="AP3244" s="8">
        <f t="shared" si="212"/>
        <v>0</v>
      </c>
      <c r="AQ3244" s="9">
        <f t="shared" si="213"/>
        <v>0</v>
      </c>
      <c r="AR3244" s="3">
        <f t="shared" si="214"/>
        <v>0</v>
      </c>
      <c r="AS3244" s="10">
        <f t="shared" si="215"/>
        <v>0</v>
      </c>
    </row>
    <row r="3245" spans="1:45" x14ac:dyDescent="0.25">
      <c r="A3245">
        <v>1</v>
      </c>
      <c r="B3245" s="7">
        <v>44531</v>
      </c>
      <c r="C3245" s="7">
        <v>44531</v>
      </c>
      <c r="D3245">
        <v>200344</v>
      </c>
      <c r="E3245" s="7">
        <v>44531</v>
      </c>
      <c r="F3245" s="13">
        <v>45430.54</v>
      </c>
      <c r="G3245" s="1">
        <v>45430.54</v>
      </c>
      <c r="H3245">
        <v>5.8000000000000003E-2</v>
      </c>
      <c r="I3245" s="1">
        <v>219.58</v>
      </c>
      <c r="J3245" s="1">
        <v>39698.949999999997</v>
      </c>
      <c r="K3245" s="1">
        <v>0</v>
      </c>
      <c r="L3245" s="1">
        <v>0</v>
      </c>
      <c r="M3245" s="1">
        <v>0</v>
      </c>
      <c r="N3245" s="1">
        <v>0</v>
      </c>
      <c r="O3245" s="1">
        <v>0</v>
      </c>
      <c r="P3245" s="1">
        <v>0</v>
      </c>
      <c r="Q3245" s="1">
        <v>0</v>
      </c>
      <c r="R3245" s="1">
        <v>0</v>
      </c>
      <c r="S3245" s="1">
        <v>0</v>
      </c>
      <c r="T3245" s="1">
        <v>0</v>
      </c>
      <c r="U3245" s="1">
        <v>0</v>
      </c>
      <c r="V3245" t="s">
        <v>369</v>
      </c>
      <c r="W3245" s="4" t="str">
        <f t="shared" si="216"/>
        <v>3924</v>
      </c>
      <c r="X3245">
        <v>16</v>
      </c>
      <c r="Y3245" t="s">
        <v>109</v>
      </c>
      <c r="Z3245" t="s">
        <v>143</v>
      </c>
      <c r="AA3245" s="1">
        <v>0</v>
      </c>
      <c r="AB3245" s="1">
        <v>0</v>
      </c>
      <c r="AC3245" t="s">
        <v>225</v>
      </c>
      <c r="AD3245" s="1">
        <v>0</v>
      </c>
      <c r="AE3245" s="1">
        <v>0</v>
      </c>
      <c r="AF3245">
        <v>0</v>
      </c>
      <c r="AG3245" s="1">
        <v>45430.54</v>
      </c>
      <c r="AH3245" s="1">
        <v>0</v>
      </c>
      <c r="AI3245" s="1">
        <v>0</v>
      </c>
      <c r="AJ3245" s="1">
        <v>0</v>
      </c>
      <c r="AK3245" s="1">
        <v>0</v>
      </c>
      <c r="AL3245" s="1">
        <v>0</v>
      </c>
      <c r="AM3245" s="1">
        <v>0</v>
      </c>
      <c r="AN3245" s="1">
        <v>0</v>
      </c>
      <c r="AO3245" s="1">
        <v>219.58</v>
      </c>
      <c r="AP3245" s="8">
        <f t="shared" si="212"/>
        <v>219.58</v>
      </c>
      <c r="AQ3245" s="9">
        <f t="shared" si="213"/>
        <v>0</v>
      </c>
      <c r="AR3245" s="3">
        <f t="shared" si="214"/>
        <v>39698.949999999997</v>
      </c>
      <c r="AS3245" s="10">
        <f t="shared" si="215"/>
        <v>219.58</v>
      </c>
    </row>
    <row r="3246" spans="1:45" x14ac:dyDescent="0.25">
      <c r="A3246">
        <v>1</v>
      </c>
      <c r="B3246" s="7">
        <v>44531</v>
      </c>
      <c r="C3246" s="7">
        <v>44531</v>
      </c>
      <c r="D3246">
        <v>176</v>
      </c>
      <c r="E3246" s="7">
        <v>44531</v>
      </c>
      <c r="F3246" s="13">
        <v>0</v>
      </c>
      <c r="G3246" s="1">
        <v>0</v>
      </c>
      <c r="H3246">
        <v>0.17399999999999999</v>
      </c>
      <c r="I3246" s="1">
        <v>0</v>
      </c>
      <c r="J3246" s="1">
        <v>0</v>
      </c>
      <c r="K3246" s="1">
        <v>0</v>
      </c>
      <c r="L3246" s="1">
        <v>0</v>
      </c>
      <c r="M3246" s="1">
        <v>0</v>
      </c>
      <c r="N3246" s="1">
        <v>0</v>
      </c>
      <c r="O3246" s="1">
        <v>0</v>
      </c>
      <c r="P3246" s="1">
        <v>0</v>
      </c>
      <c r="Q3246" s="1">
        <v>0</v>
      </c>
      <c r="R3246" s="1">
        <v>0</v>
      </c>
      <c r="S3246" s="1">
        <v>0</v>
      </c>
      <c r="T3246" s="1">
        <v>0</v>
      </c>
      <c r="U3246" s="1">
        <v>0</v>
      </c>
      <c r="V3246" t="s">
        <v>370</v>
      </c>
      <c r="W3246" s="4" t="str">
        <f t="shared" si="216"/>
        <v>3920</v>
      </c>
      <c r="X3246">
        <v>16</v>
      </c>
      <c r="Y3246" t="s">
        <v>109</v>
      </c>
      <c r="Z3246" t="s">
        <v>146</v>
      </c>
      <c r="AA3246" s="1">
        <v>0</v>
      </c>
      <c r="AB3246" s="1">
        <v>0</v>
      </c>
      <c r="AC3246" t="s">
        <v>225</v>
      </c>
      <c r="AD3246" s="1">
        <v>0</v>
      </c>
      <c r="AE3246" s="1">
        <v>0</v>
      </c>
      <c r="AF3246">
        <v>0</v>
      </c>
      <c r="AG3246" s="1">
        <v>0</v>
      </c>
      <c r="AH3246" s="1">
        <v>0</v>
      </c>
      <c r="AI3246" s="1">
        <v>0</v>
      </c>
      <c r="AJ3246" s="1">
        <v>0</v>
      </c>
      <c r="AK3246" s="1">
        <v>0</v>
      </c>
      <c r="AL3246" s="1">
        <v>0</v>
      </c>
      <c r="AM3246" s="1">
        <v>0</v>
      </c>
      <c r="AN3246" s="1">
        <v>0</v>
      </c>
      <c r="AO3246" s="1">
        <v>0</v>
      </c>
      <c r="AP3246" s="8">
        <f t="shared" si="212"/>
        <v>0</v>
      </c>
      <c r="AQ3246" s="9">
        <f t="shared" si="213"/>
        <v>0</v>
      </c>
      <c r="AR3246" s="3">
        <f t="shared" si="214"/>
        <v>0</v>
      </c>
      <c r="AS3246" s="10">
        <f t="shared" si="215"/>
        <v>0</v>
      </c>
    </row>
    <row r="3247" spans="1:45" x14ac:dyDescent="0.25">
      <c r="A3247">
        <v>1</v>
      </c>
      <c r="B3247" s="7">
        <v>44531</v>
      </c>
      <c r="C3247" s="7">
        <v>44531</v>
      </c>
      <c r="D3247">
        <v>200248</v>
      </c>
      <c r="E3247" s="7">
        <v>44531</v>
      </c>
      <c r="F3247" s="13">
        <v>0</v>
      </c>
      <c r="G3247" s="1">
        <v>0</v>
      </c>
      <c r="H3247">
        <v>0.17399999999999999</v>
      </c>
      <c r="I3247" s="1">
        <v>0</v>
      </c>
      <c r="J3247" s="1">
        <v>275.32</v>
      </c>
      <c r="K3247" s="1">
        <v>0</v>
      </c>
      <c r="L3247" s="1">
        <v>0</v>
      </c>
      <c r="M3247" s="1">
        <v>0</v>
      </c>
      <c r="N3247" s="1">
        <v>0</v>
      </c>
      <c r="O3247" s="1">
        <v>0</v>
      </c>
      <c r="P3247" s="1">
        <v>0</v>
      </c>
      <c r="Q3247" s="1">
        <v>0</v>
      </c>
      <c r="R3247" s="1">
        <v>0</v>
      </c>
      <c r="S3247" s="1">
        <v>0</v>
      </c>
      <c r="T3247" s="1">
        <v>0</v>
      </c>
      <c r="U3247" s="1">
        <v>0</v>
      </c>
      <c r="V3247" t="s">
        <v>371</v>
      </c>
      <c r="W3247" s="4" t="str">
        <f t="shared" si="216"/>
        <v>3920</v>
      </c>
      <c r="X3247">
        <v>16</v>
      </c>
      <c r="Y3247" t="s">
        <v>109</v>
      </c>
      <c r="Z3247" t="s">
        <v>146</v>
      </c>
      <c r="AA3247" s="1">
        <v>0</v>
      </c>
      <c r="AB3247" s="1">
        <v>0</v>
      </c>
      <c r="AC3247" t="s">
        <v>225</v>
      </c>
      <c r="AD3247" s="1">
        <v>0</v>
      </c>
      <c r="AE3247" s="1">
        <v>3809</v>
      </c>
      <c r="AF3247">
        <v>0</v>
      </c>
      <c r="AG3247" s="1">
        <v>0</v>
      </c>
      <c r="AH3247" s="1">
        <v>0</v>
      </c>
      <c r="AI3247" s="1">
        <v>0</v>
      </c>
      <c r="AJ3247" s="1">
        <v>0</v>
      </c>
      <c r="AK3247" s="1">
        <v>0</v>
      </c>
      <c r="AL3247" s="1">
        <v>0</v>
      </c>
      <c r="AM3247" s="1">
        <v>0</v>
      </c>
      <c r="AN3247" s="1">
        <v>0</v>
      </c>
      <c r="AO3247" s="1">
        <v>0</v>
      </c>
      <c r="AP3247" s="8">
        <f t="shared" si="212"/>
        <v>0</v>
      </c>
      <c r="AQ3247" s="9">
        <f t="shared" si="213"/>
        <v>0</v>
      </c>
      <c r="AR3247" s="3">
        <f t="shared" si="214"/>
        <v>4084.32</v>
      </c>
      <c r="AS3247" s="10">
        <f t="shared" si="215"/>
        <v>0</v>
      </c>
    </row>
    <row r="3248" spans="1:45" x14ac:dyDescent="0.25">
      <c r="A3248">
        <v>1</v>
      </c>
      <c r="B3248" s="7">
        <v>44531</v>
      </c>
      <c r="C3248" s="7">
        <v>44531</v>
      </c>
      <c r="D3248">
        <v>200294</v>
      </c>
      <c r="E3248" s="7">
        <v>44531</v>
      </c>
      <c r="F3248" s="13">
        <v>0</v>
      </c>
      <c r="G3248" s="1">
        <v>0</v>
      </c>
      <c r="H3248">
        <v>0.17399999999999999</v>
      </c>
      <c r="I3248" s="1">
        <v>0</v>
      </c>
      <c r="J3248" s="1">
        <v>0</v>
      </c>
      <c r="K3248" s="1">
        <v>0</v>
      </c>
      <c r="L3248" s="1">
        <v>0</v>
      </c>
      <c r="M3248" s="1">
        <v>0</v>
      </c>
      <c r="N3248" s="1">
        <v>0</v>
      </c>
      <c r="O3248" s="1">
        <v>0</v>
      </c>
      <c r="P3248" s="1">
        <v>0</v>
      </c>
      <c r="Q3248" s="1">
        <v>0</v>
      </c>
      <c r="R3248" s="1">
        <v>0</v>
      </c>
      <c r="S3248" s="1">
        <v>0</v>
      </c>
      <c r="T3248" s="1">
        <v>0</v>
      </c>
      <c r="U3248" s="1">
        <v>0</v>
      </c>
      <c r="V3248" t="s">
        <v>372</v>
      </c>
      <c r="W3248" s="4" t="str">
        <f t="shared" si="216"/>
        <v>3920</v>
      </c>
      <c r="X3248">
        <v>16</v>
      </c>
      <c r="Y3248" t="s">
        <v>109</v>
      </c>
      <c r="Z3248" t="s">
        <v>146</v>
      </c>
      <c r="AA3248" s="1">
        <v>0</v>
      </c>
      <c r="AB3248" s="1">
        <v>0</v>
      </c>
      <c r="AC3248" t="s">
        <v>225</v>
      </c>
      <c r="AD3248" s="1">
        <v>0</v>
      </c>
      <c r="AE3248" s="1">
        <v>0</v>
      </c>
      <c r="AF3248">
        <v>0</v>
      </c>
      <c r="AG3248" s="1">
        <v>0</v>
      </c>
      <c r="AH3248" s="1">
        <v>0</v>
      </c>
      <c r="AI3248" s="1">
        <v>0</v>
      </c>
      <c r="AJ3248" s="1">
        <v>0</v>
      </c>
      <c r="AK3248" s="1">
        <v>0</v>
      </c>
      <c r="AL3248" s="1">
        <v>0</v>
      </c>
      <c r="AM3248" s="1">
        <v>0</v>
      </c>
      <c r="AN3248" s="1">
        <v>0</v>
      </c>
      <c r="AO3248" s="1">
        <v>0</v>
      </c>
      <c r="AP3248" s="8">
        <f t="shared" si="212"/>
        <v>0</v>
      </c>
      <c r="AQ3248" s="9">
        <f t="shared" si="213"/>
        <v>0</v>
      </c>
      <c r="AR3248" s="3">
        <f t="shared" si="214"/>
        <v>0</v>
      </c>
      <c r="AS3248" s="10">
        <f t="shared" si="215"/>
        <v>0</v>
      </c>
    </row>
    <row r="3249" spans="1:45" x14ac:dyDescent="0.25">
      <c r="A3249">
        <v>1</v>
      </c>
      <c r="B3249" s="7">
        <v>44531</v>
      </c>
      <c r="C3249" s="7">
        <v>44531</v>
      </c>
      <c r="D3249">
        <v>200340</v>
      </c>
      <c r="E3249" s="7">
        <v>44531</v>
      </c>
      <c r="F3249" s="13">
        <v>18987.63</v>
      </c>
      <c r="G3249" s="1">
        <v>18987.63</v>
      </c>
      <c r="H3249">
        <v>0.17399999999999999</v>
      </c>
      <c r="I3249" s="1">
        <v>275.32</v>
      </c>
      <c r="J3249" s="1">
        <v>1927.24</v>
      </c>
      <c r="K3249" s="1">
        <v>0</v>
      </c>
      <c r="L3249" s="1">
        <v>0</v>
      </c>
      <c r="M3249" s="1">
        <v>0</v>
      </c>
      <c r="N3249" s="1">
        <v>0</v>
      </c>
      <c r="O3249" s="1">
        <v>0</v>
      </c>
      <c r="P3249" s="1">
        <v>0</v>
      </c>
      <c r="Q3249" s="1">
        <v>0</v>
      </c>
      <c r="R3249" s="1">
        <v>0</v>
      </c>
      <c r="S3249" s="1">
        <v>0</v>
      </c>
      <c r="T3249" s="1">
        <v>0</v>
      </c>
      <c r="U3249" s="1">
        <v>0</v>
      </c>
      <c r="V3249" t="s">
        <v>373</v>
      </c>
      <c r="W3249" s="4" t="str">
        <f t="shared" si="216"/>
        <v>3920</v>
      </c>
      <c r="X3249">
        <v>16</v>
      </c>
      <c r="Y3249" t="s">
        <v>109</v>
      </c>
      <c r="Z3249" t="s">
        <v>146</v>
      </c>
      <c r="AA3249" s="1">
        <v>0</v>
      </c>
      <c r="AB3249" s="1">
        <v>0</v>
      </c>
      <c r="AC3249" t="s">
        <v>225</v>
      </c>
      <c r="AD3249" s="1">
        <v>0</v>
      </c>
      <c r="AE3249" s="1">
        <v>0</v>
      </c>
      <c r="AF3249">
        <v>0</v>
      </c>
      <c r="AG3249" s="1">
        <v>18987.63</v>
      </c>
      <c r="AH3249" s="1">
        <v>0</v>
      </c>
      <c r="AI3249" s="1">
        <v>0</v>
      </c>
      <c r="AJ3249" s="1">
        <v>0</v>
      </c>
      <c r="AK3249" s="1">
        <v>0</v>
      </c>
      <c r="AL3249" s="1">
        <v>0</v>
      </c>
      <c r="AM3249" s="1">
        <v>0</v>
      </c>
      <c r="AN3249" s="1">
        <v>0</v>
      </c>
      <c r="AO3249" s="1">
        <v>275.32</v>
      </c>
      <c r="AP3249" s="8">
        <f t="shared" si="212"/>
        <v>275.32</v>
      </c>
      <c r="AQ3249" s="9">
        <f t="shared" si="213"/>
        <v>0</v>
      </c>
      <c r="AR3249" s="3">
        <f t="shared" si="214"/>
        <v>1927.24</v>
      </c>
      <c r="AS3249" s="10">
        <f t="shared" si="215"/>
        <v>275.32</v>
      </c>
    </row>
    <row r="3250" spans="1:45" x14ac:dyDescent="0.25">
      <c r="A3250">
        <v>1</v>
      </c>
      <c r="B3250" s="7">
        <v>44531</v>
      </c>
      <c r="C3250" s="7">
        <v>44531</v>
      </c>
      <c r="D3250">
        <v>181</v>
      </c>
      <c r="E3250" s="7">
        <v>44531</v>
      </c>
      <c r="F3250" s="13">
        <v>0</v>
      </c>
      <c r="G3250" s="1">
        <v>0</v>
      </c>
      <c r="H3250">
        <v>3.8461500000000003E-2</v>
      </c>
      <c r="I3250" s="1">
        <v>0</v>
      </c>
      <c r="J3250" s="1">
        <v>-244</v>
      </c>
      <c r="K3250" s="1">
        <v>0</v>
      </c>
      <c r="L3250" s="1">
        <v>0</v>
      </c>
      <c r="M3250" s="1">
        <v>0</v>
      </c>
      <c r="N3250" s="1">
        <v>0</v>
      </c>
      <c r="O3250" s="1">
        <v>0</v>
      </c>
      <c r="P3250" s="1">
        <v>0</v>
      </c>
      <c r="Q3250" s="1">
        <v>0</v>
      </c>
      <c r="R3250" s="1">
        <v>0</v>
      </c>
      <c r="S3250" s="1">
        <v>0</v>
      </c>
      <c r="T3250" s="1">
        <v>-15.25</v>
      </c>
      <c r="U3250" s="1">
        <v>0</v>
      </c>
      <c r="V3250" t="s">
        <v>374</v>
      </c>
      <c r="W3250" s="4" t="str">
        <f t="shared" si="216"/>
        <v>3930</v>
      </c>
      <c r="X3250">
        <v>16</v>
      </c>
      <c r="Y3250" t="s">
        <v>109</v>
      </c>
      <c r="Z3250" t="s">
        <v>219</v>
      </c>
      <c r="AA3250" s="1">
        <v>0</v>
      </c>
      <c r="AB3250" s="1">
        <v>0</v>
      </c>
      <c r="AC3250" t="s">
        <v>225</v>
      </c>
      <c r="AD3250" s="1">
        <v>0</v>
      </c>
      <c r="AE3250" s="1">
        <v>0</v>
      </c>
      <c r="AF3250">
        <v>0</v>
      </c>
      <c r="AG3250" s="1">
        <v>0</v>
      </c>
      <c r="AH3250" s="1">
        <v>0</v>
      </c>
      <c r="AI3250" s="1">
        <v>0</v>
      </c>
      <c r="AJ3250" s="1">
        <v>0</v>
      </c>
      <c r="AK3250" s="1">
        <v>0</v>
      </c>
      <c r="AL3250" s="1">
        <v>0</v>
      </c>
      <c r="AM3250" s="1">
        <v>0</v>
      </c>
      <c r="AN3250" s="1">
        <v>0</v>
      </c>
      <c r="AO3250" s="1">
        <v>0</v>
      </c>
      <c r="AP3250" s="8">
        <f t="shared" si="212"/>
        <v>-15.25</v>
      </c>
      <c r="AQ3250" s="9">
        <f t="shared" si="213"/>
        <v>0</v>
      </c>
      <c r="AR3250" s="3">
        <f t="shared" si="214"/>
        <v>-244</v>
      </c>
      <c r="AS3250" s="10">
        <f t="shared" si="215"/>
        <v>-15.25</v>
      </c>
    </row>
    <row r="3251" spans="1:45" x14ac:dyDescent="0.25">
      <c r="A3251">
        <v>1</v>
      </c>
      <c r="B3251" s="7">
        <v>44531</v>
      </c>
      <c r="C3251" s="7">
        <v>44531</v>
      </c>
      <c r="D3251">
        <v>200253</v>
      </c>
      <c r="E3251" s="7">
        <v>44531</v>
      </c>
      <c r="F3251" s="13">
        <v>5773.36</v>
      </c>
      <c r="G3251" s="1">
        <v>5773.36</v>
      </c>
      <c r="H3251">
        <v>3.8461500000000003E-2</v>
      </c>
      <c r="I3251" s="1">
        <v>18.5</v>
      </c>
      <c r="J3251" s="1">
        <v>760.56</v>
      </c>
      <c r="K3251" s="1">
        <v>0</v>
      </c>
      <c r="L3251" s="1">
        <v>0</v>
      </c>
      <c r="M3251" s="1">
        <v>0</v>
      </c>
      <c r="N3251" s="1">
        <v>0</v>
      </c>
      <c r="O3251" s="1">
        <v>0</v>
      </c>
      <c r="P3251" s="1">
        <v>0</v>
      </c>
      <c r="Q3251" s="1">
        <v>0</v>
      </c>
      <c r="R3251" s="1">
        <v>0</v>
      </c>
      <c r="S3251" s="1">
        <v>0</v>
      </c>
      <c r="T3251" s="1">
        <v>0</v>
      </c>
      <c r="U3251" s="1">
        <v>0</v>
      </c>
      <c r="V3251" t="s">
        <v>375</v>
      </c>
      <c r="W3251" s="4" t="str">
        <f t="shared" si="216"/>
        <v>3930</v>
      </c>
      <c r="X3251">
        <v>16</v>
      </c>
      <c r="Y3251" t="s">
        <v>109</v>
      </c>
      <c r="Z3251" t="s">
        <v>219</v>
      </c>
      <c r="AA3251" s="1">
        <v>0</v>
      </c>
      <c r="AB3251" s="1">
        <v>0</v>
      </c>
      <c r="AC3251" t="s">
        <v>225</v>
      </c>
      <c r="AD3251" s="1">
        <v>0</v>
      </c>
      <c r="AE3251" s="1">
        <v>0</v>
      </c>
      <c r="AF3251">
        <v>0</v>
      </c>
      <c r="AG3251" s="1">
        <v>5773.36</v>
      </c>
      <c r="AH3251" s="1">
        <v>0</v>
      </c>
      <c r="AI3251" s="1">
        <v>0</v>
      </c>
      <c r="AJ3251" s="1">
        <v>0</v>
      </c>
      <c r="AK3251" s="1">
        <v>0</v>
      </c>
      <c r="AL3251" s="1">
        <v>0</v>
      </c>
      <c r="AM3251" s="1">
        <v>0</v>
      </c>
      <c r="AN3251" s="1">
        <v>0</v>
      </c>
      <c r="AO3251" s="1">
        <v>18.5</v>
      </c>
      <c r="AP3251" s="8">
        <f t="shared" si="212"/>
        <v>18.5</v>
      </c>
      <c r="AQ3251" s="9">
        <f t="shared" si="213"/>
        <v>0</v>
      </c>
      <c r="AR3251" s="3">
        <f t="shared" si="214"/>
        <v>760.56</v>
      </c>
      <c r="AS3251" s="10">
        <f t="shared" si="215"/>
        <v>18.5</v>
      </c>
    </row>
    <row r="3252" spans="1:45" x14ac:dyDescent="0.25">
      <c r="A3252">
        <v>1</v>
      </c>
      <c r="B3252" s="7">
        <v>44531</v>
      </c>
      <c r="C3252" s="7">
        <v>44531</v>
      </c>
      <c r="D3252">
        <v>200299</v>
      </c>
      <c r="E3252" s="7">
        <v>44531</v>
      </c>
      <c r="F3252" s="13">
        <v>0</v>
      </c>
      <c r="G3252" s="1">
        <v>0</v>
      </c>
      <c r="H3252">
        <v>3.8461500000000003E-2</v>
      </c>
      <c r="I3252" s="1">
        <v>0</v>
      </c>
      <c r="J3252" s="1">
        <v>0</v>
      </c>
      <c r="K3252" s="1">
        <v>0</v>
      </c>
      <c r="L3252" s="1">
        <v>0</v>
      </c>
      <c r="M3252" s="1">
        <v>0</v>
      </c>
      <c r="N3252" s="1">
        <v>0</v>
      </c>
      <c r="O3252" s="1">
        <v>0</v>
      </c>
      <c r="P3252" s="1">
        <v>0</v>
      </c>
      <c r="Q3252" s="1">
        <v>0</v>
      </c>
      <c r="R3252" s="1">
        <v>0</v>
      </c>
      <c r="S3252" s="1">
        <v>0</v>
      </c>
      <c r="T3252" s="1">
        <v>0</v>
      </c>
      <c r="U3252" s="1">
        <v>0</v>
      </c>
      <c r="V3252" t="s">
        <v>376</v>
      </c>
      <c r="W3252" s="4" t="str">
        <f t="shared" si="216"/>
        <v>3930</v>
      </c>
      <c r="X3252">
        <v>16</v>
      </c>
      <c r="Y3252" t="s">
        <v>109</v>
      </c>
      <c r="Z3252" t="s">
        <v>219</v>
      </c>
      <c r="AA3252" s="1">
        <v>0</v>
      </c>
      <c r="AB3252" s="1">
        <v>0</v>
      </c>
      <c r="AC3252" t="s">
        <v>225</v>
      </c>
      <c r="AD3252" s="1">
        <v>0</v>
      </c>
      <c r="AE3252" s="1">
        <v>0</v>
      </c>
      <c r="AF3252">
        <v>0</v>
      </c>
      <c r="AG3252" s="1">
        <v>0</v>
      </c>
      <c r="AH3252" s="1">
        <v>0</v>
      </c>
      <c r="AI3252" s="1">
        <v>0</v>
      </c>
      <c r="AJ3252" s="1">
        <v>0</v>
      </c>
      <c r="AK3252" s="1">
        <v>0</v>
      </c>
      <c r="AL3252" s="1">
        <v>0</v>
      </c>
      <c r="AM3252" s="1">
        <v>0</v>
      </c>
      <c r="AN3252" s="1">
        <v>0</v>
      </c>
      <c r="AO3252" s="1">
        <v>0</v>
      </c>
      <c r="AP3252" s="8">
        <f t="shared" si="212"/>
        <v>0</v>
      </c>
      <c r="AQ3252" s="9">
        <f t="shared" si="213"/>
        <v>0</v>
      </c>
      <c r="AR3252" s="3">
        <f t="shared" si="214"/>
        <v>0</v>
      </c>
      <c r="AS3252" s="10">
        <f t="shared" si="215"/>
        <v>0</v>
      </c>
    </row>
    <row r="3253" spans="1:45" x14ac:dyDescent="0.25">
      <c r="A3253">
        <v>1</v>
      </c>
      <c r="B3253" s="7">
        <v>44531</v>
      </c>
      <c r="C3253" s="7">
        <v>44531</v>
      </c>
      <c r="D3253">
        <v>200345</v>
      </c>
      <c r="E3253" s="7">
        <v>44531</v>
      </c>
      <c r="F3253" s="13">
        <v>24209.09</v>
      </c>
      <c r="G3253" s="1">
        <v>24209.09</v>
      </c>
      <c r="H3253">
        <v>3.8461500000000003E-2</v>
      </c>
      <c r="I3253" s="1">
        <v>77.59</v>
      </c>
      <c r="J3253" s="1">
        <v>13862.73</v>
      </c>
      <c r="K3253" s="1">
        <v>0</v>
      </c>
      <c r="L3253" s="1">
        <v>0</v>
      </c>
      <c r="M3253" s="1">
        <v>0</v>
      </c>
      <c r="N3253" s="1">
        <v>0</v>
      </c>
      <c r="O3253" s="1">
        <v>0</v>
      </c>
      <c r="P3253" s="1">
        <v>0</v>
      </c>
      <c r="Q3253" s="1">
        <v>0</v>
      </c>
      <c r="R3253" s="1">
        <v>0</v>
      </c>
      <c r="S3253" s="1">
        <v>0</v>
      </c>
      <c r="T3253" s="1">
        <v>0</v>
      </c>
      <c r="U3253" s="1">
        <v>0</v>
      </c>
      <c r="V3253" t="s">
        <v>377</v>
      </c>
      <c r="W3253" s="4" t="str">
        <f t="shared" si="216"/>
        <v>3930</v>
      </c>
      <c r="X3253">
        <v>16</v>
      </c>
      <c r="Y3253" t="s">
        <v>109</v>
      </c>
      <c r="Z3253" t="s">
        <v>219</v>
      </c>
      <c r="AA3253" s="1">
        <v>0</v>
      </c>
      <c r="AB3253" s="1">
        <v>0</v>
      </c>
      <c r="AC3253" t="s">
        <v>225</v>
      </c>
      <c r="AD3253" s="1">
        <v>0</v>
      </c>
      <c r="AE3253" s="1">
        <v>0</v>
      </c>
      <c r="AF3253">
        <v>0</v>
      </c>
      <c r="AG3253" s="1">
        <v>24209.09</v>
      </c>
      <c r="AH3253" s="1">
        <v>0</v>
      </c>
      <c r="AI3253" s="1">
        <v>0</v>
      </c>
      <c r="AJ3253" s="1">
        <v>0</v>
      </c>
      <c r="AK3253" s="1">
        <v>0</v>
      </c>
      <c r="AL3253" s="1">
        <v>0</v>
      </c>
      <c r="AM3253" s="1">
        <v>0</v>
      </c>
      <c r="AN3253" s="1">
        <v>0</v>
      </c>
      <c r="AO3253" s="1">
        <v>77.59</v>
      </c>
      <c r="AP3253" s="8">
        <f t="shared" si="212"/>
        <v>77.59</v>
      </c>
      <c r="AQ3253" s="9">
        <f t="shared" si="213"/>
        <v>0</v>
      </c>
      <c r="AR3253" s="3">
        <f t="shared" si="214"/>
        <v>13862.73</v>
      </c>
      <c r="AS3253" s="10">
        <f t="shared" si="215"/>
        <v>77.59</v>
      </c>
    </row>
    <row r="3254" spans="1:45" x14ac:dyDescent="0.25">
      <c r="A3254">
        <v>1</v>
      </c>
      <c r="B3254" s="7">
        <v>44531</v>
      </c>
      <c r="C3254" s="7">
        <v>44531</v>
      </c>
      <c r="D3254">
        <v>182</v>
      </c>
      <c r="E3254" s="7">
        <v>44531</v>
      </c>
      <c r="F3254" s="13">
        <v>0</v>
      </c>
      <c r="G3254" s="1">
        <v>0</v>
      </c>
      <c r="H3254">
        <v>6.6666699999999995E-2</v>
      </c>
      <c r="I3254" s="1">
        <v>0</v>
      </c>
      <c r="J3254" s="1">
        <v>15416</v>
      </c>
      <c r="K3254" s="1">
        <v>0</v>
      </c>
      <c r="L3254" s="1">
        <v>0</v>
      </c>
      <c r="M3254" s="1">
        <v>0</v>
      </c>
      <c r="N3254" s="1">
        <v>0</v>
      </c>
      <c r="O3254" s="1">
        <v>0</v>
      </c>
      <c r="P3254" s="1">
        <v>0</v>
      </c>
      <c r="Q3254" s="1">
        <v>0</v>
      </c>
      <c r="R3254" s="1">
        <v>0</v>
      </c>
      <c r="S3254" s="1">
        <v>0</v>
      </c>
      <c r="T3254" s="1">
        <v>963.5</v>
      </c>
      <c r="U3254" s="1">
        <v>0</v>
      </c>
      <c r="V3254" t="s">
        <v>378</v>
      </c>
      <c r="W3254" s="4" t="str">
        <f t="shared" si="216"/>
        <v>3940</v>
      </c>
      <c r="X3254">
        <v>16</v>
      </c>
      <c r="Y3254" t="s">
        <v>109</v>
      </c>
      <c r="Z3254" t="s">
        <v>149</v>
      </c>
      <c r="AA3254" s="1">
        <v>0</v>
      </c>
      <c r="AB3254" s="1">
        <v>0</v>
      </c>
      <c r="AC3254" t="s">
        <v>225</v>
      </c>
      <c r="AD3254" s="1">
        <v>0</v>
      </c>
      <c r="AE3254" s="1">
        <v>0</v>
      </c>
      <c r="AF3254">
        <v>0</v>
      </c>
      <c r="AG3254" s="1">
        <v>0</v>
      </c>
      <c r="AH3254" s="1">
        <v>0</v>
      </c>
      <c r="AI3254" s="1">
        <v>0</v>
      </c>
      <c r="AJ3254" s="1">
        <v>0</v>
      </c>
      <c r="AK3254" s="1">
        <v>0</v>
      </c>
      <c r="AL3254" s="1">
        <v>0</v>
      </c>
      <c r="AM3254" s="1">
        <v>0</v>
      </c>
      <c r="AN3254" s="1">
        <v>0</v>
      </c>
      <c r="AO3254" s="1">
        <v>0</v>
      </c>
      <c r="AP3254" s="8">
        <f t="shared" si="212"/>
        <v>963.5</v>
      </c>
      <c r="AQ3254" s="9">
        <f t="shared" si="213"/>
        <v>0</v>
      </c>
      <c r="AR3254" s="3">
        <f t="shared" si="214"/>
        <v>15416</v>
      </c>
      <c r="AS3254" s="10">
        <f t="shared" si="215"/>
        <v>963.5</v>
      </c>
    </row>
    <row r="3255" spans="1:45" x14ac:dyDescent="0.25">
      <c r="A3255">
        <v>1</v>
      </c>
      <c r="B3255" s="7">
        <v>44531</v>
      </c>
      <c r="C3255" s="7">
        <v>44531</v>
      </c>
      <c r="D3255">
        <v>200254</v>
      </c>
      <c r="E3255" s="7">
        <v>44531</v>
      </c>
      <c r="F3255" s="13">
        <v>187521.45</v>
      </c>
      <c r="G3255" s="1">
        <v>187521.45</v>
      </c>
      <c r="H3255">
        <v>6.6666699999999995E-2</v>
      </c>
      <c r="I3255" s="1">
        <v>1041.79</v>
      </c>
      <c r="J3255" s="1">
        <v>-12637.25</v>
      </c>
      <c r="K3255" s="1">
        <v>0</v>
      </c>
      <c r="L3255" s="1">
        <v>0</v>
      </c>
      <c r="M3255" s="1">
        <v>0</v>
      </c>
      <c r="N3255" s="1">
        <v>0</v>
      </c>
      <c r="O3255" s="1">
        <v>0</v>
      </c>
      <c r="P3255" s="1">
        <v>0</v>
      </c>
      <c r="Q3255" s="1">
        <v>0</v>
      </c>
      <c r="R3255" s="1">
        <v>0</v>
      </c>
      <c r="S3255" s="1">
        <v>0</v>
      </c>
      <c r="T3255" s="1">
        <v>0</v>
      </c>
      <c r="U3255" s="1">
        <v>0</v>
      </c>
      <c r="V3255" t="s">
        <v>379</v>
      </c>
      <c r="W3255" s="4" t="str">
        <f t="shared" si="216"/>
        <v>3940</v>
      </c>
      <c r="X3255">
        <v>16</v>
      </c>
      <c r="Y3255" t="s">
        <v>109</v>
      </c>
      <c r="Z3255" t="s">
        <v>149</v>
      </c>
      <c r="AA3255" s="1">
        <v>0</v>
      </c>
      <c r="AB3255" s="1">
        <v>0</v>
      </c>
      <c r="AC3255" t="s">
        <v>225</v>
      </c>
      <c r="AD3255" s="1">
        <v>0</v>
      </c>
      <c r="AE3255" s="1">
        <v>0</v>
      </c>
      <c r="AF3255">
        <v>0</v>
      </c>
      <c r="AG3255" s="1">
        <v>187521.45</v>
      </c>
      <c r="AH3255" s="1">
        <v>0</v>
      </c>
      <c r="AI3255" s="1">
        <v>0</v>
      </c>
      <c r="AJ3255" s="1">
        <v>0</v>
      </c>
      <c r="AK3255" s="1">
        <v>0</v>
      </c>
      <c r="AL3255" s="1">
        <v>0</v>
      </c>
      <c r="AM3255" s="1">
        <v>0</v>
      </c>
      <c r="AN3255" s="1">
        <v>0</v>
      </c>
      <c r="AO3255" s="1">
        <v>1041.79</v>
      </c>
      <c r="AP3255" s="8">
        <f t="shared" si="212"/>
        <v>1041.79</v>
      </c>
      <c r="AQ3255" s="9">
        <f t="shared" si="213"/>
        <v>0</v>
      </c>
      <c r="AR3255" s="3">
        <f t="shared" si="214"/>
        <v>-12637.25</v>
      </c>
      <c r="AS3255" s="10">
        <f t="shared" si="215"/>
        <v>1041.79</v>
      </c>
    </row>
    <row r="3256" spans="1:45" x14ac:dyDescent="0.25">
      <c r="A3256">
        <v>1</v>
      </c>
      <c r="B3256" s="7">
        <v>44531</v>
      </c>
      <c r="C3256" s="7">
        <v>44531</v>
      </c>
      <c r="D3256">
        <v>200300</v>
      </c>
      <c r="E3256" s="7">
        <v>44531</v>
      </c>
      <c r="F3256" s="13">
        <v>204989.86</v>
      </c>
      <c r="G3256" s="1">
        <v>204989.86</v>
      </c>
      <c r="H3256">
        <v>6.6666699999999995E-2</v>
      </c>
      <c r="I3256" s="1">
        <v>1138.83</v>
      </c>
      <c r="J3256" s="1">
        <v>72954.960000000006</v>
      </c>
      <c r="K3256" s="1">
        <v>0</v>
      </c>
      <c r="L3256" s="1">
        <v>0</v>
      </c>
      <c r="M3256" s="1">
        <v>0</v>
      </c>
      <c r="N3256" s="1">
        <v>0</v>
      </c>
      <c r="O3256" s="1">
        <v>0</v>
      </c>
      <c r="P3256" s="1">
        <v>0</v>
      </c>
      <c r="Q3256" s="1">
        <v>0</v>
      </c>
      <c r="R3256" s="1">
        <v>0</v>
      </c>
      <c r="S3256" s="1">
        <v>0</v>
      </c>
      <c r="T3256" s="1">
        <v>0</v>
      </c>
      <c r="U3256" s="1">
        <v>0</v>
      </c>
      <c r="V3256" t="s">
        <v>380</v>
      </c>
      <c r="W3256" s="4" t="str">
        <f t="shared" si="216"/>
        <v>3940</v>
      </c>
      <c r="X3256">
        <v>16</v>
      </c>
      <c r="Y3256" t="s">
        <v>109</v>
      </c>
      <c r="Z3256" t="s">
        <v>149</v>
      </c>
      <c r="AA3256" s="1">
        <v>0</v>
      </c>
      <c r="AB3256" s="1">
        <v>0</v>
      </c>
      <c r="AC3256" t="s">
        <v>225</v>
      </c>
      <c r="AD3256" s="1">
        <v>0</v>
      </c>
      <c r="AE3256" s="1">
        <v>0</v>
      </c>
      <c r="AF3256">
        <v>0</v>
      </c>
      <c r="AG3256" s="1">
        <v>204989.86</v>
      </c>
      <c r="AH3256" s="1">
        <v>0</v>
      </c>
      <c r="AI3256" s="1">
        <v>0</v>
      </c>
      <c r="AJ3256" s="1">
        <v>0</v>
      </c>
      <c r="AK3256" s="1">
        <v>0</v>
      </c>
      <c r="AL3256" s="1">
        <v>0</v>
      </c>
      <c r="AM3256" s="1">
        <v>0</v>
      </c>
      <c r="AN3256" s="1">
        <v>0</v>
      </c>
      <c r="AO3256" s="1">
        <v>1138.83</v>
      </c>
      <c r="AP3256" s="8">
        <f t="shared" si="212"/>
        <v>1138.83</v>
      </c>
      <c r="AQ3256" s="9">
        <f t="shared" si="213"/>
        <v>0</v>
      </c>
      <c r="AR3256" s="3">
        <f t="shared" si="214"/>
        <v>72954.960000000006</v>
      </c>
      <c r="AS3256" s="10">
        <f t="shared" si="215"/>
        <v>1138.83</v>
      </c>
    </row>
    <row r="3257" spans="1:45" x14ac:dyDescent="0.25">
      <c r="A3257">
        <v>1</v>
      </c>
      <c r="B3257" s="7">
        <v>44531</v>
      </c>
      <c r="C3257" s="7">
        <v>44531</v>
      </c>
      <c r="D3257">
        <v>200346</v>
      </c>
      <c r="E3257" s="7">
        <v>44531</v>
      </c>
      <c r="F3257" s="13">
        <v>350646.04</v>
      </c>
      <c r="G3257" s="1">
        <v>350646.04</v>
      </c>
      <c r="H3257">
        <v>6.6666699999999995E-2</v>
      </c>
      <c r="I3257" s="1">
        <v>1948.03</v>
      </c>
      <c r="J3257" s="1">
        <v>346513.12</v>
      </c>
      <c r="K3257" s="1">
        <v>0</v>
      </c>
      <c r="L3257" s="1">
        <v>0</v>
      </c>
      <c r="M3257" s="1">
        <v>-1948.03</v>
      </c>
      <c r="N3257" s="1">
        <v>0</v>
      </c>
      <c r="O3257" s="1">
        <v>0</v>
      </c>
      <c r="P3257" s="1">
        <v>0</v>
      </c>
      <c r="Q3257" s="1">
        <v>0</v>
      </c>
      <c r="R3257" s="1">
        <v>0</v>
      </c>
      <c r="S3257" s="1">
        <v>0</v>
      </c>
      <c r="T3257" s="1">
        <v>0</v>
      </c>
      <c r="U3257" s="1">
        <v>0</v>
      </c>
      <c r="V3257" t="s">
        <v>381</v>
      </c>
      <c r="W3257" s="4" t="str">
        <f t="shared" si="216"/>
        <v>3940</v>
      </c>
      <c r="X3257">
        <v>16</v>
      </c>
      <c r="Y3257" t="s">
        <v>109</v>
      </c>
      <c r="Z3257" t="s">
        <v>149</v>
      </c>
      <c r="AA3257" s="1">
        <v>0</v>
      </c>
      <c r="AB3257" s="1">
        <v>-10290.11</v>
      </c>
      <c r="AC3257" t="s">
        <v>225</v>
      </c>
      <c r="AD3257" s="1">
        <v>0</v>
      </c>
      <c r="AE3257" s="1">
        <v>0</v>
      </c>
      <c r="AF3257">
        <v>0</v>
      </c>
      <c r="AG3257" s="1">
        <v>350646.04</v>
      </c>
      <c r="AH3257" s="1">
        <v>0</v>
      </c>
      <c r="AI3257" s="1">
        <v>0</v>
      </c>
      <c r="AJ3257" s="1">
        <v>0</v>
      </c>
      <c r="AK3257" s="1">
        <v>0</v>
      </c>
      <c r="AL3257" s="1">
        <v>0</v>
      </c>
      <c r="AM3257" s="1">
        <v>0</v>
      </c>
      <c r="AN3257" s="1">
        <v>0</v>
      </c>
      <c r="AO3257" s="1">
        <v>0</v>
      </c>
      <c r="AP3257" s="8">
        <f t="shared" si="212"/>
        <v>0</v>
      </c>
      <c r="AQ3257" s="9">
        <f t="shared" si="213"/>
        <v>0</v>
      </c>
      <c r="AR3257" s="3">
        <f t="shared" si="214"/>
        <v>346513.12</v>
      </c>
      <c r="AS3257" s="10">
        <f t="shared" si="215"/>
        <v>0</v>
      </c>
    </row>
    <row r="3258" spans="1:45" x14ac:dyDescent="0.25">
      <c r="A3258">
        <v>1</v>
      </c>
      <c r="B3258" s="7">
        <v>44531</v>
      </c>
      <c r="C3258" s="7">
        <v>44531</v>
      </c>
      <c r="D3258">
        <v>183</v>
      </c>
      <c r="E3258" s="7">
        <v>44531</v>
      </c>
      <c r="F3258" s="13">
        <v>0</v>
      </c>
      <c r="G3258" s="1">
        <v>0</v>
      </c>
      <c r="H3258">
        <v>0</v>
      </c>
      <c r="I3258" s="1">
        <v>0</v>
      </c>
      <c r="J3258" s="1">
        <v>0</v>
      </c>
      <c r="K3258" s="1">
        <v>0</v>
      </c>
      <c r="L3258" s="1">
        <v>0</v>
      </c>
      <c r="M3258" s="1">
        <v>0</v>
      </c>
      <c r="N3258" s="1">
        <v>0</v>
      </c>
      <c r="O3258" s="1">
        <v>0</v>
      </c>
      <c r="P3258" s="1">
        <v>0</v>
      </c>
      <c r="Q3258" s="1">
        <v>0</v>
      </c>
      <c r="R3258" s="1">
        <v>0</v>
      </c>
      <c r="S3258" s="1">
        <v>0</v>
      </c>
      <c r="T3258" s="1">
        <v>0</v>
      </c>
      <c r="U3258" s="1">
        <v>0</v>
      </c>
      <c r="V3258" t="s">
        <v>382</v>
      </c>
      <c r="W3258" s="4" t="str">
        <f t="shared" si="216"/>
        <v>3950</v>
      </c>
      <c r="X3258">
        <v>16</v>
      </c>
      <c r="Y3258" t="s">
        <v>109</v>
      </c>
      <c r="Z3258" t="s">
        <v>384</v>
      </c>
      <c r="AA3258" s="1">
        <v>0</v>
      </c>
      <c r="AB3258" s="1">
        <v>0</v>
      </c>
      <c r="AC3258" t="s">
        <v>225</v>
      </c>
      <c r="AD3258" s="1">
        <v>0</v>
      </c>
      <c r="AE3258" s="1">
        <v>0</v>
      </c>
      <c r="AF3258">
        <v>0</v>
      </c>
      <c r="AG3258" s="1">
        <v>0</v>
      </c>
      <c r="AH3258" s="1">
        <v>0</v>
      </c>
      <c r="AI3258" s="1">
        <v>0</v>
      </c>
      <c r="AJ3258" s="1">
        <v>0</v>
      </c>
      <c r="AK3258" s="1">
        <v>0</v>
      </c>
      <c r="AL3258" s="1">
        <v>0</v>
      </c>
      <c r="AM3258" s="1">
        <v>0</v>
      </c>
      <c r="AN3258" s="1">
        <v>0</v>
      </c>
      <c r="AO3258" s="1">
        <v>0</v>
      </c>
      <c r="AP3258" s="8">
        <f t="shared" si="212"/>
        <v>0</v>
      </c>
      <c r="AQ3258" s="9">
        <f t="shared" si="213"/>
        <v>0</v>
      </c>
      <c r="AR3258" s="3">
        <f t="shared" si="214"/>
        <v>0</v>
      </c>
      <c r="AS3258" s="10">
        <f t="shared" si="215"/>
        <v>0</v>
      </c>
    </row>
    <row r="3259" spans="1:45" x14ac:dyDescent="0.25">
      <c r="A3259">
        <v>1</v>
      </c>
      <c r="B3259" s="7">
        <v>44531</v>
      </c>
      <c r="C3259" s="7">
        <v>44531</v>
      </c>
      <c r="D3259">
        <v>200255</v>
      </c>
      <c r="E3259" s="7">
        <v>44531</v>
      </c>
      <c r="F3259" s="13">
        <v>0</v>
      </c>
      <c r="G3259" s="1">
        <v>0</v>
      </c>
      <c r="H3259">
        <v>0</v>
      </c>
      <c r="I3259" s="1">
        <v>0</v>
      </c>
      <c r="J3259" s="1">
        <v>0</v>
      </c>
      <c r="K3259" s="1">
        <v>0</v>
      </c>
      <c r="L3259" s="1">
        <v>0</v>
      </c>
      <c r="M3259" s="1">
        <v>0</v>
      </c>
      <c r="N3259" s="1">
        <v>0</v>
      </c>
      <c r="O3259" s="1">
        <v>0</v>
      </c>
      <c r="P3259" s="1">
        <v>0</v>
      </c>
      <c r="Q3259" s="1">
        <v>0</v>
      </c>
      <c r="R3259" s="1">
        <v>0</v>
      </c>
      <c r="S3259" s="1">
        <v>0</v>
      </c>
      <c r="T3259" s="1">
        <v>0</v>
      </c>
      <c r="U3259" s="1">
        <v>0</v>
      </c>
      <c r="V3259" t="s">
        <v>385</v>
      </c>
      <c r="W3259" s="4" t="str">
        <f t="shared" si="216"/>
        <v>3950</v>
      </c>
      <c r="X3259">
        <v>16</v>
      </c>
      <c r="Y3259" t="s">
        <v>109</v>
      </c>
      <c r="Z3259" t="s">
        <v>384</v>
      </c>
      <c r="AA3259" s="1">
        <v>0</v>
      </c>
      <c r="AB3259" s="1">
        <v>0</v>
      </c>
      <c r="AC3259" t="s">
        <v>225</v>
      </c>
      <c r="AD3259" s="1">
        <v>0</v>
      </c>
      <c r="AE3259" s="1">
        <v>0</v>
      </c>
      <c r="AF3259">
        <v>0</v>
      </c>
      <c r="AG3259" s="1">
        <v>0</v>
      </c>
      <c r="AH3259" s="1">
        <v>0</v>
      </c>
      <c r="AI3259" s="1">
        <v>0</v>
      </c>
      <c r="AJ3259" s="1">
        <v>0</v>
      </c>
      <c r="AK3259" s="1">
        <v>0</v>
      </c>
      <c r="AL3259" s="1">
        <v>0</v>
      </c>
      <c r="AM3259" s="1">
        <v>0</v>
      </c>
      <c r="AN3259" s="1">
        <v>0</v>
      </c>
      <c r="AO3259" s="1">
        <v>0</v>
      </c>
      <c r="AP3259" s="8">
        <f t="shared" si="212"/>
        <v>0</v>
      </c>
      <c r="AQ3259" s="9">
        <f t="shared" si="213"/>
        <v>0</v>
      </c>
      <c r="AR3259" s="3">
        <f t="shared" si="214"/>
        <v>0</v>
      </c>
      <c r="AS3259" s="10">
        <f t="shared" si="215"/>
        <v>0</v>
      </c>
    </row>
    <row r="3260" spans="1:45" x14ac:dyDescent="0.25">
      <c r="A3260">
        <v>1</v>
      </c>
      <c r="B3260" s="7">
        <v>44531</v>
      </c>
      <c r="C3260" s="7">
        <v>44531</v>
      </c>
      <c r="D3260">
        <v>200301</v>
      </c>
      <c r="E3260" s="7">
        <v>44531</v>
      </c>
      <c r="F3260" s="13">
        <v>0</v>
      </c>
      <c r="G3260" s="1">
        <v>0</v>
      </c>
      <c r="H3260">
        <v>0</v>
      </c>
      <c r="I3260" s="1">
        <v>0</v>
      </c>
      <c r="J3260" s="1">
        <v>0</v>
      </c>
      <c r="K3260" s="1">
        <v>0</v>
      </c>
      <c r="L3260" s="1">
        <v>0</v>
      </c>
      <c r="M3260" s="1">
        <v>0</v>
      </c>
      <c r="N3260" s="1">
        <v>0</v>
      </c>
      <c r="O3260" s="1">
        <v>0</v>
      </c>
      <c r="P3260" s="1">
        <v>0</v>
      </c>
      <c r="Q3260" s="1">
        <v>0</v>
      </c>
      <c r="R3260" s="1">
        <v>0</v>
      </c>
      <c r="S3260" s="1">
        <v>0</v>
      </c>
      <c r="T3260" s="1">
        <v>0</v>
      </c>
      <c r="U3260" s="1">
        <v>0</v>
      </c>
      <c r="V3260" t="s">
        <v>386</v>
      </c>
      <c r="W3260" s="4" t="str">
        <f t="shared" si="216"/>
        <v>3950</v>
      </c>
      <c r="X3260">
        <v>16</v>
      </c>
      <c r="Y3260" t="s">
        <v>109</v>
      </c>
      <c r="Z3260" t="s">
        <v>384</v>
      </c>
      <c r="AA3260" s="1">
        <v>0</v>
      </c>
      <c r="AB3260" s="1">
        <v>0</v>
      </c>
      <c r="AC3260" t="s">
        <v>225</v>
      </c>
      <c r="AD3260" s="1">
        <v>0</v>
      </c>
      <c r="AE3260" s="1">
        <v>0</v>
      </c>
      <c r="AF3260">
        <v>0</v>
      </c>
      <c r="AG3260" s="1">
        <v>0</v>
      </c>
      <c r="AH3260" s="1">
        <v>0</v>
      </c>
      <c r="AI3260" s="1">
        <v>0</v>
      </c>
      <c r="AJ3260" s="1">
        <v>0</v>
      </c>
      <c r="AK3260" s="1">
        <v>0</v>
      </c>
      <c r="AL3260" s="1">
        <v>0</v>
      </c>
      <c r="AM3260" s="1">
        <v>0</v>
      </c>
      <c r="AN3260" s="1">
        <v>0</v>
      </c>
      <c r="AO3260" s="1">
        <v>0</v>
      </c>
      <c r="AP3260" s="8">
        <f t="shared" si="212"/>
        <v>0</v>
      </c>
      <c r="AQ3260" s="9">
        <f t="shared" si="213"/>
        <v>0</v>
      </c>
      <c r="AR3260" s="3">
        <f t="shared" si="214"/>
        <v>0</v>
      </c>
      <c r="AS3260" s="10">
        <f t="shared" si="215"/>
        <v>0</v>
      </c>
    </row>
    <row r="3261" spans="1:45" x14ac:dyDescent="0.25">
      <c r="A3261">
        <v>1</v>
      </c>
      <c r="B3261" s="7">
        <v>44531</v>
      </c>
      <c r="C3261" s="7">
        <v>44531</v>
      </c>
      <c r="D3261">
        <v>200347</v>
      </c>
      <c r="E3261" s="7">
        <v>44531</v>
      </c>
      <c r="F3261" s="13">
        <v>0</v>
      </c>
      <c r="G3261" s="1">
        <v>0</v>
      </c>
      <c r="H3261">
        <v>0</v>
      </c>
      <c r="I3261" s="1">
        <v>0</v>
      </c>
      <c r="J3261" s="1">
        <v>0</v>
      </c>
      <c r="K3261" s="1">
        <v>0</v>
      </c>
      <c r="L3261" s="1">
        <v>0</v>
      </c>
      <c r="M3261" s="1">
        <v>0</v>
      </c>
      <c r="N3261" s="1">
        <v>0</v>
      </c>
      <c r="O3261" s="1">
        <v>0</v>
      </c>
      <c r="P3261" s="1">
        <v>0</v>
      </c>
      <c r="Q3261" s="1">
        <v>0</v>
      </c>
      <c r="R3261" s="1">
        <v>0</v>
      </c>
      <c r="S3261" s="1">
        <v>0</v>
      </c>
      <c r="T3261" s="1">
        <v>0</v>
      </c>
      <c r="U3261" s="1">
        <v>0</v>
      </c>
      <c r="V3261" t="s">
        <v>387</v>
      </c>
      <c r="W3261" s="4" t="str">
        <f t="shared" si="216"/>
        <v>3950</v>
      </c>
      <c r="X3261">
        <v>16</v>
      </c>
      <c r="Y3261" t="s">
        <v>109</v>
      </c>
      <c r="Z3261" t="s">
        <v>384</v>
      </c>
      <c r="AA3261" s="1">
        <v>0</v>
      </c>
      <c r="AB3261" s="1">
        <v>0</v>
      </c>
      <c r="AC3261" t="s">
        <v>225</v>
      </c>
      <c r="AD3261" s="1">
        <v>0</v>
      </c>
      <c r="AE3261" s="1">
        <v>0</v>
      </c>
      <c r="AF3261">
        <v>0</v>
      </c>
      <c r="AG3261" s="1">
        <v>0</v>
      </c>
      <c r="AH3261" s="1">
        <v>0</v>
      </c>
      <c r="AI3261" s="1">
        <v>0</v>
      </c>
      <c r="AJ3261" s="1">
        <v>0</v>
      </c>
      <c r="AK3261" s="1">
        <v>0</v>
      </c>
      <c r="AL3261" s="1">
        <v>0</v>
      </c>
      <c r="AM3261" s="1">
        <v>0</v>
      </c>
      <c r="AN3261" s="1">
        <v>0</v>
      </c>
      <c r="AO3261" s="1">
        <v>0</v>
      </c>
      <c r="AP3261" s="8">
        <f t="shared" si="212"/>
        <v>0</v>
      </c>
      <c r="AQ3261" s="9">
        <f t="shared" si="213"/>
        <v>0</v>
      </c>
      <c r="AR3261" s="3">
        <f t="shared" si="214"/>
        <v>0</v>
      </c>
      <c r="AS3261" s="10">
        <f t="shared" si="215"/>
        <v>0</v>
      </c>
    </row>
    <row r="3262" spans="1:45" x14ac:dyDescent="0.25">
      <c r="A3262">
        <v>1</v>
      </c>
      <c r="B3262" s="7">
        <v>44531</v>
      </c>
      <c r="C3262" s="7">
        <v>44531</v>
      </c>
      <c r="D3262">
        <v>184</v>
      </c>
      <c r="E3262" s="7">
        <v>44531</v>
      </c>
      <c r="F3262" s="13">
        <v>0</v>
      </c>
      <c r="G3262" s="1">
        <v>0</v>
      </c>
      <c r="H3262">
        <v>5.0999999999999997E-2</v>
      </c>
      <c r="I3262" s="1">
        <v>0</v>
      </c>
      <c r="J3262" s="1">
        <v>0</v>
      </c>
      <c r="K3262" s="1">
        <v>0</v>
      </c>
      <c r="L3262" s="1">
        <v>0</v>
      </c>
      <c r="M3262" s="1">
        <v>0</v>
      </c>
      <c r="N3262" s="1">
        <v>0</v>
      </c>
      <c r="O3262" s="1">
        <v>0</v>
      </c>
      <c r="P3262" s="1">
        <v>0</v>
      </c>
      <c r="Q3262" s="1">
        <v>0</v>
      </c>
      <c r="R3262" s="1">
        <v>0</v>
      </c>
      <c r="S3262" s="1">
        <v>0</v>
      </c>
      <c r="T3262" s="1">
        <v>0</v>
      </c>
      <c r="U3262" s="1">
        <v>0</v>
      </c>
      <c r="V3262" t="s">
        <v>388</v>
      </c>
      <c r="W3262" s="4" t="str">
        <f t="shared" si="216"/>
        <v>3960</v>
      </c>
      <c r="X3262">
        <v>16</v>
      </c>
      <c r="Y3262" t="s">
        <v>109</v>
      </c>
      <c r="Z3262" t="s">
        <v>152</v>
      </c>
      <c r="AA3262" s="1">
        <v>0</v>
      </c>
      <c r="AB3262" s="1">
        <v>0</v>
      </c>
      <c r="AC3262" t="s">
        <v>225</v>
      </c>
      <c r="AD3262" s="1">
        <v>0</v>
      </c>
      <c r="AE3262" s="1">
        <v>0</v>
      </c>
      <c r="AF3262">
        <v>0</v>
      </c>
      <c r="AG3262" s="1">
        <v>0</v>
      </c>
      <c r="AH3262" s="1">
        <v>0</v>
      </c>
      <c r="AI3262" s="1">
        <v>0</v>
      </c>
      <c r="AJ3262" s="1">
        <v>0</v>
      </c>
      <c r="AK3262" s="1">
        <v>0</v>
      </c>
      <c r="AL3262" s="1">
        <v>0</v>
      </c>
      <c r="AM3262" s="1">
        <v>0</v>
      </c>
      <c r="AN3262" s="1">
        <v>0</v>
      </c>
      <c r="AO3262" s="1">
        <v>0</v>
      </c>
      <c r="AP3262" s="8">
        <f t="shared" si="212"/>
        <v>0</v>
      </c>
      <c r="AQ3262" s="9">
        <f t="shared" si="213"/>
        <v>0</v>
      </c>
      <c r="AR3262" s="3">
        <f t="shared" si="214"/>
        <v>0</v>
      </c>
      <c r="AS3262" s="10">
        <f t="shared" si="215"/>
        <v>0</v>
      </c>
    </row>
    <row r="3263" spans="1:45" x14ac:dyDescent="0.25">
      <c r="A3263">
        <v>1</v>
      </c>
      <c r="B3263" s="7">
        <v>44531</v>
      </c>
      <c r="C3263" s="7">
        <v>44531</v>
      </c>
      <c r="D3263">
        <v>200256</v>
      </c>
      <c r="E3263" s="7">
        <v>44531</v>
      </c>
      <c r="F3263" s="13">
        <v>355061.15</v>
      </c>
      <c r="G3263" s="1">
        <v>355061.15</v>
      </c>
      <c r="H3263">
        <v>5.0999999999999997E-2</v>
      </c>
      <c r="I3263" s="1">
        <v>1509.01</v>
      </c>
      <c r="J3263" s="1">
        <v>104287.15</v>
      </c>
      <c r="K3263" s="1">
        <v>0</v>
      </c>
      <c r="L3263" s="1">
        <v>0</v>
      </c>
      <c r="M3263" s="1">
        <v>0</v>
      </c>
      <c r="N3263" s="1">
        <v>0</v>
      </c>
      <c r="O3263" s="1">
        <v>0</v>
      </c>
      <c r="P3263" s="1">
        <v>0</v>
      </c>
      <c r="Q3263" s="1">
        <v>0</v>
      </c>
      <c r="R3263" s="1">
        <v>0</v>
      </c>
      <c r="S3263" s="1">
        <v>0</v>
      </c>
      <c r="T3263" s="1">
        <v>0</v>
      </c>
      <c r="U3263" s="1">
        <v>0</v>
      </c>
      <c r="V3263" t="s">
        <v>389</v>
      </c>
      <c r="W3263" s="4" t="str">
        <f t="shared" si="216"/>
        <v>3960</v>
      </c>
      <c r="X3263">
        <v>16</v>
      </c>
      <c r="Y3263" t="s">
        <v>109</v>
      </c>
      <c r="Z3263" t="s">
        <v>152</v>
      </c>
      <c r="AA3263" s="1">
        <v>0</v>
      </c>
      <c r="AB3263" s="1">
        <v>0</v>
      </c>
      <c r="AC3263" t="s">
        <v>225</v>
      </c>
      <c r="AD3263" s="1">
        <v>0</v>
      </c>
      <c r="AE3263" s="1">
        <v>0</v>
      </c>
      <c r="AF3263">
        <v>0</v>
      </c>
      <c r="AG3263" s="1">
        <v>355061.15</v>
      </c>
      <c r="AH3263" s="1">
        <v>0</v>
      </c>
      <c r="AI3263" s="1">
        <v>0</v>
      </c>
      <c r="AJ3263" s="1">
        <v>0</v>
      </c>
      <c r="AK3263" s="1">
        <v>0</v>
      </c>
      <c r="AL3263" s="1">
        <v>0</v>
      </c>
      <c r="AM3263" s="1">
        <v>0</v>
      </c>
      <c r="AN3263" s="1">
        <v>0</v>
      </c>
      <c r="AO3263" s="1">
        <v>1509.01</v>
      </c>
      <c r="AP3263" s="8">
        <f t="shared" si="212"/>
        <v>1509.01</v>
      </c>
      <c r="AQ3263" s="9">
        <f t="shared" si="213"/>
        <v>0</v>
      </c>
      <c r="AR3263" s="3">
        <f t="shared" si="214"/>
        <v>104287.15</v>
      </c>
      <c r="AS3263" s="10">
        <f t="shared" si="215"/>
        <v>1509.01</v>
      </c>
    </row>
    <row r="3264" spans="1:45" x14ac:dyDescent="0.25">
      <c r="A3264">
        <v>1</v>
      </c>
      <c r="B3264" s="7">
        <v>44531</v>
      </c>
      <c r="C3264" s="7">
        <v>44531</v>
      </c>
      <c r="D3264">
        <v>200302</v>
      </c>
      <c r="E3264" s="7">
        <v>44531</v>
      </c>
      <c r="F3264" s="13">
        <v>95136.76</v>
      </c>
      <c r="G3264" s="1">
        <v>95136.76</v>
      </c>
      <c r="H3264">
        <v>5.0999999999999997E-2</v>
      </c>
      <c r="I3264" s="1">
        <v>404.33</v>
      </c>
      <c r="J3264" s="1">
        <v>17682.599999999999</v>
      </c>
      <c r="K3264" s="1">
        <v>0</v>
      </c>
      <c r="L3264" s="1">
        <v>0</v>
      </c>
      <c r="M3264" s="1">
        <v>0</v>
      </c>
      <c r="N3264" s="1">
        <v>0</v>
      </c>
      <c r="O3264" s="1">
        <v>0</v>
      </c>
      <c r="P3264" s="1">
        <v>0</v>
      </c>
      <c r="Q3264" s="1">
        <v>0</v>
      </c>
      <c r="R3264" s="1">
        <v>0</v>
      </c>
      <c r="S3264" s="1">
        <v>0</v>
      </c>
      <c r="T3264" s="1">
        <v>0</v>
      </c>
      <c r="U3264" s="1">
        <v>0</v>
      </c>
      <c r="V3264" t="s">
        <v>390</v>
      </c>
      <c r="W3264" s="4" t="str">
        <f t="shared" si="216"/>
        <v>3960</v>
      </c>
      <c r="X3264">
        <v>16</v>
      </c>
      <c r="Y3264" t="s">
        <v>109</v>
      </c>
      <c r="Z3264" t="s">
        <v>152</v>
      </c>
      <c r="AA3264" s="1">
        <v>0</v>
      </c>
      <c r="AB3264" s="1">
        <v>0</v>
      </c>
      <c r="AC3264" t="s">
        <v>225</v>
      </c>
      <c r="AD3264" s="1">
        <v>0</v>
      </c>
      <c r="AE3264" s="1">
        <v>0</v>
      </c>
      <c r="AF3264">
        <v>0</v>
      </c>
      <c r="AG3264" s="1">
        <v>95136.76</v>
      </c>
      <c r="AH3264" s="1">
        <v>0</v>
      </c>
      <c r="AI3264" s="1">
        <v>0</v>
      </c>
      <c r="AJ3264" s="1">
        <v>0</v>
      </c>
      <c r="AK3264" s="1">
        <v>0</v>
      </c>
      <c r="AL3264" s="1">
        <v>0</v>
      </c>
      <c r="AM3264" s="1">
        <v>0</v>
      </c>
      <c r="AN3264" s="1">
        <v>0</v>
      </c>
      <c r="AO3264" s="1">
        <v>404.33</v>
      </c>
      <c r="AP3264" s="8">
        <f t="shared" si="212"/>
        <v>404.33</v>
      </c>
      <c r="AQ3264" s="9">
        <f t="shared" si="213"/>
        <v>0</v>
      </c>
      <c r="AR3264" s="3">
        <f t="shared" si="214"/>
        <v>17682.599999999999</v>
      </c>
      <c r="AS3264" s="10">
        <f t="shared" si="215"/>
        <v>404.33</v>
      </c>
    </row>
    <row r="3265" spans="1:45" x14ac:dyDescent="0.25">
      <c r="A3265">
        <v>1</v>
      </c>
      <c r="B3265" s="7">
        <v>44531</v>
      </c>
      <c r="C3265" s="7">
        <v>44531</v>
      </c>
      <c r="D3265">
        <v>200348</v>
      </c>
      <c r="E3265" s="7">
        <v>44531</v>
      </c>
      <c r="F3265" s="13">
        <v>512319.85</v>
      </c>
      <c r="G3265" s="1">
        <v>512319.85</v>
      </c>
      <c r="H3265">
        <v>5.0999999999999997E-2</v>
      </c>
      <c r="I3265" s="1">
        <v>2177.36</v>
      </c>
      <c r="J3265" s="1">
        <v>264106.84999999998</v>
      </c>
      <c r="K3265" s="1">
        <v>0</v>
      </c>
      <c r="L3265" s="1">
        <v>0</v>
      </c>
      <c r="M3265" s="1">
        <v>0</v>
      </c>
      <c r="N3265" s="1">
        <v>0</v>
      </c>
      <c r="O3265" s="1">
        <v>0</v>
      </c>
      <c r="P3265" s="1">
        <v>0</v>
      </c>
      <c r="Q3265" s="1">
        <v>0</v>
      </c>
      <c r="R3265" s="1">
        <v>0</v>
      </c>
      <c r="S3265" s="1">
        <v>0</v>
      </c>
      <c r="T3265" s="1">
        <v>0</v>
      </c>
      <c r="U3265" s="1">
        <v>0</v>
      </c>
      <c r="V3265" t="s">
        <v>391</v>
      </c>
      <c r="W3265" s="4" t="str">
        <f t="shared" si="216"/>
        <v>3960</v>
      </c>
      <c r="X3265">
        <v>16</v>
      </c>
      <c r="Y3265" t="s">
        <v>109</v>
      </c>
      <c r="Z3265" t="s">
        <v>152</v>
      </c>
      <c r="AA3265" s="1">
        <v>0</v>
      </c>
      <c r="AB3265" s="1">
        <v>-60902.39</v>
      </c>
      <c r="AC3265" t="s">
        <v>225</v>
      </c>
      <c r="AD3265" s="1">
        <v>0</v>
      </c>
      <c r="AE3265" s="1">
        <v>0</v>
      </c>
      <c r="AF3265">
        <v>0</v>
      </c>
      <c r="AG3265" s="1">
        <v>512319.85</v>
      </c>
      <c r="AH3265" s="1">
        <v>0</v>
      </c>
      <c r="AI3265" s="1">
        <v>0</v>
      </c>
      <c r="AJ3265" s="1">
        <v>0</v>
      </c>
      <c r="AK3265" s="1">
        <v>0</v>
      </c>
      <c r="AL3265" s="1">
        <v>0</v>
      </c>
      <c r="AM3265" s="1">
        <v>0</v>
      </c>
      <c r="AN3265" s="1">
        <v>0</v>
      </c>
      <c r="AO3265" s="1">
        <v>2177.36</v>
      </c>
      <c r="AP3265" s="8">
        <f t="shared" si="212"/>
        <v>2177.36</v>
      </c>
      <c r="AQ3265" s="9">
        <f t="shared" si="213"/>
        <v>0</v>
      </c>
      <c r="AR3265" s="3">
        <f t="shared" si="214"/>
        <v>264106.84999999998</v>
      </c>
      <c r="AS3265" s="10">
        <f t="shared" si="215"/>
        <v>2177.36</v>
      </c>
    </row>
    <row r="3266" spans="1:45" x14ac:dyDescent="0.25">
      <c r="A3266">
        <v>1</v>
      </c>
      <c r="B3266" s="7">
        <v>44531</v>
      </c>
      <c r="C3266" s="7">
        <v>44531</v>
      </c>
      <c r="D3266">
        <v>185</v>
      </c>
      <c r="E3266" s="7">
        <v>44531</v>
      </c>
      <c r="F3266" s="13">
        <v>0</v>
      </c>
      <c r="G3266" s="1">
        <v>0</v>
      </c>
      <c r="H3266">
        <v>7.6923080000000005E-2</v>
      </c>
      <c r="I3266" s="1">
        <v>0</v>
      </c>
      <c r="J3266" s="1">
        <v>49503.839999999997</v>
      </c>
      <c r="K3266" s="1">
        <v>0</v>
      </c>
      <c r="L3266" s="1">
        <v>0</v>
      </c>
      <c r="M3266" s="1">
        <v>0</v>
      </c>
      <c r="N3266" s="1">
        <v>0</v>
      </c>
      <c r="O3266" s="1">
        <v>0</v>
      </c>
      <c r="P3266" s="1">
        <v>0</v>
      </c>
      <c r="Q3266" s="1">
        <v>0</v>
      </c>
      <c r="R3266" s="1">
        <v>0</v>
      </c>
      <c r="S3266" s="1">
        <v>0</v>
      </c>
      <c r="T3266" s="1">
        <v>3093.99</v>
      </c>
      <c r="U3266" s="1">
        <v>0</v>
      </c>
      <c r="V3266" t="s">
        <v>392</v>
      </c>
      <c r="W3266" s="4" t="str">
        <f t="shared" si="216"/>
        <v>3970</v>
      </c>
      <c r="X3266">
        <v>16</v>
      </c>
      <c r="Y3266" t="s">
        <v>109</v>
      </c>
      <c r="Z3266" t="s">
        <v>155</v>
      </c>
      <c r="AA3266" s="1">
        <v>0</v>
      </c>
      <c r="AB3266" s="1">
        <v>0</v>
      </c>
      <c r="AC3266" t="s">
        <v>225</v>
      </c>
      <c r="AD3266" s="1">
        <v>0</v>
      </c>
      <c r="AE3266" s="1">
        <v>0</v>
      </c>
      <c r="AF3266">
        <v>0</v>
      </c>
      <c r="AG3266" s="1">
        <v>0</v>
      </c>
      <c r="AH3266" s="1">
        <v>0</v>
      </c>
      <c r="AI3266" s="1">
        <v>0</v>
      </c>
      <c r="AJ3266" s="1">
        <v>0</v>
      </c>
      <c r="AK3266" s="1">
        <v>0</v>
      </c>
      <c r="AL3266" s="1">
        <v>0</v>
      </c>
      <c r="AM3266" s="1">
        <v>0</v>
      </c>
      <c r="AN3266" s="1">
        <v>0</v>
      </c>
      <c r="AO3266" s="1">
        <v>0</v>
      </c>
      <c r="AP3266" s="8">
        <f t="shared" ref="AP3266:AP3285" si="217">I3266+K3266+M3266+T3266</f>
        <v>3093.99</v>
      </c>
      <c r="AQ3266" s="9">
        <f t="shared" ref="AQ3266:AQ3285" si="218">AD3266+AL3266</f>
        <v>0</v>
      </c>
      <c r="AR3266" s="3">
        <f t="shared" ref="AR3266:AR3285" si="219">AE3266+J3266</f>
        <v>49503.839999999997</v>
      </c>
      <c r="AS3266" s="10">
        <f t="shared" ref="AS3266:AS3285" si="220">I3266+K3266+M3266+T3266+AD3266+AL3266</f>
        <v>3093.99</v>
      </c>
    </row>
    <row r="3267" spans="1:45" x14ac:dyDescent="0.25">
      <c r="A3267">
        <v>1</v>
      </c>
      <c r="B3267" s="7">
        <v>44531</v>
      </c>
      <c r="C3267" s="7">
        <v>44531</v>
      </c>
      <c r="D3267">
        <v>200257</v>
      </c>
      <c r="E3267" s="7">
        <v>44531</v>
      </c>
      <c r="F3267" s="13">
        <v>292511.90000000002</v>
      </c>
      <c r="G3267" s="1">
        <v>292511.90000000002</v>
      </c>
      <c r="H3267">
        <v>7.6923080000000005E-2</v>
      </c>
      <c r="I3267" s="1">
        <v>1875.08</v>
      </c>
      <c r="J3267" s="1">
        <v>-16118.29</v>
      </c>
      <c r="K3267" s="1">
        <v>0</v>
      </c>
      <c r="L3267" s="1">
        <v>0</v>
      </c>
      <c r="M3267" s="1">
        <v>0</v>
      </c>
      <c r="N3267" s="1">
        <v>0</v>
      </c>
      <c r="O3267" s="1">
        <v>0</v>
      </c>
      <c r="P3267" s="1">
        <v>0</v>
      </c>
      <c r="Q3267" s="1">
        <v>0</v>
      </c>
      <c r="R3267" s="1">
        <v>0</v>
      </c>
      <c r="S3267" s="1">
        <v>0</v>
      </c>
      <c r="T3267" s="1">
        <v>0</v>
      </c>
      <c r="U3267" s="1">
        <v>0</v>
      </c>
      <c r="V3267" t="s">
        <v>393</v>
      </c>
      <c r="W3267" s="4" t="str">
        <f t="shared" si="216"/>
        <v>3970</v>
      </c>
      <c r="X3267">
        <v>16</v>
      </c>
      <c r="Y3267" t="s">
        <v>109</v>
      </c>
      <c r="Z3267" t="s">
        <v>155</v>
      </c>
      <c r="AA3267" s="1">
        <v>0</v>
      </c>
      <c r="AB3267" s="1">
        <v>-49203</v>
      </c>
      <c r="AC3267" t="s">
        <v>225</v>
      </c>
      <c r="AD3267" s="1">
        <v>0</v>
      </c>
      <c r="AE3267" s="1">
        <v>0</v>
      </c>
      <c r="AF3267">
        <v>0</v>
      </c>
      <c r="AG3267" s="1">
        <v>292511.90000000002</v>
      </c>
      <c r="AH3267" s="1">
        <v>0</v>
      </c>
      <c r="AI3267" s="1">
        <v>0</v>
      </c>
      <c r="AJ3267" s="1">
        <v>0</v>
      </c>
      <c r="AK3267" s="1">
        <v>0</v>
      </c>
      <c r="AL3267" s="1">
        <v>0</v>
      </c>
      <c r="AM3267" s="1">
        <v>0</v>
      </c>
      <c r="AN3267" s="1">
        <v>0</v>
      </c>
      <c r="AO3267" s="1">
        <v>1875.08</v>
      </c>
      <c r="AP3267" s="8">
        <f t="shared" si="217"/>
        <v>1875.08</v>
      </c>
      <c r="AQ3267" s="9">
        <f t="shared" si="218"/>
        <v>0</v>
      </c>
      <c r="AR3267" s="3">
        <f t="shared" si="219"/>
        <v>-16118.29</v>
      </c>
      <c r="AS3267" s="10">
        <f t="shared" si="220"/>
        <v>1875.08</v>
      </c>
    </row>
    <row r="3268" spans="1:45" x14ac:dyDescent="0.25">
      <c r="A3268">
        <v>1</v>
      </c>
      <c r="B3268" s="7">
        <v>44531</v>
      </c>
      <c r="C3268" s="7">
        <v>44531</v>
      </c>
      <c r="D3268">
        <v>200303</v>
      </c>
      <c r="E3268" s="7">
        <v>44531</v>
      </c>
      <c r="F3268" s="13">
        <v>19578.259999999998</v>
      </c>
      <c r="G3268" s="1">
        <v>19578.259999999998</v>
      </c>
      <c r="H3268">
        <v>7.6923080000000005E-2</v>
      </c>
      <c r="I3268" s="1">
        <v>125.5</v>
      </c>
      <c r="J3268" s="1">
        <v>4659.3999999999996</v>
      </c>
      <c r="K3268" s="1">
        <v>0</v>
      </c>
      <c r="L3268" s="1">
        <v>0</v>
      </c>
      <c r="M3268" s="1">
        <v>0</v>
      </c>
      <c r="N3268" s="1">
        <v>0</v>
      </c>
      <c r="O3268" s="1">
        <v>0</v>
      </c>
      <c r="P3268" s="1">
        <v>0</v>
      </c>
      <c r="Q3268" s="1">
        <v>0</v>
      </c>
      <c r="R3268" s="1">
        <v>0</v>
      </c>
      <c r="S3268" s="1">
        <v>0</v>
      </c>
      <c r="T3268" s="1">
        <v>0</v>
      </c>
      <c r="U3268" s="1">
        <v>0</v>
      </c>
      <c r="V3268" t="s">
        <v>394</v>
      </c>
      <c r="W3268" s="4" t="str">
        <f t="shared" si="216"/>
        <v>3970</v>
      </c>
      <c r="X3268">
        <v>16</v>
      </c>
      <c r="Y3268" t="s">
        <v>109</v>
      </c>
      <c r="Z3268" t="s">
        <v>155</v>
      </c>
      <c r="AA3268" s="1">
        <v>0</v>
      </c>
      <c r="AB3268" s="1">
        <v>0</v>
      </c>
      <c r="AC3268" t="s">
        <v>225</v>
      </c>
      <c r="AD3268" s="1">
        <v>0</v>
      </c>
      <c r="AE3268" s="1">
        <v>0</v>
      </c>
      <c r="AF3268">
        <v>0</v>
      </c>
      <c r="AG3268" s="1">
        <v>19578.259999999998</v>
      </c>
      <c r="AH3268" s="1">
        <v>0</v>
      </c>
      <c r="AI3268" s="1">
        <v>0</v>
      </c>
      <c r="AJ3268" s="1">
        <v>0</v>
      </c>
      <c r="AK3268" s="1">
        <v>0</v>
      </c>
      <c r="AL3268" s="1">
        <v>0</v>
      </c>
      <c r="AM3268" s="1">
        <v>0</v>
      </c>
      <c r="AN3268" s="1">
        <v>0</v>
      </c>
      <c r="AO3268" s="1">
        <v>125.5</v>
      </c>
      <c r="AP3268" s="8">
        <f t="shared" si="217"/>
        <v>125.5</v>
      </c>
      <c r="AQ3268" s="9">
        <f t="shared" si="218"/>
        <v>0</v>
      </c>
      <c r="AR3268" s="3">
        <f t="shared" si="219"/>
        <v>4659.3999999999996</v>
      </c>
      <c r="AS3268" s="10">
        <f t="shared" si="220"/>
        <v>125.5</v>
      </c>
    </row>
    <row r="3269" spans="1:45" x14ac:dyDescent="0.25">
      <c r="A3269">
        <v>1</v>
      </c>
      <c r="B3269" s="7">
        <v>44531</v>
      </c>
      <c r="C3269" s="7">
        <v>44531</v>
      </c>
      <c r="D3269">
        <v>200349</v>
      </c>
      <c r="E3269" s="7">
        <v>44531</v>
      </c>
      <c r="F3269" s="13">
        <v>850007.86</v>
      </c>
      <c r="G3269" s="1">
        <v>850007.86</v>
      </c>
      <c r="H3269">
        <v>7.6923080000000005E-2</v>
      </c>
      <c r="I3269" s="1">
        <v>5448.77</v>
      </c>
      <c r="J3269" s="1">
        <v>358090.43</v>
      </c>
      <c r="K3269" s="1">
        <v>0</v>
      </c>
      <c r="L3269" s="1">
        <v>0</v>
      </c>
      <c r="M3269" s="1">
        <v>0</v>
      </c>
      <c r="N3269" s="1">
        <v>0</v>
      </c>
      <c r="O3269" s="1">
        <v>0</v>
      </c>
      <c r="P3269" s="1">
        <v>0</v>
      </c>
      <c r="Q3269" s="1">
        <v>0</v>
      </c>
      <c r="R3269" s="1">
        <v>0</v>
      </c>
      <c r="S3269" s="1">
        <v>0</v>
      </c>
      <c r="T3269" s="1">
        <v>0</v>
      </c>
      <c r="U3269" s="1">
        <v>0</v>
      </c>
      <c r="V3269" t="s">
        <v>395</v>
      </c>
      <c r="W3269" s="4" t="str">
        <f t="shared" ref="W3269:W3285" si="221">MID(V3269,4,4)</f>
        <v>3970</v>
      </c>
      <c r="X3269">
        <v>16</v>
      </c>
      <c r="Y3269" t="s">
        <v>109</v>
      </c>
      <c r="Z3269" t="s">
        <v>155</v>
      </c>
      <c r="AA3269" s="1">
        <v>0</v>
      </c>
      <c r="AB3269" s="1">
        <v>-708.23</v>
      </c>
      <c r="AC3269" t="s">
        <v>225</v>
      </c>
      <c r="AD3269" s="1">
        <v>0</v>
      </c>
      <c r="AE3269" s="1">
        <v>0</v>
      </c>
      <c r="AF3269">
        <v>0</v>
      </c>
      <c r="AG3269" s="1">
        <v>850007.86</v>
      </c>
      <c r="AH3269" s="1">
        <v>0</v>
      </c>
      <c r="AI3269" s="1">
        <v>0</v>
      </c>
      <c r="AJ3269" s="1">
        <v>0</v>
      </c>
      <c r="AK3269" s="1">
        <v>0</v>
      </c>
      <c r="AL3269" s="1">
        <v>0</v>
      </c>
      <c r="AM3269" s="1">
        <v>0</v>
      </c>
      <c r="AN3269" s="1">
        <v>0</v>
      </c>
      <c r="AO3269" s="1">
        <v>5448.77</v>
      </c>
      <c r="AP3269" s="8">
        <f t="shared" si="217"/>
        <v>5448.77</v>
      </c>
      <c r="AQ3269" s="9">
        <f t="shared" si="218"/>
        <v>0</v>
      </c>
      <c r="AR3269" s="3">
        <f t="shared" si="219"/>
        <v>358090.43</v>
      </c>
      <c r="AS3269" s="10">
        <f t="shared" si="220"/>
        <v>5448.77</v>
      </c>
    </row>
    <row r="3270" spans="1:45" x14ac:dyDescent="0.25">
      <c r="A3270">
        <v>1</v>
      </c>
      <c r="B3270" s="7">
        <v>44531</v>
      </c>
      <c r="C3270" s="7">
        <v>44531</v>
      </c>
      <c r="D3270">
        <v>186</v>
      </c>
      <c r="E3270" s="7">
        <v>44531</v>
      </c>
      <c r="F3270" s="13">
        <v>0</v>
      </c>
      <c r="G3270" s="1">
        <v>0</v>
      </c>
      <c r="H3270">
        <v>7.6999999999999999E-2</v>
      </c>
      <c r="I3270" s="1">
        <v>0</v>
      </c>
      <c r="J3270" s="1">
        <v>0</v>
      </c>
      <c r="K3270" s="1">
        <v>0</v>
      </c>
      <c r="L3270" s="1">
        <v>0</v>
      </c>
      <c r="M3270" s="1">
        <v>0</v>
      </c>
      <c r="N3270" s="1">
        <v>0</v>
      </c>
      <c r="O3270" s="1">
        <v>0</v>
      </c>
      <c r="P3270" s="1">
        <v>0</v>
      </c>
      <c r="Q3270" s="1">
        <v>0</v>
      </c>
      <c r="R3270" s="1">
        <v>0</v>
      </c>
      <c r="S3270" s="1">
        <v>0</v>
      </c>
      <c r="T3270" s="1">
        <v>0</v>
      </c>
      <c r="U3270" s="1">
        <v>0</v>
      </c>
      <c r="V3270" t="s">
        <v>396</v>
      </c>
      <c r="W3270" s="4" t="str">
        <f t="shared" si="221"/>
        <v>3971</v>
      </c>
      <c r="X3270">
        <v>16</v>
      </c>
      <c r="Y3270" t="s">
        <v>109</v>
      </c>
      <c r="Z3270" t="s">
        <v>155</v>
      </c>
      <c r="AA3270" s="1">
        <v>0</v>
      </c>
      <c r="AB3270" s="1">
        <v>0</v>
      </c>
      <c r="AC3270" t="s">
        <v>225</v>
      </c>
      <c r="AD3270" s="1">
        <v>0</v>
      </c>
      <c r="AE3270" s="1">
        <v>0</v>
      </c>
      <c r="AF3270">
        <v>0</v>
      </c>
      <c r="AG3270" s="1">
        <v>0</v>
      </c>
      <c r="AH3270" s="1">
        <v>0</v>
      </c>
      <c r="AI3270" s="1">
        <v>0</v>
      </c>
      <c r="AJ3270" s="1">
        <v>0</v>
      </c>
      <c r="AK3270" s="1">
        <v>0</v>
      </c>
      <c r="AL3270" s="1">
        <v>0</v>
      </c>
      <c r="AM3270" s="1">
        <v>0</v>
      </c>
      <c r="AN3270" s="1">
        <v>0</v>
      </c>
      <c r="AO3270" s="1">
        <v>0</v>
      </c>
      <c r="AP3270" s="8">
        <f t="shared" si="217"/>
        <v>0</v>
      </c>
      <c r="AQ3270" s="9">
        <f t="shared" si="218"/>
        <v>0</v>
      </c>
      <c r="AR3270" s="3">
        <f t="shared" si="219"/>
        <v>0</v>
      </c>
      <c r="AS3270" s="10">
        <f t="shared" si="220"/>
        <v>0</v>
      </c>
    </row>
    <row r="3271" spans="1:45" x14ac:dyDescent="0.25">
      <c r="A3271">
        <v>1</v>
      </c>
      <c r="B3271" s="7">
        <v>44531</v>
      </c>
      <c r="C3271" s="7">
        <v>44531</v>
      </c>
      <c r="D3271">
        <v>200258</v>
      </c>
      <c r="E3271" s="7">
        <v>44531</v>
      </c>
      <c r="F3271" s="13">
        <v>0</v>
      </c>
      <c r="G3271" s="1">
        <v>0</v>
      </c>
      <c r="H3271">
        <v>7.6999999999999999E-2</v>
      </c>
      <c r="I3271" s="1">
        <v>0</v>
      </c>
      <c r="J3271" s="1">
        <v>0</v>
      </c>
      <c r="K3271" s="1">
        <v>0</v>
      </c>
      <c r="L3271" s="1">
        <v>0</v>
      </c>
      <c r="M3271" s="1">
        <v>0</v>
      </c>
      <c r="N3271" s="1">
        <v>0</v>
      </c>
      <c r="O3271" s="1">
        <v>0</v>
      </c>
      <c r="P3271" s="1">
        <v>0</v>
      </c>
      <c r="Q3271" s="1">
        <v>0</v>
      </c>
      <c r="R3271" s="1">
        <v>0</v>
      </c>
      <c r="S3271" s="1">
        <v>0</v>
      </c>
      <c r="T3271" s="1">
        <v>0</v>
      </c>
      <c r="U3271" s="1">
        <v>0</v>
      </c>
      <c r="V3271" t="s">
        <v>397</v>
      </c>
      <c r="W3271" s="4" t="str">
        <f t="shared" si="221"/>
        <v>3971</v>
      </c>
      <c r="X3271">
        <v>16</v>
      </c>
      <c r="Y3271" t="s">
        <v>109</v>
      </c>
      <c r="Z3271" t="s">
        <v>155</v>
      </c>
      <c r="AA3271" s="1">
        <v>0</v>
      </c>
      <c r="AB3271" s="1">
        <v>0</v>
      </c>
      <c r="AC3271" t="s">
        <v>225</v>
      </c>
      <c r="AD3271" s="1">
        <v>0</v>
      </c>
      <c r="AE3271" s="1">
        <v>0</v>
      </c>
      <c r="AF3271">
        <v>0</v>
      </c>
      <c r="AG3271" s="1">
        <v>0</v>
      </c>
      <c r="AH3271" s="1">
        <v>0</v>
      </c>
      <c r="AI3271" s="1">
        <v>0</v>
      </c>
      <c r="AJ3271" s="1">
        <v>0</v>
      </c>
      <c r="AK3271" s="1">
        <v>0</v>
      </c>
      <c r="AL3271" s="1">
        <v>0</v>
      </c>
      <c r="AM3271" s="1">
        <v>0</v>
      </c>
      <c r="AN3271" s="1">
        <v>0</v>
      </c>
      <c r="AO3271" s="1">
        <v>0</v>
      </c>
      <c r="AP3271" s="8">
        <f t="shared" si="217"/>
        <v>0</v>
      </c>
      <c r="AQ3271" s="9">
        <f t="shared" si="218"/>
        <v>0</v>
      </c>
      <c r="AR3271" s="3">
        <f t="shared" si="219"/>
        <v>0</v>
      </c>
      <c r="AS3271" s="10">
        <f t="shared" si="220"/>
        <v>0</v>
      </c>
    </row>
    <row r="3272" spans="1:45" x14ac:dyDescent="0.25">
      <c r="A3272">
        <v>1</v>
      </c>
      <c r="B3272" s="7">
        <v>44531</v>
      </c>
      <c r="C3272" s="7">
        <v>44531</v>
      </c>
      <c r="D3272">
        <v>200304</v>
      </c>
      <c r="E3272" s="7">
        <v>44531</v>
      </c>
      <c r="F3272" s="13">
        <v>0</v>
      </c>
      <c r="G3272" s="1">
        <v>0</v>
      </c>
      <c r="H3272">
        <v>7.6999999999999999E-2</v>
      </c>
      <c r="I3272" s="1">
        <v>0</v>
      </c>
      <c r="J3272" s="1">
        <v>0</v>
      </c>
      <c r="K3272" s="1">
        <v>0</v>
      </c>
      <c r="L3272" s="1">
        <v>0</v>
      </c>
      <c r="M3272" s="1">
        <v>0</v>
      </c>
      <c r="N3272" s="1">
        <v>0</v>
      </c>
      <c r="O3272" s="1">
        <v>0</v>
      </c>
      <c r="P3272" s="1">
        <v>0</v>
      </c>
      <c r="Q3272" s="1">
        <v>0</v>
      </c>
      <c r="R3272" s="1">
        <v>0</v>
      </c>
      <c r="S3272" s="1">
        <v>0</v>
      </c>
      <c r="T3272" s="1">
        <v>0</v>
      </c>
      <c r="U3272" s="1">
        <v>0</v>
      </c>
      <c r="V3272" t="s">
        <v>398</v>
      </c>
      <c r="W3272" s="4" t="str">
        <f t="shared" si="221"/>
        <v>3971</v>
      </c>
      <c r="X3272">
        <v>16</v>
      </c>
      <c r="Y3272" t="s">
        <v>109</v>
      </c>
      <c r="Z3272" t="s">
        <v>155</v>
      </c>
      <c r="AA3272" s="1">
        <v>0</v>
      </c>
      <c r="AB3272" s="1">
        <v>0</v>
      </c>
      <c r="AC3272" t="s">
        <v>225</v>
      </c>
      <c r="AD3272" s="1">
        <v>0</v>
      </c>
      <c r="AE3272" s="1">
        <v>0</v>
      </c>
      <c r="AF3272">
        <v>0</v>
      </c>
      <c r="AG3272" s="1">
        <v>0</v>
      </c>
      <c r="AH3272" s="1">
        <v>0</v>
      </c>
      <c r="AI3272" s="1">
        <v>0</v>
      </c>
      <c r="AJ3272" s="1">
        <v>0</v>
      </c>
      <c r="AK3272" s="1">
        <v>0</v>
      </c>
      <c r="AL3272" s="1">
        <v>0</v>
      </c>
      <c r="AM3272" s="1">
        <v>0</v>
      </c>
      <c r="AN3272" s="1">
        <v>0</v>
      </c>
      <c r="AO3272" s="1">
        <v>0</v>
      </c>
      <c r="AP3272" s="8">
        <f t="shared" si="217"/>
        <v>0</v>
      </c>
      <c r="AQ3272" s="9">
        <f t="shared" si="218"/>
        <v>0</v>
      </c>
      <c r="AR3272" s="3">
        <f t="shared" si="219"/>
        <v>0</v>
      </c>
      <c r="AS3272" s="10">
        <f t="shared" si="220"/>
        <v>0</v>
      </c>
    </row>
    <row r="3273" spans="1:45" x14ac:dyDescent="0.25">
      <c r="A3273">
        <v>1</v>
      </c>
      <c r="B3273" s="7">
        <v>44531</v>
      </c>
      <c r="C3273" s="7">
        <v>44531</v>
      </c>
      <c r="D3273">
        <v>200350</v>
      </c>
      <c r="E3273" s="7">
        <v>44531</v>
      </c>
      <c r="F3273" s="13">
        <v>0</v>
      </c>
      <c r="G3273" s="1">
        <v>0</v>
      </c>
      <c r="H3273">
        <v>7.6999999999999999E-2</v>
      </c>
      <c r="I3273" s="1">
        <v>0</v>
      </c>
      <c r="J3273" s="1">
        <v>0</v>
      </c>
      <c r="K3273" s="1">
        <v>0</v>
      </c>
      <c r="L3273" s="1">
        <v>0</v>
      </c>
      <c r="M3273" s="1">
        <v>0</v>
      </c>
      <c r="N3273" s="1">
        <v>0</v>
      </c>
      <c r="O3273" s="1">
        <v>0</v>
      </c>
      <c r="P3273" s="1">
        <v>0</v>
      </c>
      <c r="Q3273" s="1">
        <v>0</v>
      </c>
      <c r="R3273" s="1">
        <v>0</v>
      </c>
      <c r="S3273" s="1">
        <v>0</v>
      </c>
      <c r="T3273" s="1">
        <v>0</v>
      </c>
      <c r="U3273" s="1">
        <v>0</v>
      </c>
      <c r="V3273" t="s">
        <v>399</v>
      </c>
      <c r="W3273" s="4" t="str">
        <f t="shared" si="221"/>
        <v>3971</v>
      </c>
      <c r="X3273">
        <v>16</v>
      </c>
      <c r="Y3273" t="s">
        <v>109</v>
      </c>
      <c r="Z3273" t="s">
        <v>155</v>
      </c>
      <c r="AA3273" s="1">
        <v>0</v>
      </c>
      <c r="AB3273" s="1">
        <v>0</v>
      </c>
      <c r="AC3273" t="s">
        <v>225</v>
      </c>
      <c r="AD3273" s="1">
        <v>0</v>
      </c>
      <c r="AE3273" s="1">
        <v>0</v>
      </c>
      <c r="AF3273">
        <v>0</v>
      </c>
      <c r="AG3273" s="1">
        <v>0</v>
      </c>
      <c r="AH3273" s="1">
        <v>0</v>
      </c>
      <c r="AI3273" s="1">
        <v>0</v>
      </c>
      <c r="AJ3273" s="1">
        <v>0</v>
      </c>
      <c r="AK3273" s="1">
        <v>0</v>
      </c>
      <c r="AL3273" s="1">
        <v>0</v>
      </c>
      <c r="AM3273" s="1">
        <v>0</v>
      </c>
      <c r="AN3273" s="1">
        <v>0</v>
      </c>
      <c r="AO3273" s="1">
        <v>0</v>
      </c>
      <c r="AP3273" s="8">
        <f t="shared" si="217"/>
        <v>0</v>
      </c>
      <c r="AQ3273" s="9">
        <f t="shared" si="218"/>
        <v>0</v>
      </c>
      <c r="AR3273" s="3">
        <f t="shared" si="219"/>
        <v>0</v>
      </c>
      <c r="AS3273" s="10">
        <f t="shared" si="220"/>
        <v>0</v>
      </c>
    </row>
    <row r="3274" spans="1:45" x14ac:dyDescent="0.25">
      <c r="A3274">
        <v>1</v>
      </c>
      <c r="B3274" s="7">
        <v>44531</v>
      </c>
      <c r="C3274" s="7">
        <v>44531</v>
      </c>
      <c r="D3274">
        <v>187</v>
      </c>
      <c r="E3274" s="7">
        <v>44531</v>
      </c>
      <c r="F3274" s="13">
        <v>0</v>
      </c>
      <c r="G3274" s="1">
        <v>0</v>
      </c>
      <c r="H3274">
        <v>5.8823529999999999E-2</v>
      </c>
      <c r="I3274" s="1">
        <v>0</v>
      </c>
      <c r="J3274" s="1">
        <v>1016</v>
      </c>
      <c r="K3274" s="1">
        <v>0</v>
      </c>
      <c r="L3274" s="1">
        <v>0</v>
      </c>
      <c r="M3274" s="1">
        <v>0</v>
      </c>
      <c r="N3274" s="1">
        <v>0</v>
      </c>
      <c r="O3274" s="1">
        <v>0</v>
      </c>
      <c r="P3274" s="1">
        <v>0</v>
      </c>
      <c r="Q3274" s="1">
        <v>0</v>
      </c>
      <c r="R3274" s="1">
        <v>0</v>
      </c>
      <c r="S3274" s="1">
        <v>0</v>
      </c>
      <c r="T3274" s="1">
        <v>63.5</v>
      </c>
      <c r="U3274" s="1">
        <v>0</v>
      </c>
      <c r="V3274" t="s">
        <v>400</v>
      </c>
      <c r="W3274" s="4" t="str">
        <f t="shared" si="221"/>
        <v>3980</v>
      </c>
      <c r="X3274">
        <v>16</v>
      </c>
      <c r="Y3274" t="s">
        <v>109</v>
      </c>
      <c r="Z3274" t="s">
        <v>160</v>
      </c>
      <c r="AA3274" s="1">
        <v>0</v>
      </c>
      <c r="AB3274" s="1">
        <v>0</v>
      </c>
      <c r="AC3274" t="s">
        <v>225</v>
      </c>
      <c r="AD3274" s="1">
        <v>0</v>
      </c>
      <c r="AE3274" s="1">
        <v>0</v>
      </c>
      <c r="AF3274">
        <v>0</v>
      </c>
      <c r="AG3274" s="1">
        <v>0</v>
      </c>
      <c r="AH3274" s="1">
        <v>0</v>
      </c>
      <c r="AI3274" s="1">
        <v>0</v>
      </c>
      <c r="AJ3274" s="1">
        <v>0</v>
      </c>
      <c r="AK3274" s="1">
        <v>0</v>
      </c>
      <c r="AL3274" s="1">
        <v>0</v>
      </c>
      <c r="AM3274" s="1">
        <v>0</v>
      </c>
      <c r="AN3274" s="1">
        <v>0</v>
      </c>
      <c r="AO3274" s="1">
        <v>0</v>
      </c>
      <c r="AP3274" s="8">
        <f t="shared" si="217"/>
        <v>63.5</v>
      </c>
      <c r="AQ3274" s="9">
        <f t="shared" si="218"/>
        <v>0</v>
      </c>
      <c r="AR3274" s="3">
        <f t="shared" si="219"/>
        <v>1016</v>
      </c>
      <c r="AS3274" s="10">
        <f t="shared" si="220"/>
        <v>63.5</v>
      </c>
    </row>
    <row r="3275" spans="1:45" x14ac:dyDescent="0.25">
      <c r="A3275">
        <v>1</v>
      </c>
      <c r="B3275" s="7">
        <v>44531</v>
      </c>
      <c r="C3275" s="7">
        <v>44531</v>
      </c>
      <c r="D3275">
        <v>200259</v>
      </c>
      <c r="E3275" s="7">
        <v>44531</v>
      </c>
      <c r="F3275" s="13">
        <v>66385.41</v>
      </c>
      <c r="G3275" s="1">
        <v>66385.41</v>
      </c>
      <c r="H3275">
        <v>5.8823529999999999E-2</v>
      </c>
      <c r="I3275" s="1">
        <v>325.42</v>
      </c>
      <c r="J3275" s="1">
        <v>12729.81</v>
      </c>
      <c r="K3275" s="1">
        <v>0</v>
      </c>
      <c r="L3275" s="1">
        <v>0</v>
      </c>
      <c r="M3275" s="1">
        <v>0</v>
      </c>
      <c r="N3275" s="1">
        <v>0</v>
      </c>
      <c r="O3275" s="1">
        <v>0</v>
      </c>
      <c r="P3275" s="1">
        <v>0</v>
      </c>
      <c r="Q3275" s="1">
        <v>0</v>
      </c>
      <c r="R3275" s="1">
        <v>0</v>
      </c>
      <c r="S3275" s="1">
        <v>0</v>
      </c>
      <c r="T3275" s="1">
        <v>0</v>
      </c>
      <c r="U3275" s="1">
        <v>0</v>
      </c>
      <c r="V3275" t="s">
        <v>401</v>
      </c>
      <c r="W3275" s="4" t="str">
        <f t="shared" si="221"/>
        <v>3980</v>
      </c>
      <c r="X3275">
        <v>16</v>
      </c>
      <c r="Y3275" t="s">
        <v>109</v>
      </c>
      <c r="Z3275" t="s">
        <v>160</v>
      </c>
      <c r="AA3275" s="1">
        <v>0</v>
      </c>
      <c r="AB3275" s="1">
        <v>0</v>
      </c>
      <c r="AC3275" t="s">
        <v>225</v>
      </c>
      <c r="AD3275" s="1">
        <v>0</v>
      </c>
      <c r="AE3275" s="1">
        <v>0</v>
      </c>
      <c r="AF3275">
        <v>0</v>
      </c>
      <c r="AG3275" s="1">
        <v>66385.41</v>
      </c>
      <c r="AH3275" s="1">
        <v>0</v>
      </c>
      <c r="AI3275" s="1">
        <v>0</v>
      </c>
      <c r="AJ3275" s="1">
        <v>0</v>
      </c>
      <c r="AK3275" s="1">
        <v>0</v>
      </c>
      <c r="AL3275" s="1">
        <v>0</v>
      </c>
      <c r="AM3275" s="1">
        <v>0</v>
      </c>
      <c r="AN3275" s="1">
        <v>0</v>
      </c>
      <c r="AO3275" s="1">
        <v>325.42</v>
      </c>
      <c r="AP3275" s="8">
        <f t="shared" si="217"/>
        <v>325.42</v>
      </c>
      <c r="AQ3275" s="9">
        <f t="shared" si="218"/>
        <v>0</v>
      </c>
      <c r="AR3275" s="3">
        <f t="shared" si="219"/>
        <v>12729.81</v>
      </c>
      <c r="AS3275" s="10">
        <f t="shared" si="220"/>
        <v>325.42</v>
      </c>
    </row>
    <row r="3276" spans="1:45" x14ac:dyDescent="0.25">
      <c r="A3276">
        <v>1</v>
      </c>
      <c r="B3276" s="7">
        <v>44531</v>
      </c>
      <c r="C3276" s="7">
        <v>44531</v>
      </c>
      <c r="D3276">
        <v>200305</v>
      </c>
      <c r="E3276" s="7">
        <v>44531</v>
      </c>
      <c r="F3276" s="13">
        <v>0</v>
      </c>
      <c r="G3276" s="1">
        <v>0</v>
      </c>
      <c r="H3276">
        <v>5.8823529999999999E-2</v>
      </c>
      <c r="I3276" s="1">
        <v>0</v>
      </c>
      <c r="J3276" s="1">
        <v>0</v>
      </c>
      <c r="K3276" s="1">
        <v>0</v>
      </c>
      <c r="L3276" s="1">
        <v>0</v>
      </c>
      <c r="M3276" s="1">
        <v>0</v>
      </c>
      <c r="N3276" s="1">
        <v>0</v>
      </c>
      <c r="O3276" s="1">
        <v>0</v>
      </c>
      <c r="P3276" s="1">
        <v>0</v>
      </c>
      <c r="Q3276" s="1">
        <v>0</v>
      </c>
      <c r="R3276" s="1">
        <v>0</v>
      </c>
      <c r="S3276" s="1">
        <v>0</v>
      </c>
      <c r="T3276" s="1">
        <v>0</v>
      </c>
      <c r="U3276" s="1">
        <v>0</v>
      </c>
      <c r="V3276" t="s">
        <v>402</v>
      </c>
      <c r="W3276" s="4" t="str">
        <f t="shared" si="221"/>
        <v>3980</v>
      </c>
      <c r="X3276">
        <v>16</v>
      </c>
      <c r="Y3276" t="s">
        <v>109</v>
      </c>
      <c r="Z3276" t="s">
        <v>160</v>
      </c>
      <c r="AA3276" s="1">
        <v>0</v>
      </c>
      <c r="AB3276" s="1">
        <v>0</v>
      </c>
      <c r="AC3276" t="s">
        <v>225</v>
      </c>
      <c r="AD3276" s="1">
        <v>0</v>
      </c>
      <c r="AE3276" s="1">
        <v>0</v>
      </c>
      <c r="AF3276">
        <v>0</v>
      </c>
      <c r="AG3276" s="1">
        <v>0</v>
      </c>
      <c r="AH3276" s="1">
        <v>0</v>
      </c>
      <c r="AI3276" s="1">
        <v>0</v>
      </c>
      <c r="AJ3276" s="1">
        <v>0</v>
      </c>
      <c r="AK3276" s="1">
        <v>0</v>
      </c>
      <c r="AL3276" s="1">
        <v>0</v>
      </c>
      <c r="AM3276" s="1">
        <v>0</v>
      </c>
      <c r="AN3276" s="1">
        <v>0</v>
      </c>
      <c r="AO3276" s="1">
        <v>0</v>
      </c>
      <c r="AP3276" s="8">
        <f t="shared" si="217"/>
        <v>0</v>
      </c>
      <c r="AQ3276" s="9">
        <f t="shared" si="218"/>
        <v>0</v>
      </c>
      <c r="AR3276" s="3">
        <f t="shared" si="219"/>
        <v>0</v>
      </c>
      <c r="AS3276" s="10">
        <f t="shared" si="220"/>
        <v>0</v>
      </c>
    </row>
    <row r="3277" spans="1:45" x14ac:dyDescent="0.25">
      <c r="A3277">
        <v>1</v>
      </c>
      <c r="B3277" s="7">
        <v>44531</v>
      </c>
      <c r="C3277" s="7">
        <v>44531</v>
      </c>
      <c r="D3277">
        <v>200351</v>
      </c>
      <c r="E3277" s="7">
        <v>44531</v>
      </c>
      <c r="F3277" s="13">
        <v>128576.38</v>
      </c>
      <c r="G3277" s="1">
        <v>128576.38</v>
      </c>
      <c r="H3277">
        <v>5.8823529999999999E-2</v>
      </c>
      <c r="I3277" s="1">
        <v>630.28</v>
      </c>
      <c r="J3277" s="1">
        <v>118696.33</v>
      </c>
      <c r="K3277" s="1">
        <v>0</v>
      </c>
      <c r="L3277" s="1">
        <v>0</v>
      </c>
      <c r="M3277" s="1">
        <v>0</v>
      </c>
      <c r="N3277" s="1">
        <v>0</v>
      </c>
      <c r="O3277" s="1">
        <v>0</v>
      </c>
      <c r="P3277" s="1">
        <v>0</v>
      </c>
      <c r="Q3277" s="1">
        <v>0</v>
      </c>
      <c r="R3277" s="1">
        <v>0</v>
      </c>
      <c r="S3277" s="1">
        <v>0</v>
      </c>
      <c r="T3277" s="1">
        <v>0</v>
      </c>
      <c r="U3277" s="1">
        <v>0</v>
      </c>
      <c r="V3277" t="s">
        <v>403</v>
      </c>
      <c r="W3277" s="4" t="str">
        <f t="shared" si="221"/>
        <v>3980</v>
      </c>
      <c r="X3277">
        <v>16</v>
      </c>
      <c r="Y3277" t="s">
        <v>109</v>
      </c>
      <c r="Z3277" t="s">
        <v>160</v>
      </c>
      <c r="AA3277" s="1">
        <v>0</v>
      </c>
      <c r="AB3277" s="1">
        <v>0</v>
      </c>
      <c r="AC3277" t="s">
        <v>225</v>
      </c>
      <c r="AD3277" s="1">
        <v>0</v>
      </c>
      <c r="AE3277" s="1">
        <v>0</v>
      </c>
      <c r="AF3277">
        <v>0</v>
      </c>
      <c r="AG3277" s="1">
        <v>128576.38</v>
      </c>
      <c r="AH3277" s="1">
        <v>0</v>
      </c>
      <c r="AI3277" s="1">
        <v>0</v>
      </c>
      <c r="AJ3277" s="1">
        <v>0</v>
      </c>
      <c r="AK3277" s="1">
        <v>0</v>
      </c>
      <c r="AL3277" s="1">
        <v>0</v>
      </c>
      <c r="AM3277" s="1">
        <v>0</v>
      </c>
      <c r="AN3277" s="1">
        <v>0</v>
      </c>
      <c r="AO3277" s="1">
        <v>630.28</v>
      </c>
      <c r="AP3277" s="8">
        <f t="shared" si="217"/>
        <v>630.28</v>
      </c>
      <c r="AQ3277" s="9">
        <f t="shared" si="218"/>
        <v>0</v>
      </c>
      <c r="AR3277" s="3">
        <f t="shared" si="219"/>
        <v>118696.33</v>
      </c>
      <c r="AS3277" s="10">
        <f t="shared" si="220"/>
        <v>630.28</v>
      </c>
    </row>
    <row r="3278" spans="1:45" x14ac:dyDescent="0.25">
      <c r="A3278">
        <v>1</v>
      </c>
      <c r="B3278" s="7">
        <v>44531</v>
      </c>
      <c r="C3278" s="7">
        <v>44531</v>
      </c>
      <c r="D3278">
        <v>188</v>
      </c>
      <c r="E3278" s="7">
        <v>44531</v>
      </c>
      <c r="F3278" s="13">
        <v>0</v>
      </c>
      <c r="G3278" s="1">
        <v>0</v>
      </c>
      <c r="H3278">
        <v>5.8823529999999999E-2</v>
      </c>
      <c r="I3278" s="1">
        <v>0</v>
      </c>
      <c r="J3278" s="1">
        <v>7529.28</v>
      </c>
      <c r="K3278" s="1">
        <v>0</v>
      </c>
      <c r="L3278" s="1">
        <v>0</v>
      </c>
      <c r="M3278" s="1">
        <v>0</v>
      </c>
      <c r="N3278" s="1">
        <v>0</v>
      </c>
      <c r="O3278" s="1">
        <v>0</v>
      </c>
      <c r="P3278" s="1">
        <v>0</v>
      </c>
      <c r="Q3278" s="1">
        <v>0</v>
      </c>
      <c r="R3278" s="1">
        <v>0</v>
      </c>
      <c r="S3278" s="1">
        <v>0</v>
      </c>
      <c r="T3278" s="1">
        <v>470.58</v>
      </c>
      <c r="U3278" s="1">
        <v>0</v>
      </c>
      <c r="V3278" t="s">
        <v>404</v>
      </c>
      <c r="W3278" s="4" t="str">
        <f t="shared" si="221"/>
        <v>398A</v>
      </c>
      <c r="X3278">
        <v>16</v>
      </c>
      <c r="Y3278" t="s">
        <v>109</v>
      </c>
      <c r="Z3278" t="s">
        <v>160</v>
      </c>
      <c r="AA3278" s="1">
        <v>0</v>
      </c>
      <c r="AB3278" s="1">
        <v>0</v>
      </c>
      <c r="AC3278" t="s">
        <v>225</v>
      </c>
      <c r="AD3278" s="1">
        <v>0</v>
      </c>
      <c r="AE3278" s="1">
        <v>0</v>
      </c>
      <c r="AF3278">
        <v>0</v>
      </c>
      <c r="AG3278" s="1">
        <v>0</v>
      </c>
      <c r="AH3278" s="1">
        <v>0</v>
      </c>
      <c r="AI3278" s="1">
        <v>0</v>
      </c>
      <c r="AJ3278" s="1">
        <v>0</v>
      </c>
      <c r="AK3278" s="1">
        <v>0</v>
      </c>
      <c r="AL3278" s="1">
        <v>0</v>
      </c>
      <c r="AM3278" s="1">
        <v>0</v>
      </c>
      <c r="AN3278" s="1">
        <v>0</v>
      </c>
      <c r="AO3278" s="1">
        <v>0</v>
      </c>
      <c r="AP3278" s="8">
        <f t="shared" si="217"/>
        <v>470.58</v>
      </c>
      <c r="AQ3278" s="9">
        <f t="shared" si="218"/>
        <v>0</v>
      </c>
      <c r="AR3278" s="3">
        <f t="shared" si="219"/>
        <v>7529.28</v>
      </c>
      <c r="AS3278" s="10">
        <f t="shared" si="220"/>
        <v>470.58</v>
      </c>
    </row>
    <row r="3279" spans="1:45" x14ac:dyDescent="0.25">
      <c r="A3279">
        <v>1</v>
      </c>
      <c r="B3279" s="7">
        <v>44531</v>
      </c>
      <c r="C3279" s="7">
        <v>44531</v>
      </c>
      <c r="D3279">
        <v>200260</v>
      </c>
      <c r="E3279" s="7">
        <v>44531</v>
      </c>
      <c r="F3279" s="13">
        <v>0</v>
      </c>
      <c r="G3279" s="1">
        <v>0</v>
      </c>
      <c r="H3279">
        <v>5.8823529999999999E-2</v>
      </c>
      <c r="I3279" s="1">
        <v>0</v>
      </c>
      <c r="J3279" s="1">
        <v>0</v>
      </c>
      <c r="K3279" s="1">
        <v>0</v>
      </c>
      <c r="L3279" s="1">
        <v>0</v>
      </c>
      <c r="M3279" s="1">
        <v>0</v>
      </c>
      <c r="N3279" s="1">
        <v>0</v>
      </c>
      <c r="O3279" s="1">
        <v>0</v>
      </c>
      <c r="P3279" s="1">
        <v>0</v>
      </c>
      <c r="Q3279" s="1">
        <v>0</v>
      </c>
      <c r="R3279" s="1">
        <v>0</v>
      </c>
      <c r="S3279" s="1">
        <v>0</v>
      </c>
      <c r="T3279" s="1">
        <v>0</v>
      </c>
      <c r="U3279" s="1">
        <v>0</v>
      </c>
      <c r="V3279" t="s">
        <v>405</v>
      </c>
      <c r="W3279" s="4" t="str">
        <f t="shared" si="221"/>
        <v>398A</v>
      </c>
      <c r="X3279">
        <v>16</v>
      </c>
      <c r="Y3279" t="s">
        <v>109</v>
      </c>
      <c r="Z3279" t="s">
        <v>160</v>
      </c>
      <c r="AA3279" s="1">
        <v>0</v>
      </c>
      <c r="AB3279" s="1">
        <v>0</v>
      </c>
      <c r="AC3279" t="s">
        <v>225</v>
      </c>
      <c r="AD3279" s="1">
        <v>0</v>
      </c>
      <c r="AE3279" s="1">
        <v>0</v>
      </c>
      <c r="AF3279">
        <v>0</v>
      </c>
      <c r="AG3279" s="1">
        <v>0</v>
      </c>
      <c r="AH3279" s="1">
        <v>0</v>
      </c>
      <c r="AI3279" s="1">
        <v>0</v>
      </c>
      <c r="AJ3279" s="1">
        <v>0</v>
      </c>
      <c r="AK3279" s="1">
        <v>0</v>
      </c>
      <c r="AL3279" s="1">
        <v>0</v>
      </c>
      <c r="AM3279" s="1">
        <v>0</v>
      </c>
      <c r="AN3279" s="1">
        <v>0</v>
      </c>
      <c r="AO3279" s="1">
        <v>0</v>
      </c>
      <c r="AP3279" s="8">
        <f t="shared" si="217"/>
        <v>0</v>
      </c>
      <c r="AQ3279" s="9">
        <f t="shared" si="218"/>
        <v>0</v>
      </c>
      <c r="AR3279" s="3">
        <f t="shared" si="219"/>
        <v>0</v>
      </c>
      <c r="AS3279" s="10">
        <f t="shared" si="220"/>
        <v>0</v>
      </c>
    </row>
    <row r="3280" spans="1:45" x14ac:dyDescent="0.25">
      <c r="A3280">
        <v>1</v>
      </c>
      <c r="B3280" s="7">
        <v>44531</v>
      </c>
      <c r="C3280" s="7">
        <v>44531</v>
      </c>
      <c r="D3280">
        <v>200306</v>
      </c>
      <c r="E3280" s="7">
        <v>44531</v>
      </c>
      <c r="F3280" s="13">
        <v>69025.45</v>
      </c>
      <c r="G3280" s="1">
        <v>69025.45</v>
      </c>
      <c r="H3280">
        <v>5.8823529999999999E-2</v>
      </c>
      <c r="I3280" s="1">
        <v>338.36</v>
      </c>
      <c r="J3280" s="1">
        <v>33213.24</v>
      </c>
      <c r="K3280" s="1">
        <v>0</v>
      </c>
      <c r="L3280" s="1">
        <v>0</v>
      </c>
      <c r="M3280" s="1">
        <v>0</v>
      </c>
      <c r="N3280" s="1">
        <v>0</v>
      </c>
      <c r="O3280" s="1">
        <v>0</v>
      </c>
      <c r="P3280" s="1">
        <v>0</v>
      </c>
      <c r="Q3280" s="1">
        <v>0</v>
      </c>
      <c r="R3280" s="1">
        <v>0</v>
      </c>
      <c r="S3280" s="1">
        <v>0</v>
      </c>
      <c r="T3280" s="1">
        <v>0</v>
      </c>
      <c r="U3280" s="1">
        <v>0</v>
      </c>
      <c r="V3280" t="s">
        <v>406</v>
      </c>
      <c r="W3280" s="4" t="str">
        <f t="shared" si="221"/>
        <v>398A</v>
      </c>
      <c r="X3280">
        <v>16</v>
      </c>
      <c r="Y3280" t="s">
        <v>109</v>
      </c>
      <c r="Z3280" t="s">
        <v>160</v>
      </c>
      <c r="AA3280" s="1">
        <v>0</v>
      </c>
      <c r="AB3280" s="1">
        <v>0</v>
      </c>
      <c r="AC3280" t="s">
        <v>225</v>
      </c>
      <c r="AD3280" s="1">
        <v>0</v>
      </c>
      <c r="AE3280" s="1">
        <v>0</v>
      </c>
      <c r="AF3280">
        <v>0</v>
      </c>
      <c r="AG3280" s="1">
        <v>69025.45</v>
      </c>
      <c r="AH3280" s="1">
        <v>0</v>
      </c>
      <c r="AI3280" s="1">
        <v>0</v>
      </c>
      <c r="AJ3280" s="1">
        <v>0</v>
      </c>
      <c r="AK3280" s="1">
        <v>0</v>
      </c>
      <c r="AL3280" s="1">
        <v>0</v>
      </c>
      <c r="AM3280" s="1">
        <v>0</v>
      </c>
      <c r="AN3280" s="1">
        <v>0</v>
      </c>
      <c r="AO3280" s="1">
        <v>338.36</v>
      </c>
      <c r="AP3280" s="8">
        <f t="shared" si="217"/>
        <v>338.36</v>
      </c>
      <c r="AQ3280" s="9">
        <f t="shared" si="218"/>
        <v>0</v>
      </c>
      <c r="AR3280" s="3">
        <f t="shared" si="219"/>
        <v>33213.24</v>
      </c>
      <c r="AS3280" s="10">
        <f t="shared" si="220"/>
        <v>338.36</v>
      </c>
    </row>
    <row r="3281" spans="1:45" x14ac:dyDescent="0.25">
      <c r="A3281">
        <v>1</v>
      </c>
      <c r="B3281" s="7">
        <v>44531</v>
      </c>
      <c r="C3281" s="7">
        <v>44531</v>
      </c>
      <c r="D3281">
        <v>200352</v>
      </c>
      <c r="E3281" s="7">
        <v>44531</v>
      </c>
      <c r="F3281" s="13">
        <v>0</v>
      </c>
      <c r="G3281" s="1">
        <v>0</v>
      </c>
      <c r="H3281">
        <v>5.8823529999999999E-2</v>
      </c>
      <c r="I3281" s="1">
        <v>0</v>
      </c>
      <c r="J3281" s="1">
        <v>0</v>
      </c>
      <c r="K3281" s="1">
        <v>0</v>
      </c>
      <c r="L3281" s="1">
        <v>0</v>
      </c>
      <c r="M3281" s="1">
        <v>0</v>
      </c>
      <c r="N3281" s="1">
        <v>0</v>
      </c>
      <c r="O3281" s="1">
        <v>0</v>
      </c>
      <c r="P3281" s="1">
        <v>0</v>
      </c>
      <c r="Q3281" s="1">
        <v>0</v>
      </c>
      <c r="R3281" s="1">
        <v>0</v>
      </c>
      <c r="S3281" s="1">
        <v>0</v>
      </c>
      <c r="T3281" s="1">
        <v>0</v>
      </c>
      <c r="U3281" s="1">
        <v>0</v>
      </c>
      <c r="V3281" t="s">
        <v>407</v>
      </c>
      <c r="W3281" s="4" t="str">
        <f t="shared" si="221"/>
        <v>398A</v>
      </c>
      <c r="X3281">
        <v>16</v>
      </c>
      <c r="Y3281" t="s">
        <v>109</v>
      </c>
      <c r="Z3281" t="s">
        <v>160</v>
      </c>
      <c r="AA3281" s="1">
        <v>0</v>
      </c>
      <c r="AB3281" s="1">
        <v>0</v>
      </c>
      <c r="AC3281" t="s">
        <v>225</v>
      </c>
      <c r="AD3281" s="1">
        <v>0</v>
      </c>
      <c r="AE3281" s="1">
        <v>0</v>
      </c>
      <c r="AF3281">
        <v>0</v>
      </c>
      <c r="AG3281" s="1">
        <v>0</v>
      </c>
      <c r="AH3281" s="1">
        <v>0</v>
      </c>
      <c r="AI3281" s="1">
        <v>0</v>
      </c>
      <c r="AJ3281" s="1">
        <v>0</v>
      </c>
      <c r="AK3281" s="1">
        <v>0</v>
      </c>
      <c r="AL3281" s="1">
        <v>0</v>
      </c>
      <c r="AM3281" s="1">
        <v>0</v>
      </c>
      <c r="AN3281" s="1">
        <v>0</v>
      </c>
      <c r="AO3281" s="1">
        <v>0</v>
      </c>
      <c r="AP3281" s="8">
        <f t="shared" si="217"/>
        <v>0</v>
      </c>
      <c r="AQ3281" s="9">
        <f t="shared" si="218"/>
        <v>0</v>
      </c>
      <c r="AR3281" s="3">
        <f t="shared" si="219"/>
        <v>0</v>
      </c>
      <c r="AS3281" s="10">
        <f t="shared" si="220"/>
        <v>0</v>
      </c>
    </row>
    <row r="3282" spans="1:45" x14ac:dyDescent="0.25">
      <c r="A3282">
        <v>1</v>
      </c>
      <c r="B3282" s="7">
        <v>44531</v>
      </c>
      <c r="C3282" s="7">
        <v>44531</v>
      </c>
      <c r="D3282">
        <v>143</v>
      </c>
      <c r="E3282" s="7">
        <v>44531</v>
      </c>
      <c r="F3282" s="13">
        <v>0</v>
      </c>
      <c r="G3282" s="1">
        <v>0</v>
      </c>
      <c r="H3282">
        <v>0</v>
      </c>
      <c r="I3282" s="1">
        <v>0</v>
      </c>
      <c r="J3282" s="1">
        <v>0</v>
      </c>
      <c r="K3282" s="1">
        <v>0</v>
      </c>
      <c r="L3282" s="1">
        <v>0</v>
      </c>
      <c r="M3282" s="1">
        <v>0</v>
      </c>
      <c r="N3282" s="1">
        <v>0</v>
      </c>
      <c r="O3282" s="1">
        <v>0</v>
      </c>
      <c r="P3282" s="1">
        <v>0</v>
      </c>
      <c r="Q3282" s="1">
        <v>0</v>
      </c>
      <c r="R3282" s="1">
        <v>0</v>
      </c>
      <c r="S3282" s="1">
        <v>0</v>
      </c>
      <c r="T3282" s="1">
        <v>0</v>
      </c>
      <c r="U3282" s="1">
        <v>0</v>
      </c>
      <c r="V3282" t="s">
        <v>408</v>
      </c>
      <c r="W3282" s="4" t="str">
        <f t="shared" si="221"/>
        <v>3030</v>
      </c>
      <c r="X3282">
        <v>18</v>
      </c>
      <c r="Y3282" t="s">
        <v>165</v>
      </c>
      <c r="Z3282" t="s">
        <v>189</v>
      </c>
      <c r="AA3282" s="1">
        <v>0</v>
      </c>
      <c r="AB3282" s="1">
        <v>0</v>
      </c>
      <c r="AC3282" t="s">
        <v>225</v>
      </c>
      <c r="AD3282" s="1">
        <v>0</v>
      </c>
      <c r="AE3282" s="1">
        <v>0</v>
      </c>
      <c r="AF3282">
        <v>0</v>
      </c>
      <c r="AG3282" s="1">
        <v>0</v>
      </c>
      <c r="AH3282" s="1">
        <v>0</v>
      </c>
      <c r="AI3282" s="1">
        <v>0</v>
      </c>
      <c r="AJ3282" s="1">
        <v>0</v>
      </c>
      <c r="AK3282" s="1">
        <v>0</v>
      </c>
      <c r="AL3282" s="1">
        <v>0</v>
      </c>
      <c r="AM3282" s="1">
        <v>0</v>
      </c>
      <c r="AN3282" s="1">
        <v>0</v>
      </c>
      <c r="AO3282" s="1">
        <v>0</v>
      </c>
      <c r="AP3282" s="8">
        <f t="shared" si="217"/>
        <v>0</v>
      </c>
      <c r="AQ3282" s="9">
        <f t="shared" si="218"/>
        <v>0</v>
      </c>
      <c r="AR3282" s="3">
        <f t="shared" si="219"/>
        <v>0</v>
      </c>
      <c r="AS3282" s="10">
        <f t="shared" si="220"/>
        <v>0</v>
      </c>
    </row>
    <row r="3283" spans="1:45" x14ac:dyDescent="0.25">
      <c r="A3283">
        <v>1</v>
      </c>
      <c r="B3283" s="7">
        <v>44531</v>
      </c>
      <c r="C3283" s="7">
        <v>44531</v>
      </c>
      <c r="D3283">
        <v>200216</v>
      </c>
      <c r="E3283" s="7">
        <v>44531</v>
      </c>
      <c r="F3283" s="13">
        <v>213641.38</v>
      </c>
      <c r="G3283" s="1">
        <v>0</v>
      </c>
      <c r="H3283">
        <v>0</v>
      </c>
      <c r="I3283" s="1">
        <v>0</v>
      </c>
      <c r="J3283" s="1">
        <v>127641.78</v>
      </c>
      <c r="K3283" s="1">
        <v>0</v>
      </c>
      <c r="L3283" s="1">
        <v>0</v>
      </c>
      <c r="M3283" s="1">
        <v>0</v>
      </c>
      <c r="N3283" s="1">
        <v>0</v>
      </c>
      <c r="O3283" s="1">
        <v>0</v>
      </c>
      <c r="P3283" s="1">
        <v>0</v>
      </c>
      <c r="Q3283" s="1">
        <v>0</v>
      </c>
      <c r="R3283" s="1">
        <v>0</v>
      </c>
      <c r="S3283" s="1">
        <v>0</v>
      </c>
      <c r="T3283" s="1">
        <v>0</v>
      </c>
      <c r="U3283" s="1">
        <v>0</v>
      </c>
      <c r="V3283" t="s">
        <v>409</v>
      </c>
      <c r="W3283" s="4" t="str">
        <f t="shared" si="221"/>
        <v>3030</v>
      </c>
      <c r="X3283">
        <v>18</v>
      </c>
      <c r="Y3283" t="s">
        <v>165</v>
      </c>
      <c r="Z3283" t="s">
        <v>189</v>
      </c>
      <c r="AA3283" s="1">
        <v>0</v>
      </c>
      <c r="AB3283" s="1">
        <v>0</v>
      </c>
      <c r="AC3283" t="s">
        <v>225</v>
      </c>
      <c r="AD3283" s="1">
        <v>0</v>
      </c>
      <c r="AE3283" s="1">
        <v>0</v>
      </c>
      <c r="AF3283">
        <v>0</v>
      </c>
      <c r="AG3283" s="1">
        <v>0</v>
      </c>
      <c r="AH3283" s="1">
        <v>0</v>
      </c>
      <c r="AI3283" s="1">
        <v>0</v>
      </c>
      <c r="AJ3283" s="1">
        <v>0</v>
      </c>
      <c r="AK3283" s="1">
        <v>0</v>
      </c>
      <c r="AL3283" s="1">
        <v>0</v>
      </c>
      <c r="AM3283" s="1">
        <v>0</v>
      </c>
      <c r="AN3283" s="1">
        <v>0</v>
      </c>
      <c r="AO3283" s="1">
        <v>0</v>
      </c>
      <c r="AP3283" s="8">
        <f t="shared" si="217"/>
        <v>0</v>
      </c>
      <c r="AQ3283" s="9">
        <f t="shared" si="218"/>
        <v>0</v>
      </c>
      <c r="AR3283" s="3">
        <f t="shared" si="219"/>
        <v>127641.78</v>
      </c>
      <c r="AS3283" s="10">
        <f t="shared" si="220"/>
        <v>0</v>
      </c>
    </row>
    <row r="3284" spans="1:45" x14ac:dyDescent="0.25">
      <c r="A3284">
        <v>1</v>
      </c>
      <c r="B3284" s="7">
        <v>44531</v>
      </c>
      <c r="C3284" s="7">
        <v>44531</v>
      </c>
      <c r="D3284">
        <v>200262</v>
      </c>
      <c r="E3284" s="7">
        <v>44531</v>
      </c>
      <c r="F3284" s="13">
        <v>0</v>
      </c>
      <c r="G3284" s="1">
        <v>0</v>
      </c>
      <c r="H3284">
        <v>0</v>
      </c>
      <c r="I3284" s="1">
        <v>0</v>
      </c>
      <c r="J3284" s="1">
        <v>0</v>
      </c>
      <c r="K3284" s="1">
        <v>0</v>
      </c>
      <c r="L3284" s="1">
        <v>0</v>
      </c>
      <c r="M3284" s="1">
        <v>0</v>
      </c>
      <c r="N3284" s="1">
        <v>0</v>
      </c>
      <c r="O3284" s="1">
        <v>0</v>
      </c>
      <c r="P3284" s="1">
        <v>0</v>
      </c>
      <c r="Q3284" s="1">
        <v>0</v>
      </c>
      <c r="R3284" s="1">
        <v>0</v>
      </c>
      <c r="S3284" s="1">
        <v>0</v>
      </c>
      <c r="T3284" s="1">
        <v>0</v>
      </c>
      <c r="U3284" s="1">
        <v>0</v>
      </c>
      <c r="V3284" t="s">
        <v>410</v>
      </c>
      <c r="W3284" s="4" t="str">
        <f t="shared" si="221"/>
        <v>3030</v>
      </c>
      <c r="X3284">
        <v>18</v>
      </c>
      <c r="Y3284" t="s">
        <v>165</v>
      </c>
      <c r="Z3284" t="s">
        <v>189</v>
      </c>
      <c r="AA3284" s="1">
        <v>0</v>
      </c>
      <c r="AB3284" s="1">
        <v>0</v>
      </c>
      <c r="AC3284" t="s">
        <v>225</v>
      </c>
      <c r="AD3284" s="1">
        <v>0</v>
      </c>
      <c r="AE3284" s="1">
        <v>0</v>
      </c>
      <c r="AF3284">
        <v>0</v>
      </c>
      <c r="AG3284" s="1">
        <v>0</v>
      </c>
      <c r="AH3284" s="1">
        <v>0</v>
      </c>
      <c r="AI3284" s="1">
        <v>0</v>
      </c>
      <c r="AJ3284" s="1">
        <v>0</v>
      </c>
      <c r="AK3284" s="1">
        <v>0</v>
      </c>
      <c r="AL3284" s="1">
        <v>0</v>
      </c>
      <c r="AM3284" s="1">
        <v>0</v>
      </c>
      <c r="AN3284" s="1">
        <v>0</v>
      </c>
      <c r="AO3284" s="1">
        <v>0</v>
      </c>
      <c r="AP3284" s="8">
        <f t="shared" si="217"/>
        <v>0</v>
      </c>
      <c r="AQ3284" s="9">
        <f t="shared" si="218"/>
        <v>0</v>
      </c>
      <c r="AR3284" s="3">
        <f t="shared" si="219"/>
        <v>0</v>
      </c>
      <c r="AS3284" s="10">
        <f t="shared" si="220"/>
        <v>0</v>
      </c>
    </row>
    <row r="3285" spans="1:45" x14ac:dyDescent="0.25">
      <c r="A3285">
        <v>1</v>
      </c>
      <c r="B3285" s="7">
        <v>44531</v>
      </c>
      <c r="C3285" s="7">
        <v>44531</v>
      </c>
      <c r="D3285">
        <v>200308</v>
      </c>
      <c r="E3285" s="7">
        <v>44531</v>
      </c>
      <c r="F3285" s="13">
        <v>0</v>
      </c>
      <c r="G3285" s="1">
        <v>0</v>
      </c>
      <c r="H3285">
        <v>0</v>
      </c>
      <c r="I3285" s="1">
        <v>0</v>
      </c>
      <c r="J3285" s="1">
        <v>0</v>
      </c>
      <c r="K3285" s="1">
        <v>0</v>
      </c>
      <c r="L3285" s="1">
        <v>0</v>
      </c>
      <c r="M3285" s="1">
        <v>0</v>
      </c>
      <c r="N3285" s="1">
        <v>0</v>
      </c>
      <c r="O3285" s="1">
        <v>0</v>
      </c>
      <c r="P3285" s="1">
        <v>0</v>
      </c>
      <c r="Q3285" s="1">
        <v>0</v>
      </c>
      <c r="R3285" s="1">
        <v>0</v>
      </c>
      <c r="S3285" s="1">
        <v>0</v>
      </c>
      <c r="T3285" s="1">
        <v>0</v>
      </c>
      <c r="U3285" s="1">
        <v>0</v>
      </c>
      <c r="V3285" t="s">
        <v>411</v>
      </c>
      <c r="W3285" s="4" t="str">
        <f t="shared" si="221"/>
        <v>3030</v>
      </c>
      <c r="X3285">
        <v>18</v>
      </c>
      <c r="Y3285" t="s">
        <v>165</v>
      </c>
      <c r="Z3285" t="s">
        <v>189</v>
      </c>
      <c r="AA3285" s="1">
        <v>0</v>
      </c>
      <c r="AB3285" s="1">
        <v>0</v>
      </c>
      <c r="AC3285" t="s">
        <v>225</v>
      </c>
      <c r="AD3285" s="1">
        <v>0</v>
      </c>
      <c r="AE3285" s="1">
        <v>0</v>
      </c>
      <c r="AF3285">
        <v>0</v>
      </c>
      <c r="AG3285" s="1">
        <v>0</v>
      </c>
      <c r="AH3285" s="1">
        <v>0</v>
      </c>
      <c r="AI3285" s="1">
        <v>0</v>
      </c>
      <c r="AJ3285" s="1">
        <v>0</v>
      </c>
      <c r="AK3285" s="1">
        <v>0</v>
      </c>
      <c r="AL3285" s="1">
        <v>0</v>
      </c>
      <c r="AM3285" s="1">
        <v>0</v>
      </c>
      <c r="AN3285" s="1">
        <v>0</v>
      </c>
      <c r="AO3285" s="1">
        <v>0</v>
      </c>
      <c r="AP3285" s="8">
        <f t="shared" si="217"/>
        <v>0</v>
      </c>
      <c r="AQ3285" s="9">
        <f t="shared" si="218"/>
        <v>0</v>
      </c>
      <c r="AR3285" s="3">
        <f t="shared" si="219"/>
        <v>0</v>
      </c>
      <c r="AS3285" s="10">
        <f t="shared" si="220"/>
        <v>0</v>
      </c>
    </row>
  </sheetData>
  <pageMargins left="0.7" right="0.7" top="0.75" bottom="0.75" header="0.3" footer="0.3"/>
  <legacyDrawing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 A C T I V E ! 1 5 6 7 6 6 6 6 . 1 < / d o c u m e n t i d >  
     < s e n d e r i d > K E A B E T < / s e n d e r i d >  
     < s e n d e r e m a i l > B K E A T I N G @ G U N S T E R . C O M < / s e n d e r e m a i l >  
     < l a s t m o d i f i e d > 2 0 2 2 - 0 1 - 3 1 T 1 0 : 3 1 : 5 6 . 0 0 0 0 0 0 0 - 0 5 : 0 0 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 Check</vt:lpstr>
      <vt:lpstr>Check</vt:lpstr>
      <vt:lpstr>Pivot</vt:lpstr>
      <vt:lpstr>FPU Report 1039 AD Jan - Dec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Baugh, Jowi</dc:creator>
  <cp:lastModifiedBy>Baugh, Jowi</cp:lastModifiedBy>
  <dcterms:created xsi:type="dcterms:W3CDTF">2022-01-24T22:14:20Z</dcterms:created>
  <dcterms:modified xsi:type="dcterms:W3CDTF">2022-01-31T15:31:56Z</dcterms:modified>
</cp:coreProperties>
</file>